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xr:revisionPtr revIDLastSave="0" documentId="13_ncr:1_{50C641B6-6AFB-4F63-9653-DE6C6E2ED1BD}" xr6:coauthVersionLast="45" xr6:coauthVersionMax="45" xr10:uidLastSave="{00000000-0000-0000-0000-000000000000}"/>
  <bookViews>
    <workbookView xWindow="14400" yWindow="6375" windowWidth="43200" windowHeight="23535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4" i="2"/>
  <c r="W38" i="2"/>
  <c r="W35" i="2"/>
  <c r="AU14" i="2"/>
  <c r="AU16" i="2"/>
  <c r="W16" i="2"/>
  <c r="AU11" i="2"/>
  <c r="W42" i="2"/>
  <c r="AU32" i="2"/>
  <c r="AU40" i="2"/>
  <c r="AU36" i="2"/>
  <c r="W7" i="2"/>
  <c r="AU39" i="2"/>
  <c r="AU33" i="2"/>
  <c r="AU3" i="2"/>
  <c r="AU41" i="2"/>
  <c r="W13" i="2"/>
  <c r="AU15" i="2"/>
  <c r="AU42" i="2"/>
  <c r="W17" i="2"/>
  <c r="AT3" i="2"/>
  <c r="AU17" i="2"/>
  <c r="AU6" i="2"/>
  <c r="W32" i="2"/>
  <c r="W15" i="2"/>
  <c r="W10" i="2"/>
  <c r="W9" i="2"/>
  <c r="W11" i="2"/>
  <c r="W6" i="2"/>
  <c r="W31" i="2"/>
  <c r="AU34" i="2"/>
  <c r="W14" i="2"/>
  <c r="AU12" i="2"/>
  <c r="W8" i="2"/>
  <c r="W41" i="2"/>
  <c r="AU38" i="2"/>
  <c r="AU8" i="2"/>
  <c r="AU4" i="2"/>
  <c r="W12" i="2"/>
  <c r="W40" i="2"/>
  <c r="W36" i="2"/>
  <c r="AU10" i="2"/>
  <c r="AU30" i="2"/>
  <c r="W37" i="2"/>
  <c r="V3" i="2"/>
  <c r="W30" i="2"/>
  <c r="AU7" i="2"/>
  <c r="AU37" i="2"/>
  <c r="AU31" i="2"/>
  <c r="W3" i="2"/>
  <c r="AU18" i="2"/>
  <c r="W18" i="2"/>
  <c r="W4" i="2"/>
  <c r="AU13" i="2"/>
  <c r="W39" i="2"/>
  <c r="W33" i="2"/>
  <c r="AU9" i="2"/>
  <c r="AU35" i="2"/>
  <c r="W22" i="2" l="1"/>
  <c r="AU22" i="2"/>
  <c r="L120" i="14"/>
  <c r="K120" i="14"/>
  <c r="L119" i="14"/>
  <c r="K119" i="14"/>
  <c r="L121" i="14"/>
  <c r="B139" i="23"/>
  <c r="AT8" i="2"/>
  <c r="K118" i="14"/>
  <c r="K121" i="14"/>
  <c r="B75" i="23"/>
  <c r="B79" i="23" l="1"/>
  <c r="B78" i="23"/>
  <c r="B259" i="23"/>
  <c r="K113" i="14"/>
  <c r="K122" i="14"/>
  <c r="L112" i="14"/>
  <c r="L113" i="14"/>
  <c r="K114" i="14"/>
  <c r="K110" i="14"/>
  <c r="L114" i="14"/>
  <c r="K112" i="14"/>
  <c r="L111" i="14"/>
  <c r="K124" i="14"/>
  <c r="L123" i="14"/>
  <c r="L110" i="14"/>
  <c r="L124" i="14"/>
  <c r="K123" i="14"/>
  <c r="L115" i="14"/>
  <c r="L122" i="14"/>
  <c r="K115" i="14"/>
  <c r="K111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R17" i="2"/>
  <c r="AS8" i="2"/>
  <c r="AR12" i="2"/>
  <c r="U17" i="2"/>
  <c r="U13" i="2"/>
  <c r="T12" i="2"/>
  <c r="T10" i="2"/>
  <c r="AS3" i="2"/>
  <c r="T7" i="2"/>
  <c r="U7" i="2"/>
  <c r="AS17" i="2"/>
  <c r="AS6" i="2"/>
  <c r="AR3" i="2"/>
  <c r="AS15" i="2"/>
  <c r="AR11" i="2"/>
  <c r="AR4" i="2"/>
  <c r="AR10" i="2"/>
  <c r="AR13" i="2"/>
  <c r="AS16" i="2"/>
  <c r="T9" i="2"/>
  <c r="AR16" i="2"/>
  <c r="T17" i="2"/>
  <c r="U14" i="2"/>
  <c r="U11" i="2"/>
  <c r="U16" i="2"/>
  <c r="T6" i="2"/>
  <c r="AR7" i="2"/>
  <c r="T15" i="2"/>
  <c r="AS18" i="2"/>
  <c r="AR15" i="2"/>
  <c r="AR8" i="2"/>
  <c r="AS11" i="2"/>
  <c r="U8" i="2"/>
  <c r="U15" i="2"/>
  <c r="T18" i="2"/>
  <c r="T14" i="2"/>
  <c r="U9" i="2"/>
  <c r="T13" i="2"/>
  <c r="U12" i="2"/>
  <c r="AR6" i="2"/>
  <c r="AS12" i="2"/>
  <c r="AS4" i="2"/>
  <c r="T16" i="2"/>
  <c r="T11" i="2"/>
  <c r="AS13" i="2"/>
  <c r="AS10" i="2"/>
  <c r="AR14" i="2"/>
  <c r="AR18" i="2"/>
  <c r="U10" i="2"/>
  <c r="AR9" i="2"/>
  <c r="U6" i="2"/>
  <c r="U18" i="2"/>
  <c r="AS7" i="2"/>
  <c r="T8" i="2"/>
  <c r="AS14" i="2"/>
  <c r="AS9" i="2"/>
  <c r="U5" i="2" l="1"/>
  <c r="T5" i="2"/>
  <c r="T3" i="2"/>
  <c r="U4" i="2"/>
  <c r="U3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6" i="2"/>
  <c r="H26" i="23"/>
  <c r="AQ8" i="2"/>
  <c r="AQ18" i="2"/>
  <c r="G25" i="23"/>
  <c r="AQ9" i="2"/>
  <c r="C139" i="23"/>
  <c r="AQ13" i="2"/>
  <c r="AQ6" i="2"/>
  <c r="C75" i="23"/>
  <c r="AQ7" i="2"/>
  <c r="AQ14" i="2"/>
  <c r="AQ11" i="2"/>
  <c r="AQ12" i="2"/>
  <c r="AQ15" i="2"/>
  <c r="AQ10" i="2"/>
  <c r="AQ17" i="2"/>
  <c r="C79" i="23" l="1"/>
  <c r="C78" i="23"/>
  <c r="C212" i="23"/>
  <c r="C213" i="23" s="1"/>
  <c r="B208" i="23"/>
  <c r="AQ5" i="2"/>
  <c r="S19" i="2"/>
  <c r="S5" i="2"/>
  <c r="S14" i="2"/>
  <c r="S11" i="2"/>
  <c r="H25" i="23"/>
  <c r="S13" i="2"/>
  <c r="S16" i="2"/>
  <c r="G26" i="23"/>
  <c r="S6" i="2"/>
  <c r="S9" i="2"/>
  <c r="S8" i="2"/>
  <c r="S12" i="2"/>
  <c r="S17" i="2"/>
  <c r="S7" i="2"/>
  <c r="S18" i="2"/>
  <c r="S4" i="2"/>
  <c r="S3" i="2"/>
  <c r="S10" i="2"/>
  <c r="AQ3" i="2"/>
  <c r="AQ4" i="2"/>
  <c r="S15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M114" i="14"/>
  <c r="G27" i="23"/>
  <c r="N119" i="14"/>
  <c r="N123" i="14"/>
  <c r="B67" i="34"/>
  <c r="M120" i="14"/>
  <c r="N110" i="14"/>
  <c r="AG28" i="2"/>
  <c r="B65" i="34"/>
  <c r="M119" i="14"/>
  <c r="N113" i="14"/>
  <c r="N121" i="14"/>
  <c r="N111" i="14"/>
  <c r="N124" i="14"/>
  <c r="B66" i="34"/>
  <c r="M113" i="14"/>
  <c r="M122" i="14"/>
  <c r="N114" i="14"/>
  <c r="M123" i="14"/>
  <c r="H27" i="23"/>
  <c r="N115" i="14"/>
  <c r="AU28" i="2"/>
  <c r="AU27" i="2"/>
  <c r="W27" i="2"/>
  <c r="M115" i="14"/>
  <c r="N122" i="14"/>
  <c r="M124" i="14"/>
  <c r="W28" i="2"/>
  <c r="E539" i="33" l="1"/>
  <c r="AD43" i="2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2" i="14"/>
  <c r="D75" i="23"/>
  <c r="N112" i="14"/>
  <c r="D139" i="23"/>
  <c r="E139" i="23"/>
  <c r="E75" i="23"/>
  <c r="M110" i="14"/>
  <c r="M111" i="14"/>
  <c r="N120" i="14"/>
  <c r="M121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B261" i="23" l="1"/>
  <c r="L13" i="33" l="1"/>
  <c r="L11" i="33"/>
  <c r="L12" i="33"/>
  <c r="L10" i="33"/>
  <c r="L544" i="33"/>
  <c r="L545" i="33"/>
  <c r="L546" i="33"/>
  <c r="L543" i="33"/>
  <c r="E6" i="2"/>
  <c r="R42" i="2"/>
  <c r="AM27" i="2"/>
  <c r="Q18" i="2"/>
  <c r="AA37" i="2"/>
  <c r="S36" i="2"/>
  <c r="V41" i="2"/>
  <c r="AO30" i="2"/>
  <c r="AH41" i="2"/>
  <c r="AA33" i="2"/>
  <c r="AT33" i="2"/>
  <c r="O7" i="2"/>
  <c r="AD27" i="2"/>
  <c r="AO38" i="2"/>
  <c r="N30" i="2"/>
  <c r="M118" i="14"/>
  <c r="I16" i="2"/>
  <c r="P12" i="2"/>
  <c r="AO31" i="2"/>
  <c r="AL13" i="2"/>
  <c r="AO41" i="2"/>
  <c r="M3" i="2"/>
  <c r="E18" i="2"/>
  <c r="AM32" i="2"/>
  <c r="AO33" i="2"/>
  <c r="D12" i="2"/>
  <c r="AN18" i="2"/>
  <c r="AK31" i="2"/>
  <c r="H8" i="2"/>
  <c r="AA9" i="2"/>
  <c r="K125" i="14"/>
  <c r="B14" i="34"/>
  <c r="AA12" i="2"/>
  <c r="AK17" i="2"/>
  <c r="AF37" i="2"/>
  <c r="AQ34" i="2"/>
  <c r="AA14" i="2"/>
  <c r="I8" i="2"/>
  <c r="V6" i="2"/>
  <c r="B20" i="34"/>
  <c r="E9" i="2"/>
  <c r="AP4" i="2"/>
  <c r="AE32" i="2"/>
  <c r="AK11" i="2"/>
  <c r="J34" i="2"/>
  <c r="L39" i="2"/>
  <c r="V37" i="2"/>
  <c r="J35" i="2"/>
  <c r="O13" i="2"/>
  <c r="AT7" i="2"/>
  <c r="G39" i="2"/>
  <c r="I11" i="2"/>
  <c r="E17" i="2"/>
  <c r="AD39" i="2"/>
  <c r="AH30" i="2"/>
  <c r="G30" i="2"/>
  <c r="C32" i="2"/>
  <c r="AG35" i="2"/>
  <c r="L116" i="14"/>
  <c r="Q11" i="2"/>
  <c r="I7" i="2"/>
  <c r="B50" i="34"/>
  <c r="G42" i="2"/>
  <c r="AQ40" i="2"/>
  <c r="I6" i="2"/>
  <c r="P27" i="2"/>
  <c r="M10" i="2"/>
  <c r="AB37" i="2"/>
  <c r="AD38" i="2"/>
  <c r="D11" i="2"/>
  <c r="AC6" i="2"/>
  <c r="Q3" i="2"/>
  <c r="D9" i="2"/>
  <c r="B62" i="34"/>
  <c r="O3" i="2"/>
  <c r="M33" i="2"/>
  <c r="J16" i="2"/>
  <c r="AG30" i="2"/>
  <c r="H38" i="2"/>
  <c r="M126" i="14"/>
  <c r="AA18" i="2"/>
  <c r="P30" i="2"/>
  <c r="AQ27" i="2"/>
  <c r="AD8" i="2"/>
  <c r="AH28" i="2"/>
  <c r="AD15" i="2"/>
  <c r="R3" i="2"/>
  <c r="AC7" i="2"/>
  <c r="L125" i="14"/>
  <c r="P34" i="2"/>
  <c r="AB30" i="2"/>
  <c r="AT16" i="2"/>
  <c r="AB7" i="2"/>
  <c r="P36" i="2"/>
  <c r="AJ13" i="2"/>
  <c r="AE41" i="2"/>
  <c r="AQ38" i="2"/>
  <c r="M13" i="2"/>
  <c r="M15" i="2"/>
  <c r="J31" i="2"/>
  <c r="AN39" i="2"/>
  <c r="N38" i="2"/>
  <c r="L30" i="2"/>
  <c r="E16" i="2"/>
  <c r="O37" i="2"/>
  <c r="AQ35" i="2"/>
  <c r="P3" i="2"/>
  <c r="AL14" i="2"/>
  <c r="AP31" i="2"/>
  <c r="AO10" i="2"/>
  <c r="C31" i="2"/>
  <c r="O39" i="2"/>
  <c r="AP35" i="2"/>
  <c r="I30" i="2"/>
  <c r="L31" i="2"/>
  <c r="H7" i="2"/>
  <c r="R15" i="2"/>
  <c r="AP37" i="2"/>
  <c r="AJ41" i="2"/>
  <c r="E15" i="2"/>
  <c r="AJ32" i="2"/>
  <c r="F32" i="2"/>
  <c r="C17" i="2"/>
  <c r="V35" i="2"/>
  <c r="P10" i="2"/>
  <c r="AP39" i="2"/>
  <c r="V42" i="2"/>
  <c r="AI12" i="2"/>
  <c r="J12" i="2"/>
  <c r="AO37" i="2"/>
  <c r="AB39" i="2"/>
  <c r="AH11" i="2"/>
  <c r="AK30" i="2"/>
  <c r="AP36" i="2"/>
  <c r="N125" i="14"/>
  <c r="P13" i="2"/>
  <c r="L27" i="2"/>
  <c r="G27" i="2"/>
  <c r="C6" i="2"/>
  <c r="L36" i="2"/>
  <c r="D16" i="2"/>
  <c r="J14" i="2"/>
  <c r="Q10" i="2"/>
  <c r="I35" i="2"/>
  <c r="AL35" i="2"/>
  <c r="AO28" i="2"/>
  <c r="AK7" i="2"/>
  <c r="AL17" i="2"/>
  <c r="AL10" i="2"/>
  <c r="M4" i="2"/>
  <c r="AL31" i="2"/>
  <c r="R30" i="2"/>
  <c r="AK10" i="2"/>
  <c r="E4" i="2"/>
  <c r="AO7" i="2"/>
  <c r="AH4" i="2"/>
  <c r="AJ9" i="2"/>
  <c r="AE11" i="2"/>
  <c r="B55" i="34"/>
  <c r="J6" i="2"/>
  <c r="AA10" i="2"/>
  <c r="AP7" i="2"/>
  <c r="AA40" i="2"/>
  <c r="AK27" i="2"/>
  <c r="AB38" i="2"/>
  <c r="F30" i="2"/>
  <c r="N36" i="2"/>
  <c r="AJ27" i="2"/>
  <c r="K42" i="2"/>
  <c r="D10" i="2"/>
  <c r="C8" i="2"/>
  <c r="L128" i="14"/>
  <c r="N41" i="2"/>
  <c r="AF31" i="2"/>
  <c r="AA39" i="2"/>
  <c r="I13" i="2"/>
  <c r="N35" i="2"/>
  <c r="L37" i="2"/>
  <c r="AT39" i="2"/>
  <c r="AB15" i="2"/>
  <c r="AB34" i="2"/>
  <c r="M37" i="2"/>
  <c r="K37" i="2"/>
  <c r="Q36" i="2"/>
  <c r="N14" i="2"/>
  <c r="AM35" i="2"/>
  <c r="J8" i="2"/>
  <c r="AD9" i="2"/>
  <c r="R40" i="2"/>
  <c r="V39" i="2"/>
  <c r="AC39" i="2"/>
  <c r="AD31" i="2"/>
  <c r="AL40" i="2"/>
  <c r="AM30" i="2"/>
  <c r="AI17" i="2"/>
  <c r="AL15" i="2"/>
  <c r="H15" i="23"/>
  <c r="K31" i="2"/>
  <c r="B51" i="34"/>
  <c r="N42" i="2"/>
  <c r="AF34" i="2"/>
  <c r="AG3" i="2"/>
  <c r="AF27" i="2"/>
  <c r="S37" i="2"/>
  <c r="AT32" i="2"/>
  <c r="E8" i="2"/>
  <c r="F42" i="2"/>
  <c r="AE3" i="2"/>
  <c r="AM12" i="2"/>
  <c r="AN42" i="2"/>
  <c r="I17" i="2"/>
  <c r="C39" i="2"/>
  <c r="AJ37" i="2"/>
  <c r="M128" i="14"/>
  <c r="AB6" i="2"/>
  <c r="F17" i="2"/>
  <c r="B11" i="34"/>
  <c r="AK8" i="2"/>
  <c r="AF18" i="2"/>
  <c r="AQ32" i="2"/>
  <c r="AD7" i="2"/>
  <c r="AL28" i="2"/>
  <c r="C18" i="2"/>
  <c r="AH36" i="2"/>
  <c r="AK3" i="2"/>
  <c r="M117" i="14"/>
  <c r="AP40" i="2"/>
  <c r="AK9" i="2"/>
  <c r="P32" i="2"/>
  <c r="Q4" i="2"/>
  <c r="AD4" i="2"/>
  <c r="AL36" i="2"/>
  <c r="AT30" i="2"/>
  <c r="E34" i="2"/>
  <c r="AC38" i="2"/>
  <c r="G16" i="23"/>
  <c r="L34" i="2"/>
  <c r="E14" i="2"/>
  <c r="L117" i="14"/>
  <c r="AN28" i="2"/>
  <c r="AB41" i="2"/>
  <c r="AP10" i="2"/>
  <c r="AL27" i="2"/>
  <c r="C3" i="2"/>
  <c r="P38" i="2"/>
  <c r="K35" i="2"/>
  <c r="AH37" i="2"/>
  <c r="G9" i="2"/>
  <c r="C28" i="2"/>
  <c r="AA4" i="2"/>
  <c r="AK39" i="2"/>
  <c r="K7" i="2"/>
  <c r="AG14" i="2"/>
  <c r="G38" i="2"/>
  <c r="AK40" i="2"/>
  <c r="AB16" i="2"/>
  <c r="G6" i="2"/>
  <c r="R11" i="2"/>
  <c r="AF41" i="2"/>
  <c r="V34" i="2"/>
  <c r="AN32" i="2"/>
  <c r="O28" i="2"/>
  <c r="AM42" i="2"/>
  <c r="AK4" i="2"/>
  <c r="M14" i="2"/>
  <c r="H40" i="2"/>
  <c r="C38" i="2"/>
  <c r="K6" i="2"/>
  <c r="P35" i="2"/>
  <c r="D40" i="2"/>
  <c r="B60" i="34"/>
  <c r="AI11" i="2"/>
  <c r="AC35" i="2"/>
  <c r="AB36" i="2"/>
  <c r="G22" i="23"/>
  <c r="M35" i="2"/>
  <c r="AE10" i="2"/>
  <c r="L33" i="2"/>
  <c r="E41" i="2"/>
  <c r="G12" i="2"/>
  <c r="AT12" i="2"/>
  <c r="N39" i="2"/>
  <c r="D4" i="2"/>
  <c r="Q27" i="2"/>
  <c r="AD14" i="2"/>
  <c r="AD18" i="2"/>
  <c r="D38" i="2"/>
  <c r="E3" i="2"/>
  <c r="D14" i="2"/>
  <c r="AI14" i="2"/>
  <c r="AI10" i="2"/>
  <c r="K36" i="2"/>
  <c r="AJ16" i="2"/>
  <c r="AC8" i="2"/>
  <c r="H31" i="2"/>
  <c r="D8" i="2"/>
  <c r="AG32" i="2"/>
  <c r="AF16" i="2"/>
  <c r="AE13" i="2"/>
  <c r="D42" i="2"/>
  <c r="AB10" i="2"/>
  <c r="V15" i="2"/>
  <c r="L129" i="14"/>
  <c r="AK37" i="2"/>
  <c r="J13" i="2"/>
  <c r="R4" i="2"/>
  <c r="K3" i="2"/>
  <c r="R9" i="2"/>
  <c r="B21" i="34"/>
  <c r="AO34" i="2"/>
  <c r="S35" i="2"/>
  <c r="AN41" i="2"/>
  <c r="AH9" i="2"/>
  <c r="V14" i="2"/>
  <c r="C12" i="2"/>
  <c r="AI18" i="2"/>
  <c r="AL11" i="2"/>
  <c r="AF9" i="2"/>
  <c r="C11" i="2"/>
  <c r="M127" i="14"/>
  <c r="AD16" i="2"/>
  <c r="B16" i="34"/>
  <c r="D7" i="2"/>
  <c r="P33" i="2"/>
  <c r="G3" i="2"/>
  <c r="AN31" i="2"/>
  <c r="L42" i="2"/>
  <c r="R32" i="2"/>
  <c r="AG27" i="2"/>
  <c r="AM33" i="2"/>
  <c r="AE36" i="2"/>
  <c r="D15" i="2"/>
  <c r="F12" i="2"/>
  <c r="M7" i="2"/>
  <c r="AG17" i="2"/>
  <c r="AK32" i="2"/>
  <c r="AG42" i="2"/>
  <c r="H17" i="2"/>
  <c r="O6" i="2"/>
  <c r="I42" i="2"/>
  <c r="AF39" i="2"/>
  <c r="D31" i="2"/>
  <c r="O32" i="2"/>
  <c r="G10" i="2"/>
  <c r="AJ8" i="2"/>
  <c r="AJ14" i="2"/>
  <c r="AM11" i="2"/>
  <c r="AP34" i="2"/>
  <c r="AE27" i="2"/>
  <c r="AB33" i="2"/>
  <c r="AI42" i="2"/>
  <c r="G35" i="2"/>
  <c r="M34" i="2"/>
  <c r="AF40" i="2"/>
  <c r="AT17" i="2"/>
  <c r="AJ4" i="2"/>
  <c r="J11" i="2"/>
  <c r="AL34" i="2"/>
  <c r="AC36" i="2"/>
  <c r="R35" i="2"/>
  <c r="N129" i="14"/>
  <c r="AD12" i="2"/>
  <c r="M17" i="2"/>
  <c r="AJ33" i="2"/>
  <c r="AG16" i="2"/>
  <c r="AN33" i="2"/>
  <c r="M12" i="2"/>
  <c r="J15" i="2"/>
  <c r="S27" i="2"/>
  <c r="AJ30" i="2"/>
  <c r="AB14" i="2"/>
  <c r="R27" i="2"/>
  <c r="AC37" i="2"/>
  <c r="AE35" i="2"/>
  <c r="V9" i="2"/>
  <c r="AD41" i="2"/>
  <c r="E32" i="2"/>
  <c r="AF6" i="2"/>
  <c r="P16" i="2"/>
  <c r="G40" i="2"/>
  <c r="AD28" i="2"/>
  <c r="AL4" i="2"/>
  <c r="P7" i="2"/>
  <c r="AK12" i="2"/>
  <c r="O8" i="2"/>
  <c r="E33" i="2"/>
  <c r="AC33" i="2"/>
  <c r="AA31" i="2"/>
  <c r="AK18" i="2"/>
  <c r="H16" i="2"/>
  <c r="C16" i="2"/>
  <c r="N11" i="2"/>
  <c r="R8" i="2"/>
  <c r="AK38" i="2"/>
  <c r="AH39" i="2"/>
  <c r="AB40" i="2"/>
  <c r="AE17" i="2"/>
  <c r="Q8" i="2"/>
  <c r="R28" i="2"/>
  <c r="AD40" i="2"/>
  <c r="AN11" i="2"/>
  <c r="AP13" i="2"/>
  <c r="B56" i="34"/>
  <c r="P41" i="2"/>
  <c r="AN40" i="2"/>
  <c r="AK33" i="2"/>
  <c r="AI39" i="2"/>
  <c r="AJ35" i="2"/>
  <c r="H28" i="2"/>
  <c r="P39" i="2"/>
  <c r="N3" i="2"/>
  <c r="K40" i="2"/>
  <c r="J18" i="2"/>
  <c r="AE37" i="2"/>
  <c r="AF8" i="2"/>
  <c r="AC16" i="2"/>
  <c r="AP9" i="2"/>
  <c r="AI40" i="2"/>
  <c r="AI9" i="2"/>
  <c r="AK42" i="2"/>
  <c r="E38" i="2"/>
  <c r="L8" i="2"/>
  <c r="R17" i="2"/>
  <c r="R13" i="2"/>
  <c r="P37" i="2"/>
  <c r="AI8" i="2"/>
  <c r="AP33" i="2"/>
  <c r="O38" i="2"/>
  <c r="L12" i="2"/>
  <c r="AT37" i="2"/>
  <c r="H18" i="2"/>
  <c r="AC31" i="2"/>
  <c r="AH8" i="2"/>
  <c r="G37" i="2"/>
  <c r="AC40" i="2"/>
  <c r="AC41" i="2"/>
  <c r="AJ18" i="2"/>
  <c r="AC10" i="2"/>
  <c r="G11" i="2"/>
  <c r="Q40" i="2"/>
  <c r="AK15" i="2"/>
  <c r="AG4" i="2"/>
  <c r="AO13" i="2"/>
  <c r="AM38" i="2"/>
  <c r="F41" i="2"/>
  <c r="AC3" i="2"/>
  <c r="AB3" i="2"/>
  <c r="G34" i="2"/>
  <c r="I32" i="2"/>
  <c r="AK34" i="2"/>
  <c r="AF13" i="2"/>
  <c r="N126" i="14"/>
  <c r="H14" i="2"/>
  <c r="G8" i="2"/>
  <c r="M16" i="2"/>
  <c r="P11" i="2"/>
  <c r="E42" i="2"/>
  <c r="M41" i="2"/>
  <c r="G33" i="2"/>
  <c r="AL42" i="2"/>
  <c r="N31" i="2"/>
  <c r="AE30" i="2"/>
  <c r="D18" i="2"/>
  <c r="J41" i="2"/>
  <c r="J38" i="2"/>
  <c r="AI16" i="2"/>
  <c r="AO9" i="2"/>
  <c r="P9" i="2"/>
  <c r="AG38" i="2"/>
  <c r="P8" i="2"/>
  <c r="AE40" i="2"/>
  <c r="G14" i="2"/>
  <c r="J3" i="2"/>
  <c r="AD42" i="2"/>
  <c r="AP38" i="2"/>
  <c r="F33" i="2"/>
  <c r="S40" i="2"/>
  <c r="AH7" i="2"/>
  <c r="Q13" i="2"/>
  <c r="AI41" i="2"/>
  <c r="I36" i="2"/>
  <c r="N6" i="2"/>
  <c r="V4" i="2"/>
  <c r="K16" i="2"/>
  <c r="AN8" i="2"/>
  <c r="K10" i="2"/>
  <c r="AD11" i="2"/>
  <c r="B19" i="34"/>
  <c r="O27" i="2"/>
  <c r="AP6" i="2"/>
  <c r="N8" i="2"/>
  <c r="AG31" i="2"/>
  <c r="AH17" i="2"/>
  <c r="G32" i="2"/>
  <c r="G17" i="2"/>
  <c r="N4" i="2"/>
  <c r="P31" i="2"/>
  <c r="E35" i="2"/>
  <c r="K126" i="14"/>
  <c r="V13" i="2"/>
  <c r="K8" i="2"/>
  <c r="AJ6" i="2"/>
  <c r="AN13" i="2"/>
  <c r="AP8" i="2"/>
  <c r="R14" i="2"/>
  <c r="R34" i="2"/>
  <c r="AF15" i="2"/>
  <c r="R16" i="2"/>
  <c r="H13" i="2"/>
  <c r="H27" i="2"/>
  <c r="K33" i="2"/>
  <c r="AG36" i="2"/>
  <c r="AI13" i="2"/>
  <c r="I39" i="2"/>
  <c r="H34" i="2"/>
  <c r="M36" i="2"/>
  <c r="AJ10" i="2"/>
  <c r="AF7" i="2"/>
  <c r="AO18" i="2"/>
  <c r="J9" i="2"/>
  <c r="E13" i="2"/>
  <c r="AD3" i="2"/>
  <c r="F34" i="2"/>
  <c r="AL7" i="2"/>
  <c r="R33" i="2"/>
  <c r="Q32" i="2"/>
  <c r="AO42" i="2"/>
  <c r="AF35" i="2"/>
  <c r="M125" i="14"/>
  <c r="I18" i="2"/>
  <c r="K13" i="2"/>
  <c r="H36" i="2"/>
  <c r="AD34" i="2"/>
  <c r="J27" i="2"/>
  <c r="O14" i="2"/>
  <c r="AT11" i="2"/>
  <c r="AA32" i="2"/>
  <c r="M28" i="2"/>
  <c r="B57" i="34"/>
  <c r="F7" i="2"/>
  <c r="R6" i="2"/>
  <c r="AL30" i="2"/>
  <c r="AL6" i="2"/>
  <c r="Q30" i="2"/>
  <c r="AA38" i="2"/>
  <c r="F6" i="2"/>
  <c r="G13" i="2"/>
  <c r="AO35" i="2"/>
  <c r="L6" i="2"/>
  <c r="AA41" i="2"/>
  <c r="I33" i="2"/>
  <c r="AC17" i="2"/>
  <c r="H16" i="23"/>
  <c r="AB11" i="2"/>
  <c r="H15" i="2"/>
  <c r="AP27" i="2"/>
  <c r="AN27" i="2"/>
  <c r="AE16" i="2"/>
  <c r="AH18" i="2"/>
  <c r="AE6" i="2"/>
  <c r="Q35" i="2"/>
  <c r="V17" i="2"/>
  <c r="AT28" i="2"/>
  <c r="AT15" i="2"/>
  <c r="AC12" i="2"/>
  <c r="V18" i="2"/>
  <c r="AH27" i="2"/>
  <c r="D17" i="2"/>
  <c r="O40" i="2"/>
  <c r="B61" i="34"/>
  <c r="AO17" i="2"/>
  <c r="AG34" i="2"/>
  <c r="AH13" i="2"/>
  <c r="N28" i="2"/>
  <c r="AB17" i="2"/>
  <c r="AL38" i="2"/>
  <c r="B54" i="34"/>
  <c r="H20" i="23"/>
  <c r="AF10" i="2"/>
  <c r="M39" i="2"/>
  <c r="Q6" i="2"/>
  <c r="AA8" i="2"/>
  <c r="AB32" i="2"/>
  <c r="AP16" i="2"/>
  <c r="AC32" i="2"/>
  <c r="C13" i="2"/>
  <c r="B53" i="34"/>
  <c r="K116" i="14"/>
  <c r="AO12" i="2"/>
  <c r="V27" i="2"/>
  <c r="D35" i="2"/>
  <c r="K32" i="2"/>
  <c r="AF38" i="2"/>
  <c r="N17" i="2"/>
  <c r="H12" i="2"/>
  <c r="H41" i="2"/>
  <c r="AK41" i="2"/>
  <c r="J33" i="2"/>
  <c r="AG7" i="2"/>
  <c r="AT36" i="2"/>
  <c r="AI36" i="2"/>
  <c r="AH3" i="2"/>
  <c r="AT13" i="2"/>
  <c r="AT18" i="2"/>
  <c r="C40" i="2"/>
  <c r="AC18" i="2"/>
  <c r="V11" i="2"/>
  <c r="C27" i="2"/>
  <c r="I15" i="2"/>
  <c r="L4" i="2"/>
  <c r="AD32" i="2"/>
  <c r="F40" i="2"/>
  <c r="S32" i="2"/>
  <c r="I28" i="2"/>
  <c r="AE8" i="2"/>
  <c r="AM7" i="2"/>
  <c r="AN15" i="2"/>
  <c r="AT38" i="2"/>
  <c r="K27" i="2"/>
  <c r="AM8" i="2"/>
  <c r="AE15" i="2"/>
  <c r="O31" i="2"/>
  <c r="AL33" i="2"/>
  <c r="J40" i="2"/>
  <c r="M40" i="2"/>
  <c r="AJ36" i="2"/>
  <c r="J10" i="2"/>
  <c r="L41" i="2"/>
  <c r="K128" i="14"/>
  <c r="B52" i="34"/>
  <c r="C14" i="2"/>
  <c r="AB28" i="2"/>
  <c r="AL8" i="2"/>
  <c r="AC13" i="2"/>
  <c r="C37" i="2"/>
  <c r="H6" i="2"/>
  <c r="AB42" i="2"/>
  <c r="N27" i="2"/>
  <c r="AG18" i="2"/>
  <c r="AI33" i="2"/>
  <c r="AN37" i="2"/>
  <c r="AJ3" i="2"/>
  <c r="AN9" i="2"/>
  <c r="K41" i="2"/>
  <c r="AM36" i="2"/>
  <c r="AE34" i="2"/>
  <c r="F39" i="2"/>
  <c r="P28" i="2"/>
  <c r="C7" i="2"/>
  <c r="D39" i="2"/>
  <c r="C33" i="2"/>
  <c r="B63" i="34"/>
  <c r="AJ34" i="2"/>
  <c r="P4" i="2"/>
  <c r="AM41" i="2"/>
  <c r="AO27" i="2"/>
  <c r="AJ40" i="2"/>
  <c r="AQ28" i="2"/>
  <c r="AA28" i="2"/>
  <c r="H22" i="23"/>
  <c r="AE31" i="2"/>
  <c r="L16" i="2"/>
  <c r="AL39" i="2"/>
  <c r="F37" i="2"/>
  <c r="L28" i="2"/>
  <c r="AI28" i="2"/>
  <c r="F13" i="2"/>
  <c r="L13" i="2"/>
  <c r="AC27" i="2"/>
  <c r="L11" i="2"/>
  <c r="M27" i="2"/>
  <c r="O30" i="2"/>
  <c r="K12" i="2"/>
  <c r="Q14" i="2"/>
  <c r="AA16" i="2"/>
  <c r="AL32" i="2"/>
  <c r="AF14" i="2"/>
  <c r="K4" i="2"/>
  <c r="F11" i="2"/>
  <c r="AG37" i="2"/>
  <c r="K38" i="2"/>
  <c r="S42" i="2"/>
  <c r="B13" i="34"/>
  <c r="M129" i="14"/>
  <c r="AQ39" i="2"/>
  <c r="F3" i="2"/>
  <c r="AO36" i="2"/>
  <c r="B9" i="34"/>
  <c r="V36" i="2"/>
  <c r="M18" i="2"/>
  <c r="AG6" i="2"/>
  <c r="AF12" i="2"/>
  <c r="P18" i="2"/>
  <c r="AA36" i="2"/>
  <c r="H21" i="23"/>
  <c r="AB13" i="2"/>
  <c r="H9" i="2"/>
  <c r="AM3" i="2"/>
  <c r="G31" i="2"/>
  <c r="N7" i="2"/>
  <c r="L9" i="2"/>
  <c r="AF28" i="2"/>
  <c r="O42" i="2"/>
  <c r="Q17" i="2"/>
  <c r="AQ30" i="2"/>
  <c r="V33" i="2"/>
  <c r="F4" i="2"/>
  <c r="N128" i="14"/>
  <c r="AK36" i="2"/>
  <c r="AT41" i="2"/>
  <c r="H35" i="2"/>
  <c r="B10" i="34"/>
  <c r="D3" i="2"/>
  <c r="K127" i="14"/>
  <c r="AK6" i="2"/>
  <c r="G20" i="23"/>
  <c r="P14" i="2"/>
  <c r="AG12" i="2"/>
  <c r="Q7" i="2"/>
  <c r="Q16" i="2"/>
  <c r="AJ7" i="2"/>
  <c r="N116" i="14"/>
  <c r="P17" i="2"/>
  <c r="E10" i="2"/>
  <c r="AK16" i="2"/>
  <c r="B59" i="34"/>
  <c r="AE28" i="2"/>
  <c r="I9" i="2"/>
  <c r="AM31" i="2"/>
  <c r="I12" i="2"/>
  <c r="AN12" i="2"/>
  <c r="AT14" i="2"/>
  <c r="L18" i="2"/>
  <c r="F28" i="2"/>
  <c r="AT31" i="2"/>
  <c r="O34" i="2"/>
  <c r="AL16" i="2"/>
  <c r="Q12" i="2"/>
  <c r="AI30" i="2"/>
  <c r="AO14" i="2"/>
  <c r="R41" i="2"/>
  <c r="J7" i="2"/>
  <c r="V30" i="2"/>
  <c r="J42" i="2"/>
  <c r="M6" i="2"/>
  <c r="I4" i="2"/>
  <c r="E31" i="2"/>
  <c r="J32" i="2"/>
  <c r="AB18" i="2"/>
  <c r="AM39" i="2"/>
  <c r="AO40" i="2"/>
  <c r="K30" i="2"/>
  <c r="V10" i="2"/>
  <c r="V38" i="2"/>
  <c r="Q9" i="2"/>
  <c r="AK13" i="2"/>
  <c r="AC42" i="2"/>
  <c r="G18" i="2"/>
  <c r="AM34" i="2"/>
  <c r="G15" i="23"/>
  <c r="K34" i="2"/>
  <c r="AA35" i="2"/>
  <c r="AI3" i="2"/>
  <c r="H4" i="2"/>
  <c r="S39" i="2"/>
  <c r="AL3" i="2"/>
  <c r="L17" i="2"/>
  <c r="AM28" i="2"/>
  <c r="B8" i="34"/>
  <c r="AE38" i="2"/>
  <c r="AT4" i="2"/>
  <c r="K117" i="14"/>
  <c r="Q37" i="2"/>
  <c r="N40" i="2"/>
  <c r="O18" i="2"/>
  <c r="AO8" i="2"/>
  <c r="Q33" i="2"/>
  <c r="B23" i="34"/>
  <c r="V8" i="2"/>
  <c r="K11" i="2"/>
  <c r="N15" i="2"/>
  <c r="V16" i="2"/>
  <c r="AH6" i="2"/>
  <c r="V31" i="2"/>
  <c r="S33" i="2"/>
  <c r="E40" i="2"/>
  <c r="AG33" i="2"/>
  <c r="I31" i="2"/>
  <c r="K14" i="2"/>
  <c r="Q39" i="2"/>
  <c r="I40" i="2"/>
  <c r="AM13" i="2"/>
  <c r="O41" i="2"/>
  <c r="AN17" i="2"/>
  <c r="D30" i="2"/>
  <c r="AL37" i="2"/>
  <c r="AP11" i="2"/>
  <c r="P42" i="2"/>
  <c r="C36" i="2"/>
  <c r="AF17" i="2"/>
  <c r="E30" i="2"/>
  <c r="O17" i="2"/>
  <c r="AF3" i="2"/>
  <c r="E37" i="2"/>
  <c r="AE12" i="2"/>
  <c r="K129" i="14"/>
  <c r="AK14" i="2"/>
  <c r="M8" i="2"/>
  <c r="AF32" i="2"/>
  <c r="S30" i="2"/>
  <c r="N16" i="2"/>
  <c r="O36" i="2"/>
  <c r="AJ42" i="2"/>
  <c r="AA17" i="2"/>
  <c r="AT27" i="2"/>
  <c r="F35" i="2"/>
  <c r="AO6" i="2"/>
  <c r="AO16" i="2"/>
  <c r="N118" i="14"/>
  <c r="AI6" i="2"/>
  <c r="L126" i="14"/>
  <c r="G4" i="2"/>
  <c r="G28" i="2"/>
  <c r="Q41" i="2"/>
  <c r="AE18" i="2"/>
  <c r="R38" i="2"/>
  <c r="AO11" i="2"/>
  <c r="AH15" i="2"/>
  <c r="AA11" i="2"/>
  <c r="E11" i="2"/>
  <c r="AN4" i="2"/>
  <c r="AC4" i="2"/>
  <c r="AF36" i="2"/>
  <c r="AH42" i="2"/>
  <c r="E7" i="2"/>
  <c r="N127" i="14"/>
  <c r="M42" i="2"/>
  <c r="AP12" i="2"/>
  <c r="O9" i="2"/>
  <c r="AT9" i="2"/>
  <c r="D13" i="2"/>
  <c r="AM9" i="2"/>
  <c r="G7" i="2"/>
  <c r="M31" i="2"/>
  <c r="Q34" i="2"/>
  <c r="H10" i="2"/>
  <c r="J17" i="2"/>
  <c r="AC14" i="2"/>
  <c r="AG13" i="2"/>
  <c r="B22" i="34"/>
  <c r="H39" i="2"/>
  <c r="O10" i="2"/>
  <c r="V28" i="2"/>
  <c r="L118" i="14"/>
  <c r="AJ39" i="2"/>
  <c r="AH38" i="2"/>
  <c r="S28" i="2"/>
  <c r="AB4" i="2"/>
  <c r="D32" i="2"/>
  <c r="C15" i="2"/>
  <c r="AM17" i="2"/>
  <c r="Q42" i="2"/>
  <c r="L35" i="2"/>
  <c r="E36" i="2"/>
  <c r="K15" i="2"/>
  <c r="AQ41" i="2"/>
  <c r="P6" i="2"/>
  <c r="AL41" i="2"/>
  <c r="AT42" i="2"/>
  <c r="AP42" i="2"/>
  <c r="F38" i="2"/>
  <c r="O11" i="2"/>
  <c r="F31" i="2"/>
  <c r="B58" i="34"/>
  <c r="C35" i="2"/>
  <c r="AC11" i="2"/>
  <c r="AQ33" i="2"/>
  <c r="AQ37" i="2"/>
  <c r="I37" i="2"/>
  <c r="R37" i="2"/>
  <c r="AT40" i="2"/>
  <c r="AK35" i="2"/>
  <c r="J37" i="2"/>
  <c r="AO4" i="2"/>
  <c r="H30" i="2"/>
  <c r="AQ36" i="2"/>
  <c r="AI7" i="2"/>
  <c r="F15" i="2"/>
  <c r="Q15" i="2"/>
  <c r="R10" i="2"/>
  <c r="M38" i="2"/>
  <c r="AM4" i="2"/>
  <c r="AP3" i="2"/>
  <c r="S41" i="2"/>
  <c r="R31" i="2"/>
  <c r="AN6" i="2"/>
  <c r="AE4" i="2"/>
  <c r="K17" i="2"/>
  <c r="B49" i="34"/>
  <c r="AA27" i="2"/>
  <c r="F14" i="2"/>
  <c r="N13" i="2"/>
  <c r="AN30" i="2"/>
  <c r="F36" i="2"/>
  <c r="AM6" i="2"/>
  <c r="AH32" i="2"/>
  <c r="AI31" i="2"/>
  <c r="AT35" i="2"/>
  <c r="B17" i="34"/>
  <c r="H14" i="23"/>
  <c r="AA34" i="2"/>
  <c r="AC30" i="2"/>
  <c r="AB35" i="2"/>
  <c r="AT10" i="2"/>
  <c r="AE14" i="2"/>
  <c r="AC15" i="2"/>
  <c r="AI37" i="2"/>
  <c r="AH34" i="2"/>
  <c r="AJ28" i="2"/>
  <c r="AD13" i="2"/>
  <c r="C4" i="2"/>
  <c r="AH10" i="2"/>
  <c r="AP41" i="2"/>
  <c r="F8" i="2"/>
  <c r="H37" i="2"/>
  <c r="AN7" i="2"/>
  <c r="C30" i="2"/>
  <c r="N37" i="2"/>
  <c r="AE9" i="2"/>
  <c r="O15" i="2"/>
  <c r="AD36" i="2"/>
  <c r="AI38" i="2"/>
  <c r="L7" i="2"/>
  <c r="I34" i="2"/>
  <c r="AF4" i="2"/>
  <c r="AG15" i="2"/>
  <c r="AF11" i="2"/>
  <c r="M116" i="14"/>
  <c r="AG11" i="2"/>
  <c r="AG10" i="2"/>
  <c r="AD6" i="2"/>
  <c r="K9" i="2"/>
  <c r="AM14" i="2"/>
  <c r="I14" i="2"/>
  <c r="AC34" i="2"/>
  <c r="AH14" i="2"/>
  <c r="V12" i="2"/>
  <c r="AJ31" i="2"/>
  <c r="AN34" i="2"/>
  <c r="L40" i="2"/>
  <c r="I10" i="2"/>
  <c r="J30" i="2"/>
  <c r="P40" i="2"/>
  <c r="AO32" i="2"/>
  <c r="AP30" i="2"/>
  <c r="H32" i="2"/>
  <c r="H3" i="2"/>
  <c r="AD37" i="2"/>
  <c r="H11" i="2"/>
  <c r="V32" i="2"/>
  <c r="S31" i="2"/>
  <c r="D41" i="2"/>
  <c r="AP17" i="2"/>
  <c r="C9" i="2"/>
  <c r="K18" i="2"/>
  <c r="AK28" i="2"/>
  <c r="G21" i="23"/>
  <c r="AM16" i="2"/>
  <c r="R12" i="2"/>
  <c r="AH12" i="2"/>
  <c r="D6" i="2"/>
  <c r="AD10" i="2"/>
  <c r="R18" i="2"/>
  <c r="AB8" i="2"/>
  <c r="R36" i="2"/>
  <c r="AP32" i="2"/>
  <c r="AT6" i="2"/>
  <c r="D37" i="2"/>
  <c r="B64" i="34"/>
  <c r="O16" i="2"/>
  <c r="AN10" i="2"/>
  <c r="D34" i="2"/>
  <c r="L14" i="2"/>
  <c r="N33" i="2"/>
  <c r="AA30" i="2"/>
  <c r="AE42" i="2"/>
  <c r="E28" i="2"/>
  <c r="I27" i="2"/>
  <c r="AN14" i="2"/>
  <c r="I41" i="2"/>
  <c r="L3" i="2"/>
  <c r="AN38" i="2"/>
  <c r="AC28" i="2"/>
  <c r="M32" i="2"/>
  <c r="AD30" i="2"/>
  <c r="AB9" i="2"/>
  <c r="M9" i="2"/>
  <c r="AA13" i="2"/>
  <c r="AB31" i="2"/>
  <c r="K39" i="2"/>
  <c r="AI15" i="2"/>
  <c r="D28" i="2"/>
  <c r="N32" i="2"/>
  <c r="Q31" i="2"/>
  <c r="AF42" i="2"/>
  <c r="E12" i="2"/>
  <c r="F16" i="2"/>
  <c r="L15" i="2"/>
  <c r="E27" i="2"/>
  <c r="AG40" i="2"/>
  <c r="N34" i="2"/>
  <c r="AH40" i="2"/>
  <c r="AO15" i="2"/>
  <c r="C41" i="2"/>
  <c r="L38" i="2"/>
  <c r="N117" i="14"/>
  <c r="R39" i="2"/>
  <c r="AI34" i="2"/>
  <c r="O35" i="2"/>
  <c r="S34" i="2"/>
  <c r="G16" i="2"/>
  <c r="AL9" i="2"/>
  <c r="D36" i="2"/>
  <c r="AL12" i="2"/>
  <c r="J4" i="2"/>
  <c r="AN35" i="2"/>
  <c r="AJ12" i="2"/>
  <c r="AN3" i="2"/>
  <c r="AP14" i="2"/>
  <c r="B18" i="34"/>
  <c r="B12" i="34"/>
  <c r="H33" i="2"/>
  <c r="AE33" i="2"/>
  <c r="O12" i="2"/>
  <c r="J28" i="2"/>
  <c r="V40" i="2"/>
  <c r="L32" i="2"/>
  <c r="AB12" i="2"/>
  <c r="D27" i="2"/>
  <c r="AA3" i="2"/>
  <c r="AH31" i="2"/>
  <c r="AG41" i="2"/>
  <c r="L10" i="2"/>
  <c r="K28" i="2"/>
  <c r="AA15" i="2"/>
  <c r="AE7" i="2"/>
  <c r="C10" i="2"/>
  <c r="J36" i="2"/>
  <c r="AB27" i="2"/>
  <c r="I3" i="2"/>
  <c r="AP28" i="2"/>
  <c r="AM18" i="2"/>
  <c r="AH16" i="2"/>
  <c r="Q38" i="2"/>
  <c r="AD35" i="2"/>
  <c r="G36" i="2"/>
  <c r="AL18" i="2"/>
  <c r="AD33" i="2"/>
  <c r="AM37" i="2"/>
  <c r="AA6" i="2"/>
  <c r="AF30" i="2"/>
  <c r="C42" i="2"/>
  <c r="AF33" i="2"/>
  <c r="AC9" i="2"/>
  <c r="V7" i="2"/>
  <c r="AQ42" i="2"/>
  <c r="AM10" i="2"/>
  <c r="D33" i="2"/>
  <c r="N9" i="2"/>
  <c r="AH33" i="2"/>
  <c r="F18" i="2"/>
  <c r="AJ38" i="2"/>
  <c r="AA7" i="2"/>
  <c r="O4" i="2"/>
  <c r="E39" i="2"/>
  <c r="G41" i="2"/>
  <c r="N10" i="2"/>
  <c r="AO3" i="2"/>
  <c r="AJ15" i="2"/>
  <c r="AT34" i="2"/>
  <c r="C34" i="2"/>
  <c r="AM40" i="2"/>
  <c r="AI32" i="2"/>
  <c r="AJ11" i="2"/>
  <c r="M30" i="2"/>
  <c r="P15" i="2"/>
  <c r="AN36" i="2"/>
  <c r="AG9" i="2"/>
  <c r="AE39" i="2"/>
  <c r="AG39" i="2"/>
  <c r="AP18" i="2"/>
  <c r="G14" i="23"/>
  <c r="F9" i="2"/>
  <c r="F27" i="2"/>
  <c r="AI27" i="2"/>
  <c r="AO39" i="2"/>
  <c r="F10" i="2"/>
  <c r="G15" i="2"/>
  <c r="Q28" i="2"/>
  <c r="R7" i="2"/>
  <c r="I38" i="2"/>
  <c r="S38" i="2"/>
  <c r="AH35" i="2"/>
  <c r="H42" i="2"/>
  <c r="N18" i="2"/>
  <c r="O33" i="2"/>
  <c r="AJ17" i="2"/>
  <c r="AM15" i="2"/>
  <c r="AP15" i="2"/>
  <c r="AD17" i="2"/>
  <c r="J39" i="2"/>
  <c r="AI35" i="2"/>
  <c r="AN16" i="2"/>
  <c r="AA42" i="2"/>
  <c r="M11" i="2"/>
  <c r="L127" i="14"/>
  <c r="AG8" i="2"/>
  <c r="B15" i="34"/>
  <c r="AQ31" i="2"/>
  <c r="AI4" i="2"/>
  <c r="N12" i="2"/>
  <c r="C22" i="2" l="1"/>
  <c r="AH43" i="2"/>
  <c r="AH46" i="2" s="1"/>
  <c r="AB22" i="2"/>
  <c r="AH19" i="2"/>
  <c r="AH22" i="2" s="1"/>
  <c r="E22" i="2"/>
  <c r="AL46" i="2"/>
  <c r="G22" i="2"/>
  <c r="AC46" i="2"/>
  <c r="C271" i="23"/>
  <c r="Q46" i="2"/>
  <c r="P22" i="2"/>
  <c r="AO19" i="2"/>
  <c r="AO22" i="2" s="1"/>
  <c r="L19" i="2"/>
  <c r="L22" i="2" s="1"/>
  <c r="F22" i="2"/>
  <c r="O22" i="2"/>
  <c r="J43" i="2"/>
  <c r="J46" i="2" s="1"/>
  <c r="AF22" i="2"/>
  <c r="M43" i="2"/>
  <c r="M46" i="2" s="1"/>
  <c r="C113" i="23"/>
  <c r="C114" i="23" s="1"/>
  <c r="E113" i="23"/>
  <c r="E114" i="23" s="1"/>
  <c r="M22" i="2"/>
  <c r="AA22" i="2"/>
  <c r="I43" i="2"/>
  <c r="I46" i="2" s="1"/>
  <c r="AC22" i="2"/>
  <c r="AD46" i="2"/>
  <c r="AK43" i="2"/>
  <c r="AK46" i="2" s="1"/>
  <c r="R46" i="2"/>
  <c r="D175" i="23"/>
  <c r="D176" i="23" s="1"/>
  <c r="B175" i="23"/>
  <c r="B176" i="23" s="1"/>
  <c r="AB46" i="2"/>
  <c r="O46" i="2"/>
  <c r="G46" i="2"/>
  <c r="C46" i="2"/>
  <c r="AJ46" i="2"/>
  <c r="J22" i="2"/>
  <c r="K19" i="2"/>
  <c r="K22" i="2" s="1"/>
  <c r="AT22" i="2"/>
  <c r="D46" i="2"/>
  <c r="AN46" i="2"/>
  <c r="AA46" i="2"/>
  <c r="AP22" i="2"/>
  <c r="AO46" i="2"/>
  <c r="S46" i="2"/>
  <c r="K43" i="2"/>
  <c r="K46" i="2" s="1"/>
  <c r="R22" i="2"/>
  <c r="D113" i="23"/>
  <c r="D114" i="23" s="1"/>
  <c r="B113" i="23"/>
  <c r="B114" i="23" s="1"/>
  <c r="AI43" i="2"/>
  <c r="AI46" i="2" s="1"/>
  <c r="AT46" i="2"/>
  <c r="AF46" i="2"/>
  <c r="AN22" i="2"/>
  <c r="I22" i="2"/>
  <c r="N19" i="2"/>
  <c r="N22" i="2" s="1"/>
  <c r="H46" i="2"/>
  <c r="H22" i="2"/>
  <c r="Q19" i="2"/>
  <c r="Q22" i="2" s="1"/>
  <c r="AL19" i="2"/>
  <c r="AL22" i="2" s="1"/>
  <c r="B251" i="23"/>
  <c r="AG43" i="2"/>
  <c r="AG46" i="2" s="1"/>
  <c r="C252" i="23"/>
  <c r="V22" i="2"/>
  <c r="AM22" i="2"/>
  <c r="AM46" i="2"/>
  <c r="V46" i="2"/>
  <c r="B252" i="23"/>
  <c r="F46" i="2"/>
  <c r="N46" i="2"/>
  <c r="AG22" i="2"/>
  <c r="P46" i="2"/>
  <c r="L46" i="2"/>
  <c r="E175" i="23"/>
  <c r="E176" i="23" s="1"/>
  <c r="C175" i="23"/>
  <c r="C176" i="23" s="1"/>
  <c r="B271" i="23"/>
  <c r="AK22" i="2"/>
  <c r="D22" i="2"/>
  <c r="AP46" i="2"/>
  <c r="C251" i="23"/>
  <c r="AI19" i="2"/>
  <c r="AI22" i="2" s="1"/>
  <c r="AE46" i="2"/>
  <c r="AD22" i="2"/>
  <c r="AJ19" i="2"/>
  <c r="AJ22" i="2" s="1"/>
  <c r="AE22" i="2"/>
  <c r="AQ46" i="2"/>
  <c r="E46" i="2"/>
  <c r="C119" i="23"/>
  <c r="C54" i="23"/>
  <c r="E245" i="23"/>
  <c r="D235" i="23"/>
  <c r="B220" i="23"/>
  <c r="B119" i="23"/>
  <c r="B245" i="23"/>
  <c r="B34" i="23"/>
  <c r="B36" i="23"/>
  <c r="C34" i="23"/>
  <c r="E276" i="23"/>
  <c r="B235" i="23"/>
  <c r="D35" i="23"/>
  <c r="B35" i="23"/>
  <c r="C231" i="23"/>
  <c r="C228" i="23"/>
  <c r="C35" i="23"/>
  <c r="D227" i="23"/>
  <c r="E35" i="23"/>
  <c r="B54" i="23"/>
  <c r="D37" i="23"/>
  <c r="E36" i="23"/>
  <c r="C268" i="23"/>
  <c r="D54" i="23"/>
  <c r="D231" i="23"/>
  <c r="E231" i="23"/>
  <c r="E227" i="23"/>
  <c r="E54" i="23"/>
  <c r="C37" i="23"/>
  <c r="C36" i="23"/>
  <c r="B226" i="23"/>
  <c r="B227" i="23"/>
  <c r="E226" i="23"/>
  <c r="D276" i="23"/>
  <c r="D274" i="23"/>
  <c r="E275" i="23"/>
  <c r="E274" i="23"/>
  <c r="C227" i="23"/>
  <c r="B37" i="23"/>
  <c r="C214" i="23"/>
  <c r="B268" i="23"/>
  <c r="B214" i="23"/>
  <c r="E34" i="23"/>
  <c r="D36" i="23"/>
  <c r="C226" i="23"/>
  <c r="D119" i="23"/>
  <c r="B231" i="23"/>
  <c r="C245" i="23"/>
  <c r="D275" i="23"/>
  <c r="C220" i="23"/>
  <c r="D34" i="23"/>
  <c r="D277" i="23"/>
  <c r="E119" i="23"/>
  <c r="C235" i="23"/>
  <c r="E277" i="23"/>
  <c r="E37" i="23"/>
  <c r="B228" i="23"/>
  <c r="D280" i="23"/>
  <c r="D245" i="23"/>
  <c r="E235" i="23"/>
  <c r="D226" i="23"/>
  <c r="E280" i="23"/>
  <c r="E228" i="23"/>
  <c r="D228" i="23"/>
  <c r="B45" i="34" l="1"/>
  <c r="C232" i="23"/>
  <c r="D120" i="23"/>
  <c r="D121" i="23"/>
  <c r="D56" i="23"/>
  <c r="D55" i="23"/>
  <c r="B6" i="34"/>
  <c r="Q9" i="33"/>
  <c r="E4" i="33"/>
  <c r="K6" i="33"/>
  <c r="J6" i="33"/>
  <c r="L6" i="33"/>
  <c r="D246" i="23"/>
  <c r="B269" i="23"/>
  <c r="Q542" i="33"/>
  <c r="D232" i="23"/>
  <c r="D233" i="23" s="1"/>
  <c r="D234" i="23" s="1"/>
  <c r="D236" i="23" s="1"/>
  <c r="B232" i="23"/>
  <c r="E237" i="23"/>
  <c r="E238" i="23" s="1"/>
  <c r="B120" i="23"/>
  <c r="B121" i="23"/>
  <c r="E38" i="23"/>
  <c r="B47" i="34"/>
  <c r="B5" i="33"/>
  <c r="B6" i="33" s="1"/>
  <c r="E246" i="23"/>
  <c r="E121" i="23"/>
  <c r="E120" i="23"/>
  <c r="E56" i="23"/>
  <c r="E55" i="23"/>
  <c r="B216" i="23"/>
  <c r="B217" i="23" s="1"/>
  <c r="B221" i="23" s="1"/>
  <c r="D237" i="23"/>
  <c r="D238" i="23" s="1"/>
  <c r="C246" i="23"/>
  <c r="Q545" i="33"/>
  <c r="E3" i="33"/>
  <c r="K539" i="33"/>
  <c r="J539" i="33"/>
  <c r="L539" i="33"/>
  <c r="H227" i="23"/>
  <c r="B215" i="23"/>
  <c r="D38" i="23"/>
  <c r="E232" i="23"/>
  <c r="E233" i="23" s="1"/>
  <c r="E234" i="23" s="1"/>
  <c r="E236" i="23" s="1"/>
  <c r="B38" i="23"/>
  <c r="C216" i="23"/>
  <c r="C217" i="23" s="1"/>
  <c r="C221" i="23" s="1"/>
  <c r="B538" i="33"/>
  <c r="B539" i="33" s="1"/>
  <c r="I227" i="23"/>
  <c r="C215" i="23"/>
  <c r="B237" i="23"/>
  <c r="B238" i="23" s="1"/>
  <c r="B46" i="34"/>
  <c r="E537" i="33"/>
  <c r="B4" i="34"/>
  <c r="C38" i="23"/>
  <c r="B5" i="34"/>
  <c r="C120" i="23"/>
  <c r="C121" i="23"/>
  <c r="E536" i="33"/>
  <c r="C237" i="23"/>
  <c r="C238" i="23" s="1"/>
  <c r="F235" i="33"/>
  <c r="F384" i="33"/>
  <c r="F382" i="33"/>
  <c r="F379" i="33"/>
  <c r="F297" i="33"/>
  <c r="F267" i="33"/>
  <c r="F258" i="33"/>
  <c r="F426" i="33"/>
  <c r="F301" i="33"/>
  <c r="F471" i="33"/>
  <c r="F151" i="33"/>
  <c r="F352" i="33"/>
  <c r="F419" i="33"/>
  <c r="F54" i="33"/>
  <c r="F423" i="33"/>
  <c r="F147" i="33"/>
  <c r="F273" i="33"/>
  <c r="F474" i="33"/>
  <c r="F20" i="33"/>
  <c r="F96" i="33"/>
  <c r="F129" i="33"/>
  <c r="F39" i="33"/>
  <c r="F496" i="33"/>
  <c r="F206" i="33"/>
  <c r="F466" i="33"/>
  <c r="F252" i="33"/>
  <c r="F230" i="33"/>
  <c r="F90" i="33"/>
  <c r="F396" i="33"/>
  <c r="F251" i="33"/>
  <c r="F79" i="33"/>
  <c r="F309" i="33"/>
  <c r="F189" i="33"/>
  <c r="F345" i="33"/>
  <c r="F409" i="33"/>
  <c r="F510" i="33"/>
  <c r="F504" i="33"/>
  <c r="F360" i="33"/>
  <c r="F286" i="33"/>
  <c r="F143" i="33"/>
  <c r="F340" i="33"/>
  <c r="F502" i="33"/>
  <c r="F397" i="33"/>
  <c r="F55" i="33"/>
  <c r="F256" i="33"/>
  <c r="F358" i="33"/>
  <c r="F231" i="33"/>
  <c r="F454" i="33"/>
  <c r="F31" i="33"/>
  <c r="F270" i="33"/>
  <c r="F208" i="33"/>
  <c r="F528" i="33"/>
  <c r="F295" i="33"/>
  <c r="F331" i="33"/>
  <c r="F34" i="33"/>
  <c r="F406" i="33"/>
  <c r="F47" i="33"/>
  <c r="F524" i="33"/>
  <c r="F183" i="33"/>
  <c r="F88" i="33"/>
  <c r="F95" i="33"/>
  <c r="F167" i="33"/>
  <c r="F357" i="33"/>
  <c r="F191" i="33"/>
  <c r="F264" i="33"/>
  <c r="F56" i="33"/>
  <c r="F432" i="33"/>
  <c r="F488" i="33"/>
  <c r="F506" i="33"/>
  <c r="F437" i="33"/>
  <c r="F153" i="33"/>
  <c r="F271" i="33"/>
  <c r="F135" i="33"/>
  <c r="F323" i="33"/>
  <c r="F467" i="33"/>
  <c r="F339" i="33"/>
  <c r="F216" i="33"/>
  <c r="F243" i="33"/>
  <c r="F497" i="33"/>
  <c r="F363" i="33"/>
  <c r="F529" i="33"/>
  <c r="F287" i="33"/>
  <c r="F48" i="33"/>
  <c r="F226" i="33"/>
  <c r="F322" i="33"/>
  <c r="F387" i="33"/>
  <c r="F282" i="33"/>
  <c r="F100" i="33"/>
  <c r="F27" i="33"/>
  <c r="F254" i="33"/>
  <c r="F377" i="33"/>
  <c r="F417" i="33"/>
  <c r="F131" i="33"/>
  <c r="F32" i="33"/>
  <c r="F430" i="33"/>
  <c r="F516" i="33"/>
  <c r="F321" i="33"/>
  <c r="F335" i="33"/>
  <c r="F73" i="33"/>
  <c r="F255" i="33"/>
  <c r="F192" i="33"/>
  <c r="F102" i="33"/>
  <c r="F43" i="33"/>
  <c r="F477" i="33"/>
  <c r="F53" i="33"/>
  <c r="F490" i="33"/>
  <c r="F351" i="33"/>
  <c r="F265" i="33"/>
  <c r="F405" i="33"/>
  <c r="F195" i="33"/>
  <c r="F72" i="33"/>
  <c r="F104" i="33"/>
  <c r="F302" i="33"/>
  <c r="F479" i="33"/>
  <c r="F214" i="33"/>
  <c r="F365" i="33"/>
  <c r="F326" i="33"/>
  <c r="F152" i="33"/>
  <c r="F198" i="33"/>
  <c r="F139" i="33"/>
  <c r="F41" i="33"/>
  <c r="F260" i="33"/>
  <c r="F26" i="33"/>
  <c r="F332" i="33"/>
  <c r="F30" i="33"/>
  <c r="F318" i="33"/>
  <c r="F246" i="33"/>
  <c r="F21" i="33"/>
  <c r="F241" i="33"/>
  <c r="F99" i="33"/>
  <c r="F166" i="33"/>
  <c r="F184" i="33"/>
  <c r="F431" i="33"/>
  <c r="F98" i="33"/>
  <c r="F401" i="33"/>
  <c r="F449" i="33"/>
  <c r="F224" i="33"/>
  <c r="F317" i="33"/>
  <c r="F425" i="33"/>
  <c r="F70" i="33"/>
  <c r="F482" i="33"/>
  <c r="F293" i="33"/>
  <c r="F123" i="33"/>
  <c r="F395" i="33"/>
  <c r="F84" i="33"/>
  <c r="F478" i="33"/>
  <c r="F240" i="33"/>
  <c r="F371" i="33"/>
  <c r="F394" i="33"/>
  <c r="F176" i="33"/>
  <c r="F284" i="33"/>
  <c r="F223" i="33"/>
  <c r="F451" i="33"/>
  <c r="F308" i="33"/>
  <c r="F126" i="33"/>
  <c r="F266" i="33"/>
  <c r="F376" i="33"/>
  <c r="F114" i="33"/>
  <c r="F19" i="33"/>
  <c r="F338" i="33"/>
  <c r="F259" i="33"/>
  <c r="F458" i="33"/>
  <c r="F278" i="33"/>
  <c r="F415" i="33"/>
  <c r="F381" i="33"/>
  <c r="F76" i="33"/>
  <c r="F279" i="33"/>
  <c r="F161" i="33"/>
  <c r="F175" i="33"/>
  <c r="F373" i="33"/>
  <c r="F164" i="33"/>
  <c r="F106" i="33"/>
  <c r="F44" i="33"/>
  <c r="F392" i="33"/>
  <c r="F46" i="33"/>
  <c r="F514" i="33"/>
  <c r="F442" i="33"/>
  <c r="F320" i="33"/>
  <c r="F470" i="33"/>
  <c r="F292" i="33"/>
  <c r="F463" i="33"/>
  <c r="F359" i="33"/>
  <c r="F288" i="33"/>
  <c r="F457" i="33"/>
  <c r="F160" i="33"/>
  <c r="F421" i="33"/>
  <c r="F513" i="33"/>
  <c r="F501" i="33"/>
  <c r="F491" i="33"/>
  <c r="F418" i="33"/>
  <c r="F460" i="33"/>
  <c r="F355" i="33"/>
  <c r="F362" i="33"/>
  <c r="F402" i="33"/>
  <c r="F159" i="33"/>
  <c r="F444" i="33"/>
  <c r="F193" i="33"/>
  <c r="F97" i="33"/>
  <c r="F459" i="33"/>
  <c r="F109" i="33"/>
  <c r="F519" i="33"/>
  <c r="F462" i="33"/>
  <c r="F124" i="33"/>
  <c r="F112" i="33"/>
  <c r="F448" i="33"/>
  <c r="F245" i="33"/>
  <c r="F68" i="33"/>
  <c r="F328" i="33"/>
  <c r="F200" i="33"/>
  <c r="F74" i="33"/>
  <c r="F304" i="33"/>
  <c r="F225" i="33"/>
  <c r="F116" i="33"/>
  <c r="F141" i="33"/>
  <c r="F500" i="33"/>
  <c r="F411" i="33"/>
  <c r="F111" i="33"/>
  <c r="F220" i="33"/>
  <c r="F333" i="33"/>
  <c r="F18" i="33"/>
  <c r="F146" i="33"/>
  <c r="F433" i="33"/>
  <c r="F461" i="33"/>
  <c r="F180" i="33"/>
  <c r="F178" i="33"/>
  <c r="F520" i="33"/>
  <c r="F203" i="33"/>
  <c r="F329" i="33"/>
  <c r="F36" i="33"/>
  <c r="F171" i="33"/>
  <c r="F456" i="33"/>
  <c r="F517" i="33"/>
  <c r="F60" i="33"/>
  <c r="F125" i="33"/>
  <c r="F361" i="33"/>
  <c r="F122" i="33"/>
  <c r="F82" i="33"/>
  <c r="F374" i="33"/>
  <c r="F281" i="33"/>
  <c r="F483" i="33"/>
  <c r="F156" i="33"/>
  <c r="F465" i="33"/>
  <c r="F196" i="33"/>
  <c r="F250" i="33"/>
  <c r="F23" i="33"/>
  <c r="F232" i="33"/>
  <c r="F158" i="33"/>
  <c r="F29" i="33"/>
  <c r="F113" i="33"/>
  <c r="F464" i="33"/>
  <c r="F525" i="33"/>
  <c r="F527" i="33"/>
  <c r="F108" i="33"/>
  <c r="F67" i="33"/>
  <c r="F526" i="33"/>
  <c r="F25" i="33"/>
  <c r="F239" i="33"/>
  <c r="F182" i="33"/>
  <c r="F242" i="33"/>
  <c r="F248" i="33"/>
  <c r="F277" i="33"/>
  <c r="F194" i="33"/>
  <c r="F486" i="33"/>
  <c r="F294" i="33"/>
  <c r="F212" i="33"/>
  <c r="F185" i="33"/>
  <c r="F253" i="33"/>
  <c r="F356" i="33"/>
  <c r="F445" i="33"/>
  <c r="F205" i="33"/>
  <c r="F227" i="33"/>
  <c r="F303" i="33"/>
  <c r="F275" i="33"/>
  <c r="F45" i="33"/>
  <c r="F40" i="33"/>
  <c r="F312" i="33"/>
  <c r="F368" i="33"/>
  <c r="F38" i="33"/>
  <c r="F177" i="33"/>
  <c r="F199" i="33"/>
  <c r="F353" i="33"/>
  <c r="F403" i="33"/>
  <c r="F349" i="33"/>
  <c r="F438" i="33"/>
  <c r="F137" i="33"/>
  <c r="F204" i="33"/>
  <c r="F274" i="33"/>
  <c r="F283" i="33"/>
  <c r="F81" i="33"/>
  <c r="F484" i="33"/>
  <c r="F509" i="33"/>
  <c r="F299" i="33"/>
  <c r="F145" i="33"/>
  <c r="F499" i="33"/>
  <c r="F71" i="33"/>
  <c r="F408" i="33"/>
  <c r="F101" i="33"/>
  <c r="F249" i="33"/>
  <c r="F217" i="33"/>
  <c r="F272" i="33"/>
  <c r="F343" i="33"/>
  <c r="F262" i="33"/>
  <c r="F393" i="33"/>
  <c r="F369" i="33"/>
  <c r="F33" i="33"/>
  <c r="F247" i="33"/>
  <c r="F305" i="33"/>
  <c r="F407" i="33"/>
  <c r="F336" i="33"/>
  <c r="F118" i="33"/>
  <c r="F290" i="33"/>
  <c r="F69" i="33"/>
  <c r="F257" i="33"/>
  <c r="F296" i="33"/>
  <c r="F380" i="33"/>
  <c r="F436" i="33"/>
  <c r="F493" i="33"/>
  <c r="F128" i="33"/>
  <c r="F350" i="33"/>
  <c r="F342" i="33"/>
  <c r="F489" i="33"/>
  <c r="F207" i="33"/>
  <c r="F157" i="33"/>
  <c r="F505" i="33"/>
  <c r="F144" i="33"/>
  <c r="F280" i="33"/>
  <c r="F370" i="33"/>
  <c r="F236" i="33"/>
  <c r="F197" i="33"/>
  <c r="F115" i="33"/>
  <c r="F218" i="33"/>
  <c r="F133" i="33"/>
  <c r="F414" i="33"/>
  <c r="F285" i="33"/>
  <c r="F494" i="33"/>
  <c r="F440" i="33"/>
  <c r="F37" i="33"/>
  <c r="F523" i="33"/>
  <c r="F453" i="33"/>
  <c r="F268" i="33"/>
  <c r="F174" i="33"/>
  <c r="F311" i="33"/>
  <c r="F134" i="33"/>
  <c r="F149" i="33"/>
  <c r="F325" i="33"/>
  <c r="F136" i="33"/>
  <c r="F210" i="33"/>
  <c r="F61" i="33"/>
  <c r="E5" i="33"/>
  <c r="F169" i="33"/>
  <c r="F28" i="33"/>
  <c r="F452" i="33"/>
  <c r="F132" i="33"/>
  <c r="F398" i="33"/>
  <c r="F86" i="33"/>
  <c r="F238" i="33"/>
  <c r="F316" i="33"/>
  <c r="F364" i="33"/>
  <c r="F416" i="33"/>
  <c r="F49" i="33"/>
  <c r="F324" i="33"/>
  <c r="F306" i="33"/>
  <c r="F58" i="33"/>
  <c r="F337" i="33"/>
  <c r="F481" i="33"/>
  <c r="F472" i="33"/>
  <c r="F172" i="33"/>
  <c r="F138" i="33"/>
  <c r="F315" i="33"/>
  <c r="F59" i="33"/>
  <c r="F412" i="33"/>
  <c r="F319" i="33"/>
  <c r="F476" i="33"/>
  <c r="F495" i="33"/>
  <c r="F50" i="33"/>
  <c r="F289" i="33"/>
  <c r="F334" i="33"/>
  <c r="F390" i="33"/>
  <c r="F386" i="33"/>
  <c r="F439" i="33"/>
  <c r="F366" i="33"/>
  <c r="F120" i="33"/>
  <c r="F244" i="33"/>
  <c r="F78" i="33"/>
  <c r="F269" i="33"/>
  <c r="F313" i="33"/>
  <c r="F215" i="33"/>
  <c r="F229" i="33"/>
  <c r="F140" i="33"/>
  <c r="F94" i="33"/>
  <c r="F511" i="33"/>
  <c r="F473" i="33"/>
  <c r="F42" i="33"/>
  <c r="F127" i="33"/>
  <c r="F441" i="33"/>
  <c r="F22" i="33"/>
  <c r="F450" i="33"/>
  <c r="F181" i="33"/>
  <c r="F399" i="33"/>
  <c r="F154" i="33"/>
  <c r="F512" i="33"/>
  <c r="F314" i="33"/>
  <c r="F518" i="33"/>
  <c r="F85" i="33"/>
  <c r="F92" i="33"/>
  <c r="F413" i="33"/>
  <c r="F263" i="33"/>
  <c r="F209" i="33"/>
  <c r="F498" i="33"/>
  <c r="F173" i="33"/>
  <c r="F503" i="33"/>
  <c r="F93" i="33"/>
  <c r="F150" i="33"/>
  <c r="F170" i="33"/>
  <c r="F234" i="33"/>
  <c r="F469" i="33"/>
  <c r="F422" i="33"/>
  <c r="F52" i="33"/>
  <c r="F383" i="33"/>
  <c r="F310" i="33"/>
  <c r="F330" i="33"/>
  <c r="F24" i="33"/>
  <c r="F65" i="33"/>
  <c r="F515" i="33"/>
  <c r="F202" i="33"/>
  <c r="F62" i="33"/>
  <c r="F276" i="33"/>
  <c r="F105" i="33"/>
  <c r="F435" i="33"/>
  <c r="F179" i="33"/>
  <c r="F347" i="33"/>
  <c r="F110" i="33"/>
  <c r="F475" i="33"/>
  <c r="F388" i="33"/>
  <c r="F378" i="33"/>
  <c r="F344" i="33"/>
  <c r="F389" i="33"/>
  <c r="F63" i="33"/>
  <c r="F455" i="33"/>
  <c r="F410" i="33"/>
  <c r="F391" i="33"/>
  <c r="F155" i="33"/>
  <c r="F307" i="33"/>
  <c r="F64" i="33"/>
  <c r="F186" i="33"/>
  <c r="F103" i="33"/>
  <c r="F346" i="33"/>
  <c r="F165" i="33"/>
  <c r="F51" i="33"/>
  <c r="F434" i="33"/>
  <c r="F372" i="33"/>
  <c r="F221" i="33"/>
  <c r="F211" i="33"/>
  <c r="F57" i="33"/>
  <c r="F142" i="33"/>
  <c r="F487" i="33"/>
  <c r="F66" i="33"/>
  <c r="F385" i="33"/>
  <c r="F162" i="33"/>
  <c r="F480" i="33"/>
  <c r="F298" i="33"/>
  <c r="F237" i="33"/>
  <c r="F213" i="33"/>
  <c r="F367" i="33"/>
  <c r="F420" i="33"/>
  <c r="F163" i="33"/>
  <c r="F80" i="33"/>
  <c r="F375" i="33"/>
  <c r="F291" i="33"/>
  <c r="F228" i="33"/>
  <c r="F348" i="33"/>
  <c r="F400" i="33"/>
  <c r="F341" i="33"/>
  <c r="F446" i="33"/>
  <c r="F443" i="33"/>
  <c r="F354" i="33"/>
  <c r="F91" i="33"/>
  <c r="F187" i="33"/>
  <c r="F190" i="33"/>
  <c r="F427" i="33"/>
  <c r="F404" i="33"/>
  <c r="F222" i="33"/>
  <c r="F188" i="33"/>
  <c r="F201" i="33"/>
  <c r="F485" i="33"/>
  <c r="F219" i="33"/>
  <c r="F117" i="33"/>
  <c r="F521" i="33"/>
  <c r="F148" i="33"/>
  <c r="F327" i="33"/>
  <c r="F130" i="33"/>
  <c r="F522" i="33"/>
  <c r="F121" i="33"/>
  <c r="F75" i="33"/>
  <c r="F261" i="33"/>
  <c r="F35" i="33"/>
  <c r="F107" i="33"/>
  <c r="F300" i="33"/>
  <c r="F429" i="33"/>
  <c r="F87" i="33"/>
  <c r="F89" i="33"/>
  <c r="F447" i="33"/>
  <c r="F428" i="33"/>
  <c r="F83" i="33"/>
  <c r="F507" i="33"/>
  <c r="F468" i="33"/>
  <c r="F168" i="33"/>
  <c r="F77" i="33"/>
  <c r="F119" i="33"/>
  <c r="F492" i="33"/>
  <c r="F508" i="33"/>
  <c r="F424" i="33"/>
  <c r="F233" i="33"/>
  <c r="C269" i="23"/>
  <c r="Q12" i="33"/>
  <c r="F588" i="33"/>
  <c r="F607" i="33"/>
  <c r="F687" i="33"/>
  <c r="F1027" i="33"/>
  <c r="F732" i="33"/>
  <c r="F803" i="33"/>
  <c r="F860" i="33"/>
  <c r="F685" i="33"/>
  <c r="F691" i="33"/>
  <c r="F808" i="33"/>
  <c r="F876" i="33"/>
  <c r="F742" i="33"/>
  <c r="F969" i="33"/>
  <c r="F645" i="33"/>
  <c r="F646" i="33"/>
  <c r="F1046" i="33"/>
  <c r="F983" i="33"/>
  <c r="F730" i="33"/>
  <c r="F915" i="33"/>
  <c r="F857" i="33"/>
  <c r="F1056" i="33"/>
  <c r="F724" i="33"/>
  <c r="F651" i="33"/>
  <c r="F1001" i="33"/>
  <c r="F1033" i="33"/>
  <c r="F641" i="33"/>
  <c r="F871" i="33"/>
  <c r="F997" i="33"/>
  <c r="F995" i="33"/>
  <c r="F984" i="33"/>
  <c r="F755" i="33"/>
  <c r="F935" i="33"/>
  <c r="F631" i="33"/>
  <c r="F870" i="33"/>
  <c r="F786" i="33"/>
  <c r="F842" i="33"/>
  <c r="F644" i="33"/>
  <c r="F1014" i="33"/>
  <c r="F604" i="33"/>
  <c r="F1044" i="33"/>
  <c r="F663" i="33"/>
  <c r="F910" i="33"/>
  <c r="F583" i="33"/>
  <c r="F802" i="33"/>
  <c r="F864" i="33"/>
  <c r="F627" i="33"/>
  <c r="F1061" i="33"/>
  <c r="F841" i="33"/>
  <c r="F920" i="33"/>
  <c r="F705" i="33"/>
  <c r="F682" i="33"/>
  <c r="F748" i="33"/>
  <c r="F780" i="33"/>
  <c r="F807" i="33"/>
  <c r="F875" i="33"/>
  <c r="F933" i="33"/>
  <c r="F1034" i="33"/>
  <c r="F854" i="33"/>
  <c r="F1055" i="33"/>
  <c r="F963" i="33"/>
  <c r="F821" i="33"/>
  <c r="F603" i="33"/>
  <c r="F715" i="33"/>
  <c r="F565" i="33"/>
  <c r="F1031" i="33"/>
  <c r="F680" i="33"/>
  <c r="F799" i="33"/>
  <c r="F1008" i="33"/>
  <c r="F880" i="33"/>
  <c r="F825" i="33"/>
  <c r="F800" i="33"/>
  <c r="F824" i="33"/>
  <c r="F593" i="33"/>
  <c r="F897" i="33"/>
  <c r="F738" i="33"/>
  <c r="F660" i="33"/>
  <c r="F894" i="33"/>
  <c r="F947" i="33"/>
  <c r="F931" i="33"/>
  <c r="F832" i="33"/>
  <c r="F818" i="33"/>
  <c r="F926" i="33"/>
  <c r="F909" i="33"/>
  <c r="F773" i="33"/>
  <c r="F823" i="33"/>
  <c r="F674" i="33"/>
  <c r="F673" i="33"/>
  <c r="F566" i="33"/>
  <c r="F706" i="33"/>
  <c r="F653" i="33"/>
  <c r="F899" i="33"/>
  <c r="F911" i="33"/>
  <c r="F850" i="33"/>
  <c r="F596" i="33"/>
  <c r="F739" i="33"/>
  <c r="F769" i="33"/>
  <c r="F710" i="33"/>
  <c r="F1047" i="33"/>
  <c r="F577" i="33"/>
  <c r="F626" i="33"/>
  <c r="F973" i="33"/>
  <c r="F766" i="33"/>
  <c r="F793" i="33"/>
  <c r="F960" i="33"/>
  <c r="F637" i="33"/>
  <c r="F586" i="33"/>
  <c r="F702" i="33"/>
  <c r="F676" i="33"/>
  <c r="F986" i="33"/>
  <c r="F806" i="33"/>
  <c r="F887" i="33"/>
  <c r="F903" i="33"/>
  <c r="F975" i="33"/>
  <c r="F707" i="33"/>
  <c r="F787" i="33"/>
  <c r="F892" i="33"/>
  <c r="F886" i="33"/>
  <c r="F916" i="33"/>
  <c r="F998" i="33"/>
  <c r="F559" i="33"/>
  <c r="F584" i="33"/>
  <c r="F979" i="33"/>
  <c r="F640" i="33"/>
  <c r="F1045" i="33"/>
  <c r="F1040" i="33"/>
  <c r="F745" i="33"/>
  <c r="F743" i="33"/>
  <c r="F776" i="33"/>
  <c r="F669" i="33"/>
  <c r="F950" i="33"/>
  <c r="F1041" i="33"/>
  <c r="F670" i="33"/>
  <c r="F1030" i="33"/>
  <c r="F666" i="33"/>
  <c r="F552" i="33"/>
  <c r="F620" i="33"/>
  <c r="F703" i="33"/>
  <c r="F665" i="33"/>
  <c r="F688" i="33"/>
  <c r="F1007" i="33"/>
  <c r="F990" i="33"/>
  <c r="F759" i="33"/>
  <c r="F576" i="33"/>
  <c r="F928" i="33"/>
  <c r="F1021" i="33"/>
  <c r="F747" i="33"/>
  <c r="F936" i="33"/>
  <c r="F594" i="33"/>
  <c r="F932" i="33"/>
  <c r="F639" i="33"/>
  <c r="F734" i="33"/>
  <c r="F1028" i="33"/>
  <c r="F668" i="33"/>
  <c r="F642" i="33"/>
  <c r="F874" i="33"/>
  <c r="F902" i="33"/>
  <c r="F893" i="33"/>
  <c r="F837" i="33"/>
  <c r="F987" i="33"/>
  <c r="F1015" i="33"/>
  <c r="F750" i="33"/>
  <c r="F612" i="33"/>
  <c r="F1025" i="33"/>
  <c r="F853" i="33"/>
  <c r="F753" i="33"/>
  <c r="F589" i="33"/>
  <c r="F883" i="33"/>
  <c r="F614" i="33"/>
  <c r="F697" i="33"/>
  <c r="F681" i="33"/>
  <c r="F906" i="33"/>
  <c r="F592" i="33"/>
  <c r="F599" i="33"/>
  <c r="F581" i="33"/>
  <c r="F736" i="33"/>
  <c r="F907" i="33"/>
  <c r="F777" i="33"/>
  <c r="F952" i="33"/>
  <c r="F704" i="33"/>
  <c r="F1050" i="33"/>
  <c r="F1005" i="33"/>
  <c r="F778" i="33"/>
  <c r="F723" i="33"/>
  <c r="F953" i="33"/>
  <c r="F654" i="33"/>
  <c r="F619" i="33"/>
  <c r="F591" i="33"/>
  <c r="F1037" i="33"/>
  <c r="E538" i="33"/>
  <c r="F993" i="33"/>
  <c r="F609" i="33"/>
  <c r="F623" i="33"/>
  <c r="F964" i="33"/>
  <c r="F727" i="33"/>
  <c r="F879" i="33"/>
  <c r="F885" i="33"/>
  <c r="F729" i="33"/>
  <c r="F1054" i="33"/>
  <c r="F783" i="33"/>
  <c r="F961" i="33"/>
  <c r="F561" i="33"/>
  <c r="F628" i="33"/>
  <c r="F836" i="33"/>
  <c r="F849" i="33"/>
  <c r="F798" i="33"/>
  <c r="F908" i="33"/>
  <c r="F822" i="33"/>
  <c r="F792" i="33"/>
  <c r="F944" i="33"/>
  <c r="F981" i="33"/>
  <c r="F934" i="33"/>
  <c r="F562" i="33"/>
  <c r="F1009" i="33"/>
  <c r="F733" i="33"/>
  <c r="F826" i="33"/>
  <c r="F925" i="33"/>
  <c r="F929" i="33"/>
  <c r="F976" i="33"/>
  <c r="F795" i="33"/>
  <c r="F940" i="33"/>
  <c r="F877" i="33"/>
  <c r="F1000" i="33"/>
  <c r="F999" i="33"/>
  <c r="F918" i="33"/>
  <c r="F571" i="33"/>
  <c r="F699" i="33"/>
  <c r="F563" i="33"/>
  <c r="F924" i="33"/>
  <c r="F1020" i="33"/>
  <c r="F888" i="33"/>
  <c r="F865" i="33"/>
  <c r="F972" i="33"/>
  <c r="F661" i="33"/>
  <c r="F785" i="33"/>
  <c r="F927" i="33"/>
  <c r="F813" i="33"/>
  <c r="F671" i="33"/>
  <c r="F784" i="33"/>
  <c r="F866" i="33"/>
  <c r="F633" i="33"/>
  <c r="F1006" i="33"/>
  <c r="F1022" i="33"/>
  <c r="F649" i="33"/>
  <c r="F617" i="33"/>
  <c r="F796" i="33"/>
  <c r="F923" i="33"/>
  <c r="F558" i="33"/>
  <c r="F914" i="33"/>
  <c r="F689" i="33"/>
  <c r="F1038" i="33"/>
  <c r="F725" i="33"/>
  <c r="F765" i="33"/>
  <c r="F717" i="33"/>
  <c r="F1052" i="33"/>
  <c r="F1043" i="33"/>
  <c r="F601" i="33"/>
  <c r="F1026" i="33"/>
  <c r="F683" i="33"/>
  <c r="F835" i="33"/>
  <c r="F768" i="33"/>
  <c r="F996" i="33"/>
  <c r="F904" i="33"/>
  <c r="F621" i="33"/>
  <c r="F905" i="33"/>
  <c r="F943" i="33"/>
  <c r="F797" i="33"/>
  <c r="F746" i="33"/>
  <c r="F740" i="33"/>
  <c r="F917" i="33"/>
  <c r="F970" i="33"/>
  <c r="F939" i="33"/>
  <c r="F845" i="33"/>
  <c r="F572" i="33"/>
  <c r="F752" i="33"/>
  <c r="F675" i="33"/>
  <c r="F848" i="33"/>
  <c r="F862" i="33"/>
  <c r="F636" i="33"/>
  <c r="F700" i="33"/>
  <c r="F805" i="33"/>
  <c r="F1057" i="33"/>
  <c r="F1039" i="33"/>
  <c r="F692" i="33"/>
  <c r="F764" i="33"/>
  <c r="F672" i="33"/>
  <c r="F662" i="33"/>
  <c r="F648" i="33"/>
  <c r="F573" i="33"/>
  <c r="F638" i="33"/>
  <c r="F667" i="33"/>
  <c r="F856" i="33"/>
  <c r="F585" i="33"/>
  <c r="F863" i="33"/>
  <c r="F722" i="33"/>
  <c r="F782" i="33"/>
  <c r="F698" i="33"/>
  <c r="F728" i="33"/>
  <c r="F1059" i="33"/>
  <c r="F1036" i="33"/>
  <c r="F831" i="33"/>
  <c r="F608" i="33"/>
  <c r="F1010" i="33"/>
  <c r="F656" i="33"/>
  <c r="F709" i="33"/>
  <c r="F613" i="33"/>
  <c r="F625" i="33"/>
  <c r="F696" i="33"/>
  <c r="F605" i="33"/>
  <c r="F597" i="33"/>
  <c r="F901" i="33"/>
  <c r="F555" i="33"/>
  <c r="F810" i="33"/>
  <c r="F941" i="33"/>
  <c r="F713" i="33"/>
  <c r="F634" i="33"/>
  <c r="F962" i="33"/>
  <c r="F977" i="33"/>
  <c r="F618" i="33"/>
  <c r="F560" i="33"/>
  <c r="F774" i="33"/>
  <c r="F1019" i="33"/>
  <c r="F694" i="33"/>
  <c r="F895" i="33"/>
  <c r="F989" i="33"/>
  <c r="F817" i="33"/>
  <c r="F754" i="33"/>
  <c r="F846" i="33"/>
  <c r="F790" i="33"/>
  <c r="F598" i="33"/>
  <c r="F844" i="33"/>
  <c r="F657" i="33"/>
  <c r="F978" i="33"/>
  <c r="F789" i="33"/>
  <c r="F838" i="33"/>
  <c r="F551" i="33"/>
  <c r="F650" i="33"/>
  <c r="F655" i="33"/>
  <c r="F878" i="33"/>
  <c r="F647" i="33"/>
  <c r="F890" i="33"/>
  <c r="F900" i="33"/>
  <c r="F579" i="33"/>
  <c r="F557" i="33"/>
  <c r="F744" i="33"/>
  <c r="F957" i="33"/>
  <c r="F779" i="33"/>
  <c r="F1032" i="33"/>
  <c r="F1018" i="33"/>
  <c r="F898" i="33"/>
  <c r="F788" i="33"/>
  <c r="F737" i="33"/>
  <c r="F858" i="33"/>
  <c r="F974" i="33"/>
  <c r="F587" i="33"/>
  <c r="F913" i="33"/>
  <c r="F758" i="33"/>
  <c r="F1060" i="33"/>
  <c r="F690" i="33"/>
  <c r="F861" i="33"/>
  <c r="F1002" i="33"/>
  <c r="F678" i="33"/>
  <c r="F632" i="33"/>
  <c r="F726" i="33"/>
  <c r="F955" i="33"/>
  <c r="F971" i="33"/>
  <c r="F938" i="33"/>
  <c r="F615" i="33"/>
  <c r="F695" i="33"/>
  <c r="F1024" i="33"/>
  <c r="F1012" i="33"/>
  <c r="F994" i="33"/>
  <c r="F804" i="33"/>
  <c r="F770" i="33"/>
  <c r="F991" i="33"/>
  <c r="F735" i="33"/>
  <c r="F1049" i="33"/>
  <c r="F595" i="33"/>
  <c r="F610" i="33"/>
  <c r="F896" i="33"/>
  <c r="F580" i="33"/>
  <c r="F946" i="33"/>
  <c r="F1004" i="33"/>
  <c r="F966" i="33"/>
  <c r="F708" i="33"/>
  <c r="F567" i="33"/>
  <c r="F839" i="33"/>
  <c r="F965" i="33"/>
  <c r="F718" i="33"/>
  <c r="F574" i="33"/>
  <c r="F1011" i="33"/>
  <c r="F757" i="33"/>
  <c r="F611" i="33"/>
  <c r="F643" i="33"/>
  <c r="F840" i="33"/>
  <c r="F815" i="33"/>
  <c r="F921" i="33"/>
  <c r="F771" i="33"/>
  <c r="F1058" i="33"/>
  <c r="F958" i="33"/>
  <c r="F827" i="33"/>
  <c r="F761" i="33"/>
  <c r="F1042" i="33"/>
  <c r="F814" i="33"/>
  <c r="F1051" i="33"/>
  <c r="F1048" i="33"/>
  <c r="F937" i="33"/>
  <c r="F829" i="33"/>
  <c r="F716" i="33"/>
  <c r="F948" i="33"/>
  <c r="F575" i="33"/>
  <c r="F1016" i="33"/>
  <c r="F967" i="33"/>
  <c r="F942" i="33"/>
  <c r="F622" i="33"/>
  <c r="F652" i="33"/>
  <c r="F851" i="33"/>
  <c r="F816" i="33"/>
  <c r="F756" i="33"/>
  <c r="F721" i="33"/>
  <c r="F635" i="33"/>
  <c r="F852" i="33"/>
  <c r="F930" i="33"/>
  <c r="F882" i="33"/>
  <c r="F847" i="33"/>
  <c r="F684" i="33"/>
  <c r="F828" i="33"/>
  <c r="F820" i="33"/>
  <c r="F1013" i="33"/>
  <c r="F891" i="33"/>
  <c r="F719" i="33"/>
  <c r="F762" i="33"/>
  <c r="F582" i="33"/>
  <c r="F630" i="33"/>
  <c r="F1017" i="33"/>
  <c r="F811" i="33"/>
  <c r="F834" i="33"/>
  <c r="F801" i="33"/>
  <c r="F664" i="33"/>
  <c r="F968" i="33"/>
  <c r="F954" i="33"/>
  <c r="F868" i="33"/>
  <c r="F992" i="33"/>
  <c r="F775" i="33"/>
  <c r="F980" i="33"/>
  <c r="F701" i="33"/>
  <c r="F602" i="33"/>
  <c r="F985" i="33"/>
  <c r="F869" i="33"/>
  <c r="F741" i="33"/>
  <c r="F781" i="33"/>
  <c r="F767" i="33"/>
  <c r="F945" i="33"/>
  <c r="F556" i="33"/>
  <c r="F912" i="33"/>
  <c r="F616" i="33"/>
  <c r="F606" i="33"/>
  <c r="F956" i="33"/>
  <c r="F760" i="33"/>
  <c r="F881" i="33"/>
  <c r="F1053" i="33"/>
  <c r="F833" i="33"/>
  <c r="F564" i="33"/>
  <c r="F600" i="33"/>
  <c r="F772" i="33"/>
  <c r="F659" i="33"/>
  <c r="F711" i="33"/>
  <c r="F629" i="33"/>
  <c r="F855" i="33"/>
  <c r="F693" i="33"/>
  <c r="F677" i="33"/>
  <c r="F731" i="33"/>
  <c r="F590" i="33"/>
  <c r="F843" i="33"/>
  <c r="F624" i="33"/>
  <c r="F686" i="33"/>
  <c r="F1029" i="33"/>
  <c r="F569" i="33"/>
  <c r="F1062" i="33"/>
  <c r="F578" i="33"/>
  <c r="F712" i="33"/>
  <c r="F1023" i="33"/>
  <c r="F830" i="33"/>
  <c r="F554" i="33"/>
  <c r="F919" i="33"/>
  <c r="F679" i="33"/>
  <c r="F763" i="33"/>
  <c r="F809" i="33"/>
  <c r="F1003" i="33"/>
  <c r="F859" i="33"/>
  <c r="F658" i="33"/>
  <c r="F714" i="33"/>
  <c r="F982" i="33"/>
  <c r="F951" i="33"/>
  <c r="F553" i="33"/>
  <c r="F794" i="33"/>
  <c r="F867" i="33"/>
  <c r="F873" i="33"/>
  <c r="F889" i="33"/>
  <c r="F568" i="33"/>
  <c r="F872" i="33"/>
  <c r="F819" i="33"/>
  <c r="F751" i="33"/>
  <c r="F720" i="33"/>
  <c r="F791" i="33"/>
  <c r="F812" i="33"/>
  <c r="F988" i="33"/>
  <c r="F949" i="33"/>
  <c r="F1035" i="33"/>
  <c r="F884" i="33"/>
  <c r="F922" i="33"/>
  <c r="F959" i="33"/>
  <c r="F570" i="33"/>
  <c r="F749" i="33"/>
  <c r="C55" i="23"/>
  <c r="C56" i="23"/>
  <c r="B246" i="23"/>
  <c r="B55" i="23"/>
  <c r="B56" i="23"/>
  <c r="X19" i="2"/>
  <c r="X43" i="2"/>
  <c r="J2" i="33"/>
  <c r="C187" i="23"/>
  <c r="E125" i="23"/>
  <c r="B187" i="23"/>
  <c r="B60" i="23"/>
  <c r="D60" i="23"/>
  <c r="J536" i="33"/>
  <c r="E60" i="23"/>
  <c r="D59" i="23"/>
  <c r="C124" i="23"/>
  <c r="D124" i="23"/>
  <c r="J535" i="33"/>
  <c r="E59" i="23"/>
  <c r="C188" i="23"/>
  <c r="C59" i="23"/>
  <c r="C125" i="23"/>
  <c r="J3" i="33"/>
  <c r="D125" i="23"/>
  <c r="B188" i="23"/>
  <c r="B125" i="23"/>
  <c r="E124" i="23"/>
  <c r="C60" i="23"/>
  <c r="B59" i="23"/>
  <c r="B124" i="23"/>
  <c r="J4" i="33" l="1"/>
  <c r="J537" i="33"/>
  <c r="B189" i="23"/>
  <c r="B197" i="23"/>
  <c r="B194" i="23"/>
  <c r="B193" i="23"/>
  <c r="C194" i="23"/>
  <c r="C197" i="23"/>
  <c r="C193" i="23"/>
  <c r="C189" i="23"/>
  <c r="B190" i="23"/>
  <c r="B202" i="23" s="1"/>
  <c r="B206" i="23" s="1"/>
  <c r="B207" i="23" s="1"/>
  <c r="B127" i="23"/>
  <c r="B138" i="23" s="1"/>
  <c r="B173" i="23" s="1"/>
  <c r="B174" i="23" s="1"/>
  <c r="B133" i="23"/>
  <c r="B126" i="23"/>
  <c r="B128" i="23"/>
  <c r="B129" i="23"/>
  <c r="E64" i="23"/>
  <c r="E63" i="23"/>
  <c r="E61" i="23"/>
  <c r="E68" i="23"/>
  <c r="E62" i="23"/>
  <c r="E73" i="23" s="1"/>
  <c r="E111" i="23" s="1"/>
  <c r="E112" i="23" s="1"/>
  <c r="D64" i="23"/>
  <c r="D61" i="23"/>
  <c r="D63" i="23"/>
  <c r="D68" i="23"/>
  <c r="E133" i="23"/>
  <c r="E126" i="23"/>
  <c r="E129" i="23"/>
  <c r="E128" i="23"/>
  <c r="D62" i="23"/>
  <c r="D73" i="23" s="1"/>
  <c r="D111" i="23" s="1"/>
  <c r="D112" i="23" s="1"/>
  <c r="B62" i="23"/>
  <c r="B73" i="23" s="1"/>
  <c r="B111" i="23" s="1"/>
  <c r="B112" i="23" s="1"/>
  <c r="E127" i="23"/>
  <c r="E138" i="23" s="1"/>
  <c r="E173" i="23" s="1"/>
  <c r="E174" i="23" s="1"/>
  <c r="D127" i="23"/>
  <c r="D138" i="23" s="1"/>
  <c r="D173" i="23" s="1"/>
  <c r="D174" i="23" s="1"/>
  <c r="D126" i="23"/>
  <c r="D129" i="23"/>
  <c r="D133" i="23"/>
  <c r="D128" i="23"/>
  <c r="B68" i="23"/>
  <c r="B63" i="23"/>
  <c r="B61" i="23"/>
  <c r="B64" i="23"/>
  <c r="C62" i="23"/>
  <c r="C73" i="23" s="1"/>
  <c r="C111" i="23" s="1"/>
  <c r="C112" i="23" s="1"/>
  <c r="C127" i="23"/>
  <c r="C138" i="23" s="1"/>
  <c r="C173" i="23" s="1"/>
  <c r="C174" i="23" s="1"/>
  <c r="C190" i="23"/>
  <c r="C202" i="23" s="1"/>
  <c r="C206" i="23" s="1"/>
  <c r="C207" i="23" s="1"/>
  <c r="C61" i="23"/>
  <c r="C63" i="23"/>
  <c r="C64" i="23"/>
  <c r="C68" i="23"/>
  <c r="C133" i="23"/>
  <c r="C129" i="23"/>
  <c r="C126" i="23"/>
  <c r="C128" i="23"/>
  <c r="B39" i="23"/>
  <c r="B115" i="23" s="1"/>
  <c r="B116" i="23" s="1"/>
  <c r="C39" i="23"/>
  <c r="C210" i="23" s="1"/>
  <c r="C211" i="23" s="1"/>
  <c r="L1003" i="33"/>
  <c r="L824" i="33"/>
  <c r="L903" i="33"/>
  <c r="L896" i="33"/>
  <c r="L1040" i="33"/>
  <c r="L586" i="33"/>
  <c r="L698" i="33"/>
  <c r="L571" i="33"/>
  <c r="L683" i="33"/>
  <c r="L945" i="33"/>
  <c r="L637" i="33"/>
  <c r="L1021" i="33"/>
  <c r="L764" i="33"/>
  <c r="L658" i="33"/>
  <c r="L695" i="33"/>
  <c r="L713" i="33"/>
  <c r="L1053" i="33"/>
  <c r="L861" i="33"/>
  <c r="L815" i="33"/>
  <c r="L741" i="33"/>
  <c r="L639" i="33"/>
  <c r="L947" i="33"/>
  <c r="L681" i="33"/>
  <c r="L604" i="33"/>
  <c r="L715" i="33"/>
  <c r="L982" i="33"/>
  <c r="L716" i="33"/>
  <c r="L1032" i="33"/>
  <c r="L563" i="33"/>
  <c r="L803" i="33"/>
  <c r="L855" i="33"/>
  <c r="L568" i="33"/>
  <c r="L655" i="33"/>
  <c r="L595" i="33"/>
  <c r="L992" i="33"/>
  <c r="L917" i="33"/>
  <c r="L666" i="33"/>
  <c r="L924" i="33"/>
  <c r="L804" i="33"/>
  <c r="L692" i="33"/>
  <c r="L559" i="33"/>
  <c r="L573" i="33"/>
  <c r="L978" i="33"/>
  <c r="L851" i="33"/>
  <c r="L669" i="33"/>
  <c r="L871" i="33"/>
  <c r="L839" i="33"/>
  <c r="L995" i="33"/>
  <c r="L817" i="33"/>
  <c r="L837" i="33"/>
  <c r="L686" i="33"/>
  <c r="L933" i="33"/>
  <c r="L728" i="33"/>
  <c r="L652" i="33"/>
  <c r="L556" i="33"/>
  <c r="L908" i="33"/>
  <c r="L598" i="33"/>
  <c r="L733" i="33"/>
  <c r="L828" i="33"/>
  <c r="L847" i="33"/>
  <c r="L707" i="33"/>
  <c r="L884" i="33"/>
  <c r="L935" i="33"/>
  <c r="L802" i="33"/>
  <c r="L959" i="33"/>
  <c r="L800" i="33"/>
  <c r="L819" i="33"/>
  <c r="L881" i="33"/>
  <c r="L662" i="33"/>
  <c r="L1024" i="33"/>
  <c r="L772" i="33"/>
  <c r="L587" i="33"/>
  <c r="L1043" i="33"/>
  <c r="L895" i="33"/>
  <c r="L633" i="33"/>
  <c r="L962" i="33"/>
  <c r="L934" i="33"/>
  <c r="L667" i="33"/>
  <c r="L636" i="33"/>
  <c r="L996" i="33"/>
  <c r="L794" i="33"/>
  <c r="L706" i="33"/>
  <c r="L906" i="33"/>
  <c r="L878" i="33"/>
  <c r="L644" i="33"/>
  <c r="L972" i="33"/>
  <c r="L638" i="33"/>
  <c r="L737" i="33"/>
  <c r="L711" i="33"/>
  <c r="L952" i="33"/>
  <c r="L614" i="33"/>
  <c r="L844" i="33"/>
  <c r="L826" i="33"/>
  <c r="L827" i="33"/>
  <c r="L660" i="33"/>
  <c r="L684" i="33"/>
  <c r="L1051" i="33"/>
  <c r="L719" i="33"/>
  <c r="L1010" i="33"/>
  <c r="L814" i="33"/>
  <c r="L569" i="33"/>
  <c r="L914" i="33"/>
  <c r="L877" i="33"/>
  <c r="L968" i="33"/>
  <c r="L919" i="33"/>
  <c r="L809" i="33"/>
  <c r="L696" i="33"/>
  <c r="L821" i="33"/>
  <c r="L912" i="33"/>
  <c r="L926" i="33"/>
  <c r="L1048" i="33"/>
  <c r="L989" i="33"/>
  <c r="L998" i="33"/>
  <c r="L915" i="33"/>
  <c r="L916" i="33"/>
  <c r="L874" i="33"/>
  <c r="L879" i="33"/>
  <c r="L850" i="33"/>
  <c r="L1027" i="33"/>
  <c r="L930" i="33"/>
  <c r="L626" i="33"/>
  <c r="L700" i="33"/>
  <c r="L1039" i="33"/>
  <c r="L659" i="33"/>
  <c r="L889" i="33"/>
  <c r="L694" i="33"/>
  <c r="L822" i="33"/>
  <c r="L883" i="33"/>
  <c r="L677" i="33"/>
  <c r="L869" i="33"/>
  <c r="L954" i="33"/>
  <c r="L888" i="33"/>
  <c r="L735" i="33"/>
  <c r="L838" i="33"/>
  <c r="L858" i="33"/>
  <c r="L813" i="33"/>
  <c r="L597" i="33"/>
  <c r="L987" i="33"/>
  <c r="L1020" i="33"/>
  <c r="L718" i="33"/>
  <c r="L1016" i="33"/>
  <c r="L941" i="33"/>
  <c r="L759" i="33"/>
  <c r="L820" i="33"/>
  <c r="L745" i="33"/>
  <c r="L974" i="33"/>
  <c r="L799" i="33"/>
  <c r="L775" i="33"/>
  <c r="L876" i="33"/>
  <c r="L862" i="33"/>
  <c r="L801" i="33"/>
  <c r="L807" i="33"/>
  <c r="L578" i="33"/>
  <c r="L575" i="33"/>
  <c r="L1045" i="33"/>
  <c r="L727" i="33"/>
  <c r="L854" i="33"/>
  <c r="L628" i="33"/>
  <c r="L845" i="33"/>
  <c r="L922" i="33"/>
  <c r="L723" i="33"/>
  <c r="L599" i="33"/>
  <c r="L714" i="33"/>
  <c r="L605" i="33"/>
  <c r="L1050" i="33"/>
  <c r="L1054" i="33"/>
  <c r="L833" i="33"/>
  <c r="L948" i="33"/>
  <c r="L980" i="33"/>
  <c r="L1026" i="33"/>
  <c r="L782" i="33"/>
  <c r="L1009" i="33"/>
  <c r="L901" i="33"/>
  <c r="L552" i="33"/>
  <c r="L932" i="33"/>
  <c r="L620" i="33"/>
  <c r="L938" i="33"/>
  <c r="L634" i="33"/>
  <c r="L840" i="33"/>
  <c r="L868" i="33"/>
  <c r="L867" i="33"/>
  <c r="L705" i="33"/>
  <c r="L991" i="33"/>
  <c r="L963" i="33"/>
  <c r="L729" i="33"/>
  <c r="L609" i="33"/>
  <c r="L835" i="33"/>
  <c r="L768" i="33"/>
  <c r="L1034" i="33"/>
  <c r="L1028" i="33"/>
  <c r="L688" i="33"/>
  <c r="L641" i="33"/>
  <c r="L897" i="33"/>
  <c r="L920" i="33"/>
  <c r="L581" i="33"/>
  <c r="L898" i="33"/>
  <c r="L900" i="33"/>
  <c r="L670" i="33"/>
  <c r="L690" i="33"/>
  <c r="L582" i="33"/>
  <c r="L894" i="33"/>
  <c r="L661" i="33"/>
  <c r="L979" i="33"/>
  <c r="L592" i="33"/>
  <c r="L848" i="33"/>
  <c r="L776" i="33"/>
  <c r="L725" i="33"/>
  <c r="L710" i="33"/>
  <c r="L825" i="33"/>
  <c r="L872" i="33"/>
  <c r="L642" i="33"/>
  <c r="L750" i="33"/>
  <c r="L580" i="33"/>
  <c r="L603" i="33"/>
  <c r="L640" i="33"/>
  <c r="L562" i="33"/>
  <c r="L836" i="33"/>
  <c r="L778" i="33"/>
  <c r="L691" i="33"/>
  <c r="L1042" i="33"/>
  <c r="L680" i="33"/>
  <c r="L709" i="33"/>
  <c r="L616" i="33"/>
  <c r="L589" i="33"/>
  <c r="L796" i="33"/>
  <c r="L591" i="33"/>
  <c r="L697" i="33"/>
  <c r="L966" i="33"/>
  <c r="L743" i="33"/>
  <c r="L615" i="33"/>
  <c r="L1019" i="33"/>
  <c r="L971" i="33"/>
  <c r="L936" i="33"/>
  <c r="L1055" i="33"/>
  <c r="L649" i="33"/>
  <c r="L990" i="33"/>
  <c r="L749" i="33"/>
  <c r="L551" i="33"/>
  <c r="L1007" i="33"/>
  <c r="L928" i="33"/>
  <c r="L806" i="33"/>
  <c r="L708" i="33"/>
  <c r="L738" i="33"/>
  <c r="L744" i="33"/>
  <c r="L870" i="33"/>
  <c r="L965" i="33"/>
  <c r="L993" i="33"/>
  <c r="L981" i="33"/>
  <c r="L1001" i="33"/>
  <c r="L955" i="33"/>
  <c r="L760" i="33"/>
  <c r="L607" i="33"/>
  <c r="L1037" i="33"/>
  <c r="L791" i="33"/>
  <c r="L774" i="33"/>
  <c r="L831" i="33"/>
  <c r="L773" i="33"/>
  <c r="L553" i="33"/>
  <c r="L635" i="33"/>
  <c r="L892" i="33"/>
  <c r="L632" i="33"/>
  <c r="L816" i="33"/>
  <c r="L887" i="33"/>
  <c r="L561" i="33"/>
  <c r="L703" i="33"/>
  <c r="L664" i="33"/>
  <c r="L866" i="33"/>
  <c r="L795" i="33"/>
  <c r="L610" i="33"/>
  <c r="L771" i="33"/>
  <c r="L560" i="33"/>
  <c r="L619" i="33"/>
  <c r="L726" i="33"/>
  <c r="L1011" i="33"/>
  <c r="L832" i="33"/>
  <c r="L648" i="33"/>
  <c r="L927" i="33"/>
  <c r="L654" i="33"/>
  <c r="L899" i="33"/>
  <c r="L613" i="33"/>
  <c r="L997" i="33"/>
  <c r="L577" i="33"/>
  <c r="L685" i="33"/>
  <c r="L651" i="33"/>
  <c r="L712" i="33"/>
  <c r="L623" i="33"/>
  <c r="L590" i="33"/>
  <c r="L857" i="33"/>
  <c r="L859" i="33"/>
  <c r="L753" i="33"/>
  <c r="L780" i="33"/>
  <c r="L576" i="33"/>
  <c r="L765" i="33"/>
  <c r="L1041" i="33"/>
  <c r="L572" i="33"/>
  <c r="L762" i="33"/>
  <c r="L784" i="33"/>
  <c r="L779" i="33"/>
  <c r="L732" i="33"/>
  <c r="L1004" i="33"/>
  <c r="L913" i="33"/>
  <c r="L621" i="33"/>
  <c r="L767" i="33"/>
  <c r="L1000" i="33"/>
  <c r="L910" i="33"/>
  <c r="L1031" i="33"/>
  <c r="L937" i="33"/>
  <c r="L1013" i="33"/>
  <c r="L818" i="33"/>
  <c r="L891" i="33"/>
  <c r="L676" i="33"/>
  <c r="L722" i="33"/>
  <c r="L672" i="33"/>
  <c r="L730" i="33"/>
  <c r="L645" i="33"/>
  <c r="L902" i="33"/>
  <c r="L923" i="33"/>
  <c r="L593" i="33"/>
  <c r="L704" i="33"/>
  <c r="L785" i="33"/>
  <c r="L929" i="33"/>
  <c r="L1052" i="33"/>
  <c r="L567" i="33"/>
  <c r="L1060" i="33"/>
  <c r="L988" i="33"/>
  <c r="L554" i="33"/>
  <c r="L770" i="33"/>
  <c r="L618" i="33"/>
  <c r="L834" i="33"/>
  <c r="L1006" i="33"/>
  <c r="L555" i="33"/>
  <c r="L731" i="33"/>
  <c r="L946" i="33"/>
  <c r="L975" i="33"/>
  <c r="L558" i="33"/>
  <c r="L812" i="33"/>
  <c r="L746" i="33"/>
  <c r="L758" i="33"/>
  <c r="L984" i="33"/>
  <c r="L682" i="33"/>
  <c r="L671" i="33"/>
  <c r="L860" i="33"/>
  <c r="L588" i="33"/>
  <c r="L808" i="33"/>
  <c r="L596" i="33"/>
  <c r="L805" i="33"/>
  <c r="L630" i="33"/>
  <c r="B537" i="33"/>
  <c r="L783" i="33"/>
  <c r="L1012" i="33"/>
  <c r="L702" i="33"/>
  <c r="L1046" i="33"/>
  <c r="L608" i="33"/>
  <c r="L1022" i="33"/>
  <c r="L882" i="33"/>
  <c r="L1017" i="33"/>
  <c r="L583" i="33"/>
  <c r="L1057" i="33"/>
  <c r="L622" i="33"/>
  <c r="L624" i="33"/>
  <c r="L600" i="33"/>
  <c r="L612" i="33"/>
  <c r="L942" i="33"/>
  <c r="L579" i="33"/>
  <c r="L1023" i="33"/>
  <c r="L653" i="33"/>
  <c r="L864" i="33"/>
  <c r="L757" i="33"/>
  <c r="L1056" i="33"/>
  <c r="L829" i="33"/>
  <c r="L766" i="33"/>
  <c r="L843" i="33"/>
  <c r="L970" i="33"/>
  <c r="L967" i="33"/>
  <c r="L584" i="33"/>
  <c r="L742" i="33"/>
  <c r="L853" i="33"/>
  <c r="L701" i="33"/>
  <c r="L754" i="33"/>
  <c r="L721" i="33"/>
  <c r="L849" i="33"/>
  <c r="L650" i="33"/>
  <c r="L994" i="33"/>
  <c r="L1044" i="33"/>
  <c r="L953" i="33"/>
  <c r="L564" i="33"/>
  <c r="L907" i="33"/>
  <c r="L617" i="33"/>
  <c r="L585" i="33"/>
  <c r="L960" i="33"/>
  <c r="L986" i="33"/>
  <c r="L646" i="33"/>
  <c r="L790" i="33"/>
  <c r="L890" i="33"/>
  <c r="L717" i="33"/>
  <c r="L675" i="33"/>
  <c r="L769" i="33"/>
  <c r="L793" i="33"/>
  <c r="L1014" i="33"/>
  <c r="L1033" i="33"/>
  <c r="L1030" i="33"/>
  <c r="L647" i="33"/>
  <c r="L1002" i="33"/>
  <c r="L736" i="33"/>
  <c r="L1062" i="33"/>
  <c r="L985" i="33"/>
  <c r="L611" i="33"/>
  <c r="L602" i="33"/>
  <c r="L852" i="33"/>
  <c r="L961" i="33"/>
  <c r="L1029" i="33"/>
  <c r="L885" i="33"/>
  <c r="L999" i="33"/>
  <c r="L1047" i="33"/>
  <c r="L1036" i="33"/>
  <c r="L1015" i="33"/>
  <c r="L761" i="33"/>
  <c r="L657" i="33"/>
  <c r="L724" i="33"/>
  <c r="L950" i="33"/>
  <c r="L893" i="33"/>
  <c r="L983" i="33"/>
  <c r="L1035" i="33"/>
  <c r="L739" i="33"/>
  <c r="L940" i="33"/>
  <c r="L668" i="33"/>
  <c r="L1008" i="33"/>
  <c r="L1058" i="33"/>
  <c r="L973" i="33"/>
  <c r="L1005" i="33"/>
  <c r="L679" i="33"/>
  <c r="L740" i="33"/>
  <c r="L1025" i="33"/>
  <c r="L687" i="33"/>
  <c r="L566" i="33"/>
  <c r="L665" i="33"/>
  <c r="L911" i="33"/>
  <c r="L574" i="33"/>
  <c r="L846" i="33"/>
  <c r="L863" i="33"/>
  <c r="L798" i="33"/>
  <c r="L781" i="33"/>
  <c r="L643" i="33"/>
  <c r="L958" i="33"/>
  <c r="L875" i="33"/>
  <c r="L909" i="33"/>
  <c r="L811" i="33"/>
  <c r="L625" i="33"/>
  <c r="L925" i="33"/>
  <c r="L673" i="33"/>
  <c r="L1049" i="33"/>
  <c r="L1059" i="33"/>
  <c r="L789" i="33"/>
  <c r="L1061" i="33"/>
  <c r="L751" i="33"/>
  <c r="L787" i="33"/>
  <c r="L747" i="33"/>
  <c r="L957" i="33"/>
  <c r="L951" i="33"/>
  <c r="L841" i="33"/>
  <c r="L976" i="33"/>
  <c r="L1018" i="33"/>
  <c r="L921" i="33"/>
  <c r="L674" i="33"/>
  <c r="L904" i="33"/>
  <c r="L565" i="33"/>
  <c r="L748" i="33"/>
  <c r="L601" i="33"/>
  <c r="L797" i="33"/>
  <c r="L788" i="33"/>
  <c r="L777" i="33"/>
  <c r="L792" i="33"/>
  <c r="L631" i="33"/>
  <c r="L964" i="33"/>
  <c r="L918" i="33"/>
  <c r="L977" i="33"/>
  <c r="L865" i="33"/>
  <c r="L823" i="33"/>
  <c r="L786" i="33"/>
  <c r="L763" i="33"/>
  <c r="L956" i="33"/>
  <c r="L755" i="33"/>
  <c r="L663" i="33"/>
  <c r="L842" i="33"/>
  <c r="L627" i="33"/>
  <c r="L656" i="33"/>
  <c r="L905" i="33"/>
  <c r="L949" i="33"/>
  <c r="L557" i="33"/>
  <c r="L570" i="33"/>
  <c r="L969" i="33"/>
  <c r="L830" i="33"/>
  <c r="L931" i="33"/>
  <c r="L689" i="33"/>
  <c r="L594" i="33"/>
  <c r="L944" i="33"/>
  <c r="L939" i="33"/>
  <c r="L756" i="33"/>
  <c r="L752" i="33"/>
  <c r="L734" i="33"/>
  <c r="L606" i="33"/>
  <c r="L943" i="33"/>
  <c r="L629" i="33"/>
  <c r="L880" i="33"/>
  <c r="L720" i="33"/>
  <c r="L810" i="33"/>
  <c r="L1038" i="33"/>
  <c r="L886" i="33"/>
  <c r="L699" i="33"/>
  <c r="L873" i="33"/>
  <c r="L678" i="33"/>
  <c r="L693" i="33"/>
  <c r="L856" i="33"/>
  <c r="D39" i="23"/>
  <c r="E29" i="34"/>
  <c r="E7" i="34"/>
  <c r="E26" i="34"/>
  <c r="E12" i="34"/>
  <c r="E13" i="34"/>
  <c r="E28" i="34"/>
  <c r="E25" i="34"/>
  <c r="E10" i="34"/>
  <c r="E6" i="34"/>
  <c r="E23" i="34"/>
  <c r="E27" i="34"/>
  <c r="E24" i="34"/>
  <c r="E9" i="34"/>
  <c r="E11" i="34"/>
  <c r="E30" i="34"/>
  <c r="E8" i="34"/>
  <c r="B233" i="23"/>
  <c r="B234" i="23" s="1"/>
  <c r="H226" i="23" s="1"/>
  <c r="H229" i="23" s="1"/>
  <c r="B270" i="23"/>
  <c r="B272" i="23" s="1"/>
  <c r="D281" i="23" s="1"/>
  <c r="J15" i="33" s="1"/>
  <c r="L480" i="33"/>
  <c r="L171" i="33"/>
  <c r="L135" i="33"/>
  <c r="L197" i="33"/>
  <c r="L125" i="33"/>
  <c r="L173" i="33"/>
  <c r="L284" i="33"/>
  <c r="L506" i="33"/>
  <c r="L63" i="33"/>
  <c r="L132" i="33"/>
  <c r="L475" i="33"/>
  <c r="L455" i="33"/>
  <c r="L479" i="33"/>
  <c r="L300" i="33"/>
  <c r="L134" i="33"/>
  <c r="L523" i="33"/>
  <c r="L519" i="33"/>
  <c r="L111" i="33"/>
  <c r="L245" i="33"/>
  <c r="L128" i="33"/>
  <c r="L221" i="33"/>
  <c r="L401" i="33"/>
  <c r="L334" i="33"/>
  <c r="L160" i="33"/>
  <c r="L190" i="33"/>
  <c r="L429" i="33"/>
  <c r="L371" i="33"/>
  <c r="L246" i="33"/>
  <c r="L327" i="33"/>
  <c r="L422" i="33"/>
  <c r="L517" i="33"/>
  <c r="L449" i="33"/>
  <c r="L403" i="33"/>
  <c r="L39" i="33"/>
  <c r="L95" i="33"/>
  <c r="L287" i="33"/>
  <c r="L121" i="33"/>
  <c r="L140" i="33"/>
  <c r="L108" i="33"/>
  <c r="L393" i="33"/>
  <c r="L472" i="33"/>
  <c r="L310" i="33"/>
  <c r="L161" i="33"/>
  <c r="L259" i="33"/>
  <c r="L170" i="33"/>
  <c r="L321" i="33"/>
  <c r="L107" i="33"/>
  <c r="L168" i="33"/>
  <c r="L410" i="33"/>
  <c r="L423" i="33"/>
  <c r="L476" i="33"/>
  <c r="L237" i="33"/>
  <c r="L32" i="33"/>
  <c r="L204" i="33"/>
  <c r="L482" i="33"/>
  <c r="L408" i="33"/>
  <c r="L59" i="33"/>
  <c r="L481" i="33"/>
  <c r="L149" i="33"/>
  <c r="L231" i="33"/>
  <c r="M231" i="33" s="1"/>
  <c r="L105" i="33"/>
  <c r="L145" i="33"/>
  <c r="L92" i="33"/>
  <c r="L389" i="33"/>
  <c r="L509" i="33"/>
  <c r="L505" i="33"/>
  <c r="L302" i="33"/>
  <c r="L169" i="33"/>
  <c r="L116" i="33"/>
  <c r="L258" i="33"/>
  <c r="L82" i="33"/>
  <c r="L207" i="33"/>
  <c r="L212" i="33"/>
  <c r="L399" i="33"/>
  <c r="L373" i="33"/>
  <c r="L358" i="33"/>
  <c r="L70" i="33"/>
  <c r="L330" i="33"/>
  <c r="L439" i="33"/>
  <c r="L460" i="33"/>
  <c r="L257" i="33"/>
  <c r="L242" i="33"/>
  <c r="L488" i="33"/>
  <c r="L191" i="33"/>
  <c r="L255" i="33"/>
  <c r="L283" i="33"/>
  <c r="L256" i="33"/>
  <c r="L270" i="33"/>
  <c r="L251" i="33"/>
  <c r="L81" i="33"/>
  <c r="L222" i="33"/>
  <c r="L524" i="33"/>
  <c r="L332" i="33"/>
  <c r="L152" i="33"/>
  <c r="L515" i="33"/>
  <c r="L175" i="33"/>
  <c r="L102" i="33"/>
  <c r="L54" i="33"/>
  <c r="L322" i="33"/>
  <c r="L318" i="33"/>
  <c r="L339" i="33"/>
  <c r="L286" i="33"/>
  <c r="L516" i="33"/>
  <c r="L130" i="33"/>
  <c r="L275" i="33"/>
  <c r="L484" i="33"/>
  <c r="L124" i="33"/>
  <c r="L388" i="33"/>
  <c r="L185" i="33"/>
  <c r="L377" i="33"/>
  <c r="L98" i="33"/>
  <c r="L73" i="33"/>
  <c r="L146" i="33"/>
  <c r="L186" i="33"/>
  <c r="L379" i="33"/>
  <c r="L201" i="33"/>
  <c r="L69" i="33"/>
  <c r="L239" i="33"/>
  <c r="L404" i="33"/>
  <c r="L133" i="33"/>
  <c r="M133" i="33" s="1"/>
  <c r="L184" i="33"/>
  <c r="L298" i="33"/>
  <c r="L483" i="33"/>
  <c r="L452" i="33"/>
  <c r="L42" i="33"/>
  <c r="L486" i="33"/>
  <c r="L477" i="33"/>
  <c r="L301" i="33"/>
  <c r="L359" i="33"/>
  <c r="L364" i="33"/>
  <c r="L503" i="33"/>
  <c r="L386" i="33"/>
  <c r="L369" i="33"/>
  <c r="L504" i="33"/>
  <c r="L195" i="33"/>
  <c r="L474" i="33"/>
  <c r="L414" i="33"/>
  <c r="L458" i="33"/>
  <c r="L395" i="33"/>
  <c r="L85" i="33"/>
  <c r="L421" i="33"/>
  <c r="L84" i="33"/>
  <c r="L413" i="33"/>
  <c r="L241" i="33"/>
  <c r="L147" i="33"/>
  <c r="L223" i="33"/>
  <c r="L436" i="33"/>
  <c r="L27" i="33"/>
  <c r="L340" i="33"/>
  <c r="L502" i="33"/>
  <c r="L78" i="33"/>
  <c r="L433" i="33"/>
  <c r="L525" i="33"/>
  <c r="L303" i="33"/>
  <c r="L398" i="33"/>
  <c r="L87" i="33"/>
  <c r="L178" i="33"/>
  <c r="L233" i="33"/>
  <c r="L36" i="33"/>
  <c r="L26" i="33"/>
  <c r="L415" i="33"/>
  <c r="L292" i="33"/>
  <c r="L407" i="33"/>
  <c r="L394" i="33"/>
  <c r="L427" i="33"/>
  <c r="L23" i="33"/>
  <c r="L500" i="33"/>
  <c r="L324" i="33"/>
  <c r="L372" i="33"/>
  <c r="L206" i="33"/>
  <c r="L219" i="33"/>
  <c r="L163" i="33"/>
  <c r="L352" i="33"/>
  <c r="L406" i="33"/>
  <c r="L260" i="33"/>
  <c r="L497" i="33"/>
  <c r="L381" i="33"/>
  <c r="L501" i="33"/>
  <c r="L94" i="33"/>
  <c r="L55" i="33"/>
  <c r="M55" i="33" s="1"/>
  <c r="L271" i="33"/>
  <c r="L248" i="33"/>
  <c r="L62" i="33"/>
  <c r="L487" i="33"/>
  <c r="L356" i="33"/>
  <c r="L19" i="33"/>
  <c r="L362" i="33"/>
  <c r="L443" i="33"/>
  <c r="L40" i="33"/>
  <c r="L333" i="33"/>
  <c r="L101" i="33"/>
  <c r="L138" i="33"/>
  <c r="L380" i="33"/>
  <c r="L118" i="33"/>
  <c r="L528" i="33"/>
  <c r="L419" i="33"/>
  <c r="L143" i="33"/>
  <c r="L250" i="33"/>
  <c r="L90" i="33"/>
  <c r="L254" i="33"/>
  <c r="L491" i="33"/>
  <c r="L151" i="33"/>
  <c r="L425" i="33"/>
  <c r="L202" i="33"/>
  <c r="L465" i="33"/>
  <c r="L444" i="33"/>
  <c r="L391" i="33"/>
  <c r="L382" i="33"/>
  <c r="L365" i="33"/>
  <c r="L18" i="33"/>
  <c r="L34" i="33"/>
  <c r="L370" i="33"/>
  <c r="L131" i="33"/>
  <c r="L114" i="33"/>
  <c r="L156" i="33"/>
  <c r="L435" i="33"/>
  <c r="L314" i="33"/>
  <c r="L295" i="33"/>
  <c r="L420" i="33"/>
  <c r="L315" i="33"/>
  <c r="L75" i="33"/>
  <c r="L52" i="33"/>
  <c r="L442" i="33"/>
  <c r="L494" i="33"/>
  <c r="L305" i="33"/>
  <c r="L234" i="33"/>
  <c r="L139" i="33"/>
  <c r="L290" i="33"/>
  <c r="L158" i="33"/>
  <c r="L187" i="33"/>
  <c r="L329" i="33"/>
  <c r="L159" i="33"/>
  <c r="B4" i="33"/>
  <c r="L426" i="33"/>
  <c r="L48" i="33"/>
  <c r="L470" i="33"/>
  <c r="L157" i="33"/>
  <c r="L355" i="33"/>
  <c r="L280" i="33"/>
  <c r="L430" i="33"/>
  <c r="M430" i="33" s="1"/>
  <c r="L307" i="33"/>
  <c r="L485" i="33"/>
  <c r="L374" i="33"/>
  <c r="L198" i="33"/>
  <c r="L43" i="33"/>
  <c r="L67" i="33"/>
  <c r="L306" i="33"/>
  <c r="L177" i="33"/>
  <c r="L360" i="33"/>
  <c r="L182" i="33"/>
  <c r="L349" i="33"/>
  <c r="L249" i="33"/>
  <c r="L35" i="33"/>
  <c r="L227" i="33"/>
  <c r="L467" i="33"/>
  <c r="L498" i="33"/>
  <c r="L397" i="33"/>
  <c r="L346" i="33"/>
  <c r="L335" i="33"/>
  <c r="L96" i="33"/>
  <c r="L457" i="33"/>
  <c r="L351" i="33"/>
  <c r="L428" i="33"/>
  <c r="L216" i="33"/>
  <c r="L338" i="33"/>
  <c r="L25" i="33"/>
  <c r="L213" i="33"/>
  <c r="L375" i="33"/>
  <c r="L368" i="33"/>
  <c r="L93" i="33"/>
  <c r="L113" i="33"/>
  <c r="L456" i="33"/>
  <c r="L60" i="33"/>
  <c r="L471" i="33"/>
  <c r="L489" i="33"/>
  <c r="L91" i="33"/>
  <c r="L510" i="33"/>
  <c r="L392" i="33"/>
  <c r="L350" i="33"/>
  <c r="L240" i="33"/>
  <c r="L183" i="33"/>
  <c r="L72" i="33"/>
  <c r="L383" i="33"/>
  <c r="L304" i="33"/>
  <c r="L220" i="33"/>
  <c r="L432" i="33"/>
  <c r="L24" i="33"/>
  <c r="L466" i="33"/>
  <c r="L179" i="33"/>
  <c r="L238" i="33"/>
  <c r="L520" i="33"/>
  <c r="L37" i="33"/>
  <c r="L294" i="33"/>
  <c r="L345" i="33"/>
  <c r="L100" i="33"/>
  <c r="L409" i="33"/>
  <c r="L137" i="33"/>
  <c r="L89" i="33"/>
  <c r="L263" i="33"/>
  <c r="L61" i="33"/>
  <c r="M61" i="33" s="1"/>
  <c r="L387" i="33"/>
  <c r="L448" i="33"/>
  <c r="L469" i="33"/>
  <c r="L511" i="33"/>
  <c r="L126" i="33"/>
  <c r="L192" i="33"/>
  <c r="L344" i="33"/>
  <c r="L319" i="33"/>
  <c r="L328" i="33"/>
  <c r="L235" i="33"/>
  <c r="L402" i="33"/>
  <c r="L22" i="33"/>
  <c r="M22" i="33" s="1"/>
  <c r="L522" i="33"/>
  <c r="L109" i="33"/>
  <c r="L317" i="33"/>
  <c r="L215" i="33"/>
  <c r="L129" i="33"/>
  <c r="L56" i="33"/>
  <c r="L291" i="33"/>
  <c r="L236" i="33"/>
  <c r="L224" i="33"/>
  <c r="L99" i="33"/>
  <c r="L65" i="33"/>
  <c r="L281" i="33"/>
  <c r="M281" i="33" s="1"/>
  <c r="L326" i="33"/>
  <c r="L41" i="33"/>
  <c r="L337" i="33"/>
  <c r="L165" i="33"/>
  <c r="L74" i="33"/>
  <c r="L473" i="33"/>
  <c r="L104" i="33"/>
  <c r="L38" i="33"/>
  <c r="L348" i="33"/>
  <c r="L33" i="33"/>
  <c r="L367" i="33"/>
  <c r="L86" i="33"/>
  <c r="M86" i="33" s="1"/>
  <c r="L88" i="33"/>
  <c r="L66" i="33"/>
  <c r="L459" i="33"/>
  <c r="L353" i="33"/>
  <c r="L309" i="33"/>
  <c r="L225" i="33"/>
  <c r="L320" i="33"/>
  <c r="L447" i="33"/>
  <c r="L123" i="33"/>
  <c r="L181" i="33"/>
  <c r="L106" i="33"/>
  <c r="L127" i="33"/>
  <c r="M127" i="33" s="1"/>
  <c r="L527" i="33"/>
  <c r="L514" i="33"/>
  <c r="L495" i="33"/>
  <c r="L440" i="33"/>
  <c r="L154" i="33"/>
  <c r="L396" i="33"/>
  <c r="L462" i="33"/>
  <c r="L153" i="33"/>
  <c r="L361" i="33"/>
  <c r="L463" i="33"/>
  <c r="L247" i="33"/>
  <c r="L122" i="33"/>
  <c r="M122" i="33" s="1"/>
  <c r="L232" i="33"/>
  <c r="L341" i="33"/>
  <c r="L205" i="33"/>
  <c r="L167" i="33"/>
  <c r="L155" i="33"/>
  <c r="L142" i="33"/>
  <c r="L230" i="33"/>
  <c r="L58" i="33"/>
  <c r="L150" i="33"/>
  <c r="L437" i="33"/>
  <c r="L47" i="33"/>
  <c r="L77" i="33"/>
  <c r="M77" i="33" s="1"/>
  <c r="L265" i="33"/>
  <c r="L203" i="33"/>
  <c r="L180" i="33"/>
  <c r="L196" i="33"/>
  <c r="L357" i="33"/>
  <c r="L347" i="33"/>
  <c r="L208" i="33"/>
  <c r="L499" i="33"/>
  <c r="L438" i="33"/>
  <c r="L272" i="33"/>
  <c r="L464" i="33"/>
  <c r="L411" i="33"/>
  <c r="M411" i="33" s="1"/>
  <c r="L110" i="33"/>
  <c r="L214" i="33"/>
  <c r="L325" i="33"/>
  <c r="L264" i="33"/>
  <c r="L164" i="33"/>
  <c r="L45" i="33"/>
  <c r="L51" i="33"/>
  <c r="L261" i="33"/>
  <c r="L363" i="33"/>
  <c r="L268" i="33"/>
  <c r="L211" i="33"/>
  <c r="L112" i="33"/>
  <c r="M112" i="33" s="1"/>
  <c r="L493" i="33"/>
  <c r="L68" i="33"/>
  <c r="L148" i="33"/>
  <c r="L20" i="33"/>
  <c r="L376" i="33"/>
  <c r="L441" i="33"/>
  <c r="L313" i="33"/>
  <c r="L507" i="33"/>
  <c r="L434" i="33"/>
  <c r="L342" i="33"/>
  <c r="L252" i="33"/>
  <c r="L49" i="33"/>
  <c r="M49" i="33" s="1"/>
  <c r="L343" i="33"/>
  <c r="L199" i="33"/>
  <c r="L513" i="33"/>
  <c r="L279" i="33"/>
  <c r="L226" i="33"/>
  <c r="L331" i="33"/>
  <c r="L299" i="33"/>
  <c r="L119" i="33"/>
  <c r="L166" i="33"/>
  <c r="L253" i="33"/>
  <c r="L445" i="33"/>
  <c r="L176" i="33"/>
  <c r="M176" i="33" s="1"/>
  <c r="L285" i="33"/>
  <c r="L512" i="33"/>
  <c r="L490" i="33"/>
  <c r="L289" i="33"/>
  <c r="L267" i="33"/>
  <c r="L228" i="33"/>
  <c r="L115" i="33"/>
  <c r="L53" i="33"/>
  <c r="L79" i="33"/>
  <c r="L80" i="33"/>
  <c r="L276" i="33"/>
  <c r="L103" i="33"/>
  <c r="M103" i="33" s="1"/>
  <c r="L518" i="33"/>
  <c r="L28" i="33"/>
  <c r="L243" i="33"/>
  <c r="L266" i="33"/>
  <c r="L312" i="33"/>
  <c r="L400" i="33"/>
  <c r="L21" i="33"/>
  <c r="L336" i="33"/>
  <c r="L278" i="33"/>
  <c r="L316" i="33"/>
  <c r="L385" i="33"/>
  <c r="L194" i="33"/>
  <c r="M194" i="33" s="1"/>
  <c r="L262" i="33"/>
  <c r="L282" i="33"/>
  <c r="L162" i="33"/>
  <c r="L217" i="33"/>
  <c r="L366" i="33"/>
  <c r="L277" i="33"/>
  <c r="L71" i="33"/>
  <c r="L64" i="33"/>
  <c r="L311" i="33"/>
  <c r="L29" i="33"/>
  <c r="L468" i="33"/>
  <c r="L210" i="33"/>
  <c r="M210" i="33" s="1"/>
  <c r="L193" i="33"/>
  <c r="L416" i="33"/>
  <c r="L378" i="33"/>
  <c r="L50" i="33"/>
  <c r="L384" i="33"/>
  <c r="L76" i="33"/>
  <c r="L209" i="33"/>
  <c r="L172" i="33"/>
  <c r="L390" i="33"/>
  <c r="L244" i="33"/>
  <c r="L288" i="33"/>
  <c r="L412" i="33"/>
  <c r="M412" i="33" s="1"/>
  <c r="L529" i="33"/>
  <c r="L44" i="33"/>
  <c r="L141" i="33"/>
  <c r="L174" i="33"/>
  <c r="L120" i="33"/>
  <c r="L521" i="33"/>
  <c r="L144" i="33"/>
  <c r="L97" i="33"/>
  <c r="L274" i="33"/>
  <c r="L451" i="33"/>
  <c r="L424" i="33"/>
  <c r="L200" i="33"/>
  <c r="M200" i="33" s="1"/>
  <c r="L30" i="33"/>
  <c r="L496" i="33"/>
  <c r="L136" i="33"/>
  <c r="L189" i="33"/>
  <c r="L405" i="33"/>
  <c r="L117" i="33"/>
  <c r="L478" i="33"/>
  <c r="L354" i="33"/>
  <c r="L296" i="33"/>
  <c r="L446" i="33"/>
  <c r="L461" i="33"/>
  <c r="L297" i="33"/>
  <c r="M297" i="33" s="1"/>
  <c r="L454" i="33"/>
  <c r="L418" i="33"/>
  <c r="L46" i="33"/>
  <c r="L323" i="33"/>
  <c r="L188" i="33"/>
  <c r="L308" i="33"/>
  <c r="L273" i="33"/>
  <c r="L31" i="33"/>
  <c r="L269" i="33"/>
  <c r="L57" i="33"/>
  <c r="L492" i="33"/>
  <c r="L218" i="33"/>
  <c r="M218" i="33" s="1"/>
  <c r="L431" i="33"/>
  <c r="L526" i="33"/>
  <c r="L508" i="33"/>
  <c r="L450" i="33"/>
  <c r="L453" i="33"/>
  <c r="L83" i="33"/>
  <c r="L417" i="33"/>
  <c r="L229" i="33"/>
  <c r="L293" i="33"/>
  <c r="M543" i="33"/>
  <c r="M544" i="33"/>
  <c r="M11" i="33"/>
  <c r="M10" i="33"/>
  <c r="C233" i="23"/>
  <c r="C234" i="23" s="1"/>
  <c r="I226" i="23" s="1"/>
  <c r="I229" i="23" s="1"/>
  <c r="C270" i="23"/>
  <c r="C272" i="23" s="1"/>
  <c r="E281" i="23" s="1"/>
  <c r="J548" i="33" s="1"/>
  <c r="E72" i="34"/>
  <c r="E53" i="34"/>
  <c r="E70" i="34"/>
  <c r="E54" i="34"/>
  <c r="E67" i="34"/>
  <c r="E52" i="34"/>
  <c r="E49" i="34"/>
  <c r="E66" i="34"/>
  <c r="E47" i="34"/>
  <c r="E50" i="34"/>
  <c r="E71" i="34"/>
  <c r="E48" i="34"/>
  <c r="E65" i="34"/>
  <c r="E69" i="34"/>
  <c r="E68" i="34"/>
  <c r="E51" i="34"/>
  <c r="E39" i="23"/>
  <c r="E115" i="23" s="1"/>
  <c r="E116" i="23" s="1"/>
  <c r="C241" i="23"/>
  <c r="E241" i="23"/>
  <c r="D240" i="23"/>
  <c r="E240" i="23"/>
  <c r="D241" i="23"/>
  <c r="B241" i="23"/>
  <c r="B240" i="23"/>
  <c r="C240" i="23"/>
  <c r="M466" i="33" l="1"/>
  <c r="M249" i="33"/>
  <c r="M138" i="33"/>
  <c r="M386" i="33"/>
  <c r="M207" i="33"/>
  <c r="M216" i="33"/>
  <c r="M91" i="33"/>
  <c r="M290" i="33"/>
  <c r="M324" i="33"/>
  <c r="M388" i="33"/>
  <c r="M168" i="33"/>
  <c r="M202" i="33"/>
  <c r="M241" i="33"/>
  <c r="M191" i="33"/>
  <c r="M435" i="33"/>
  <c r="M87" i="33"/>
  <c r="M175" i="33"/>
  <c r="M287" i="33"/>
  <c r="M188" i="33"/>
  <c r="M120" i="33"/>
  <c r="M384" i="33"/>
  <c r="M312" i="33"/>
  <c r="M226" i="33"/>
  <c r="M164" i="33"/>
  <c r="M357" i="33"/>
  <c r="M154" i="33"/>
  <c r="M74" i="33"/>
  <c r="M126" i="33"/>
  <c r="M368" i="33"/>
  <c r="M453" i="33"/>
  <c r="M405" i="33"/>
  <c r="M366" i="33"/>
  <c r="M267" i="33"/>
  <c r="M376" i="33"/>
  <c r="M155" i="33"/>
  <c r="M309" i="33"/>
  <c r="M129" i="33"/>
  <c r="M294" i="33"/>
  <c r="M183" i="33"/>
  <c r="M75" i="33"/>
  <c r="M356" i="33"/>
  <c r="M340" i="33"/>
  <c r="M146" i="33"/>
  <c r="M70" i="33"/>
  <c r="M327" i="33"/>
  <c r="M508" i="33"/>
  <c r="M141" i="33"/>
  <c r="M162" i="33"/>
  <c r="M243" i="33"/>
  <c r="M513" i="33"/>
  <c r="M148" i="33"/>
  <c r="M325" i="33"/>
  <c r="M180" i="33"/>
  <c r="M205" i="33"/>
  <c r="M495" i="33"/>
  <c r="M459" i="33"/>
  <c r="M337" i="33"/>
  <c r="M317" i="33"/>
  <c r="M469" i="33"/>
  <c r="M520" i="33"/>
  <c r="M350" i="33"/>
  <c r="M213" i="33"/>
  <c r="M467" i="33"/>
  <c r="M374" i="33"/>
  <c r="M329" i="33"/>
  <c r="M420" i="33"/>
  <c r="M391" i="33"/>
  <c r="M528" i="33"/>
  <c r="M62" i="33"/>
  <c r="M219" i="33"/>
  <c r="M36" i="33"/>
  <c r="M436" i="33"/>
  <c r="M195" i="33"/>
  <c r="M483" i="33"/>
  <c r="M98" i="33"/>
  <c r="M322" i="33"/>
  <c r="M256" i="33"/>
  <c r="M373" i="33"/>
  <c r="M92" i="33"/>
  <c r="M476" i="33"/>
  <c r="M108" i="33"/>
  <c r="M371" i="33"/>
  <c r="M135" i="33"/>
  <c r="M43" i="33"/>
  <c r="M143" i="33"/>
  <c r="M414" i="33"/>
  <c r="M339" i="33"/>
  <c r="M509" i="33"/>
  <c r="M519" i="33"/>
  <c r="M450" i="33"/>
  <c r="M46" i="33"/>
  <c r="M136" i="33"/>
  <c r="M378" i="33"/>
  <c r="M490" i="33"/>
  <c r="M461" i="33"/>
  <c r="M424" i="33"/>
  <c r="M288" i="33"/>
  <c r="M468" i="33"/>
  <c r="M385" i="33"/>
  <c r="M276" i="33"/>
  <c r="M445" i="33"/>
  <c r="M252" i="33"/>
  <c r="M211" i="33"/>
  <c r="M464" i="33"/>
  <c r="M47" i="33"/>
  <c r="M247" i="33"/>
  <c r="M106" i="33"/>
  <c r="M367" i="33"/>
  <c r="M65" i="33"/>
  <c r="M402" i="33"/>
  <c r="M263" i="33"/>
  <c r="M24" i="33"/>
  <c r="M489" i="33"/>
  <c r="M492" i="33"/>
  <c r="C72" i="23"/>
  <c r="C76" i="23" s="1"/>
  <c r="C80" i="23" s="1"/>
  <c r="C201" i="23"/>
  <c r="C203" i="23" s="1"/>
  <c r="C204" i="23" s="1"/>
  <c r="C255" i="23" s="1"/>
  <c r="M455" i="33"/>
  <c r="M274" i="33"/>
  <c r="M79" i="33"/>
  <c r="M363" i="33"/>
  <c r="M438" i="33"/>
  <c r="M150" i="33"/>
  <c r="M361" i="33"/>
  <c r="M123" i="33"/>
  <c r="M348" i="33"/>
  <c r="M224" i="33"/>
  <c r="M328" i="33"/>
  <c r="M137" i="33"/>
  <c r="M220" i="33"/>
  <c r="M60" i="33"/>
  <c r="M457" i="33"/>
  <c r="M360" i="33"/>
  <c r="M157" i="33"/>
  <c r="M305" i="33"/>
  <c r="M131" i="33"/>
  <c r="M491" i="33"/>
  <c r="M40" i="33"/>
  <c r="M381" i="33"/>
  <c r="M427" i="33"/>
  <c r="M525" i="33"/>
  <c r="M421" i="33"/>
  <c r="M359" i="33"/>
  <c r="M69" i="33"/>
  <c r="M275" i="33"/>
  <c r="M332" i="33"/>
  <c r="M257" i="33"/>
  <c r="M116" i="33"/>
  <c r="M59" i="33"/>
  <c r="M170" i="33"/>
  <c r="M403" i="33"/>
  <c r="M63" i="33"/>
  <c r="M390" i="33"/>
  <c r="C177" i="23"/>
  <c r="C178" i="23" s="1"/>
  <c r="M269" i="33"/>
  <c r="M311" i="33"/>
  <c r="M434" i="33"/>
  <c r="M160" i="33"/>
  <c r="M293" i="33"/>
  <c r="M296" i="33"/>
  <c r="M278" i="33"/>
  <c r="M166" i="33"/>
  <c r="M415" i="33"/>
  <c r="M472" i="33"/>
  <c r="M397" i="33"/>
  <c r="M365" i="33"/>
  <c r="M352" i="33"/>
  <c r="M42" i="33"/>
  <c r="M251" i="33"/>
  <c r="M32" i="33"/>
  <c r="M125" i="33"/>
  <c r="M323" i="33"/>
  <c r="M189" i="33"/>
  <c r="M174" i="33"/>
  <c r="M50" i="33"/>
  <c r="M217" i="33"/>
  <c r="M266" i="33"/>
  <c r="M289" i="33"/>
  <c r="M279" i="33"/>
  <c r="M20" i="33"/>
  <c r="M264" i="33"/>
  <c r="M196" i="33"/>
  <c r="M167" i="33"/>
  <c r="M440" i="33"/>
  <c r="M353" i="33"/>
  <c r="M165" i="33"/>
  <c r="M215" i="33"/>
  <c r="M511" i="33"/>
  <c r="M37" i="33"/>
  <c r="M240" i="33"/>
  <c r="M375" i="33"/>
  <c r="M498" i="33"/>
  <c r="M198" i="33"/>
  <c r="M159" i="33"/>
  <c r="M315" i="33"/>
  <c r="M382" i="33"/>
  <c r="M419" i="33"/>
  <c r="M487" i="33"/>
  <c r="M163" i="33"/>
  <c r="M26" i="33"/>
  <c r="M27" i="33"/>
  <c r="M474" i="33"/>
  <c r="M452" i="33"/>
  <c r="M73" i="33"/>
  <c r="M318" i="33"/>
  <c r="M270" i="33"/>
  <c r="M358" i="33"/>
  <c r="M389" i="33"/>
  <c r="M237" i="33"/>
  <c r="M393" i="33"/>
  <c r="M246" i="33"/>
  <c r="C137" i="23"/>
  <c r="C140" i="23" s="1"/>
  <c r="B201" i="23"/>
  <c r="B203" i="23" s="1"/>
  <c r="B204" i="23" s="1"/>
  <c r="B137" i="23"/>
  <c r="B140" i="23" s="1"/>
  <c r="B158" i="23" s="1"/>
  <c r="E14" i="34"/>
  <c r="B72" i="23"/>
  <c r="B76" i="23" s="1"/>
  <c r="B96" i="23" s="1"/>
  <c r="C244" i="23"/>
  <c r="C243" i="23"/>
  <c r="B243" i="23"/>
  <c r="B244" i="23"/>
  <c r="E243" i="23"/>
  <c r="D244" i="23"/>
  <c r="D243" i="23"/>
  <c r="E244" i="23"/>
  <c r="E55" i="34"/>
  <c r="M134" i="33"/>
  <c r="M526" i="33"/>
  <c r="M496" i="33"/>
  <c r="M416" i="33"/>
  <c r="M28" i="33"/>
  <c r="M199" i="33"/>
  <c r="M214" i="33"/>
  <c r="M341" i="33"/>
  <c r="M514" i="33"/>
  <c r="M41" i="33"/>
  <c r="E177" i="23"/>
  <c r="E178" i="23" s="1"/>
  <c r="J546" i="33" s="1"/>
  <c r="K546" i="33" s="1"/>
  <c r="M431" i="33"/>
  <c r="M454" i="33"/>
  <c r="J544" i="33"/>
  <c r="K544" i="33" s="1"/>
  <c r="J543" i="33"/>
  <c r="M404" i="33"/>
  <c r="M428" i="33"/>
  <c r="M349" i="33"/>
  <c r="M280" i="33"/>
  <c r="M139" i="33"/>
  <c r="M156" i="33"/>
  <c r="M425" i="33"/>
  <c r="M101" i="33"/>
  <c r="M94" i="33"/>
  <c r="M500" i="33"/>
  <c r="M398" i="33"/>
  <c r="M413" i="33"/>
  <c r="M503" i="33"/>
  <c r="M124" i="33"/>
  <c r="M515" i="33"/>
  <c r="M488" i="33"/>
  <c r="M82" i="33"/>
  <c r="M149" i="33"/>
  <c r="M107" i="33"/>
  <c r="M95" i="33"/>
  <c r="M334" i="33"/>
  <c r="M475" i="33"/>
  <c r="M886" i="33"/>
  <c r="M57" i="33"/>
  <c r="M221" i="33"/>
  <c r="E73" i="34"/>
  <c r="M354" i="33"/>
  <c r="M64" i="33"/>
  <c r="M336" i="33"/>
  <c r="M507" i="33"/>
  <c r="M261" i="33"/>
  <c r="M499" i="33"/>
  <c r="M58" i="33"/>
  <c r="M153" i="33"/>
  <c r="M447" i="33"/>
  <c r="M38" i="33"/>
  <c r="M236" i="33"/>
  <c r="M31" i="33"/>
  <c r="M172" i="33"/>
  <c r="M53" i="33"/>
  <c r="M417" i="33"/>
  <c r="M273" i="33"/>
  <c r="M478" i="33"/>
  <c r="M144" i="33"/>
  <c r="M209" i="33"/>
  <c r="M71" i="33"/>
  <c r="M21" i="33"/>
  <c r="M115" i="33"/>
  <c r="M299" i="33"/>
  <c r="M313" i="33"/>
  <c r="M51" i="33"/>
  <c r="M208" i="33"/>
  <c r="M230" i="33"/>
  <c r="M462" i="33"/>
  <c r="M320" i="33"/>
  <c r="M104" i="33"/>
  <c r="M291" i="33"/>
  <c r="M880" i="33"/>
  <c r="M229" i="33"/>
  <c r="M97" i="33"/>
  <c r="M119" i="33"/>
  <c r="M83" i="33"/>
  <c r="M308" i="33"/>
  <c r="M117" i="33"/>
  <c r="M521" i="33"/>
  <c r="M76" i="33"/>
  <c r="M277" i="33"/>
  <c r="M400" i="33"/>
  <c r="M228" i="33"/>
  <c r="M331" i="33"/>
  <c r="M441" i="33"/>
  <c r="M45" i="33"/>
  <c r="M347" i="33"/>
  <c r="M142" i="33"/>
  <c r="M396" i="33"/>
  <c r="M225" i="33"/>
  <c r="M473" i="33"/>
  <c r="M56" i="33"/>
  <c r="D177" i="23"/>
  <c r="D178" i="23" s="1"/>
  <c r="J13" i="33" s="1"/>
  <c r="D115" i="23"/>
  <c r="D116" i="23" s="1"/>
  <c r="M523" i="33"/>
  <c r="M197" i="33"/>
  <c r="M418" i="33"/>
  <c r="M44" i="33"/>
  <c r="M282" i="33"/>
  <c r="M512" i="33"/>
  <c r="M68" i="33"/>
  <c r="M203" i="33"/>
  <c r="M66" i="33"/>
  <c r="M678" i="33"/>
  <c r="M752" i="33"/>
  <c r="M30" i="33"/>
  <c r="M529" i="33"/>
  <c r="M193" i="33"/>
  <c r="M262" i="33"/>
  <c r="M518" i="33"/>
  <c r="M285" i="33"/>
  <c r="M343" i="33"/>
  <c r="M493" i="33"/>
  <c r="M110" i="33"/>
  <c r="M265" i="33"/>
  <c r="M232" i="33"/>
  <c r="M527" i="33"/>
  <c r="M88" i="33"/>
  <c r="M326" i="33"/>
  <c r="M522" i="33"/>
  <c r="M387" i="33"/>
  <c r="M179" i="33"/>
  <c r="M510" i="33"/>
  <c r="M338" i="33"/>
  <c r="M35" i="33"/>
  <c r="M307" i="33"/>
  <c r="M158" i="33"/>
  <c r="M314" i="33"/>
  <c r="M465" i="33"/>
  <c r="M380" i="33"/>
  <c r="M271" i="33"/>
  <c r="M372" i="33"/>
  <c r="M178" i="33"/>
  <c r="M147" i="33"/>
  <c r="M369" i="33"/>
  <c r="M184" i="33"/>
  <c r="M185" i="33"/>
  <c r="M102" i="33"/>
  <c r="M255" i="33"/>
  <c r="M212" i="33"/>
  <c r="M105" i="33"/>
  <c r="M410" i="33"/>
  <c r="M121" i="33"/>
  <c r="M190" i="33"/>
  <c r="M479" i="33"/>
  <c r="M480" i="33"/>
  <c r="M693" i="33"/>
  <c r="M734" i="33"/>
  <c r="M949" i="33"/>
  <c r="M977" i="33"/>
  <c r="M674" i="33"/>
  <c r="M1059" i="33"/>
  <c r="M863" i="33"/>
  <c r="M1058" i="33"/>
  <c r="M1015" i="33"/>
  <c r="M736" i="33"/>
  <c r="M646" i="33"/>
  <c r="M721" i="33"/>
  <c r="M757" i="33"/>
  <c r="M1017" i="33"/>
  <c r="M808" i="33"/>
  <c r="M731" i="33"/>
  <c r="M785" i="33"/>
  <c r="M1013" i="33"/>
  <c r="M762" i="33"/>
  <c r="M651" i="33"/>
  <c r="M619" i="33"/>
  <c r="M892" i="33"/>
  <c r="M981" i="33"/>
  <c r="M990" i="33"/>
  <c r="M589" i="33"/>
  <c r="M750" i="33"/>
  <c r="M582" i="33"/>
  <c r="M768" i="33"/>
  <c r="M620" i="33"/>
  <c r="M605" i="33"/>
  <c r="M807" i="33"/>
  <c r="M718" i="33"/>
  <c r="M883" i="33"/>
  <c r="M874" i="33"/>
  <c r="M968" i="33"/>
  <c r="M844" i="33"/>
  <c r="M996" i="33"/>
  <c r="M881" i="33"/>
  <c r="M908" i="33"/>
  <c r="M851" i="33"/>
  <c r="M568" i="33"/>
  <c r="M741" i="33"/>
  <c r="M571" i="33"/>
  <c r="B210" i="23"/>
  <c r="B211" i="23" s="1"/>
  <c r="B30" i="34"/>
  <c r="B263" i="23"/>
  <c r="M905" i="33"/>
  <c r="M918" i="33"/>
  <c r="M921" i="33"/>
  <c r="M1049" i="33"/>
  <c r="M846" i="33"/>
  <c r="M1008" i="33"/>
  <c r="M1036" i="33"/>
  <c r="M1002" i="33"/>
  <c r="M986" i="33"/>
  <c r="M754" i="33"/>
  <c r="M864" i="33"/>
  <c r="M882" i="33"/>
  <c r="M588" i="33"/>
  <c r="M555" i="33"/>
  <c r="M704" i="33"/>
  <c r="M937" i="33"/>
  <c r="M572" i="33"/>
  <c r="M685" i="33"/>
  <c r="M560" i="33"/>
  <c r="M635" i="33"/>
  <c r="M993" i="33"/>
  <c r="M649" i="33"/>
  <c r="M616" i="33"/>
  <c r="M642" i="33"/>
  <c r="M690" i="33"/>
  <c r="M835" i="33"/>
  <c r="M932" i="33"/>
  <c r="M714" i="33"/>
  <c r="M801" i="33"/>
  <c r="M1020" i="33"/>
  <c r="M822" i="33"/>
  <c r="M916" i="33"/>
  <c r="M877" i="33"/>
  <c r="M614" i="33"/>
  <c r="M636" i="33"/>
  <c r="M819" i="33"/>
  <c r="M556" i="33"/>
  <c r="M978" i="33"/>
  <c r="M855" i="33"/>
  <c r="M815" i="33"/>
  <c r="M698" i="33"/>
  <c r="B28" i="34"/>
  <c r="B258" i="23"/>
  <c r="M873" i="33"/>
  <c r="M756" i="33"/>
  <c r="M656" i="33"/>
  <c r="M964" i="33"/>
  <c r="M1018" i="33"/>
  <c r="M673" i="33"/>
  <c r="M574" i="33"/>
  <c r="M668" i="33"/>
  <c r="M1047" i="33"/>
  <c r="M647" i="33"/>
  <c r="M960" i="33"/>
  <c r="M701" i="33"/>
  <c r="M653" i="33"/>
  <c r="M1022" i="33"/>
  <c r="M860" i="33"/>
  <c r="M1006" i="33"/>
  <c r="M593" i="33"/>
  <c r="M1031" i="33"/>
  <c r="M1041" i="33"/>
  <c r="M577" i="33"/>
  <c r="M771" i="33"/>
  <c r="M553" i="33"/>
  <c r="M965" i="33"/>
  <c r="M1055" i="33"/>
  <c r="M709" i="33"/>
  <c r="M872" i="33"/>
  <c r="M670" i="33"/>
  <c r="M609" i="33"/>
  <c r="M552" i="33"/>
  <c r="M599" i="33"/>
  <c r="M862" i="33"/>
  <c r="M987" i="33"/>
  <c r="M694" i="33"/>
  <c r="M915" i="33"/>
  <c r="M914" i="33"/>
  <c r="M952" i="33"/>
  <c r="M667" i="33"/>
  <c r="M800" i="33"/>
  <c r="M652" i="33"/>
  <c r="M573" i="33"/>
  <c r="M803" i="33"/>
  <c r="M861" i="33"/>
  <c r="M586" i="33"/>
  <c r="C258" i="23"/>
  <c r="B69" i="34"/>
  <c r="J858" i="33"/>
  <c r="K858" i="33" s="1"/>
  <c r="J801" i="33"/>
  <c r="K801" i="33" s="1"/>
  <c r="J628" i="33"/>
  <c r="K628" i="33" s="1"/>
  <c r="J611" i="33"/>
  <c r="K611" i="33" s="1"/>
  <c r="J613" i="33"/>
  <c r="K613" i="33" s="1"/>
  <c r="J707" i="33"/>
  <c r="K707" i="33" s="1"/>
  <c r="J608" i="33"/>
  <c r="K608" i="33" s="1"/>
  <c r="J623" i="33"/>
  <c r="K623" i="33" s="1"/>
  <c r="J665" i="33"/>
  <c r="K665" i="33" s="1"/>
  <c r="J600" i="33"/>
  <c r="K600" i="33" s="1"/>
  <c r="J885" i="33"/>
  <c r="K885" i="33" s="1"/>
  <c r="J660" i="33"/>
  <c r="K660" i="33" s="1"/>
  <c r="J861" i="33"/>
  <c r="K861" i="33" s="1"/>
  <c r="J603" i="33"/>
  <c r="K603" i="33" s="1"/>
  <c r="J750" i="33"/>
  <c r="K750" i="33" s="1"/>
  <c r="J647" i="33"/>
  <c r="K647" i="33" s="1"/>
  <c r="J775" i="33"/>
  <c r="K775" i="33" s="1"/>
  <c r="J878" i="33"/>
  <c r="K878" i="33" s="1"/>
  <c r="J851" i="33"/>
  <c r="K851" i="33" s="1"/>
  <c r="J914" i="33"/>
  <c r="K914" i="33" s="1"/>
  <c r="J970" i="33"/>
  <c r="K970" i="33" s="1"/>
  <c r="J940" i="33"/>
  <c r="K940" i="33" s="1"/>
  <c r="J947" i="33"/>
  <c r="K947" i="33" s="1"/>
  <c r="J862" i="33"/>
  <c r="K862" i="33" s="1"/>
  <c r="J978" i="33"/>
  <c r="K978" i="33" s="1"/>
  <c r="J935" i="33"/>
  <c r="K935" i="33" s="1"/>
  <c r="J995" i="33"/>
  <c r="K995" i="33" s="1"/>
  <c r="J790" i="33"/>
  <c r="K790" i="33" s="1"/>
  <c r="J683" i="33"/>
  <c r="K683" i="33" s="1"/>
  <c r="J1022" i="33"/>
  <c r="K1022" i="33" s="1"/>
  <c r="J867" i="33"/>
  <c r="K867" i="33" s="1"/>
  <c r="J931" i="33"/>
  <c r="K931" i="33" s="1"/>
  <c r="J962" i="33"/>
  <c r="K962" i="33" s="1"/>
  <c r="J979" i="33"/>
  <c r="K979" i="33" s="1"/>
  <c r="J691" i="33"/>
  <c r="K691" i="33" s="1"/>
  <c r="J695" i="33"/>
  <c r="K695" i="33" s="1"/>
  <c r="J717" i="33"/>
  <c r="K717" i="33" s="1"/>
  <c r="J859" i="33"/>
  <c r="K859" i="33" s="1"/>
  <c r="J792" i="33"/>
  <c r="K792" i="33" s="1"/>
  <c r="J658" i="33"/>
  <c r="K658" i="33" s="1"/>
  <c r="J913" i="33"/>
  <c r="K913" i="33" s="1"/>
  <c r="J774" i="33"/>
  <c r="K774" i="33" s="1"/>
  <c r="J804" i="33"/>
  <c r="K804" i="33" s="1"/>
  <c r="J559" i="33"/>
  <c r="K559" i="33" s="1"/>
  <c r="J669" i="33"/>
  <c r="K669" i="33" s="1"/>
  <c r="J668" i="33"/>
  <c r="K668" i="33" s="1"/>
  <c r="J1005" i="33"/>
  <c r="K1005" i="33" s="1"/>
  <c r="J722" i="33"/>
  <c r="K722" i="33" s="1"/>
  <c r="J690" i="33"/>
  <c r="K690" i="33" s="1"/>
  <c r="J579" i="33"/>
  <c r="K579" i="33" s="1"/>
  <c r="J911" i="33"/>
  <c r="K911" i="33" s="1"/>
  <c r="J832" i="33"/>
  <c r="K832" i="33" s="1"/>
  <c r="J558" i="33"/>
  <c r="K558" i="33" s="1"/>
  <c r="J709" i="33"/>
  <c r="K709" i="33" s="1"/>
  <c r="J868" i="33"/>
  <c r="K868" i="33" s="1"/>
  <c r="J704" i="33"/>
  <c r="K704" i="33" s="1"/>
  <c r="J823" i="33"/>
  <c r="K823" i="33" s="1"/>
  <c r="J586" i="33"/>
  <c r="K586" i="33" s="1"/>
  <c r="J732" i="33"/>
  <c r="K732" i="33" s="1"/>
  <c r="J580" i="33"/>
  <c r="K580" i="33" s="1"/>
  <c r="J566" i="33"/>
  <c r="K566" i="33" s="1"/>
  <c r="J654" i="33"/>
  <c r="K654" i="33" s="1"/>
  <c r="J810" i="33"/>
  <c r="K810" i="33" s="1"/>
  <c r="J757" i="33"/>
  <c r="K757" i="33" s="1"/>
  <c r="J577" i="33"/>
  <c r="K577" i="33" s="1"/>
  <c r="J587" i="33"/>
  <c r="K587" i="33" s="1"/>
  <c r="J976" i="33"/>
  <c r="K976" i="33" s="1"/>
  <c r="J728" i="33"/>
  <c r="K728" i="33" s="1"/>
  <c r="J928" i="33"/>
  <c r="K928" i="33" s="1"/>
  <c r="J990" i="33"/>
  <c r="K990" i="33" s="1"/>
  <c r="J629" i="33"/>
  <c r="K629" i="33" s="1"/>
  <c r="J581" i="33"/>
  <c r="K581" i="33" s="1"/>
  <c r="J799" i="33"/>
  <c r="K799" i="33" s="1"/>
  <c r="J553" i="33"/>
  <c r="K553" i="33" s="1"/>
  <c r="J583" i="33"/>
  <c r="K583" i="33" s="1"/>
  <c r="J761" i="33"/>
  <c r="K761" i="33" s="1"/>
  <c r="J783" i="33"/>
  <c r="K783" i="33" s="1"/>
  <c r="J609" i="33"/>
  <c r="K609" i="33" s="1"/>
  <c r="J758" i="33"/>
  <c r="K758" i="33" s="1"/>
  <c r="J1023" i="33"/>
  <c r="K1023" i="33" s="1"/>
  <c r="J743" i="33"/>
  <c r="K743" i="33" s="1"/>
  <c r="J556" i="33"/>
  <c r="K556" i="33" s="1"/>
  <c r="J650" i="33"/>
  <c r="K650" i="33" s="1"/>
  <c r="J692" i="33"/>
  <c r="K692" i="33" s="1"/>
  <c r="J772" i="33"/>
  <c r="K772" i="33" s="1"/>
  <c r="J789" i="33"/>
  <c r="K789" i="33" s="1"/>
  <c r="J959" i="33"/>
  <c r="K959" i="33" s="1"/>
  <c r="J996" i="33"/>
  <c r="K996" i="33" s="1"/>
  <c r="J917" i="33"/>
  <c r="K917" i="33" s="1"/>
  <c r="J800" i="33"/>
  <c r="K800" i="33" s="1"/>
  <c r="J993" i="33"/>
  <c r="K993" i="33" s="1"/>
  <c r="J674" i="33"/>
  <c r="K674" i="33" s="1"/>
  <c r="J1024" i="33"/>
  <c r="K1024" i="33" s="1"/>
  <c r="J630" i="33"/>
  <c r="K630" i="33" s="1"/>
  <c r="J842" i="33"/>
  <c r="K842" i="33" s="1"/>
  <c r="J809" i="33"/>
  <c r="K809" i="33" s="1"/>
  <c r="J872" i="33"/>
  <c r="K872" i="33" s="1"/>
  <c r="J638" i="33"/>
  <c r="K638" i="33" s="1"/>
  <c r="J676" i="33"/>
  <c r="K676" i="33" s="1"/>
  <c r="J561" i="33"/>
  <c r="K561" i="33" s="1"/>
  <c r="J596" i="33"/>
  <c r="K596" i="33" s="1"/>
  <c r="J998" i="33"/>
  <c r="K998" i="33" s="1"/>
  <c r="J1062" i="33"/>
  <c r="K1062" i="33" s="1"/>
  <c r="J620" i="33"/>
  <c r="K620" i="33" s="1"/>
  <c r="J834" i="33"/>
  <c r="K834" i="33" s="1"/>
  <c r="J920" i="33"/>
  <c r="K920" i="33" s="1"/>
  <c r="J825" i="33"/>
  <c r="K825" i="33" s="1"/>
  <c r="J791" i="33"/>
  <c r="K791" i="33" s="1"/>
  <c r="J770" i="33"/>
  <c r="K770" i="33" s="1"/>
  <c r="J574" i="33"/>
  <c r="K574" i="33" s="1"/>
  <c r="J952" i="33"/>
  <c r="K952" i="33" s="1"/>
  <c r="J588" i="33"/>
  <c r="K588" i="33" s="1"/>
  <c r="J644" i="33"/>
  <c r="K644" i="33" s="1"/>
  <c r="J837" i="33"/>
  <c r="K837" i="33" s="1"/>
  <c r="J699" i="33"/>
  <c r="K699" i="33" s="1"/>
  <c r="J615" i="33"/>
  <c r="K615" i="33" s="1"/>
  <c r="J964" i="33"/>
  <c r="K964" i="33" s="1"/>
  <c r="J900" i="33"/>
  <c r="K900" i="33" s="1"/>
  <c r="J948" i="33"/>
  <c r="K948" i="33" s="1"/>
  <c r="J592" i="33"/>
  <c r="K592" i="33" s="1"/>
  <c r="J814" i="33"/>
  <c r="K814" i="33" s="1"/>
  <c r="J562" i="33"/>
  <c r="K562" i="33" s="1"/>
  <c r="J968" i="33"/>
  <c r="K968" i="33" s="1"/>
  <c r="J714" i="33"/>
  <c r="K714" i="33" s="1"/>
  <c r="J786" i="33"/>
  <c r="K786" i="33" s="1"/>
  <c r="J635" i="33"/>
  <c r="K635" i="33" s="1"/>
  <c r="J1047" i="33"/>
  <c r="K1047" i="33" s="1"/>
  <c r="J740" i="33"/>
  <c r="K740" i="33" s="1"/>
  <c r="J974" i="33"/>
  <c r="K974" i="33" s="1"/>
  <c r="J1033" i="33"/>
  <c r="K1033" i="33" s="1"/>
  <c r="J780" i="33"/>
  <c r="K780" i="33" s="1"/>
  <c r="J957" i="33"/>
  <c r="K957" i="33" s="1"/>
  <c r="J612" i="33"/>
  <c r="K612" i="33" s="1"/>
  <c r="J838" i="33"/>
  <c r="K838" i="33" s="1"/>
  <c r="J850" i="33"/>
  <c r="K850" i="33" s="1"/>
  <c r="J713" i="33"/>
  <c r="K713" i="33" s="1"/>
  <c r="J864" i="33"/>
  <c r="K864" i="33" s="1"/>
  <c r="J755" i="33"/>
  <c r="K755" i="33" s="1"/>
  <c r="J1011" i="33"/>
  <c r="K1011" i="33" s="1"/>
  <c r="J636" i="33"/>
  <c r="K636" i="33" s="1"/>
  <c r="J945" i="33"/>
  <c r="K945" i="33" s="1"/>
  <c r="J1050" i="33"/>
  <c r="K1050" i="33" s="1"/>
  <c r="J1001" i="33"/>
  <c r="K1001" i="33" s="1"/>
  <c r="J985" i="33"/>
  <c r="K985" i="33" s="1"/>
  <c r="J927" i="33"/>
  <c r="K927" i="33" s="1"/>
  <c r="J679" i="33"/>
  <c r="K679" i="33" s="1"/>
  <c r="J822" i="33"/>
  <c r="K822" i="33" s="1"/>
  <c r="J795" i="33"/>
  <c r="K795" i="33" s="1"/>
  <c r="J634" i="33"/>
  <c r="K634" i="33" s="1"/>
  <c r="J662" i="33"/>
  <c r="K662" i="33" s="1"/>
  <c r="J565" i="33"/>
  <c r="K565" i="33" s="1"/>
  <c r="J902" i="33"/>
  <c r="K902" i="33" s="1"/>
  <c r="J1036" i="33"/>
  <c r="K1036" i="33" s="1"/>
  <c r="J1007" i="33"/>
  <c r="K1007" i="33" s="1"/>
  <c r="J793" i="33"/>
  <c r="K793" i="33" s="1"/>
  <c r="J656" i="33"/>
  <c r="K656" i="33" s="1"/>
  <c r="J767" i="33"/>
  <c r="K767" i="33" s="1"/>
  <c r="J663" i="33"/>
  <c r="K663" i="33" s="1"/>
  <c r="J625" i="33"/>
  <c r="K625" i="33" s="1"/>
  <c r="J829" i="33"/>
  <c r="K829" i="33" s="1"/>
  <c r="J930" i="33"/>
  <c r="K930" i="33" s="1"/>
  <c r="J882" i="33"/>
  <c r="K882" i="33" s="1"/>
  <c r="J604" i="33"/>
  <c r="K604" i="33" s="1"/>
  <c r="J624" i="33"/>
  <c r="K624" i="33" s="1"/>
  <c r="J798" i="33"/>
  <c r="K798" i="33" s="1"/>
  <c r="J551" i="33"/>
  <c r="K551" i="33" s="1"/>
  <c r="J929" i="33"/>
  <c r="K929" i="33" s="1"/>
  <c r="J943" i="33"/>
  <c r="K943" i="33" s="1"/>
  <c r="J827" i="33"/>
  <c r="K827" i="33" s="1"/>
  <c r="J897" i="33"/>
  <c r="K897" i="33" s="1"/>
  <c r="J830" i="33"/>
  <c r="K830" i="33" s="1"/>
  <c r="J730" i="33"/>
  <c r="K730" i="33" s="1"/>
  <c r="J951" i="33"/>
  <c r="K951" i="33" s="1"/>
  <c r="J1009" i="33"/>
  <c r="K1009" i="33" s="1"/>
  <c r="J582" i="33"/>
  <c r="K582" i="33" s="1"/>
  <c r="J846" i="33"/>
  <c r="K846" i="33" s="1"/>
  <c r="J1051" i="33"/>
  <c r="K1051" i="33" s="1"/>
  <c r="J949" i="33"/>
  <c r="K949" i="33" s="1"/>
  <c r="J808" i="33"/>
  <c r="K808" i="33" s="1"/>
  <c r="J921" i="33"/>
  <c r="K921" i="33" s="1"/>
  <c r="J910" i="33"/>
  <c r="K910" i="33" s="1"/>
  <c r="J924" i="33"/>
  <c r="K924" i="33" s="1"/>
  <c r="J961" i="33"/>
  <c r="K961" i="33" s="1"/>
  <c r="J645" i="33"/>
  <c r="K645" i="33" s="1"/>
  <c r="J1013" i="33"/>
  <c r="K1013" i="33" s="1"/>
  <c r="J655" i="33"/>
  <c r="K655" i="33" s="1"/>
  <c r="J1034" i="33"/>
  <c r="K1034" i="33" s="1"/>
  <c r="J689" i="33"/>
  <c r="K689" i="33" s="1"/>
  <c r="J1060" i="33"/>
  <c r="K1060" i="33" s="1"/>
  <c r="J619" i="33"/>
  <c r="K619" i="33" s="1"/>
  <c r="J653" i="33"/>
  <c r="K653" i="33" s="1"/>
  <c r="J776" i="33"/>
  <c r="K776" i="33" s="1"/>
  <c r="J856" i="33"/>
  <c r="K856" i="33" s="1"/>
  <c r="J1014" i="33"/>
  <c r="K1014" i="33" s="1"/>
  <c r="J1006" i="33"/>
  <c r="K1006" i="33" s="1"/>
  <c r="J601" i="33"/>
  <c r="K601" i="33" s="1"/>
  <c r="J824" i="33"/>
  <c r="K824" i="33" s="1"/>
  <c r="J622" i="33"/>
  <c r="K622" i="33" s="1"/>
  <c r="J697" i="33"/>
  <c r="K697" i="33" s="1"/>
  <c r="J1057" i="33"/>
  <c r="K1057" i="33" s="1"/>
  <c r="J1043" i="33"/>
  <c r="K1043" i="33" s="1"/>
  <c r="J746" i="33"/>
  <c r="K746" i="33" s="1"/>
  <c r="J1029" i="33"/>
  <c r="K1029" i="33" s="1"/>
  <c r="J965" i="33"/>
  <c r="K965" i="33" s="1"/>
  <c r="J590" i="33"/>
  <c r="K590" i="33" s="1"/>
  <c r="J700" i="33"/>
  <c r="K700" i="33" s="1"/>
  <c r="J742" i="33"/>
  <c r="K742" i="33" s="1"/>
  <c r="J670" i="33"/>
  <c r="K670" i="33" s="1"/>
  <c r="J925" i="33"/>
  <c r="K925" i="33" s="1"/>
  <c r="J702" i="33"/>
  <c r="K702" i="33" s="1"/>
  <c r="J672" i="33"/>
  <c r="K672" i="33" s="1"/>
  <c r="J1056" i="33"/>
  <c r="K1056" i="33" s="1"/>
  <c r="J560" i="33"/>
  <c r="K560" i="33" s="1"/>
  <c r="J779" i="33"/>
  <c r="K779" i="33" s="1"/>
  <c r="J953" i="33"/>
  <c r="K953" i="33" s="1"/>
  <c r="J616" i="33"/>
  <c r="K616" i="33" s="1"/>
  <c r="J1030" i="33"/>
  <c r="K1030" i="33" s="1"/>
  <c r="J771" i="33"/>
  <c r="K771" i="33" s="1"/>
  <c r="J855" i="33"/>
  <c r="K855" i="33" s="1"/>
  <c r="J880" i="33"/>
  <c r="K880" i="33" s="1"/>
  <c r="J987" i="33"/>
  <c r="K987" i="33" s="1"/>
  <c r="J708" i="33"/>
  <c r="K708" i="33" s="1"/>
  <c r="J980" i="33"/>
  <c r="K980" i="33" s="1"/>
  <c r="J994" i="33"/>
  <c r="K994" i="33" s="1"/>
  <c r="J836" i="33"/>
  <c r="K836" i="33" s="1"/>
  <c r="J711" i="33"/>
  <c r="K711" i="33" s="1"/>
  <c r="J869" i="33"/>
  <c r="K869" i="33" s="1"/>
  <c r="J716" i="33"/>
  <c r="K716" i="33" s="1"/>
  <c r="J1040" i="33"/>
  <c r="K1040" i="33" s="1"/>
  <c r="J866" i="33"/>
  <c r="K866" i="33" s="1"/>
  <c r="J896" i="33"/>
  <c r="K896" i="33" s="1"/>
  <c r="J675" i="33"/>
  <c r="K675" i="33" s="1"/>
  <c r="J820" i="33"/>
  <c r="K820" i="33" s="1"/>
  <c r="J589" i="33"/>
  <c r="K589" i="33" s="1"/>
  <c r="J1037" i="33"/>
  <c r="K1037" i="33" s="1"/>
  <c r="J768" i="33"/>
  <c r="K768" i="33" s="1"/>
  <c r="J585" i="33"/>
  <c r="K585" i="33" s="1"/>
  <c r="J602" i="33"/>
  <c r="K602" i="33" s="1"/>
  <c r="J576" i="33"/>
  <c r="K576" i="33" s="1"/>
  <c r="J839" i="33"/>
  <c r="K839" i="33" s="1"/>
  <c r="J1055" i="33"/>
  <c r="K1055" i="33" s="1"/>
  <c r="J887" i="33"/>
  <c r="K887" i="33" s="1"/>
  <c r="J694" i="33"/>
  <c r="K694" i="33" s="1"/>
  <c r="J849" i="33"/>
  <c r="K849" i="33" s="1"/>
  <c r="J891" i="33"/>
  <c r="K891" i="33" s="1"/>
  <c r="J816" i="33"/>
  <c r="K816" i="33" s="1"/>
  <c r="J725" i="33"/>
  <c r="K725" i="33" s="1"/>
  <c r="J724" i="33"/>
  <c r="K724" i="33" s="1"/>
  <c r="J916" i="33"/>
  <c r="K916" i="33" s="1"/>
  <c r="J992" i="33"/>
  <c r="K992" i="33" s="1"/>
  <c r="J607" i="33"/>
  <c r="K607" i="33" s="1"/>
  <c r="J1021" i="33"/>
  <c r="K1021" i="33" s="1"/>
  <c r="J843" i="33"/>
  <c r="K843" i="33" s="1"/>
  <c r="J982" i="33"/>
  <c r="K982" i="33" s="1"/>
  <c r="J999" i="33"/>
  <c r="K999" i="33" s="1"/>
  <c r="J812" i="33"/>
  <c r="K812" i="33" s="1"/>
  <c r="J687" i="33"/>
  <c r="K687" i="33" s="1"/>
  <c r="J599" i="33"/>
  <c r="K599" i="33" s="1"/>
  <c r="J975" i="33"/>
  <c r="K975" i="33" s="1"/>
  <c r="J984" i="33"/>
  <c r="K984" i="33" s="1"/>
  <c r="J764" i="33"/>
  <c r="K764" i="33" s="1"/>
  <c r="J759" i="33"/>
  <c r="K759" i="33" s="1"/>
  <c r="J762" i="33"/>
  <c r="K762" i="33" s="1"/>
  <c r="J1017" i="33"/>
  <c r="K1017" i="33" s="1"/>
  <c r="J766" i="33"/>
  <c r="K766" i="33" s="1"/>
  <c r="J1045" i="33"/>
  <c r="K1045" i="33" s="1"/>
  <c r="J895" i="33"/>
  <c r="K895" i="33" s="1"/>
  <c r="J893" i="33"/>
  <c r="K893" i="33" s="1"/>
  <c r="J712" i="33"/>
  <c r="K712" i="33" s="1"/>
  <c r="J973" i="33"/>
  <c r="K973" i="33" s="1"/>
  <c r="J960" i="33"/>
  <c r="K960" i="33" s="1"/>
  <c r="J659" i="33"/>
  <c r="K659" i="33" s="1"/>
  <c r="J744" i="33"/>
  <c r="K744" i="33" s="1"/>
  <c r="J873" i="33"/>
  <c r="K873" i="33" s="1"/>
  <c r="J657" i="33"/>
  <c r="K657" i="33" s="1"/>
  <c r="J958" i="33"/>
  <c r="K958" i="33" s="1"/>
  <c r="J1054" i="33"/>
  <c r="K1054" i="33" s="1"/>
  <c r="J765" i="33"/>
  <c r="K765" i="33" s="1"/>
  <c r="J784" i="33"/>
  <c r="K784" i="33" s="1"/>
  <c r="J760" i="33"/>
  <c r="K760" i="33" s="1"/>
  <c r="J632" i="33"/>
  <c r="K632" i="33" s="1"/>
  <c r="J667" i="33"/>
  <c r="K667" i="33" s="1"/>
  <c r="J854" i="33"/>
  <c r="K854" i="33" s="1"/>
  <c r="J621" i="33"/>
  <c r="K621" i="33" s="1"/>
  <c r="J803" i="33"/>
  <c r="K803" i="33" s="1"/>
  <c r="J1004" i="33"/>
  <c r="K1004" i="33" s="1"/>
  <c r="J685" i="33"/>
  <c r="K685" i="33" s="1"/>
  <c r="J641" i="33"/>
  <c r="K641" i="33" s="1"/>
  <c r="J1010" i="33"/>
  <c r="K1010" i="33" s="1"/>
  <c r="J1015" i="33"/>
  <c r="K1015" i="33" s="1"/>
  <c r="J991" i="33"/>
  <c r="K991" i="33" s="1"/>
  <c r="J627" i="33"/>
  <c r="K627" i="33" s="1"/>
  <c r="J890" i="33"/>
  <c r="K890" i="33" s="1"/>
  <c r="J932" i="33"/>
  <c r="K932" i="33" s="1"/>
  <c r="J639" i="33"/>
  <c r="K639" i="33" s="1"/>
  <c r="J821" i="33"/>
  <c r="K821" i="33" s="1"/>
  <c r="J554" i="33"/>
  <c r="K554" i="33" s="1"/>
  <c r="J597" i="33"/>
  <c r="K597" i="33" s="1"/>
  <c r="J593" i="33"/>
  <c r="K593" i="33" s="1"/>
  <c r="J748" i="33"/>
  <c r="K748" i="33" s="1"/>
  <c r="J570" i="33"/>
  <c r="K570" i="33" s="1"/>
  <c r="J633" i="33"/>
  <c r="K633" i="33" s="1"/>
  <c r="J678" i="33"/>
  <c r="K678" i="33" s="1"/>
  <c r="J936" i="33"/>
  <c r="K936" i="33" s="1"/>
  <c r="J680" i="33"/>
  <c r="K680" i="33" s="1"/>
  <c r="J643" i="33"/>
  <c r="K643" i="33" s="1"/>
  <c r="J912" i="33"/>
  <c r="K912" i="33" s="1"/>
  <c r="J564" i="33"/>
  <c r="K564" i="33" s="1"/>
  <c r="J1035" i="33"/>
  <c r="K1035" i="33" s="1"/>
  <c r="J1018" i="33"/>
  <c r="K1018" i="33" s="1"/>
  <c r="J573" i="33"/>
  <c r="K573" i="33" s="1"/>
  <c r="J908" i="33"/>
  <c r="K908" i="33" s="1"/>
  <c r="J986" i="33"/>
  <c r="K986" i="33" s="1"/>
  <c r="J673" i="33"/>
  <c r="K673" i="33" s="1"/>
  <c r="J557" i="33"/>
  <c r="K557" i="33" s="1"/>
  <c r="J1061" i="33"/>
  <c r="K1061" i="33" s="1"/>
  <c r="J785" i="33"/>
  <c r="K785" i="33" s="1"/>
  <c r="J591" i="33"/>
  <c r="K591" i="33" s="1"/>
  <c r="J894" i="33"/>
  <c r="K894" i="33" s="1"/>
  <c r="J841" i="33"/>
  <c r="K841" i="33" s="1"/>
  <c r="J555" i="33"/>
  <c r="K555" i="33" s="1"/>
  <c r="J884" i="33"/>
  <c r="K884" i="33" s="1"/>
  <c r="J731" i="33"/>
  <c r="K731" i="33" s="1"/>
  <c r="J1008" i="33"/>
  <c r="K1008" i="33" s="1"/>
  <c r="J1003" i="33"/>
  <c r="K1003" i="33" s="1"/>
  <c r="J853" i="33"/>
  <c r="K853" i="33" s="1"/>
  <c r="J752" i="33"/>
  <c r="K752" i="33" s="1"/>
  <c r="J797" i="33"/>
  <c r="K797" i="33" s="1"/>
  <c r="J727" i="33"/>
  <c r="K727" i="33" s="1"/>
  <c r="J595" i="33"/>
  <c r="K595" i="33" s="1"/>
  <c r="J946" i="33"/>
  <c r="K946" i="33" s="1"/>
  <c r="J684" i="33"/>
  <c r="K684" i="33" s="1"/>
  <c r="J909" i="33"/>
  <c r="K909" i="33" s="1"/>
  <c r="J1038" i="33"/>
  <c r="K1038" i="33" s="1"/>
  <c r="J831" i="33"/>
  <c r="K831" i="33" s="1"/>
  <c r="J906" i="33"/>
  <c r="K906" i="33" s="1"/>
  <c r="J594" i="33"/>
  <c r="K594" i="33" s="1"/>
  <c r="J1028" i="33"/>
  <c r="K1028" i="33" s="1"/>
  <c r="J918" i="33"/>
  <c r="K918" i="33" s="1"/>
  <c r="J610" i="33"/>
  <c r="K610" i="33" s="1"/>
  <c r="J833" i="33"/>
  <c r="K833" i="33" s="1"/>
  <c r="J778" i="33"/>
  <c r="K778" i="33" s="1"/>
  <c r="J652" i="33"/>
  <c r="K652" i="33" s="1"/>
  <c r="J756" i="33"/>
  <c r="K756" i="33" s="1"/>
  <c r="J1031" i="33"/>
  <c r="K1031" i="33" s="1"/>
  <c r="J807" i="33"/>
  <c r="K807" i="33" s="1"/>
  <c r="J988" i="33"/>
  <c r="K988" i="33" s="1"/>
  <c r="J626" i="33"/>
  <c r="K626" i="33" s="1"/>
  <c r="J788" i="33"/>
  <c r="K788" i="33" s="1"/>
  <c r="J741" i="33"/>
  <c r="K741" i="33" s="1"/>
  <c r="B540" i="33"/>
  <c r="J840" i="33"/>
  <c r="K840" i="33" s="1"/>
  <c r="J1058" i="33"/>
  <c r="K1058" i="33" s="1"/>
  <c r="J719" i="33"/>
  <c r="K719" i="33" s="1"/>
  <c r="J698" i="33"/>
  <c r="K698" i="33" s="1"/>
  <c r="J828" i="33"/>
  <c r="K828" i="33" s="1"/>
  <c r="J888" i="33"/>
  <c r="K888" i="33" s="1"/>
  <c r="J966" i="33"/>
  <c r="K966" i="33" s="1"/>
  <c r="J688" i="33"/>
  <c r="K688" i="33" s="1"/>
  <c r="J802" i="33"/>
  <c r="K802" i="33" s="1"/>
  <c r="J874" i="33"/>
  <c r="K874" i="33" s="1"/>
  <c r="J777" i="33"/>
  <c r="K777" i="33" s="1"/>
  <c r="J922" i="33"/>
  <c r="K922" i="33" s="1"/>
  <c r="J733" i="33"/>
  <c r="K733" i="33" s="1"/>
  <c r="J926" i="33"/>
  <c r="K926" i="33" s="1"/>
  <c r="J879" i="33"/>
  <c r="K879" i="33" s="1"/>
  <c r="J1039" i="33"/>
  <c r="K1039" i="33" s="1"/>
  <c r="J817" i="33"/>
  <c r="K817" i="33" s="1"/>
  <c r="J1012" i="33"/>
  <c r="K1012" i="33" s="1"/>
  <c r="J845" i="33"/>
  <c r="K845" i="33" s="1"/>
  <c r="J835" i="33"/>
  <c r="K835" i="33" s="1"/>
  <c r="J1002" i="33"/>
  <c r="K1002" i="33" s="1"/>
  <c r="J1041" i="33"/>
  <c r="K1041" i="33" s="1"/>
  <c r="J677" i="33"/>
  <c r="K677" i="33" s="1"/>
  <c r="J806" i="33"/>
  <c r="K806" i="33" s="1"/>
  <c r="J1049" i="33"/>
  <c r="K1049" i="33" s="1"/>
  <c r="J860" i="33"/>
  <c r="K860" i="33" s="1"/>
  <c r="J981" i="33"/>
  <c r="K981" i="33" s="1"/>
  <c r="J721" i="33"/>
  <c r="K721" i="33" s="1"/>
  <c r="J944" i="33"/>
  <c r="K944" i="33" s="1"/>
  <c r="J614" i="33"/>
  <c r="K614" i="33" s="1"/>
  <c r="J763" i="33"/>
  <c r="K763" i="33" s="1"/>
  <c r="J568" i="33"/>
  <c r="K568" i="33" s="1"/>
  <c r="J955" i="33"/>
  <c r="K955" i="33" s="1"/>
  <c r="J1020" i="33"/>
  <c r="K1020" i="33" s="1"/>
  <c r="J745" i="33"/>
  <c r="K745" i="33" s="1"/>
  <c r="J569" i="33"/>
  <c r="K569" i="33" s="1"/>
  <c r="J989" i="33"/>
  <c r="K989" i="33" s="1"/>
  <c r="J844" i="33"/>
  <c r="K844" i="33" s="1"/>
  <c r="J871" i="33"/>
  <c r="K871" i="33" s="1"/>
  <c r="J640" i="33"/>
  <c r="K640" i="33" s="1"/>
  <c r="J969" i="33"/>
  <c r="K969" i="33" s="1"/>
  <c r="J563" i="33"/>
  <c r="K563" i="33" s="1"/>
  <c r="J983" i="33"/>
  <c r="K983" i="33" s="1"/>
  <c r="J865" i="33"/>
  <c r="K865" i="33" s="1"/>
  <c r="J941" i="33"/>
  <c r="K941" i="33" s="1"/>
  <c r="J1046" i="33"/>
  <c r="K1046" i="33" s="1"/>
  <c r="J571" i="33"/>
  <c r="K571" i="33" s="1"/>
  <c r="J710" i="33"/>
  <c r="K710" i="33" s="1"/>
  <c r="J938" i="33"/>
  <c r="K938" i="33" s="1"/>
  <c r="J942" i="33"/>
  <c r="K942" i="33" s="1"/>
  <c r="J649" i="33"/>
  <c r="K649" i="33" s="1"/>
  <c r="J898" i="33"/>
  <c r="K898" i="33" s="1"/>
  <c r="J718" i="33"/>
  <c r="K718" i="33" s="1"/>
  <c r="J1059" i="33"/>
  <c r="K1059" i="33" s="1"/>
  <c r="J826" i="33"/>
  <c r="K826" i="33" s="1"/>
  <c r="J972" i="33"/>
  <c r="K972" i="33" s="1"/>
  <c r="J578" i="33"/>
  <c r="K578" i="33" s="1"/>
  <c r="J572" i="33"/>
  <c r="K572" i="33" s="1"/>
  <c r="J907" i="33"/>
  <c r="K907" i="33" s="1"/>
  <c r="J857" i="33"/>
  <c r="K857" i="33" s="1"/>
  <c r="J963" i="33"/>
  <c r="K963" i="33" s="1"/>
  <c r="J720" i="33"/>
  <c r="K720" i="33" s="1"/>
  <c r="J617" i="33"/>
  <c r="K617" i="33" s="1"/>
  <c r="J1042" i="33"/>
  <c r="K1042" i="33" s="1"/>
  <c r="J937" i="33"/>
  <c r="K937" i="33" s="1"/>
  <c r="J933" i="33"/>
  <c r="K933" i="33" s="1"/>
  <c r="J693" i="33"/>
  <c r="K693" i="33" s="1"/>
  <c r="J819" i="33"/>
  <c r="K819" i="33" s="1"/>
  <c r="J899" i="33"/>
  <c r="K899" i="33" s="1"/>
  <c r="J787" i="33"/>
  <c r="K787" i="33" s="1"/>
  <c r="J782" i="33"/>
  <c r="K782" i="33" s="1"/>
  <c r="J813" i="33"/>
  <c r="K813" i="33" s="1"/>
  <c r="J1000" i="33"/>
  <c r="K1000" i="33" s="1"/>
  <c r="J661" i="33"/>
  <c r="K661" i="33" s="1"/>
  <c r="J729" i="33"/>
  <c r="K729" i="33" s="1"/>
  <c r="J747" i="33"/>
  <c r="K747" i="33" s="1"/>
  <c r="J686" i="33"/>
  <c r="K686" i="33" s="1"/>
  <c r="J769" i="33"/>
  <c r="K769" i="33" s="1"/>
  <c r="J886" i="33"/>
  <c r="K886" i="33" s="1"/>
  <c r="J892" i="33"/>
  <c r="K892" i="33" s="1"/>
  <c r="J919" i="33"/>
  <c r="K919" i="33" s="1"/>
  <c r="J1026" i="33"/>
  <c r="K1026" i="33" s="1"/>
  <c r="J753" i="33"/>
  <c r="K753" i="33" s="1"/>
  <c r="J671" i="33"/>
  <c r="K671" i="33" s="1"/>
  <c r="J967" i="33"/>
  <c r="K967" i="33" s="1"/>
  <c r="J682" i="33"/>
  <c r="K682" i="33" s="1"/>
  <c r="J901" i="33"/>
  <c r="K901" i="33" s="1"/>
  <c r="J883" i="33"/>
  <c r="K883" i="33" s="1"/>
  <c r="J666" i="33"/>
  <c r="K666" i="33" s="1"/>
  <c r="J664" i="33"/>
  <c r="K664" i="33" s="1"/>
  <c r="J598" i="33"/>
  <c r="K598" i="33" s="1"/>
  <c r="J971" i="33"/>
  <c r="K971" i="33" s="1"/>
  <c r="J726" i="33"/>
  <c r="K726" i="33" s="1"/>
  <c r="J715" i="33"/>
  <c r="K715" i="33" s="1"/>
  <c r="J903" i="33"/>
  <c r="K903" i="33" s="1"/>
  <c r="J618" i="33"/>
  <c r="K618" i="33" s="1"/>
  <c r="J642" i="33"/>
  <c r="K642" i="33" s="1"/>
  <c r="J735" i="33"/>
  <c r="K735" i="33" s="1"/>
  <c r="J773" i="33"/>
  <c r="K773" i="33" s="1"/>
  <c r="J606" i="33"/>
  <c r="K606" i="33" s="1"/>
  <c r="J876" i="33"/>
  <c r="K876" i="33" s="1"/>
  <c r="J847" i="33"/>
  <c r="K847" i="33" s="1"/>
  <c r="J818" i="33"/>
  <c r="K818" i="33" s="1"/>
  <c r="J956" i="33"/>
  <c r="K956" i="33" s="1"/>
  <c r="J584" i="33"/>
  <c r="K584" i="33" s="1"/>
  <c r="J805" i="33"/>
  <c r="K805" i="33" s="1"/>
  <c r="J904" i="33"/>
  <c r="K904" i="33" s="1"/>
  <c r="J934" i="33"/>
  <c r="K934" i="33" s="1"/>
  <c r="J631" i="33"/>
  <c r="K631" i="33" s="1"/>
  <c r="J954" i="33"/>
  <c r="K954" i="33" s="1"/>
  <c r="J1025" i="33"/>
  <c r="K1025" i="33" s="1"/>
  <c r="J852" i="33"/>
  <c r="K852" i="33" s="1"/>
  <c r="J701" i="33"/>
  <c r="K701" i="33" s="1"/>
  <c r="J552" i="33"/>
  <c r="K552" i="33" s="1"/>
  <c r="J939" i="33"/>
  <c r="K939" i="33" s="1"/>
  <c r="J781" i="33"/>
  <c r="K781" i="33" s="1"/>
  <c r="J734" i="33"/>
  <c r="K734" i="33" s="1"/>
  <c r="J1032" i="33"/>
  <c r="K1032" i="33" s="1"/>
  <c r="J1052" i="33"/>
  <c r="K1052" i="33" s="1"/>
  <c r="J870" i="33"/>
  <c r="K870" i="33" s="1"/>
  <c r="J950" i="33"/>
  <c r="K950" i="33" s="1"/>
  <c r="J754" i="33"/>
  <c r="K754" i="33" s="1"/>
  <c r="J705" i="33"/>
  <c r="K705" i="33" s="1"/>
  <c r="J736" i="33"/>
  <c r="K736" i="33" s="1"/>
  <c r="J997" i="33"/>
  <c r="K997" i="33" s="1"/>
  <c r="J811" i="33"/>
  <c r="K811" i="33" s="1"/>
  <c r="J875" i="33"/>
  <c r="K875" i="33" s="1"/>
  <c r="J681" i="33"/>
  <c r="K681" i="33" s="1"/>
  <c r="J881" i="33"/>
  <c r="K881" i="33" s="1"/>
  <c r="J723" i="33"/>
  <c r="K723" i="33" s="1"/>
  <c r="J637" i="33"/>
  <c r="K637" i="33" s="1"/>
  <c r="J863" i="33"/>
  <c r="K863" i="33" s="1"/>
  <c r="J1016" i="33"/>
  <c r="K1016" i="33" s="1"/>
  <c r="J1019" i="33"/>
  <c r="K1019" i="33" s="1"/>
  <c r="J877" i="33"/>
  <c r="K877" i="33" s="1"/>
  <c r="J1048" i="33"/>
  <c r="K1048" i="33" s="1"/>
  <c r="J648" i="33"/>
  <c r="K648" i="33" s="1"/>
  <c r="J889" i="33"/>
  <c r="K889" i="33" s="1"/>
  <c r="J796" i="33"/>
  <c r="K796" i="33" s="1"/>
  <c r="J794" i="33"/>
  <c r="K794" i="33" s="1"/>
  <c r="J751" i="33"/>
  <c r="K751" i="33" s="1"/>
  <c r="J1044" i="33"/>
  <c r="K1044" i="33" s="1"/>
  <c r="J737" i="33"/>
  <c r="K737" i="33" s="1"/>
  <c r="J738" i="33"/>
  <c r="K738" i="33" s="1"/>
  <c r="J646" i="33"/>
  <c r="K646" i="33" s="1"/>
  <c r="J706" i="33"/>
  <c r="K706" i="33" s="1"/>
  <c r="J1027" i="33"/>
  <c r="K1027" i="33" s="1"/>
  <c r="J605" i="33"/>
  <c r="K605" i="33" s="1"/>
  <c r="J1053" i="33"/>
  <c r="K1053" i="33" s="1"/>
  <c r="J696" i="33"/>
  <c r="K696" i="33" s="1"/>
  <c r="J749" i="33"/>
  <c r="K749" i="33" s="1"/>
  <c r="J977" i="33"/>
  <c r="K977" i="33" s="1"/>
  <c r="J739" i="33"/>
  <c r="K739" i="33" s="1"/>
  <c r="J575" i="33"/>
  <c r="K575" i="33" s="1"/>
  <c r="J703" i="33"/>
  <c r="K703" i="33" s="1"/>
  <c r="J923" i="33"/>
  <c r="K923" i="33" s="1"/>
  <c r="J905" i="33"/>
  <c r="K905" i="33" s="1"/>
  <c r="J915" i="33"/>
  <c r="K915" i="33" s="1"/>
  <c r="J651" i="33"/>
  <c r="K651" i="33" s="1"/>
  <c r="J567" i="33"/>
  <c r="K567" i="33" s="1"/>
  <c r="J848" i="33"/>
  <c r="K848" i="33" s="1"/>
  <c r="J815" i="33"/>
  <c r="K815" i="33" s="1"/>
  <c r="M446" i="33"/>
  <c r="M451" i="33"/>
  <c r="M244" i="33"/>
  <c r="M29" i="33"/>
  <c r="M316" i="33"/>
  <c r="M80" i="33"/>
  <c r="M253" i="33"/>
  <c r="M342" i="33"/>
  <c r="M268" i="33"/>
  <c r="M272" i="33"/>
  <c r="M437" i="33"/>
  <c r="M463" i="33"/>
  <c r="M181" i="33"/>
  <c r="M33" i="33"/>
  <c r="M99" i="33"/>
  <c r="M235" i="33"/>
  <c r="M89" i="33"/>
  <c r="M432" i="33"/>
  <c r="M471" i="33"/>
  <c r="M351" i="33"/>
  <c r="M182" i="33"/>
  <c r="M355" i="33"/>
  <c r="M234" i="33"/>
  <c r="M114" i="33"/>
  <c r="M151" i="33"/>
  <c r="M333" i="33"/>
  <c r="M501" i="33"/>
  <c r="M23" i="33"/>
  <c r="M303" i="33"/>
  <c r="M84" i="33"/>
  <c r="M364" i="33"/>
  <c r="M239" i="33"/>
  <c r="M484" i="33"/>
  <c r="M152" i="33"/>
  <c r="M242" i="33"/>
  <c r="M258" i="33"/>
  <c r="M481" i="33"/>
  <c r="M321" i="33"/>
  <c r="M39" i="33"/>
  <c r="M401" i="33"/>
  <c r="M132" i="33"/>
  <c r="M699" i="33"/>
  <c r="M939" i="33"/>
  <c r="M627" i="33"/>
  <c r="M631" i="33"/>
  <c r="M976" i="33"/>
  <c r="M925" i="33"/>
  <c r="M911" i="33"/>
  <c r="M940" i="33"/>
  <c r="M999" i="33"/>
  <c r="M1030" i="33"/>
  <c r="M585" i="33"/>
  <c r="M853" i="33"/>
  <c r="M1023" i="33"/>
  <c r="M608" i="33"/>
  <c r="M671" i="33"/>
  <c r="M834" i="33"/>
  <c r="M923" i="33"/>
  <c r="M910" i="33"/>
  <c r="M765" i="33"/>
  <c r="M997" i="33"/>
  <c r="M610" i="33"/>
  <c r="M773" i="33"/>
  <c r="M870" i="33"/>
  <c r="M936" i="33"/>
  <c r="M680" i="33"/>
  <c r="M825" i="33"/>
  <c r="M900" i="33"/>
  <c r="M729" i="33"/>
  <c r="M901" i="33"/>
  <c r="M723" i="33"/>
  <c r="M876" i="33"/>
  <c r="M597" i="33"/>
  <c r="M889" i="33"/>
  <c r="M998" i="33"/>
  <c r="M569" i="33"/>
  <c r="M711" i="33"/>
  <c r="M934" i="33"/>
  <c r="M959" i="33"/>
  <c r="M728" i="33"/>
  <c r="M559" i="33"/>
  <c r="M563" i="33"/>
  <c r="M1053" i="33"/>
  <c r="M1040" i="33"/>
  <c r="B71" i="34"/>
  <c r="C263" i="23"/>
  <c r="M944" i="33"/>
  <c r="M842" i="33"/>
  <c r="M792" i="33"/>
  <c r="M841" i="33"/>
  <c r="M625" i="33"/>
  <c r="M665" i="33"/>
  <c r="M739" i="33"/>
  <c r="M885" i="33"/>
  <c r="M1033" i="33"/>
  <c r="M617" i="33"/>
  <c r="M742" i="33"/>
  <c r="M579" i="33"/>
  <c r="M1046" i="33"/>
  <c r="M682" i="33"/>
  <c r="M618" i="33"/>
  <c r="M902" i="33"/>
  <c r="M1000" i="33"/>
  <c r="M576" i="33"/>
  <c r="M613" i="33"/>
  <c r="M795" i="33"/>
  <c r="M831" i="33"/>
  <c r="M744" i="33"/>
  <c r="M971" i="33"/>
  <c r="M1042" i="33"/>
  <c r="M710" i="33"/>
  <c r="M898" i="33"/>
  <c r="M963" i="33"/>
  <c r="M1009" i="33"/>
  <c r="M922" i="33"/>
  <c r="M775" i="33"/>
  <c r="M813" i="33"/>
  <c r="M659" i="33"/>
  <c r="M989" i="33"/>
  <c r="M814" i="33"/>
  <c r="M737" i="33"/>
  <c r="M962" i="33"/>
  <c r="M802" i="33"/>
  <c r="M933" i="33"/>
  <c r="M692" i="33"/>
  <c r="M1032" i="33"/>
  <c r="M713" i="33"/>
  <c r="M896" i="33"/>
  <c r="C142" i="23"/>
  <c r="C158" i="23"/>
  <c r="B44" i="34"/>
  <c r="C262" i="23"/>
  <c r="B3" i="34"/>
  <c r="B262" i="23"/>
  <c r="M319" i="33"/>
  <c r="M409" i="33"/>
  <c r="M304" i="33"/>
  <c r="M456" i="33"/>
  <c r="M96" i="33"/>
  <c r="M177" i="33"/>
  <c r="M470" i="33"/>
  <c r="M494" i="33"/>
  <c r="M370" i="33"/>
  <c r="M254" i="33"/>
  <c r="M443" i="33"/>
  <c r="M497" i="33"/>
  <c r="M394" i="33"/>
  <c r="M433" i="33"/>
  <c r="M85" i="33"/>
  <c r="M301" i="33"/>
  <c r="M201" i="33"/>
  <c r="M130" i="33"/>
  <c r="M524" i="33"/>
  <c r="M460" i="33"/>
  <c r="M169" i="33"/>
  <c r="M408" i="33"/>
  <c r="M259" i="33"/>
  <c r="M449" i="33"/>
  <c r="M128" i="33"/>
  <c r="M506" i="33"/>
  <c r="M1038" i="33"/>
  <c r="M594" i="33"/>
  <c r="M663" i="33"/>
  <c r="M777" i="33"/>
  <c r="M951" i="33"/>
  <c r="M811" i="33"/>
  <c r="M566" i="33"/>
  <c r="M1035" i="33"/>
  <c r="M1029" i="33"/>
  <c r="M1014" i="33"/>
  <c r="M907" i="33"/>
  <c r="M584" i="33"/>
  <c r="M942" i="33"/>
  <c r="M702" i="33"/>
  <c r="M984" i="33"/>
  <c r="M770" i="33"/>
  <c r="M645" i="33"/>
  <c r="M767" i="33"/>
  <c r="M780" i="33"/>
  <c r="M899" i="33"/>
  <c r="M866" i="33"/>
  <c r="M774" i="33"/>
  <c r="M738" i="33"/>
  <c r="M1019" i="33"/>
  <c r="M691" i="33"/>
  <c r="M725" i="33"/>
  <c r="M581" i="33"/>
  <c r="M991" i="33"/>
  <c r="M782" i="33"/>
  <c r="M845" i="33"/>
  <c r="M799" i="33"/>
  <c r="M858" i="33"/>
  <c r="M1039" i="33"/>
  <c r="M1048" i="33"/>
  <c r="M1010" i="33"/>
  <c r="M638" i="33"/>
  <c r="M633" i="33"/>
  <c r="M935" i="33"/>
  <c r="M686" i="33"/>
  <c r="M804" i="33"/>
  <c r="M716" i="33"/>
  <c r="M695" i="33"/>
  <c r="M903" i="33"/>
  <c r="J170" i="33"/>
  <c r="K170" i="33" s="1"/>
  <c r="J495" i="33"/>
  <c r="K495" i="33" s="1"/>
  <c r="J432" i="33"/>
  <c r="K432" i="33" s="1"/>
  <c r="J44" i="33"/>
  <c r="K44" i="33" s="1"/>
  <c r="J473" i="33"/>
  <c r="K473" i="33" s="1"/>
  <c r="J313" i="33"/>
  <c r="K313" i="33" s="1"/>
  <c r="J354" i="33"/>
  <c r="K354" i="33" s="1"/>
  <c r="J467" i="33"/>
  <c r="K467" i="33" s="1"/>
  <c r="J101" i="33"/>
  <c r="K101" i="33" s="1"/>
  <c r="J371" i="33"/>
  <c r="K371" i="33" s="1"/>
  <c r="J57" i="33"/>
  <c r="K57" i="33" s="1"/>
  <c r="J515" i="33"/>
  <c r="K515" i="33" s="1"/>
  <c r="J263" i="33"/>
  <c r="K263" i="33" s="1"/>
  <c r="J475" i="33"/>
  <c r="K475" i="33" s="1"/>
  <c r="J49" i="33"/>
  <c r="K49" i="33" s="1"/>
  <c r="J62" i="33"/>
  <c r="K62" i="33" s="1"/>
  <c r="J435" i="33"/>
  <c r="K435" i="33" s="1"/>
  <c r="J286" i="33"/>
  <c r="K286" i="33" s="1"/>
  <c r="J86" i="33"/>
  <c r="K86" i="33" s="1"/>
  <c r="J307" i="33"/>
  <c r="K307" i="33" s="1"/>
  <c r="J156" i="33"/>
  <c r="K156" i="33" s="1"/>
  <c r="J443" i="33"/>
  <c r="K443" i="33" s="1"/>
  <c r="J29" i="33"/>
  <c r="K29" i="33" s="1"/>
  <c r="J178" i="33"/>
  <c r="K178" i="33" s="1"/>
  <c r="J466" i="33"/>
  <c r="K466" i="33" s="1"/>
  <c r="J283" i="33"/>
  <c r="K283" i="33" s="1"/>
  <c r="J346" i="33"/>
  <c r="K346" i="33" s="1"/>
  <c r="J95" i="33"/>
  <c r="K95" i="33" s="1"/>
  <c r="J487" i="33"/>
  <c r="K487" i="33" s="1"/>
  <c r="J398" i="33"/>
  <c r="K398" i="33" s="1"/>
  <c r="J301" i="33"/>
  <c r="K301" i="33" s="1"/>
  <c r="J375" i="33"/>
  <c r="K375" i="33" s="1"/>
  <c r="J146" i="33"/>
  <c r="K146" i="33" s="1"/>
  <c r="J96" i="33"/>
  <c r="K96" i="33" s="1"/>
  <c r="J36" i="33"/>
  <c r="K36" i="33" s="1"/>
  <c r="J65" i="33"/>
  <c r="K65" i="33" s="1"/>
  <c r="J392" i="33"/>
  <c r="K392" i="33" s="1"/>
  <c r="J474" i="33"/>
  <c r="K474" i="33" s="1"/>
  <c r="J109" i="33"/>
  <c r="K109" i="33" s="1"/>
  <c r="J451" i="33"/>
  <c r="K451" i="33" s="1"/>
  <c r="J428" i="33"/>
  <c r="K428" i="33" s="1"/>
  <c r="J401" i="33"/>
  <c r="K401" i="33" s="1"/>
  <c r="J359" i="33"/>
  <c r="K359" i="33" s="1"/>
  <c r="J149" i="33"/>
  <c r="K149" i="33" s="1"/>
  <c r="J191" i="33"/>
  <c r="K191" i="33" s="1"/>
  <c r="J31" i="33"/>
  <c r="K31" i="33" s="1"/>
  <c r="J269" i="33"/>
  <c r="K269" i="33" s="1"/>
  <c r="J449" i="33"/>
  <c r="K449" i="33" s="1"/>
  <c r="J43" i="33"/>
  <c r="K43" i="33" s="1"/>
  <c r="B7" i="33"/>
  <c r="J520" i="33"/>
  <c r="K520" i="33" s="1"/>
  <c r="J99" i="33"/>
  <c r="K99" i="33" s="1"/>
  <c r="J496" i="33"/>
  <c r="K496" i="33" s="1"/>
  <c r="J22" i="33"/>
  <c r="K22" i="33" s="1"/>
  <c r="J249" i="33"/>
  <c r="K249" i="33" s="1"/>
  <c r="J226" i="33"/>
  <c r="K226" i="33" s="1"/>
  <c r="J350" i="33"/>
  <c r="K350" i="33" s="1"/>
  <c r="J167" i="33"/>
  <c r="K167" i="33" s="1"/>
  <c r="J148" i="33"/>
  <c r="K148" i="33" s="1"/>
  <c r="J388" i="33"/>
  <c r="K388" i="33" s="1"/>
  <c r="J69" i="33"/>
  <c r="K69" i="33" s="1"/>
  <c r="J100" i="33"/>
  <c r="K100" i="33" s="1"/>
  <c r="J137" i="33"/>
  <c r="K137" i="33" s="1"/>
  <c r="J343" i="33"/>
  <c r="K343" i="33" s="1"/>
  <c r="J438" i="33"/>
  <c r="K438" i="33" s="1"/>
  <c r="J140" i="33"/>
  <c r="K140" i="33" s="1"/>
  <c r="J525" i="33"/>
  <c r="K525" i="33" s="1"/>
  <c r="J344" i="33"/>
  <c r="K344" i="33" s="1"/>
  <c r="J300" i="33"/>
  <c r="K300" i="33" s="1"/>
  <c r="J405" i="33"/>
  <c r="K405" i="33" s="1"/>
  <c r="J90" i="33"/>
  <c r="K90" i="33" s="1"/>
  <c r="J390" i="33"/>
  <c r="K390" i="33" s="1"/>
  <c r="J472" i="33"/>
  <c r="K472" i="33" s="1"/>
  <c r="J383" i="33"/>
  <c r="K383" i="33" s="1"/>
  <c r="J159" i="33"/>
  <c r="K159" i="33" s="1"/>
  <c r="J362" i="33"/>
  <c r="K362" i="33" s="1"/>
  <c r="J94" i="33"/>
  <c r="K94" i="33" s="1"/>
  <c r="J194" i="33"/>
  <c r="K194" i="33" s="1"/>
  <c r="J426" i="33"/>
  <c r="K426" i="33" s="1"/>
  <c r="J486" i="33"/>
  <c r="K486" i="33" s="1"/>
  <c r="J225" i="33"/>
  <c r="K225" i="33" s="1"/>
  <c r="J176" i="33"/>
  <c r="K176" i="33" s="1"/>
  <c r="J341" i="33"/>
  <c r="K341" i="33" s="1"/>
  <c r="J138" i="33"/>
  <c r="K138" i="33" s="1"/>
  <c r="J282" i="33"/>
  <c r="K282" i="33" s="1"/>
  <c r="J188" i="33"/>
  <c r="K188" i="33" s="1"/>
  <c r="J20" i="33"/>
  <c r="K20" i="33" s="1"/>
  <c r="J416" i="33"/>
  <c r="K416" i="33" s="1"/>
  <c r="J321" i="33"/>
  <c r="K321" i="33" s="1"/>
  <c r="J444" i="33"/>
  <c r="K444" i="33" s="1"/>
  <c r="J433" i="33"/>
  <c r="K433" i="33" s="1"/>
  <c r="J447" i="33"/>
  <c r="K447" i="33" s="1"/>
  <c r="J494" i="33"/>
  <c r="K494" i="33" s="1"/>
  <c r="J285" i="33"/>
  <c r="K285" i="33" s="1"/>
  <c r="J203" i="33"/>
  <c r="K203" i="33" s="1"/>
  <c r="J329" i="33"/>
  <c r="K329" i="33" s="1"/>
  <c r="J526" i="33"/>
  <c r="K526" i="33" s="1"/>
  <c r="J59" i="33"/>
  <c r="K59" i="33" s="1"/>
  <c r="J281" i="33"/>
  <c r="K281" i="33" s="1"/>
  <c r="J195" i="33"/>
  <c r="K195" i="33" s="1"/>
  <c r="J227" i="33"/>
  <c r="K227" i="33" s="1"/>
  <c r="J394" i="33"/>
  <c r="K394" i="33" s="1"/>
  <c r="J297" i="33"/>
  <c r="K297" i="33" s="1"/>
  <c r="J352" i="33"/>
  <c r="K352" i="33" s="1"/>
  <c r="J111" i="33"/>
  <c r="K111" i="33" s="1"/>
  <c r="J166" i="33"/>
  <c r="K166" i="33" s="1"/>
  <c r="J477" i="33"/>
  <c r="K477" i="33" s="1"/>
  <c r="J118" i="33"/>
  <c r="K118" i="33" s="1"/>
  <c r="J223" i="33"/>
  <c r="K223" i="33" s="1"/>
  <c r="J144" i="33"/>
  <c r="K144" i="33" s="1"/>
  <c r="J76" i="33"/>
  <c r="K76" i="33" s="1"/>
  <c r="J274" i="33"/>
  <c r="K274" i="33" s="1"/>
  <c r="J110" i="33"/>
  <c r="K110" i="33" s="1"/>
  <c r="J479" i="33"/>
  <c r="K479" i="33" s="1"/>
  <c r="J23" i="33"/>
  <c r="K23" i="33" s="1"/>
  <c r="J40" i="33"/>
  <c r="K40" i="33" s="1"/>
  <c r="J77" i="33"/>
  <c r="K77" i="33" s="1"/>
  <c r="J259" i="33"/>
  <c r="K259" i="33" s="1"/>
  <c r="J211" i="33"/>
  <c r="K211" i="33" s="1"/>
  <c r="J349" i="33"/>
  <c r="K349" i="33" s="1"/>
  <c r="J302" i="33"/>
  <c r="K302" i="33" s="1"/>
  <c r="J389" i="33"/>
  <c r="K389" i="33" s="1"/>
  <c r="J88" i="33"/>
  <c r="K88" i="33" s="1"/>
  <c r="J381" i="33"/>
  <c r="K381" i="33" s="1"/>
  <c r="J450" i="33"/>
  <c r="K450" i="33" s="1"/>
  <c r="J237" i="33"/>
  <c r="K237" i="33" s="1"/>
  <c r="J158" i="33"/>
  <c r="K158" i="33" s="1"/>
  <c r="J365" i="33"/>
  <c r="K365" i="33" s="1"/>
  <c r="J314" i="33"/>
  <c r="K314" i="33" s="1"/>
  <c r="J233" i="33"/>
  <c r="K233" i="33" s="1"/>
  <c r="J489" i="33"/>
  <c r="K489" i="33" s="1"/>
  <c r="J507" i="33"/>
  <c r="K507" i="33" s="1"/>
  <c r="J45" i="33"/>
  <c r="K45" i="33" s="1"/>
  <c r="J64" i="33"/>
  <c r="K64" i="33" s="1"/>
  <c r="J517" i="33"/>
  <c r="K517" i="33" s="1"/>
  <c r="J287" i="33"/>
  <c r="K287" i="33" s="1"/>
  <c r="J413" i="33"/>
  <c r="K413" i="33" s="1"/>
  <c r="J386" i="33"/>
  <c r="K386" i="33" s="1"/>
  <c r="J232" i="33"/>
  <c r="K232" i="33" s="1"/>
  <c r="J192" i="33"/>
  <c r="K192" i="33" s="1"/>
  <c r="J408" i="33"/>
  <c r="K408" i="33" s="1"/>
  <c r="J37" i="33"/>
  <c r="K37" i="33" s="1"/>
  <c r="J152" i="33"/>
  <c r="K152" i="33" s="1"/>
  <c r="J27" i="33"/>
  <c r="K27" i="33" s="1"/>
  <c r="J48" i="33"/>
  <c r="K48" i="33" s="1"/>
  <c r="J154" i="33"/>
  <c r="K154" i="33" s="1"/>
  <c r="J476" i="33"/>
  <c r="K476" i="33" s="1"/>
  <c r="J325" i="33"/>
  <c r="K325" i="33" s="1"/>
  <c r="J143" i="33"/>
  <c r="K143" i="33" s="1"/>
  <c r="J46" i="33"/>
  <c r="K46" i="33" s="1"/>
  <c r="J519" i="33"/>
  <c r="K519" i="33" s="1"/>
  <c r="J410" i="33"/>
  <c r="K410" i="33" s="1"/>
  <c r="J395" i="33"/>
  <c r="K395" i="33" s="1"/>
  <c r="J463" i="33"/>
  <c r="K463" i="33" s="1"/>
  <c r="J134" i="33"/>
  <c r="K134" i="33" s="1"/>
  <c r="J55" i="33"/>
  <c r="K55" i="33" s="1"/>
  <c r="J93" i="33"/>
  <c r="K93" i="33" s="1"/>
  <c r="J105" i="33"/>
  <c r="K105" i="33" s="1"/>
  <c r="J242" i="33"/>
  <c r="K242" i="33" s="1"/>
  <c r="J41" i="33"/>
  <c r="K41" i="33" s="1"/>
  <c r="J454" i="33"/>
  <c r="K454" i="33" s="1"/>
  <c r="J264" i="33"/>
  <c r="K264" i="33" s="1"/>
  <c r="J28" i="33"/>
  <c r="K28" i="33" s="1"/>
  <c r="J370" i="33"/>
  <c r="K370" i="33" s="1"/>
  <c r="J366" i="33"/>
  <c r="K366" i="33" s="1"/>
  <c r="J337" i="33"/>
  <c r="K337" i="33" s="1"/>
  <c r="J251" i="33"/>
  <c r="K251" i="33" s="1"/>
  <c r="J39" i="33"/>
  <c r="K39" i="33" s="1"/>
  <c r="J218" i="33"/>
  <c r="K218" i="33" s="1"/>
  <c r="J161" i="33"/>
  <c r="K161" i="33" s="1"/>
  <c r="J348" i="33"/>
  <c r="K348" i="33" s="1"/>
  <c r="J483" i="33"/>
  <c r="K483" i="33" s="1"/>
  <c r="J310" i="33"/>
  <c r="K310" i="33" s="1"/>
  <c r="J332" i="33"/>
  <c r="K332" i="33" s="1"/>
  <c r="J528" i="33"/>
  <c r="K528" i="33" s="1"/>
  <c r="J174" i="33"/>
  <c r="K174" i="33" s="1"/>
  <c r="J87" i="33"/>
  <c r="K87" i="33" s="1"/>
  <c r="J114" i="33"/>
  <c r="K114" i="33" s="1"/>
  <c r="J347" i="33"/>
  <c r="K347" i="33" s="1"/>
  <c r="J252" i="33"/>
  <c r="K252" i="33" s="1"/>
  <c r="J61" i="33"/>
  <c r="K61" i="33" s="1"/>
  <c r="J306" i="33"/>
  <c r="K306" i="33" s="1"/>
  <c r="J53" i="33"/>
  <c r="K53" i="33" s="1"/>
  <c r="J58" i="33"/>
  <c r="K58" i="33" s="1"/>
  <c r="J231" i="33"/>
  <c r="K231" i="33" s="1"/>
  <c r="J423" i="33"/>
  <c r="K423" i="33" s="1"/>
  <c r="J527" i="33"/>
  <c r="K527" i="33" s="1"/>
  <c r="J127" i="33"/>
  <c r="K127" i="33" s="1"/>
  <c r="J201" i="33"/>
  <c r="K201" i="33" s="1"/>
  <c r="J236" i="33"/>
  <c r="K236" i="33" s="1"/>
  <c r="J256" i="33"/>
  <c r="K256" i="33" s="1"/>
  <c r="J169" i="33"/>
  <c r="K169" i="33" s="1"/>
  <c r="J272" i="33"/>
  <c r="K272" i="33" s="1"/>
  <c r="J469" i="33"/>
  <c r="K469" i="33" s="1"/>
  <c r="J112" i="33"/>
  <c r="K112" i="33" s="1"/>
  <c r="J51" i="33"/>
  <c r="K51" i="33" s="1"/>
  <c r="J442" i="33"/>
  <c r="K442" i="33" s="1"/>
  <c r="J68" i="33"/>
  <c r="K68" i="33" s="1"/>
  <c r="J32" i="33"/>
  <c r="K32" i="33" s="1"/>
  <c r="J248" i="33"/>
  <c r="K248" i="33" s="1"/>
  <c r="J464" i="33"/>
  <c r="K464" i="33" s="1"/>
  <c r="J364" i="33"/>
  <c r="K364" i="33" s="1"/>
  <c r="J30" i="33"/>
  <c r="K30" i="33" s="1"/>
  <c r="J516" i="33"/>
  <c r="K516" i="33" s="1"/>
  <c r="J205" i="33"/>
  <c r="K205" i="33" s="1"/>
  <c r="J275" i="33"/>
  <c r="K275" i="33" s="1"/>
  <c r="J219" i="33"/>
  <c r="K219" i="33" s="1"/>
  <c r="J415" i="33"/>
  <c r="K415" i="33" s="1"/>
  <c r="J505" i="33"/>
  <c r="K505" i="33" s="1"/>
  <c r="J446" i="33"/>
  <c r="K446" i="33" s="1"/>
  <c r="J126" i="33"/>
  <c r="K126" i="33" s="1"/>
  <c r="J288" i="33"/>
  <c r="K288" i="33" s="1"/>
  <c r="J257" i="33"/>
  <c r="K257" i="33" s="1"/>
  <c r="J513" i="33"/>
  <c r="K513" i="33" s="1"/>
  <c r="J488" i="33"/>
  <c r="K488" i="33" s="1"/>
  <c r="J240" i="33"/>
  <c r="K240" i="33" s="1"/>
  <c r="J345" i="33"/>
  <c r="K345" i="33" s="1"/>
  <c r="J407" i="33"/>
  <c r="K407" i="33" s="1"/>
  <c r="J511" i="33"/>
  <c r="K511" i="33" s="1"/>
  <c r="J254" i="33"/>
  <c r="K254" i="33" s="1"/>
  <c r="J482" i="33"/>
  <c r="K482" i="33" s="1"/>
  <c r="J478" i="33"/>
  <c r="K478" i="33" s="1"/>
  <c r="J54" i="33"/>
  <c r="K54" i="33" s="1"/>
  <c r="J465" i="33"/>
  <c r="K465" i="33" s="1"/>
  <c r="J470" i="33"/>
  <c r="K470" i="33" s="1"/>
  <c r="J459" i="33"/>
  <c r="K459" i="33" s="1"/>
  <c r="J145" i="33"/>
  <c r="K145" i="33" s="1"/>
  <c r="J239" i="33"/>
  <c r="K239" i="33" s="1"/>
  <c r="J123" i="33"/>
  <c r="K123" i="33" s="1"/>
  <c r="J79" i="33"/>
  <c r="K79" i="33" s="1"/>
  <c r="J353" i="33"/>
  <c r="K353" i="33" s="1"/>
  <c r="J342" i="33"/>
  <c r="K342" i="33" s="1"/>
  <c r="J277" i="33"/>
  <c r="K277" i="33" s="1"/>
  <c r="J38" i="33"/>
  <c r="K38" i="33" s="1"/>
  <c r="J128" i="33"/>
  <c r="K128" i="33" s="1"/>
  <c r="J157" i="33"/>
  <c r="K157" i="33" s="1"/>
  <c r="J206" i="33"/>
  <c r="K206" i="33" s="1"/>
  <c r="J521" i="33"/>
  <c r="K521" i="33" s="1"/>
  <c r="J319" i="33"/>
  <c r="K319" i="33" s="1"/>
  <c r="J124" i="33"/>
  <c r="K124" i="33" s="1"/>
  <c r="J258" i="33"/>
  <c r="K258" i="33" s="1"/>
  <c r="J24" i="33"/>
  <c r="K24" i="33" s="1"/>
  <c r="J417" i="33"/>
  <c r="K417" i="33" s="1"/>
  <c r="J266" i="33"/>
  <c r="K266" i="33" s="1"/>
  <c r="J271" i="33"/>
  <c r="K271" i="33" s="1"/>
  <c r="J255" i="33"/>
  <c r="K255" i="33" s="1"/>
  <c r="J351" i="33"/>
  <c r="K351" i="33" s="1"/>
  <c r="J358" i="33"/>
  <c r="K358" i="33" s="1"/>
  <c r="J85" i="33"/>
  <c r="K85" i="33" s="1"/>
  <c r="J418" i="33"/>
  <c r="K418" i="33" s="1"/>
  <c r="J457" i="33"/>
  <c r="K457" i="33" s="1"/>
  <c r="J25" i="33"/>
  <c r="K25" i="33" s="1"/>
  <c r="J291" i="33"/>
  <c r="K291" i="33" s="1"/>
  <c r="J440" i="33"/>
  <c r="K440" i="33" s="1"/>
  <c r="J384" i="33"/>
  <c r="K384" i="33" s="1"/>
  <c r="J168" i="33"/>
  <c r="K168" i="33" s="1"/>
  <c r="J445" i="33"/>
  <c r="K445" i="33" s="1"/>
  <c r="J284" i="33"/>
  <c r="K284" i="33" s="1"/>
  <c r="J299" i="33"/>
  <c r="K299" i="33" s="1"/>
  <c r="J267" i="33"/>
  <c r="K267" i="33" s="1"/>
  <c r="J462" i="33"/>
  <c r="K462" i="33" s="1"/>
  <c r="J265" i="33"/>
  <c r="K265" i="33" s="1"/>
  <c r="J238" i="33"/>
  <c r="K238" i="33" s="1"/>
  <c r="J468" i="33"/>
  <c r="K468" i="33" s="1"/>
  <c r="J501" i="33"/>
  <c r="K501" i="33" s="1"/>
  <c r="J323" i="33"/>
  <c r="K323" i="33" s="1"/>
  <c r="J336" i="33"/>
  <c r="K336" i="33" s="1"/>
  <c r="J316" i="33"/>
  <c r="K316" i="33" s="1"/>
  <c r="J83" i="33"/>
  <c r="K83" i="33" s="1"/>
  <c r="J183" i="33"/>
  <c r="K183" i="33" s="1"/>
  <c r="J441" i="33"/>
  <c r="K441" i="33" s="1"/>
  <c r="J207" i="33"/>
  <c r="K207" i="33" s="1"/>
  <c r="J120" i="33"/>
  <c r="K120" i="33" s="1"/>
  <c r="J339" i="33"/>
  <c r="K339" i="33" s="1"/>
  <c r="J448" i="33"/>
  <c r="K448" i="33" s="1"/>
  <c r="J131" i="33"/>
  <c r="K131" i="33" s="1"/>
  <c r="J333" i="33"/>
  <c r="K333" i="33" s="1"/>
  <c r="J160" i="33"/>
  <c r="K160" i="33" s="1"/>
  <c r="J296" i="33"/>
  <c r="K296" i="33" s="1"/>
  <c r="J186" i="33"/>
  <c r="K186" i="33" s="1"/>
  <c r="J363" i="33"/>
  <c r="K363" i="33" s="1"/>
  <c r="J235" i="33"/>
  <c r="K235" i="33" s="1"/>
  <c r="J278" i="33"/>
  <c r="K278" i="33" s="1"/>
  <c r="J328" i="33"/>
  <c r="K328" i="33" s="1"/>
  <c r="J324" i="33"/>
  <c r="K324" i="33" s="1"/>
  <c r="J155" i="33"/>
  <c r="K155" i="33" s="1"/>
  <c r="J214" i="33"/>
  <c r="K214" i="33" s="1"/>
  <c r="J461" i="33"/>
  <c r="K461" i="33" s="1"/>
  <c r="J391" i="33"/>
  <c r="K391" i="33" s="1"/>
  <c r="J113" i="33"/>
  <c r="K113" i="33" s="1"/>
  <c r="J67" i="33"/>
  <c r="K67" i="33" s="1"/>
  <c r="J63" i="33"/>
  <c r="K63" i="33" s="1"/>
  <c r="J369" i="33"/>
  <c r="K369" i="33" s="1"/>
  <c r="J122" i="33"/>
  <c r="K122" i="33" s="1"/>
  <c r="J253" i="33"/>
  <c r="K253" i="33" s="1"/>
  <c r="J33" i="33"/>
  <c r="K33" i="33" s="1"/>
  <c r="J210" i="33"/>
  <c r="K210" i="33" s="1"/>
  <c r="J19" i="33"/>
  <c r="K19" i="33" s="1"/>
  <c r="J491" i="33"/>
  <c r="K491" i="33" s="1"/>
  <c r="J436" i="33"/>
  <c r="K436" i="33" s="1"/>
  <c r="J512" i="33"/>
  <c r="K512" i="33" s="1"/>
  <c r="J179" i="33"/>
  <c r="K179" i="33" s="1"/>
  <c r="J303" i="33"/>
  <c r="K303" i="33" s="1"/>
  <c r="J315" i="33"/>
  <c r="K315" i="33" s="1"/>
  <c r="J317" i="33"/>
  <c r="K317" i="33" s="1"/>
  <c r="J292" i="33"/>
  <c r="K292" i="33" s="1"/>
  <c r="J189" i="33"/>
  <c r="K189" i="33" s="1"/>
  <c r="J106" i="33"/>
  <c r="K106" i="33" s="1"/>
  <c r="J529" i="33"/>
  <c r="K529" i="33" s="1"/>
  <c r="J244" i="33"/>
  <c r="K244" i="33" s="1"/>
  <c r="J247" i="33"/>
  <c r="K247" i="33" s="1"/>
  <c r="J245" i="33"/>
  <c r="K245" i="33" s="1"/>
  <c r="J125" i="33"/>
  <c r="K125" i="33" s="1"/>
  <c r="J151" i="33"/>
  <c r="K151" i="33" s="1"/>
  <c r="J200" i="33"/>
  <c r="K200" i="33" s="1"/>
  <c r="J290" i="33"/>
  <c r="K290" i="33" s="1"/>
  <c r="J429" i="33"/>
  <c r="K429" i="33" s="1"/>
  <c r="J412" i="33"/>
  <c r="K412" i="33" s="1"/>
  <c r="J133" i="33"/>
  <c r="K133" i="33" s="1"/>
  <c r="J180" i="33"/>
  <c r="K180" i="33" s="1"/>
  <c r="J411" i="33"/>
  <c r="K411" i="33" s="1"/>
  <c r="J280" i="33"/>
  <c r="K280" i="33" s="1"/>
  <c r="J327" i="33"/>
  <c r="K327" i="33" s="1"/>
  <c r="J107" i="33"/>
  <c r="K107" i="33" s="1"/>
  <c r="J135" i="33"/>
  <c r="K135" i="33" s="1"/>
  <c r="J293" i="33"/>
  <c r="K293" i="33" s="1"/>
  <c r="J404" i="33"/>
  <c r="K404" i="33" s="1"/>
  <c r="J409" i="33"/>
  <c r="K409" i="33" s="1"/>
  <c r="J368" i="33"/>
  <c r="K368" i="33" s="1"/>
  <c r="J305" i="33"/>
  <c r="K305" i="33" s="1"/>
  <c r="J115" i="33"/>
  <c r="K115" i="33" s="1"/>
  <c r="J81" i="33"/>
  <c r="K81" i="33" s="1"/>
  <c r="J498" i="33"/>
  <c r="K498" i="33" s="1"/>
  <c r="J490" i="33"/>
  <c r="K490" i="33" s="1"/>
  <c r="J182" i="33"/>
  <c r="K182" i="33" s="1"/>
  <c r="J141" i="33"/>
  <c r="K141" i="33" s="1"/>
  <c r="J261" i="33"/>
  <c r="K261" i="33" s="1"/>
  <c r="J414" i="33"/>
  <c r="K414" i="33" s="1"/>
  <c r="J121" i="33"/>
  <c r="K121" i="33" s="1"/>
  <c r="J500" i="33"/>
  <c r="K500" i="33" s="1"/>
  <c r="J421" i="33"/>
  <c r="K421" i="33" s="1"/>
  <c r="J228" i="33"/>
  <c r="K228" i="33" s="1"/>
  <c r="J47" i="33"/>
  <c r="K47" i="33" s="1"/>
  <c r="J396" i="33"/>
  <c r="K396" i="33" s="1"/>
  <c r="J406" i="33"/>
  <c r="K406" i="33" s="1"/>
  <c r="J356" i="33"/>
  <c r="K356" i="33" s="1"/>
  <c r="J380" i="33"/>
  <c r="K380" i="33" s="1"/>
  <c r="J523" i="33"/>
  <c r="K523" i="33" s="1"/>
  <c r="J367" i="33"/>
  <c r="K367" i="33" s="1"/>
  <c r="J504" i="33"/>
  <c r="K504" i="33" s="1"/>
  <c r="J270" i="33"/>
  <c r="K270" i="33" s="1"/>
  <c r="J213" i="33"/>
  <c r="K213" i="33" s="1"/>
  <c r="J480" i="33"/>
  <c r="K480" i="33" s="1"/>
  <c r="J485" i="33"/>
  <c r="K485" i="33" s="1"/>
  <c r="J130" i="33"/>
  <c r="K130" i="33" s="1"/>
  <c r="J295" i="33"/>
  <c r="K295" i="33" s="1"/>
  <c r="J175" i="33"/>
  <c r="K175" i="33" s="1"/>
  <c r="J387" i="33"/>
  <c r="K387" i="33" s="1"/>
  <c r="J460" i="33"/>
  <c r="K460" i="33" s="1"/>
  <c r="J439" i="33"/>
  <c r="K439" i="33" s="1"/>
  <c r="J330" i="33"/>
  <c r="K330" i="33" s="1"/>
  <c r="J268" i="33"/>
  <c r="K268" i="33" s="1"/>
  <c r="J52" i="33"/>
  <c r="K52" i="33" s="1"/>
  <c r="J165" i="33"/>
  <c r="K165" i="33" s="1"/>
  <c r="J185" i="33"/>
  <c r="K185" i="33" s="1"/>
  <c r="J294" i="33"/>
  <c r="K294" i="33" s="1"/>
  <c r="J250" i="33"/>
  <c r="K250" i="33" s="1"/>
  <c r="J91" i="33"/>
  <c r="K91" i="33" s="1"/>
  <c r="J322" i="33"/>
  <c r="K322" i="33" s="1"/>
  <c r="J162" i="33"/>
  <c r="K162" i="33" s="1"/>
  <c r="J425" i="33"/>
  <c r="K425" i="33" s="1"/>
  <c r="J377" i="33"/>
  <c r="K377" i="33" s="1"/>
  <c r="J312" i="33"/>
  <c r="K312" i="33" s="1"/>
  <c r="J97" i="33"/>
  <c r="K97" i="33" s="1"/>
  <c r="J318" i="33"/>
  <c r="K318" i="33" s="1"/>
  <c r="J212" i="33"/>
  <c r="K212" i="33" s="1"/>
  <c r="J437" i="33"/>
  <c r="K437" i="33" s="1"/>
  <c r="J153" i="33"/>
  <c r="K153" i="33" s="1"/>
  <c r="J493" i="33"/>
  <c r="K493" i="33" s="1"/>
  <c r="J230" i="33"/>
  <c r="K230" i="33" s="1"/>
  <c r="J229" i="33"/>
  <c r="K229" i="33" s="1"/>
  <c r="J132" i="33"/>
  <c r="K132" i="33" s="1"/>
  <c r="J506" i="33"/>
  <c r="K506" i="33" s="1"/>
  <c r="J492" i="33"/>
  <c r="K492" i="33" s="1"/>
  <c r="J50" i="33"/>
  <c r="K50" i="33" s="1"/>
  <c r="J403" i="33"/>
  <c r="K403" i="33" s="1"/>
  <c r="J196" i="33"/>
  <c r="K196" i="33" s="1"/>
  <c r="J334" i="33"/>
  <c r="K334" i="33" s="1"/>
  <c r="J452" i="33"/>
  <c r="K452" i="33" s="1"/>
  <c r="J190" i="33"/>
  <c r="K190" i="33" s="1"/>
  <c r="J273" i="33"/>
  <c r="K273" i="33" s="1"/>
  <c r="J187" i="33"/>
  <c r="K187" i="33" s="1"/>
  <c r="J518" i="33"/>
  <c r="K518" i="33" s="1"/>
  <c r="J198" i="33"/>
  <c r="K198" i="33" s="1"/>
  <c r="J509" i="33"/>
  <c r="K509" i="33" s="1"/>
  <c r="J373" i="33"/>
  <c r="K373" i="33" s="1"/>
  <c r="J422" i="33"/>
  <c r="K422" i="33" s="1"/>
  <c r="J56" i="33"/>
  <c r="K56" i="33" s="1"/>
  <c r="J361" i="33"/>
  <c r="K361" i="33" s="1"/>
  <c r="J35" i="33"/>
  <c r="K35" i="33" s="1"/>
  <c r="J379" i="33"/>
  <c r="K379" i="33" s="1"/>
  <c r="J309" i="33"/>
  <c r="K309" i="33" s="1"/>
  <c r="J289" i="33"/>
  <c r="K289" i="33" s="1"/>
  <c r="J514" i="33"/>
  <c r="K514" i="33" s="1"/>
  <c r="J355" i="33"/>
  <c r="K355" i="33" s="1"/>
  <c r="J82" i="33"/>
  <c r="K82" i="33" s="1"/>
  <c r="J376" i="33"/>
  <c r="K376" i="33" s="1"/>
  <c r="J104" i="33"/>
  <c r="K104" i="33" s="1"/>
  <c r="J260" i="33"/>
  <c r="K260" i="33" s="1"/>
  <c r="J481" i="33"/>
  <c r="K481" i="33" s="1"/>
  <c r="J26" i="33"/>
  <c r="K26" i="33" s="1"/>
  <c r="J221" i="33"/>
  <c r="K221" i="33" s="1"/>
  <c r="J279" i="33"/>
  <c r="K279" i="33" s="1"/>
  <c r="J117" i="33"/>
  <c r="K117" i="33" s="1"/>
  <c r="J172" i="33"/>
  <c r="K172" i="33" s="1"/>
  <c r="J374" i="33"/>
  <c r="K374" i="33" s="1"/>
  <c r="J70" i="33"/>
  <c r="K70" i="33" s="1"/>
  <c r="J204" i="33"/>
  <c r="K204" i="33" s="1"/>
  <c r="J331" i="33"/>
  <c r="K331" i="33" s="1"/>
  <c r="J458" i="33"/>
  <c r="K458" i="33" s="1"/>
  <c r="J71" i="33"/>
  <c r="K71" i="33" s="1"/>
  <c r="J524" i="33"/>
  <c r="K524" i="33" s="1"/>
  <c r="J427" i="33"/>
  <c r="K427" i="33" s="1"/>
  <c r="J499" i="33"/>
  <c r="K499" i="33" s="1"/>
  <c r="J220" i="33"/>
  <c r="K220" i="33" s="1"/>
  <c r="J402" i="33"/>
  <c r="K402" i="33" s="1"/>
  <c r="J234" i="33"/>
  <c r="K234" i="33" s="1"/>
  <c r="J298" i="33"/>
  <c r="K298" i="33" s="1"/>
  <c r="J431" i="33"/>
  <c r="K431" i="33" s="1"/>
  <c r="J456" i="33"/>
  <c r="K456" i="33" s="1"/>
  <c r="J60" i="33"/>
  <c r="K60" i="33" s="1"/>
  <c r="J434" i="33"/>
  <c r="K434" i="33" s="1"/>
  <c r="J181" i="33"/>
  <c r="K181" i="33" s="1"/>
  <c r="J399" i="33"/>
  <c r="K399" i="33" s="1"/>
  <c r="J34" i="33"/>
  <c r="K34" i="33" s="1"/>
  <c r="J147" i="33"/>
  <c r="K147" i="33" s="1"/>
  <c r="J103" i="33"/>
  <c r="K103" i="33" s="1"/>
  <c r="J522" i="33"/>
  <c r="K522" i="33" s="1"/>
  <c r="J471" i="33"/>
  <c r="K471" i="33" s="1"/>
  <c r="J372" i="33"/>
  <c r="K372" i="33" s="1"/>
  <c r="J397" i="33"/>
  <c r="K397" i="33" s="1"/>
  <c r="J21" i="33"/>
  <c r="K21" i="33" s="1"/>
  <c r="J262" i="33"/>
  <c r="K262" i="33" s="1"/>
  <c r="J89" i="33"/>
  <c r="K89" i="33" s="1"/>
  <c r="J424" i="33"/>
  <c r="K424" i="33" s="1"/>
  <c r="J243" i="33"/>
  <c r="K243" i="33" s="1"/>
  <c r="J311" i="33"/>
  <c r="K311" i="33" s="1"/>
  <c r="J164" i="33"/>
  <c r="K164" i="33" s="1"/>
  <c r="J338" i="33"/>
  <c r="K338" i="33" s="1"/>
  <c r="J276" i="33"/>
  <c r="K276" i="33" s="1"/>
  <c r="J382" i="33"/>
  <c r="K382" i="33" s="1"/>
  <c r="J208" i="33"/>
  <c r="K208" i="33" s="1"/>
  <c r="J42" i="33"/>
  <c r="K42" i="33" s="1"/>
  <c r="J197" i="33"/>
  <c r="K197" i="33" s="1"/>
  <c r="J224" i="33"/>
  <c r="K224" i="33" s="1"/>
  <c r="J184" i="33"/>
  <c r="K184" i="33" s="1"/>
  <c r="J308" i="33"/>
  <c r="K308" i="33" s="1"/>
  <c r="J80" i="33"/>
  <c r="K80" i="33" s="1"/>
  <c r="J116" i="33"/>
  <c r="K116" i="33" s="1"/>
  <c r="J66" i="33"/>
  <c r="K66" i="33" s="1"/>
  <c r="J199" i="33"/>
  <c r="K199" i="33" s="1"/>
  <c r="J357" i="33"/>
  <c r="K357" i="33" s="1"/>
  <c r="J150" i="33"/>
  <c r="K150" i="33" s="1"/>
  <c r="J455" i="33"/>
  <c r="K455" i="33" s="1"/>
  <c r="J119" i="33"/>
  <c r="K119" i="33" s="1"/>
  <c r="J360" i="33"/>
  <c r="K360" i="33" s="1"/>
  <c r="J73" i="33"/>
  <c r="K73" i="33" s="1"/>
  <c r="J378" i="33"/>
  <c r="K378" i="33" s="1"/>
  <c r="J173" i="33"/>
  <c r="K173" i="33" s="1"/>
  <c r="J129" i="33"/>
  <c r="K129" i="33" s="1"/>
  <c r="J209" i="33"/>
  <c r="K209" i="33" s="1"/>
  <c r="J92" i="33"/>
  <c r="K92" i="33" s="1"/>
  <c r="J335" i="33"/>
  <c r="K335" i="33" s="1"/>
  <c r="J84" i="33"/>
  <c r="K84" i="33" s="1"/>
  <c r="J503" i="33"/>
  <c r="K503" i="33" s="1"/>
  <c r="J18" i="33"/>
  <c r="K18" i="33" s="1"/>
  <c r="J484" i="33"/>
  <c r="K484" i="33" s="1"/>
  <c r="J393" i="33"/>
  <c r="K393" i="33" s="1"/>
  <c r="J304" i="33"/>
  <c r="K304" i="33" s="1"/>
  <c r="J502" i="33"/>
  <c r="K502" i="33" s="1"/>
  <c r="J453" i="33"/>
  <c r="K453" i="33" s="1"/>
  <c r="J177" i="33"/>
  <c r="K177" i="33" s="1"/>
  <c r="J510" i="33"/>
  <c r="K510" i="33" s="1"/>
  <c r="J171" i="33"/>
  <c r="K171" i="33" s="1"/>
  <c r="J400" i="33"/>
  <c r="K400" i="33" s="1"/>
  <c r="J139" i="33"/>
  <c r="K139" i="33" s="1"/>
  <c r="J136" i="33"/>
  <c r="K136" i="33" s="1"/>
  <c r="J202" i="33"/>
  <c r="K202" i="33" s="1"/>
  <c r="J340" i="33"/>
  <c r="K340" i="33" s="1"/>
  <c r="J246" i="33"/>
  <c r="K246" i="33" s="1"/>
  <c r="J75" i="33"/>
  <c r="K75" i="33" s="1"/>
  <c r="J74" i="33"/>
  <c r="K74" i="33" s="1"/>
  <c r="J193" i="33"/>
  <c r="K193" i="33" s="1"/>
  <c r="J385" i="33"/>
  <c r="K385" i="33" s="1"/>
  <c r="J78" i="33"/>
  <c r="K78" i="33" s="1"/>
  <c r="J241" i="33"/>
  <c r="K241" i="33" s="1"/>
  <c r="J217" i="33"/>
  <c r="K217" i="33" s="1"/>
  <c r="J215" i="33"/>
  <c r="K215" i="33" s="1"/>
  <c r="J142" i="33"/>
  <c r="K142" i="33" s="1"/>
  <c r="J320" i="33"/>
  <c r="K320" i="33" s="1"/>
  <c r="J72" i="33"/>
  <c r="K72" i="33" s="1"/>
  <c r="J163" i="33"/>
  <c r="K163" i="33" s="1"/>
  <c r="J222" i="33"/>
  <c r="K222" i="33" s="1"/>
  <c r="J420" i="33"/>
  <c r="K420" i="33" s="1"/>
  <c r="J216" i="33"/>
  <c r="K216" i="33" s="1"/>
  <c r="J326" i="33"/>
  <c r="K326" i="33" s="1"/>
  <c r="J102" i="33"/>
  <c r="K102" i="33" s="1"/>
  <c r="J508" i="33"/>
  <c r="K508" i="33" s="1"/>
  <c r="J108" i="33"/>
  <c r="K108" i="33" s="1"/>
  <c r="J98" i="33"/>
  <c r="K98" i="33" s="1"/>
  <c r="J497" i="33"/>
  <c r="K497" i="33" s="1"/>
  <c r="J430" i="33"/>
  <c r="K430" i="33" s="1"/>
  <c r="J419" i="33"/>
  <c r="K419" i="33" s="1"/>
  <c r="M344" i="33"/>
  <c r="M100" i="33"/>
  <c r="M383" i="33"/>
  <c r="M113" i="33"/>
  <c r="M335" i="33"/>
  <c r="M306" i="33"/>
  <c r="M48" i="33"/>
  <c r="M442" i="33"/>
  <c r="M34" i="33"/>
  <c r="M90" i="33"/>
  <c r="M362" i="33"/>
  <c r="M260" i="33"/>
  <c r="M407" i="33"/>
  <c r="M78" i="33"/>
  <c r="M395" i="33"/>
  <c r="M477" i="33"/>
  <c r="M379" i="33"/>
  <c r="M516" i="33"/>
  <c r="M222" i="33"/>
  <c r="M439" i="33"/>
  <c r="M302" i="33"/>
  <c r="M482" i="33"/>
  <c r="M161" i="33"/>
  <c r="M517" i="33"/>
  <c r="M245" i="33"/>
  <c r="M284" i="33"/>
  <c r="M810" i="33"/>
  <c r="M689" i="33"/>
  <c r="M755" i="33"/>
  <c r="M788" i="33"/>
  <c r="M957" i="33"/>
  <c r="M909" i="33"/>
  <c r="M687" i="33"/>
  <c r="M983" i="33"/>
  <c r="M961" i="33"/>
  <c r="M793" i="33"/>
  <c r="M564" i="33"/>
  <c r="M967" i="33"/>
  <c r="M612" i="33"/>
  <c r="M1012" i="33"/>
  <c r="M758" i="33"/>
  <c r="M554" i="33"/>
  <c r="M730" i="33"/>
  <c r="M621" i="33"/>
  <c r="M753" i="33"/>
  <c r="M654" i="33"/>
  <c r="M664" i="33"/>
  <c r="M791" i="33"/>
  <c r="M708" i="33"/>
  <c r="M615" i="33"/>
  <c r="M778" i="33"/>
  <c r="M776" i="33"/>
  <c r="M920" i="33"/>
  <c r="M705" i="33"/>
  <c r="M1026" i="33"/>
  <c r="M628" i="33"/>
  <c r="M974" i="33"/>
  <c r="M838" i="33"/>
  <c r="M700" i="33"/>
  <c r="M926" i="33"/>
  <c r="M719" i="33"/>
  <c r="M972" i="33"/>
  <c r="M895" i="33"/>
  <c r="M884" i="33"/>
  <c r="M837" i="33"/>
  <c r="M924" i="33"/>
  <c r="M982" i="33"/>
  <c r="M658" i="33"/>
  <c r="M824" i="33"/>
  <c r="M192" i="33"/>
  <c r="M345" i="33"/>
  <c r="M72" i="33"/>
  <c r="M93" i="33"/>
  <c r="M346" i="33"/>
  <c r="M67" i="33"/>
  <c r="M426" i="33"/>
  <c r="M52" i="33"/>
  <c r="M18" i="33"/>
  <c r="M250" i="33"/>
  <c r="M19" i="33"/>
  <c r="M406" i="33"/>
  <c r="M292" i="33"/>
  <c r="M502" i="33"/>
  <c r="M458" i="33"/>
  <c r="M486" i="33"/>
  <c r="M186" i="33"/>
  <c r="M286" i="33"/>
  <c r="M81" i="33"/>
  <c r="M330" i="33"/>
  <c r="M505" i="33"/>
  <c r="M204" i="33"/>
  <c r="M310" i="33"/>
  <c r="M422" i="33"/>
  <c r="M111" i="33"/>
  <c r="M173" i="33"/>
  <c r="M720" i="33"/>
  <c r="M931" i="33"/>
  <c r="M956" i="33"/>
  <c r="M797" i="33"/>
  <c r="M747" i="33"/>
  <c r="M875" i="33"/>
  <c r="M1025" i="33"/>
  <c r="M893" i="33"/>
  <c r="M852" i="33"/>
  <c r="M769" i="33"/>
  <c r="M953" i="33"/>
  <c r="M970" i="33"/>
  <c r="M600" i="33"/>
  <c r="M783" i="33"/>
  <c r="M746" i="33"/>
  <c r="M988" i="33"/>
  <c r="M672" i="33"/>
  <c r="M913" i="33"/>
  <c r="M859" i="33"/>
  <c r="M927" i="33"/>
  <c r="M703" i="33"/>
  <c r="M1037" i="33"/>
  <c r="M806" i="33"/>
  <c r="M743" i="33"/>
  <c r="M836" i="33"/>
  <c r="M848" i="33"/>
  <c r="M897" i="33"/>
  <c r="M867" i="33"/>
  <c r="M980" i="33"/>
  <c r="M854" i="33"/>
  <c r="M745" i="33"/>
  <c r="M735" i="33"/>
  <c r="M626" i="33"/>
  <c r="M912" i="33"/>
  <c r="M1051" i="33"/>
  <c r="M644" i="33"/>
  <c r="M1043" i="33"/>
  <c r="M707" i="33"/>
  <c r="M817" i="33"/>
  <c r="M666" i="33"/>
  <c r="M715" i="33"/>
  <c r="M764" i="33"/>
  <c r="M1003" i="33"/>
  <c r="M830" i="33"/>
  <c r="M763" i="33"/>
  <c r="M601" i="33"/>
  <c r="M787" i="33"/>
  <c r="M958" i="33"/>
  <c r="M740" i="33"/>
  <c r="M950" i="33"/>
  <c r="M602" i="33"/>
  <c r="M675" i="33"/>
  <c r="M1044" i="33"/>
  <c r="M843" i="33"/>
  <c r="M624" i="33"/>
  <c r="M812" i="33"/>
  <c r="M1060" i="33"/>
  <c r="M722" i="33"/>
  <c r="M1004" i="33"/>
  <c r="M857" i="33"/>
  <c r="M648" i="33"/>
  <c r="M561" i="33"/>
  <c r="M607" i="33"/>
  <c r="M928" i="33"/>
  <c r="M966" i="33"/>
  <c r="M562" i="33"/>
  <c r="M592" i="33"/>
  <c r="M641" i="33"/>
  <c r="M868" i="33"/>
  <c r="M948" i="33"/>
  <c r="M727" i="33"/>
  <c r="M820" i="33"/>
  <c r="M888" i="33"/>
  <c r="M930" i="33"/>
  <c r="M821" i="33"/>
  <c r="M684" i="33"/>
  <c r="M878" i="33"/>
  <c r="M587" i="33"/>
  <c r="M847" i="33"/>
  <c r="M995" i="33"/>
  <c r="M917" i="33"/>
  <c r="M604" i="33"/>
  <c r="M1021" i="33"/>
  <c r="E31" i="34"/>
  <c r="M629" i="33"/>
  <c r="M969" i="33"/>
  <c r="M786" i="33"/>
  <c r="M748" i="33"/>
  <c r="M751" i="33"/>
  <c r="M643" i="33"/>
  <c r="M679" i="33"/>
  <c r="M724" i="33"/>
  <c r="M611" i="33"/>
  <c r="M717" i="33"/>
  <c r="M994" i="33"/>
  <c r="M766" i="33"/>
  <c r="M622" i="33"/>
  <c r="M630" i="33"/>
  <c r="M558" i="33"/>
  <c r="M567" i="33"/>
  <c r="M676" i="33"/>
  <c r="M732" i="33"/>
  <c r="M590" i="33"/>
  <c r="M832" i="33"/>
  <c r="M887" i="33"/>
  <c r="M760" i="33"/>
  <c r="M1007" i="33"/>
  <c r="M697" i="33"/>
  <c r="M640" i="33"/>
  <c r="M979" i="33"/>
  <c r="M688" i="33"/>
  <c r="M840" i="33"/>
  <c r="M833" i="33"/>
  <c r="M1045" i="33"/>
  <c r="M759" i="33"/>
  <c r="M954" i="33"/>
  <c r="M1027" i="33"/>
  <c r="M696" i="33"/>
  <c r="M660" i="33"/>
  <c r="M906" i="33"/>
  <c r="M772" i="33"/>
  <c r="M828" i="33"/>
  <c r="M839" i="33"/>
  <c r="M992" i="33"/>
  <c r="M681" i="33"/>
  <c r="M637" i="33"/>
  <c r="C115" i="23"/>
  <c r="C116" i="23" s="1"/>
  <c r="M943" i="33"/>
  <c r="M570" i="33"/>
  <c r="M823" i="33"/>
  <c r="M565" i="33"/>
  <c r="M1061" i="33"/>
  <c r="M781" i="33"/>
  <c r="M1005" i="33"/>
  <c r="M657" i="33"/>
  <c r="M985" i="33"/>
  <c r="M890" i="33"/>
  <c r="M650" i="33"/>
  <c r="M829" i="33"/>
  <c r="M1057" i="33"/>
  <c r="M805" i="33"/>
  <c r="M975" i="33"/>
  <c r="M1052" i="33"/>
  <c r="M891" i="33"/>
  <c r="M779" i="33"/>
  <c r="M623" i="33"/>
  <c r="M1011" i="33"/>
  <c r="M816" i="33"/>
  <c r="M955" i="33"/>
  <c r="M551" i="33"/>
  <c r="M591" i="33"/>
  <c r="M603" i="33"/>
  <c r="M661" i="33"/>
  <c r="M1028" i="33"/>
  <c r="M634" i="33"/>
  <c r="M1054" i="33"/>
  <c r="M575" i="33"/>
  <c r="M941" i="33"/>
  <c r="M869" i="33"/>
  <c r="M850" i="33"/>
  <c r="M809" i="33"/>
  <c r="M827" i="33"/>
  <c r="M706" i="33"/>
  <c r="M1024" i="33"/>
  <c r="M733" i="33"/>
  <c r="M871" i="33"/>
  <c r="M595" i="33"/>
  <c r="M947" i="33"/>
  <c r="M945" i="33"/>
  <c r="M109" i="33"/>
  <c r="M448" i="33"/>
  <c r="M238" i="33"/>
  <c r="M392" i="33"/>
  <c r="M25" i="33"/>
  <c r="M227" i="33"/>
  <c r="M485" i="33"/>
  <c r="M187" i="33"/>
  <c r="M295" i="33"/>
  <c r="M444" i="33"/>
  <c r="M118" i="33"/>
  <c r="M248" i="33"/>
  <c r="M206" i="33"/>
  <c r="M233" i="33"/>
  <c r="M223" i="33"/>
  <c r="M504" i="33"/>
  <c r="M298" i="33"/>
  <c r="M377" i="33"/>
  <c r="M54" i="33"/>
  <c r="M283" i="33"/>
  <c r="M399" i="33"/>
  <c r="M145" i="33"/>
  <c r="M423" i="33"/>
  <c r="M140" i="33"/>
  <c r="M429" i="33"/>
  <c r="M300" i="33"/>
  <c r="M171" i="33"/>
  <c r="M856" i="33"/>
  <c r="M606" i="33"/>
  <c r="M557" i="33"/>
  <c r="M865" i="33"/>
  <c r="M904" i="33"/>
  <c r="M789" i="33"/>
  <c r="M798" i="33"/>
  <c r="M973" i="33"/>
  <c r="M761" i="33"/>
  <c r="M1062" i="33"/>
  <c r="M790" i="33"/>
  <c r="M849" i="33"/>
  <c r="M1056" i="33"/>
  <c r="M583" i="33"/>
  <c r="M596" i="33"/>
  <c r="M946" i="33"/>
  <c r="M929" i="33"/>
  <c r="M818" i="33"/>
  <c r="M784" i="33"/>
  <c r="M712" i="33"/>
  <c r="M726" i="33"/>
  <c r="M632" i="33"/>
  <c r="M1001" i="33"/>
  <c r="M749" i="33"/>
  <c r="M796" i="33"/>
  <c r="M580" i="33"/>
  <c r="M894" i="33"/>
  <c r="M1034" i="33"/>
  <c r="M938" i="33"/>
  <c r="M1050" i="33"/>
  <c r="M578" i="33"/>
  <c r="M1016" i="33"/>
  <c r="M677" i="33"/>
  <c r="M879" i="33"/>
  <c r="M919" i="33"/>
  <c r="M826" i="33"/>
  <c r="M794" i="33"/>
  <c r="M662" i="33"/>
  <c r="M598" i="33"/>
  <c r="M669" i="33"/>
  <c r="M655" i="33"/>
  <c r="M639" i="33"/>
  <c r="M683" i="33"/>
  <c r="B177" i="23"/>
  <c r="B178" i="23" s="1"/>
  <c r="B255" i="23" l="1"/>
  <c r="C96" i="23"/>
  <c r="C97" i="23" s="1"/>
  <c r="B80" i="23"/>
  <c r="B93" i="23" s="1"/>
  <c r="B142" i="23"/>
  <c r="B148" i="23" s="1"/>
  <c r="K531" i="33"/>
  <c r="J11" i="33"/>
  <c r="J10" i="33"/>
  <c r="B164" i="23"/>
  <c r="B160" i="23"/>
  <c r="B163" i="23"/>
  <c r="B159" i="23"/>
  <c r="B171" i="23"/>
  <c r="F16" i="34"/>
  <c r="G16" i="34"/>
  <c r="F57" i="34"/>
  <c r="G57" i="34"/>
  <c r="M12" i="34"/>
  <c r="F5" i="34"/>
  <c r="H7" i="34"/>
  <c r="I8" i="34"/>
  <c r="L12" i="34"/>
  <c r="J9" i="34"/>
  <c r="H10" i="34"/>
  <c r="G13" i="34"/>
  <c r="F6" i="34"/>
  <c r="G8" i="34"/>
  <c r="I13" i="34"/>
  <c r="J13" i="34"/>
  <c r="K11" i="34"/>
  <c r="J12" i="34"/>
  <c r="I9" i="34"/>
  <c r="H11" i="34"/>
  <c r="I12" i="34"/>
  <c r="K13" i="34"/>
  <c r="F11" i="34"/>
  <c r="M13" i="34"/>
  <c r="G12" i="34"/>
  <c r="G7" i="34"/>
  <c r="K12" i="34"/>
  <c r="L13" i="34"/>
  <c r="L11" i="34"/>
  <c r="N13" i="34"/>
  <c r="N15" i="34" s="1"/>
  <c r="F13" i="34"/>
  <c r="H8" i="34"/>
  <c r="H13" i="34"/>
  <c r="F10" i="34"/>
  <c r="K10" i="34"/>
  <c r="F12" i="34"/>
  <c r="F8" i="34"/>
  <c r="G9" i="34"/>
  <c r="I10" i="34"/>
  <c r="I11" i="34"/>
  <c r="F7" i="34"/>
  <c r="J11" i="34"/>
  <c r="G11" i="34"/>
  <c r="G6" i="34"/>
  <c r="J10" i="34"/>
  <c r="H9" i="34"/>
  <c r="G10" i="34"/>
  <c r="F9" i="34"/>
  <c r="H12" i="34"/>
  <c r="F64" i="34"/>
  <c r="L71" i="34"/>
  <c r="J72" i="34"/>
  <c r="G67" i="34"/>
  <c r="G71" i="34"/>
  <c r="F65" i="34"/>
  <c r="N72" i="34"/>
  <c r="N74" i="34" s="1"/>
  <c r="I71" i="34"/>
  <c r="J69" i="34"/>
  <c r="I67" i="34"/>
  <c r="K69" i="34"/>
  <c r="L72" i="34"/>
  <c r="G66" i="34"/>
  <c r="H66" i="34"/>
  <c r="M71" i="34"/>
  <c r="G69" i="34"/>
  <c r="K71" i="34"/>
  <c r="G70" i="34"/>
  <c r="M72" i="34"/>
  <c r="I69" i="34"/>
  <c r="J70" i="34"/>
  <c r="F70" i="34"/>
  <c r="H72" i="34"/>
  <c r="F66" i="34"/>
  <c r="H70" i="34"/>
  <c r="K70" i="34"/>
  <c r="K72" i="34"/>
  <c r="I68" i="34"/>
  <c r="G68" i="34"/>
  <c r="G65" i="34"/>
  <c r="H71" i="34"/>
  <c r="I72" i="34"/>
  <c r="L70" i="34"/>
  <c r="F72" i="34"/>
  <c r="F69" i="34"/>
  <c r="G72" i="34"/>
  <c r="J68" i="34"/>
  <c r="F71" i="34"/>
  <c r="H67" i="34"/>
  <c r="H69" i="34"/>
  <c r="F67" i="34"/>
  <c r="J71" i="34"/>
  <c r="I70" i="34"/>
  <c r="F68" i="34"/>
  <c r="H68" i="34"/>
  <c r="K1064" i="33"/>
  <c r="C86" i="23"/>
  <c r="C82" i="23"/>
  <c r="C81" i="23"/>
  <c r="C93" i="23"/>
  <c r="C85" i="23"/>
  <c r="G54" i="34"/>
  <c r="G51" i="34"/>
  <c r="I49" i="34"/>
  <c r="H54" i="34"/>
  <c r="H48" i="34"/>
  <c r="H53" i="34"/>
  <c r="F52" i="34"/>
  <c r="I52" i="34"/>
  <c r="L54" i="34"/>
  <c r="J54" i="34"/>
  <c r="F50" i="34"/>
  <c r="F51" i="34"/>
  <c r="G47" i="34"/>
  <c r="F48" i="34"/>
  <c r="L53" i="34"/>
  <c r="K54" i="34"/>
  <c r="J50" i="34"/>
  <c r="I53" i="34"/>
  <c r="H51" i="34"/>
  <c r="M53" i="34"/>
  <c r="M54" i="34"/>
  <c r="I51" i="34"/>
  <c r="G49" i="34"/>
  <c r="K52" i="34"/>
  <c r="G48" i="34"/>
  <c r="F49" i="34"/>
  <c r="G50" i="34"/>
  <c r="G52" i="34"/>
  <c r="J51" i="34"/>
  <c r="K51" i="34"/>
  <c r="L52" i="34"/>
  <c r="N54" i="34"/>
  <c r="N56" i="34" s="1"/>
  <c r="H50" i="34"/>
  <c r="H52" i="34"/>
  <c r="F54" i="34"/>
  <c r="G53" i="34"/>
  <c r="J52" i="34"/>
  <c r="H49" i="34"/>
  <c r="F47" i="34"/>
  <c r="J53" i="34"/>
  <c r="F46" i="34"/>
  <c r="I54" i="34"/>
  <c r="F53" i="34"/>
  <c r="K53" i="34"/>
  <c r="I50" i="34"/>
  <c r="C98" i="23"/>
  <c r="C159" i="23"/>
  <c r="C160" i="23"/>
  <c r="C164" i="23"/>
  <c r="C171" i="23"/>
  <c r="C163" i="23"/>
  <c r="J26" i="34"/>
  <c r="G27" i="34"/>
  <c r="I30" i="34"/>
  <c r="I29" i="34"/>
  <c r="F27" i="34"/>
  <c r="J27" i="34"/>
  <c r="G26" i="34"/>
  <c r="G30" i="34"/>
  <c r="I27" i="34"/>
  <c r="H26" i="34"/>
  <c r="G23" i="34"/>
  <c r="K27" i="34"/>
  <c r="H27" i="34"/>
  <c r="G29" i="34"/>
  <c r="N30" i="34"/>
  <c r="N32" i="34" s="1"/>
  <c r="G28" i="34"/>
  <c r="F23" i="34"/>
  <c r="H28" i="34"/>
  <c r="L29" i="34"/>
  <c r="L30" i="34"/>
  <c r="M29" i="34"/>
  <c r="F29" i="34"/>
  <c r="J28" i="34"/>
  <c r="F28" i="34"/>
  <c r="F30" i="34"/>
  <c r="K30" i="34"/>
  <c r="K28" i="34"/>
  <c r="J29" i="34"/>
  <c r="J30" i="34"/>
  <c r="F25" i="34"/>
  <c r="I25" i="34"/>
  <c r="G25" i="34"/>
  <c r="H25" i="34"/>
  <c r="F22" i="34"/>
  <c r="K29" i="34"/>
  <c r="M30" i="34"/>
  <c r="I28" i="34"/>
  <c r="G24" i="34"/>
  <c r="L28" i="34"/>
  <c r="H30" i="34"/>
  <c r="I26" i="34"/>
  <c r="H29" i="34"/>
  <c r="F24" i="34"/>
  <c r="H24" i="34"/>
  <c r="F26" i="34"/>
  <c r="C147" i="23"/>
  <c r="C155" i="23"/>
  <c r="C144" i="23"/>
  <c r="C143" i="23"/>
  <c r="C148" i="23"/>
  <c r="B102" i="23"/>
  <c r="B98" i="23"/>
  <c r="B101" i="23"/>
  <c r="B97" i="23"/>
  <c r="B109" i="23"/>
  <c r="B147" i="23" l="1"/>
  <c r="B150" i="23" s="1"/>
  <c r="B144" i="23"/>
  <c r="C109" i="23"/>
  <c r="C102" i="23"/>
  <c r="C101" i="23"/>
  <c r="B86" i="23"/>
  <c r="B85" i="23"/>
  <c r="B82" i="23"/>
  <c r="B81" i="23"/>
  <c r="B143" i="23"/>
  <c r="B155" i="23"/>
  <c r="G32" i="34"/>
  <c r="K56" i="34"/>
  <c r="L74" i="34"/>
  <c r="J15" i="34"/>
  <c r="M15" i="34"/>
  <c r="N17" i="34" s="1"/>
  <c r="M74" i="34"/>
  <c r="C162" i="23"/>
  <c r="G74" i="34"/>
  <c r="C88" i="23"/>
  <c r="C87" i="23"/>
  <c r="B104" i="23"/>
  <c r="B103" i="23"/>
  <c r="C150" i="23"/>
  <c r="C149" i="23"/>
  <c r="F56" i="34"/>
  <c r="H74" i="34"/>
  <c r="H56" i="34"/>
  <c r="F32" i="34"/>
  <c r="J56" i="34"/>
  <c r="I32" i="34"/>
  <c r="F15" i="34"/>
  <c r="B99" i="23"/>
  <c r="B107" i="23" s="1"/>
  <c r="B100" i="23"/>
  <c r="G56" i="34"/>
  <c r="L15" i="34"/>
  <c r="L32" i="34"/>
  <c r="C100" i="23"/>
  <c r="C99" i="23"/>
  <c r="C107" i="23" s="1"/>
  <c r="C84" i="23"/>
  <c r="C83" i="23"/>
  <c r="C91" i="23" s="1"/>
  <c r="J74" i="34"/>
  <c r="F74" i="34"/>
  <c r="C146" i="23"/>
  <c r="C145" i="23"/>
  <c r="C153" i="23" s="1"/>
  <c r="J32" i="34"/>
  <c r="M56" i="34"/>
  <c r="K74" i="34"/>
  <c r="K32" i="34"/>
  <c r="C165" i="23"/>
  <c r="C166" i="23"/>
  <c r="L56" i="34"/>
  <c r="I74" i="34"/>
  <c r="K15" i="34"/>
  <c r="B162" i="23"/>
  <c r="B161" i="23"/>
  <c r="B169" i="23" s="1"/>
  <c r="B165" i="23"/>
  <c r="B166" i="23"/>
  <c r="M32" i="34"/>
  <c r="C161" i="23"/>
  <c r="C169" i="23" s="1"/>
  <c r="G15" i="34"/>
  <c r="I15" i="34"/>
  <c r="H32" i="34"/>
  <c r="I56" i="34"/>
  <c r="H15" i="34"/>
  <c r="B84" i="23" l="1"/>
  <c r="B149" i="23"/>
  <c r="B88" i="23"/>
  <c r="C103" i="23"/>
  <c r="C105" i="23" s="1"/>
  <c r="M17" i="34"/>
  <c r="C104" i="23"/>
  <c r="B145" i="23"/>
  <c r="B153" i="23" s="1"/>
  <c r="B87" i="23"/>
  <c r="G58" i="34"/>
  <c r="B146" i="23"/>
  <c r="B152" i="23" s="1"/>
  <c r="B83" i="23"/>
  <c r="B91" i="23" s="1"/>
  <c r="C90" i="23"/>
  <c r="K17" i="34"/>
  <c r="B168" i="23"/>
  <c r="L58" i="34"/>
  <c r="H17" i="34"/>
  <c r="I58" i="34"/>
  <c r="C106" i="23"/>
  <c r="B106" i="23"/>
  <c r="G17" i="34"/>
  <c r="C168" i="23"/>
  <c r="F75" i="34"/>
  <c r="C257" i="23" s="1"/>
  <c r="O74" i="34"/>
  <c r="I17" i="34"/>
  <c r="J17" i="34"/>
  <c r="J58" i="34"/>
  <c r="K58" i="34"/>
  <c r="L17" i="34"/>
  <c r="H59" i="34"/>
  <c r="C256" i="23" s="1"/>
  <c r="F58" i="34"/>
  <c r="O56" i="34"/>
  <c r="C167" i="23"/>
  <c r="C151" i="23"/>
  <c r="C152" i="23"/>
  <c r="F17" i="34"/>
  <c r="O15" i="34"/>
  <c r="H18" i="34"/>
  <c r="B256" i="23" s="1"/>
  <c r="B105" i="23"/>
  <c r="B167" i="23"/>
  <c r="M58" i="34"/>
  <c r="O32" i="34"/>
  <c r="F33" i="34"/>
  <c r="B257" i="23" s="1"/>
  <c r="C89" i="23"/>
  <c r="N58" i="34"/>
  <c r="H58" i="34"/>
  <c r="B90" i="23" l="1"/>
  <c r="C154" i="23"/>
  <c r="C156" i="23" s="1"/>
  <c r="B151" i="23"/>
  <c r="B154" i="23" s="1"/>
  <c r="B156" i="23" s="1"/>
  <c r="C92" i="23"/>
  <c r="C94" i="23" s="1"/>
  <c r="C108" i="23"/>
  <c r="C110" i="23" s="1"/>
  <c r="B89" i="23"/>
  <c r="B170" i="23"/>
  <c r="B172" i="23" s="1"/>
  <c r="C170" i="23"/>
  <c r="C172" i="23" s="1"/>
  <c r="C254" i="23" s="1"/>
  <c r="B108" i="23"/>
  <c r="B110" i="23" s="1"/>
  <c r="G80" i="34"/>
  <c r="F59" i="34"/>
  <c r="H80" i="34"/>
  <c r="F80" i="34"/>
  <c r="K80" i="34"/>
  <c r="J59" i="34"/>
  <c r="J80" i="34"/>
  <c r="M80" i="34"/>
  <c r="O58" i="34"/>
  <c r="E80" i="34"/>
  <c r="I80" i="34"/>
  <c r="L80" i="34"/>
  <c r="F38" i="34"/>
  <c r="O17" i="34"/>
  <c r="H38" i="34"/>
  <c r="I38" i="34"/>
  <c r="M38" i="34"/>
  <c r="J38" i="34"/>
  <c r="J18" i="34"/>
  <c r="L38" i="34"/>
  <c r="K38" i="34"/>
  <c r="F18" i="34"/>
  <c r="G38" i="34"/>
  <c r="E38" i="34"/>
  <c r="B92" i="23" l="1"/>
  <c r="B94" i="23" s="1"/>
  <c r="B253" i="23" s="1"/>
  <c r="B260" i="23" s="1"/>
  <c r="C253" i="23"/>
  <c r="C260" i="23" s="1"/>
  <c r="C35" i="24"/>
  <c r="B254" i="23"/>
  <c r="N80" i="34"/>
  <c r="E81" i="34"/>
  <c r="I230" i="23" s="1"/>
  <c r="C236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N38" i="34"/>
  <c r="B35" i="24" l="1"/>
  <c r="C265" i="23"/>
  <c r="B265" i="23"/>
  <c r="B33" i="24" s="1"/>
  <c r="P443" i="33"/>
  <c r="P285" i="33"/>
  <c r="N512" i="33"/>
  <c r="O512" i="33" s="1"/>
  <c r="P399" i="33"/>
  <c r="Q270" i="33"/>
  <c r="Q263" i="33"/>
  <c r="N263" i="33"/>
  <c r="O263" i="33" s="1"/>
  <c r="P263" i="33"/>
  <c r="Q223" i="33"/>
  <c r="N82" i="33"/>
  <c r="O82" i="33" s="1"/>
  <c r="N288" i="33"/>
  <c r="O288" i="33" s="1"/>
  <c r="N335" i="33"/>
  <c r="O335" i="33" s="1"/>
  <c r="Q203" i="33"/>
  <c r="Q301" i="33"/>
  <c r="N457" i="33"/>
  <c r="O457" i="33" s="1"/>
  <c r="N158" i="33"/>
  <c r="O158" i="33" s="1"/>
  <c r="Q106" i="33"/>
  <c r="N371" i="33"/>
  <c r="O371" i="33" s="1"/>
  <c r="P366" i="33"/>
  <c r="N412" i="33"/>
  <c r="O412" i="33" s="1"/>
  <c r="N280" i="33"/>
  <c r="O280" i="33" s="1"/>
  <c r="P498" i="33"/>
  <c r="Q372" i="33"/>
  <c r="N156" i="33"/>
  <c r="O156" i="33" s="1"/>
  <c r="Q96" i="33"/>
  <c r="Q314" i="33"/>
  <c r="N268" i="33"/>
  <c r="O268" i="33" s="1"/>
  <c r="N262" i="33"/>
  <c r="O262" i="33" s="1"/>
  <c r="P254" i="33"/>
  <c r="N209" i="33"/>
  <c r="O209" i="33" s="1"/>
  <c r="P471" i="33"/>
  <c r="N130" i="33"/>
  <c r="O130" i="33" s="1"/>
  <c r="Q487" i="33"/>
  <c r="P104" i="33"/>
  <c r="N430" i="33"/>
  <c r="O430" i="33" s="1"/>
  <c r="N422" i="33"/>
  <c r="O422" i="33" s="1"/>
  <c r="P311" i="33"/>
  <c r="Q41" i="33"/>
  <c r="N475" i="33"/>
  <c r="O475" i="33" s="1"/>
  <c r="P305" i="33"/>
  <c r="N293" i="33"/>
  <c r="O293" i="33" s="1"/>
  <c r="P321" i="33"/>
  <c r="P509" i="33"/>
  <c r="Q151" i="33"/>
  <c r="P403" i="33"/>
  <c r="N364" i="33"/>
  <c r="O364" i="33" s="1"/>
  <c r="Q473" i="33"/>
  <c r="P42" i="33"/>
  <c r="P439" i="33"/>
  <c r="P152" i="33"/>
  <c r="P60" i="33"/>
  <c r="N72" i="33"/>
  <c r="O72" i="33" s="1"/>
  <c r="Q450" i="33"/>
  <c r="P223" i="33"/>
  <c r="Q524" i="33"/>
  <c r="P147" i="33"/>
  <c r="P259" i="33"/>
  <c r="Q435" i="33"/>
  <c r="Q25" i="33"/>
  <c r="P210" i="33"/>
  <c r="P352" i="33"/>
  <c r="Q357" i="33"/>
  <c r="Q406" i="33"/>
  <c r="N53" i="33"/>
  <c r="O53" i="33" s="1"/>
  <c r="N401" i="33"/>
  <c r="O401" i="33" s="1"/>
  <c r="Q351" i="33"/>
  <c r="N408" i="33"/>
  <c r="O408" i="33" s="1"/>
  <c r="N418" i="33"/>
  <c r="O418" i="33" s="1"/>
  <c r="P96" i="33"/>
  <c r="Q408" i="33"/>
  <c r="N435" i="33"/>
  <c r="O435" i="33" s="1"/>
  <c r="Q99" i="33"/>
  <c r="N429" i="33"/>
  <c r="O429" i="33" s="1"/>
  <c r="N50" i="33"/>
  <c r="O50" i="33" s="1"/>
  <c r="Q104" i="33"/>
  <c r="P430" i="33"/>
  <c r="N316" i="33"/>
  <c r="O316" i="33" s="1"/>
  <c r="P324" i="33"/>
  <c r="N344" i="33"/>
  <c r="O344" i="33" s="1"/>
  <c r="N347" i="33"/>
  <c r="O347" i="33" s="1"/>
  <c r="N282" i="33"/>
  <c r="O282" i="33" s="1"/>
  <c r="N22" i="33"/>
  <c r="O22" i="33" s="1"/>
  <c r="P202" i="33"/>
  <c r="P159" i="33"/>
  <c r="P151" i="33"/>
  <c r="R151" i="33" s="1"/>
  <c r="P422" i="33"/>
  <c r="N243" i="33"/>
  <c r="O243" i="33" s="1"/>
  <c r="N464" i="33"/>
  <c r="O464" i="33" s="1"/>
  <c r="Q512" i="33"/>
  <c r="N399" i="33"/>
  <c r="O399" i="33" s="1"/>
  <c r="Q399" i="33"/>
  <c r="P450" i="33"/>
  <c r="N110" i="33"/>
  <c r="O110" i="33" s="1"/>
  <c r="P78" i="33"/>
  <c r="P421" i="33"/>
  <c r="N283" i="33"/>
  <c r="O283" i="33" s="1"/>
  <c r="N42" i="33"/>
  <c r="O42" i="33" s="1"/>
  <c r="P327" i="33"/>
  <c r="N327" i="33"/>
  <c r="O327" i="33" s="1"/>
  <c r="P288" i="33"/>
  <c r="Q231" i="33"/>
  <c r="P124" i="33"/>
  <c r="P390" i="33"/>
  <c r="N423" i="33"/>
  <c r="O423" i="33" s="1"/>
  <c r="P106" i="33"/>
  <c r="P53" i="33"/>
  <c r="P99" i="33"/>
  <c r="Q190" i="33"/>
  <c r="P314" i="33"/>
  <c r="R314" i="33" s="1"/>
  <c r="N374" i="33"/>
  <c r="O374" i="33" s="1"/>
  <c r="Q327" i="33"/>
  <c r="N259" i="33"/>
  <c r="O259" i="33" s="1"/>
  <c r="P88" i="33"/>
  <c r="P384" i="33"/>
  <c r="Q410" i="33"/>
  <c r="P281" i="33"/>
  <c r="N89" i="33"/>
  <c r="O89" i="33" s="1"/>
  <c r="P35" i="33"/>
  <c r="Q370" i="33"/>
  <c r="Q464" i="33"/>
  <c r="N232" i="33"/>
  <c r="O232" i="33" s="1"/>
  <c r="Q278" i="33"/>
  <c r="N215" i="33"/>
  <c r="O215" i="33" s="1"/>
  <c r="N487" i="33"/>
  <c r="O487" i="33" s="1"/>
  <c r="N104" i="33"/>
  <c r="O104" i="33" s="1"/>
  <c r="Q397" i="33"/>
  <c r="P359" i="33"/>
  <c r="Q18" i="33"/>
  <c r="P261" i="33"/>
  <c r="N439" i="33"/>
  <c r="O439" i="33" s="1"/>
  <c r="P92" i="33"/>
  <c r="Q385" i="33"/>
  <c r="P110" i="33"/>
  <c r="P54" i="33"/>
  <c r="N421" i="33"/>
  <c r="O421" i="33" s="1"/>
  <c r="P524" i="33"/>
  <c r="P82" i="33"/>
  <c r="Q318" i="33"/>
  <c r="P194" i="33"/>
  <c r="N107" i="33"/>
  <c r="O107" i="33" s="1"/>
  <c r="N203" i="33"/>
  <c r="O203" i="33" s="1"/>
  <c r="P335" i="33"/>
  <c r="N353" i="33"/>
  <c r="O353" i="33" s="1"/>
  <c r="Q371" i="33"/>
  <c r="Q158" i="33"/>
  <c r="Q88" i="33"/>
  <c r="Q445" i="33"/>
  <c r="Q477" i="33"/>
  <c r="P477" i="33"/>
  <c r="P271" i="33"/>
  <c r="Q418" i="33"/>
  <c r="P181" i="33"/>
  <c r="P38" i="33"/>
  <c r="N108" i="33"/>
  <c r="O108" i="33" s="1"/>
  <c r="Q311" i="33"/>
  <c r="Q135" i="33"/>
  <c r="Q244" i="33"/>
  <c r="Q282" i="33"/>
  <c r="P21" i="33"/>
  <c r="Q384" i="33"/>
  <c r="Q63" i="33"/>
  <c r="Q141" i="33"/>
  <c r="Q205" i="33"/>
  <c r="Q268" i="33"/>
  <c r="P329" i="33"/>
  <c r="Q132" i="33"/>
  <c r="P282" i="33"/>
  <c r="Q22" i="33"/>
  <c r="N440" i="33"/>
  <c r="O440" i="33" s="1"/>
  <c r="P529" i="33"/>
  <c r="N497" i="33"/>
  <c r="O497" i="33" s="1"/>
  <c r="Q310" i="33"/>
  <c r="P284" i="33"/>
  <c r="Q126" i="33"/>
  <c r="Q52" i="33"/>
  <c r="B3" i="33"/>
  <c r="N285" i="33"/>
  <c r="O285" i="33" s="1"/>
  <c r="P512" i="33"/>
  <c r="Q110" i="33"/>
  <c r="P270" i="33"/>
  <c r="R270" i="33" s="1"/>
  <c r="N70" i="33"/>
  <c r="O70" i="33" s="1"/>
  <c r="Q70" i="33"/>
  <c r="Q133" i="33"/>
  <c r="N74" i="33"/>
  <c r="O74" i="33" s="1"/>
  <c r="N271" i="33"/>
  <c r="O271" i="33" s="1"/>
  <c r="Q210" i="33"/>
  <c r="P188" i="33"/>
  <c r="Q352" i="33"/>
  <c r="N25" i="33"/>
  <c r="O25" i="33" s="1"/>
  <c r="Q235" i="33"/>
  <c r="N352" i="33"/>
  <c r="O352" i="33" s="1"/>
  <c r="P357" i="33"/>
  <c r="Q79" i="33"/>
  <c r="P79" i="33"/>
  <c r="P445" i="33"/>
  <c r="R445" i="33" s="1"/>
  <c r="P108" i="33"/>
  <c r="N190" i="33"/>
  <c r="O190" i="33" s="1"/>
  <c r="N210" i="33"/>
  <c r="O210" i="33" s="1"/>
  <c r="Q38" i="33"/>
  <c r="P418" i="33"/>
  <c r="N366" i="33"/>
  <c r="O366" i="33" s="1"/>
  <c r="Q342" i="33"/>
  <c r="P40" i="33"/>
  <c r="P121" i="33"/>
  <c r="N205" i="33"/>
  <c r="O205" i="33" s="1"/>
  <c r="N247" i="33"/>
  <c r="O247" i="33" s="1"/>
  <c r="P75" i="33"/>
  <c r="P51" i="33"/>
  <c r="P216" i="33"/>
  <c r="N471" i="33"/>
  <c r="O471" i="33" s="1"/>
  <c r="P429" i="33"/>
  <c r="Q261" i="33"/>
  <c r="P497" i="33"/>
  <c r="P205" i="33"/>
  <c r="Q71" i="33"/>
  <c r="Q469" i="33"/>
  <c r="N368" i="33"/>
  <c r="O368" i="33" s="1"/>
  <c r="Q501" i="33"/>
  <c r="P340" i="33"/>
  <c r="N152" i="33"/>
  <c r="O152" i="33" s="1"/>
  <c r="N54" i="33"/>
  <c r="O54" i="33" s="1"/>
  <c r="P70" i="33"/>
  <c r="N207" i="33"/>
  <c r="O207" i="33" s="1"/>
  <c r="P207" i="33"/>
  <c r="P218" i="33"/>
  <c r="Q283" i="33"/>
  <c r="N188" i="33"/>
  <c r="O188" i="33" s="1"/>
  <c r="P73" i="33"/>
  <c r="N375" i="33"/>
  <c r="O375" i="33" s="1"/>
  <c r="Q124" i="33"/>
  <c r="N357" i="33"/>
  <c r="O357" i="33" s="1"/>
  <c r="P406" i="33"/>
  <c r="R406" i="33" s="1"/>
  <c r="N124" i="33"/>
  <c r="O124" i="33" s="1"/>
  <c r="Q457" i="33"/>
  <c r="N323" i="33"/>
  <c r="O323" i="33" s="1"/>
  <c r="P323" i="33"/>
  <c r="Q108" i="33"/>
  <c r="Q265" i="33"/>
  <c r="P221" i="33"/>
  <c r="N236" i="33"/>
  <c r="O236" i="33" s="1"/>
  <c r="N73" i="33"/>
  <c r="O73" i="33" s="1"/>
  <c r="N314" i="33"/>
  <c r="O314" i="33" s="1"/>
  <c r="N477" i="33"/>
  <c r="O477" i="33" s="1"/>
  <c r="P434" i="33"/>
  <c r="P274" i="33"/>
  <c r="P417" i="33"/>
  <c r="P287" i="33"/>
  <c r="Q315" i="33"/>
  <c r="Q128" i="33"/>
  <c r="Q368" i="33"/>
  <c r="P441" i="33"/>
  <c r="N319" i="33"/>
  <c r="O319" i="33" s="1"/>
  <c r="N384" i="33"/>
  <c r="O384" i="33" s="1"/>
  <c r="P63" i="33"/>
  <c r="R63" i="33" s="1"/>
  <c r="N141" i="33"/>
  <c r="O141" i="33" s="1"/>
  <c r="N287" i="33"/>
  <c r="O287" i="33" s="1"/>
  <c r="N526" i="33"/>
  <c r="O526" i="33" s="1"/>
  <c r="N202" i="33"/>
  <c r="O202" i="33" s="1"/>
  <c r="Q198" i="33"/>
  <c r="N340" i="33"/>
  <c r="O340" i="33" s="1"/>
  <c r="N385" i="33"/>
  <c r="O385" i="33" s="1"/>
  <c r="Q60" i="33"/>
  <c r="N218" i="33"/>
  <c r="O218" i="33" s="1"/>
  <c r="N501" i="33"/>
  <c r="O501" i="33" s="1"/>
  <c r="P374" i="33"/>
  <c r="P107" i="33"/>
  <c r="P156" i="33"/>
  <c r="Q401" i="33"/>
  <c r="N351" i="33"/>
  <c r="O351" i="33" s="1"/>
  <c r="Q280" i="33"/>
  <c r="Q271" i="33"/>
  <c r="N445" i="33"/>
  <c r="O445" i="33" s="1"/>
  <c r="N467" i="33"/>
  <c r="O467" i="33" s="1"/>
  <c r="N441" i="33"/>
  <c r="O441" i="33" s="1"/>
  <c r="N177" i="33"/>
  <c r="O177" i="33" s="1"/>
  <c r="Q281" i="33"/>
  <c r="N359" i="33"/>
  <c r="O359" i="33" s="1"/>
  <c r="N51" i="33"/>
  <c r="O51" i="33" s="1"/>
  <c r="Q471" i="33"/>
  <c r="Q329" i="33"/>
  <c r="Q481" i="33"/>
  <c r="N248" i="33"/>
  <c r="O248" i="33" s="1"/>
  <c r="Q243" i="33"/>
  <c r="Q134" i="33"/>
  <c r="N523" i="33"/>
  <c r="O523" i="33" s="1"/>
  <c r="N151" i="33"/>
  <c r="O151" i="33" s="1"/>
  <c r="N403" i="33"/>
  <c r="O403" i="33" s="1"/>
  <c r="P364" i="33"/>
  <c r="N473" i="33"/>
  <c r="O473" i="33" s="1"/>
  <c r="Q518" i="33"/>
  <c r="Q200" i="33"/>
  <c r="N310" i="33"/>
  <c r="O310" i="33" s="1"/>
  <c r="P61" i="33"/>
  <c r="N376" i="33"/>
  <c r="O376" i="33" s="1"/>
  <c r="N298" i="33"/>
  <c r="O298" i="33" s="1"/>
  <c r="Q426" i="33"/>
  <c r="Q381" i="33"/>
  <c r="Q162" i="33"/>
  <c r="Q528" i="33"/>
  <c r="Q400" i="33"/>
  <c r="Q240" i="33"/>
  <c r="N136" i="33"/>
  <c r="O136" i="33" s="1"/>
  <c r="Q34" i="33"/>
  <c r="Q182" i="33"/>
  <c r="N391" i="33"/>
  <c r="O391" i="33" s="1"/>
  <c r="P173" i="33"/>
  <c r="Q56" i="33"/>
  <c r="Q349" i="33"/>
  <c r="N499" i="33"/>
  <c r="O499" i="33" s="1"/>
  <c r="Q382" i="33"/>
  <c r="P465" i="33"/>
  <c r="Q338" i="33"/>
  <c r="P153" i="33"/>
  <c r="P508" i="33"/>
  <c r="N396" i="33"/>
  <c r="O396" i="33" s="1"/>
  <c r="N302" i="33"/>
  <c r="O302" i="33" s="1"/>
  <c r="P462" i="33"/>
  <c r="N486" i="33"/>
  <c r="O486" i="33" s="1"/>
  <c r="Q105" i="33"/>
  <c r="P118" i="33"/>
  <c r="Q170" i="33"/>
  <c r="Q393" i="33"/>
  <c r="N341" i="33"/>
  <c r="O341" i="33" s="1"/>
  <c r="N147" i="33"/>
  <c r="O147" i="33" s="1"/>
  <c r="N95" i="33"/>
  <c r="O95" i="33" s="1"/>
  <c r="N450" i="33"/>
  <c r="O450" i="33" s="1"/>
  <c r="N78" i="33"/>
  <c r="O78" i="33" s="1"/>
  <c r="Q443" i="33"/>
  <c r="P291" i="33"/>
  <c r="N235" i="33"/>
  <c r="O235" i="33" s="1"/>
  <c r="P25" i="33"/>
  <c r="N111" i="33"/>
  <c r="O111" i="33" s="1"/>
  <c r="N213" i="33"/>
  <c r="O213" i="33" s="1"/>
  <c r="Q337" i="33"/>
  <c r="N69" i="33"/>
  <c r="O69" i="33" s="1"/>
  <c r="P280" i="33"/>
  <c r="Q326" i="33"/>
  <c r="Q260" i="33"/>
  <c r="P268" i="33"/>
  <c r="R268" i="33" s="1"/>
  <c r="S268" i="33" s="1"/>
  <c r="P132" i="33"/>
  <c r="N225" i="33"/>
  <c r="O225" i="33" s="1"/>
  <c r="P368" i="33"/>
  <c r="P319" i="33"/>
  <c r="P344" i="33"/>
  <c r="Q475" i="33"/>
  <c r="Q307" i="33"/>
  <c r="N18" i="33"/>
  <c r="O18" i="33" s="1"/>
  <c r="Q172" i="33"/>
  <c r="Q454" i="33"/>
  <c r="N397" i="33"/>
  <c r="O397" i="33" s="1"/>
  <c r="Q140" i="33"/>
  <c r="P243" i="33"/>
  <c r="P129" i="33"/>
  <c r="N509" i="33"/>
  <c r="O509" i="33" s="1"/>
  <c r="N519" i="33"/>
  <c r="O519" i="33" s="1"/>
  <c r="P238" i="33"/>
  <c r="P479" i="33"/>
  <c r="Q164" i="33"/>
  <c r="N127" i="33"/>
  <c r="O127" i="33" s="1"/>
  <c r="Q312" i="33"/>
  <c r="N180" i="33"/>
  <c r="O180" i="33" s="1"/>
  <c r="P362" i="33"/>
  <c r="N510" i="33"/>
  <c r="O510" i="33" s="1"/>
  <c r="Q37" i="33"/>
  <c r="Q123" i="33"/>
  <c r="N356" i="33"/>
  <c r="O356" i="33" s="1"/>
  <c r="P388" i="33"/>
  <c r="P402" i="33"/>
  <c r="Q239" i="33"/>
  <c r="P294" i="33"/>
  <c r="N196" i="33"/>
  <c r="O196" i="33" s="1"/>
  <c r="N240" i="33"/>
  <c r="O240" i="33" s="1"/>
  <c r="P114" i="33"/>
  <c r="Q365" i="33"/>
  <c r="Q302" i="33"/>
  <c r="Q462" i="33"/>
  <c r="Q486" i="33"/>
  <c r="P499" i="33"/>
  <c r="Q316" i="33"/>
  <c r="P342" i="33"/>
  <c r="N40" i="33"/>
  <c r="O40" i="33" s="1"/>
  <c r="N121" i="33"/>
  <c r="O121" i="33" s="1"/>
  <c r="N249" i="33"/>
  <c r="O249" i="33" s="1"/>
  <c r="Q21" i="33"/>
  <c r="Q300" i="33"/>
  <c r="Q451" i="33"/>
  <c r="P468" i="33"/>
  <c r="Q92" i="33"/>
  <c r="Q72" i="33"/>
  <c r="N270" i="33"/>
  <c r="O270" i="33" s="1"/>
  <c r="Q207" i="33"/>
  <c r="Q82" i="33"/>
  <c r="P231" i="33"/>
  <c r="R231" i="33" s="1"/>
  <c r="Q156" i="33"/>
  <c r="Q111" i="33"/>
  <c r="P423" i="33"/>
  <c r="P185" i="33"/>
  <c r="P408" i="33"/>
  <c r="P482" i="33"/>
  <c r="Q498" i="33"/>
  <c r="N462" i="33"/>
  <c r="O462" i="33" s="1"/>
  <c r="N387" i="33"/>
  <c r="O387" i="33" s="1"/>
  <c r="N311" i="33"/>
  <c r="O311" i="33" s="1"/>
  <c r="P475" i="33"/>
  <c r="N370" i="33"/>
  <c r="O370" i="33" s="1"/>
  <c r="Q232" i="33"/>
  <c r="N284" i="33"/>
  <c r="O284" i="33" s="1"/>
  <c r="Q51" i="33"/>
  <c r="P397" i="33"/>
  <c r="R397" i="33" s="1"/>
  <c r="P225" i="33"/>
  <c r="Q380" i="33"/>
  <c r="Q298" i="33"/>
  <c r="N426" i="33"/>
  <c r="O426" i="33" s="1"/>
  <c r="N452" i="33"/>
  <c r="O452" i="33" s="1"/>
  <c r="Q378" i="33"/>
  <c r="Q440" i="33"/>
  <c r="N172" i="33"/>
  <c r="O172" i="33" s="1"/>
  <c r="Q523" i="33"/>
  <c r="Q295" i="33"/>
  <c r="Q248" i="33"/>
  <c r="Q187" i="33"/>
  <c r="P473" i="33"/>
  <c r="N402" i="33"/>
  <c r="O402" i="33" s="1"/>
  <c r="N200" i="33"/>
  <c r="O200" i="33" s="1"/>
  <c r="P356" i="33"/>
  <c r="Q470" i="33"/>
  <c r="N34" i="33"/>
  <c r="O34" i="33" s="1"/>
  <c r="P182" i="33"/>
  <c r="R182" i="33" s="1"/>
  <c r="Q204" i="33"/>
  <c r="P463" i="33"/>
  <c r="Q64" i="33"/>
  <c r="P143" i="33"/>
  <c r="Q290" i="33"/>
  <c r="Q465" i="33"/>
  <c r="N37" i="33"/>
  <c r="O37" i="33" s="1"/>
  <c r="P361" i="33"/>
  <c r="P120" i="33"/>
  <c r="N517" i="33"/>
  <c r="O517" i="33" s="1"/>
  <c r="N416" i="33"/>
  <c r="O416" i="33" s="1"/>
  <c r="Q350" i="33"/>
  <c r="P125" i="33"/>
  <c r="P249" i="33"/>
  <c r="N21" i="33"/>
  <c r="O21" i="33" s="1"/>
  <c r="Q42" i="33"/>
  <c r="P332" i="33"/>
  <c r="P133" i="33"/>
  <c r="R133" i="33" s="1"/>
  <c r="Q78" i="33"/>
  <c r="Q375" i="33"/>
  <c r="Q288" i="33"/>
  <c r="Q390" i="33"/>
  <c r="Q53" i="33"/>
  <c r="Q412" i="33"/>
  <c r="N498" i="33"/>
  <c r="O498" i="33" s="1"/>
  <c r="N181" i="33"/>
  <c r="O181" i="33" s="1"/>
  <c r="N265" i="33"/>
  <c r="O265" i="33" s="1"/>
  <c r="P45" i="33"/>
  <c r="N350" i="33"/>
  <c r="O350" i="33" s="1"/>
  <c r="Q305" i="33"/>
  <c r="Q202" i="33"/>
  <c r="P260" i="33"/>
  <c r="Q146" i="33"/>
  <c r="P481" i="33"/>
  <c r="P442" i="33"/>
  <c r="P518" i="33"/>
  <c r="Q195" i="33"/>
  <c r="P22" i="33"/>
  <c r="R22" i="33" s="1"/>
  <c r="S22" i="33" s="1"/>
  <c r="N469" i="33"/>
  <c r="O469" i="33" s="1"/>
  <c r="P127" i="33"/>
  <c r="P312" i="33"/>
  <c r="Q48" i="33"/>
  <c r="Q61" i="33"/>
  <c r="P380" i="33"/>
  <c r="P438" i="33"/>
  <c r="P454" i="33"/>
  <c r="N511" i="33"/>
  <c r="O511" i="33" s="1"/>
  <c r="N307" i="33"/>
  <c r="O307" i="33" s="1"/>
  <c r="N199" i="33"/>
  <c r="O199" i="33" s="1"/>
  <c r="Q129" i="33"/>
  <c r="Q47" i="33"/>
  <c r="Q519" i="33"/>
  <c r="Q521" i="33"/>
  <c r="N29" i="33"/>
  <c r="O29" i="33" s="1"/>
  <c r="N388" i="33"/>
  <c r="O388" i="33" s="1"/>
  <c r="Q402" i="33"/>
  <c r="N295" i="33"/>
  <c r="O295" i="33" s="1"/>
  <c r="Q83" i="33"/>
  <c r="P56" i="33"/>
  <c r="R56" i="33" s="1"/>
  <c r="N369" i="33"/>
  <c r="O369" i="33" s="1"/>
  <c r="Q345" i="33"/>
  <c r="P302" i="33"/>
  <c r="N276" i="33"/>
  <c r="O276" i="33" s="1"/>
  <c r="Q391" i="33"/>
  <c r="P20" i="33"/>
  <c r="Q527" i="33"/>
  <c r="Q262" i="33"/>
  <c r="Q254" i="33"/>
  <c r="Q209" i="33"/>
  <c r="N120" i="33"/>
  <c r="O120" i="33" s="1"/>
  <c r="P318" i="33"/>
  <c r="R318" i="33" s="1"/>
  <c r="Q30" i="33"/>
  <c r="N60" i="33"/>
  <c r="O60" i="33" s="1"/>
  <c r="Q421" i="33"/>
  <c r="P203" i="33"/>
  <c r="R203" i="33" s="1"/>
  <c r="S203" i="33" s="1"/>
  <c r="Q188" i="33"/>
  <c r="N334" i="33"/>
  <c r="O334" i="33" s="1"/>
  <c r="N301" i="33"/>
  <c r="O301" i="33" s="1"/>
  <c r="N99" i="33"/>
  <c r="O99" i="33" s="1"/>
  <c r="P213" i="33"/>
  <c r="Q482" i="33"/>
  <c r="Q374" i="33"/>
  <c r="N324" i="33"/>
  <c r="O324" i="33" s="1"/>
  <c r="Q328" i="33"/>
  <c r="Q319" i="33"/>
  <c r="N321" i="33"/>
  <c r="O321" i="33" s="1"/>
  <c r="P89" i="33"/>
  <c r="Q75" i="33"/>
  <c r="N216" i="33"/>
  <c r="O216" i="33" s="1"/>
  <c r="Q116" i="33"/>
  <c r="P514" i="33"/>
  <c r="Q448" i="33"/>
  <c r="P215" i="33"/>
  <c r="Q376" i="33"/>
  <c r="N39" i="33"/>
  <c r="O39" i="33" s="1"/>
  <c r="Q320" i="33"/>
  <c r="P310" i="33"/>
  <c r="R310" i="33" s="1"/>
  <c r="S310" i="33" s="1"/>
  <c r="N479" i="33"/>
  <c r="O479" i="33" s="1"/>
  <c r="N126" i="33"/>
  <c r="O126" i="33" s="1"/>
  <c r="P52" i="33"/>
  <c r="P97" i="33"/>
  <c r="N414" i="33"/>
  <c r="O414" i="33" s="1"/>
  <c r="Q403" i="33"/>
  <c r="N83" i="33"/>
  <c r="O83" i="33" s="1"/>
  <c r="N184" i="33"/>
  <c r="O184" i="33" s="1"/>
  <c r="P46" i="33"/>
  <c r="P522" i="33"/>
  <c r="N173" i="33"/>
  <c r="O173" i="33" s="1"/>
  <c r="P378" i="33"/>
  <c r="N360" i="33"/>
  <c r="O360" i="33" s="1"/>
  <c r="N47" i="33"/>
  <c r="O47" i="33" s="1"/>
  <c r="Q511" i="33"/>
  <c r="Q476" i="33"/>
  <c r="P196" i="33"/>
  <c r="Q154" i="33"/>
  <c r="Q508" i="33"/>
  <c r="N485" i="33"/>
  <c r="O485" i="33" s="1"/>
  <c r="Q98" i="33"/>
  <c r="P239" i="33"/>
  <c r="Q137" i="33"/>
  <c r="P472" i="33"/>
  <c r="Q467" i="33"/>
  <c r="N328" i="33"/>
  <c r="O328" i="33" s="1"/>
  <c r="P391" i="33"/>
  <c r="R391" i="33" s="1"/>
  <c r="S391" i="33" s="1"/>
  <c r="N20" i="33"/>
  <c r="O20" i="33" s="1"/>
  <c r="P480" i="33"/>
  <c r="P326" i="33"/>
  <c r="Q392" i="33"/>
  <c r="N260" i="33"/>
  <c r="O260" i="33" s="1"/>
  <c r="Q420" i="33"/>
  <c r="P382" i="33"/>
  <c r="Q493" i="33"/>
  <c r="N90" i="33"/>
  <c r="O90" i="33" s="1"/>
  <c r="Q152" i="33"/>
  <c r="P95" i="33"/>
  <c r="Q218" i="33"/>
  <c r="Q74" i="33"/>
  <c r="Q69" i="33"/>
  <c r="P375" i="33"/>
  <c r="P111" i="33"/>
  <c r="P235" i="33"/>
  <c r="P371" i="33"/>
  <c r="R371" i="33" s="1"/>
  <c r="S371" i="33" s="1"/>
  <c r="P351" i="33"/>
  <c r="R351" i="33" s="1"/>
  <c r="S351" i="33" s="1"/>
  <c r="P265" i="33"/>
  <c r="N291" i="33"/>
  <c r="O291" i="33" s="1"/>
  <c r="P370" i="33"/>
  <c r="Q159" i="33"/>
  <c r="N59" i="33"/>
  <c r="O59" i="33" s="1"/>
  <c r="N329" i="33"/>
  <c r="O329" i="33" s="1"/>
  <c r="P404" i="33"/>
  <c r="N128" i="33"/>
  <c r="O128" i="33" s="1"/>
  <c r="Q437" i="33"/>
  <c r="Q364" i="33"/>
  <c r="Q32" i="33"/>
  <c r="Q452" i="33"/>
  <c r="P71" i="33"/>
  <c r="N164" i="33"/>
  <c r="O164" i="33" s="1"/>
  <c r="N198" i="33"/>
  <c r="O198" i="33" s="1"/>
  <c r="Q317" i="33"/>
  <c r="Q238" i="33"/>
  <c r="N71" i="33"/>
  <c r="O71" i="33" s="1"/>
  <c r="P469" i="33"/>
  <c r="N234" i="33"/>
  <c r="O234" i="33" s="1"/>
  <c r="P131" i="33"/>
  <c r="P192" i="33"/>
  <c r="P44" i="33"/>
  <c r="P476" i="33"/>
  <c r="N134" i="33"/>
  <c r="O134" i="33" s="1"/>
  <c r="Q143" i="33"/>
  <c r="N204" i="33"/>
  <c r="O204" i="33" s="1"/>
  <c r="Q463" i="33"/>
  <c r="N61" i="33"/>
  <c r="O61" i="33" s="1"/>
  <c r="Q489" i="33"/>
  <c r="Q46" i="33"/>
  <c r="P414" i="33"/>
  <c r="Q183" i="33"/>
  <c r="P193" i="33"/>
  <c r="N349" i="33"/>
  <c r="O349" i="33" s="1"/>
  <c r="Q180" i="33"/>
  <c r="P34" i="33"/>
  <c r="R34" i="33" s="1"/>
  <c r="P392" i="33"/>
  <c r="N43" i="33"/>
  <c r="O43" i="33" s="1"/>
  <c r="P455" i="33"/>
  <c r="P246" i="33"/>
  <c r="N326" i="33"/>
  <c r="O326" i="33" s="1"/>
  <c r="N392" i="33"/>
  <c r="O392" i="33" s="1"/>
  <c r="N239" i="33"/>
  <c r="O239" i="33" s="1"/>
  <c r="P137" i="33"/>
  <c r="Q247" i="33"/>
  <c r="P50" i="33"/>
  <c r="P49" i="33"/>
  <c r="Q430" i="33"/>
  <c r="N76" i="33"/>
  <c r="O76" i="33" s="1"/>
  <c r="Q517" i="33"/>
  <c r="N85" i="33"/>
  <c r="O85" i="33" s="1"/>
  <c r="P33" i="33"/>
  <c r="Q340" i="33"/>
  <c r="N332" i="33"/>
  <c r="O332" i="33" s="1"/>
  <c r="N524" i="33"/>
  <c r="O524" i="33" s="1"/>
  <c r="Q147" i="33"/>
  <c r="N38" i="33"/>
  <c r="O38" i="33" s="1"/>
  <c r="P334" i="33"/>
  <c r="Q107" i="33"/>
  <c r="P412" i="33"/>
  <c r="R412" i="33" s="1"/>
  <c r="S412" i="33" s="1"/>
  <c r="Q423" i="33"/>
  <c r="N185" i="33"/>
  <c r="O185" i="33" s="1"/>
  <c r="N444" i="33"/>
  <c r="O444" i="33" s="1"/>
  <c r="Q291" i="33"/>
  <c r="P128" i="33"/>
  <c r="R128" i="33" s="1"/>
  <c r="P486" i="33"/>
  <c r="Q480" i="33"/>
  <c r="N41" i="33"/>
  <c r="O41" i="33" s="1"/>
  <c r="N305" i="33"/>
  <c r="O305" i="33" s="1"/>
  <c r="P464" i="33"/>
  <c r="R464" i="33" s="1"/>
  <c r="S464" i="33" s="1"/>
  <c r="Q387" i="33"/>
  <c r="P126" i="33"/>
  <c r="P232" i="33"/>
  <c r="N145" i="33"/>
  <c r="O145" i="33" s="1"/>
  <c r="P293" i="33"/>
  <c r="N129" i="33"/>
  <c r="O129" i="33" s="1"/>
  <c r="N514" i="33"/>
  <c r="O514" i="33" s="1"/>
  <c r="N522" i="33"/>
  <c r="O522" i="33" s="1"/>
  <c r="P248" i="33"/>
  <c r="Q293" i="33"/>
  <c r="Q355" i="33"/>
  <c r="P39" i="33"/>
  <c r="P320" i="33"/>
  <c r="P452" i="33"/>
  <c r="Q29" i="33"/>
  <c r="Q510" i="33"/>
  <c r="N52" i="33"/>
  <c r="O52" i="33" s="1"/>
  <c r="Q97" i="33"/>
  <c r="Q414" i="33"/>
  <c r="P217" i="33"/>
  <c r="N476" i="33"/>
  <c r="O476" i="33" s="1"/>
  <c r="Q196" i="33"/>
  <c r="P154" i="33"/>
  <c r="R154" i="33" s="1"/>
  <c r="P180" i="33"/>
  <c r="P58" i="33"/>
  <c r="P276" i="33"/>
  <c r="Q409" i="33"/>
  <c r="Q356" i="33"/>
  <c r="N489" i="33"/>
  <c r="O489" i="33" s="1"/>
  <c r="Q197" i="33"/>
  <c r="P345" i="33"/>
  <c r="R345" i="33" s="1"/>
  <c r="N92" i="33"/>
  <c r="O92" i="33" s="1"/>
  <c r="Q439" i="33"/>
  <c r="N30" i="33"/>
  <c r="O30" i="33" s="1"/>
  <c r="N133" i="33"/>
  <c r="O133" i="33" s="1"/>
  <c r="N358" i="33"/>
  <c r="O358" i="33" s="1"/>
  <c r="P236" i="33"/>
  <c r="P353" i="33"/>
  <c r="N231" i="33"/>
  <c r="O231" i="33" s="1"/>
  <c r="Q366" i="33"/>
  <c r="Q213" i="33"/>
  <c r="N96" i="33"/>
  <c r="O96" i="33" s="1"/>
  <c r="Q335" i="33"/>
  <c r="P444" i="33"/>
  <c r="P416" i="33"/>
  <c r="N125" i="33"/>
  <c r="O125" i="33" s="1"/>
  <c r="Q275" i="33"/>
  <c r="N159" i="33"/>
  <c r="O159" i="33" s="1"/>
  <c r="Q59" i="33"/>
  <c r="N529" i="33"/>
  <c r="O529" i="33" s="1"/>
  <c r="P289" i="33"/>
  <c r="P487" i="33"/>
  <c r="R487" i="33" s="1"/>
  <c r="S487" i="33" s="1"/>
  <c r="P141" i="33"/>
  <c r="R141" i="33" s="1"/>
  <c r="S141" i="33" s="1"/>
  <c r="Q289" i="33"/>
  <c r="N116" i="33"/>
  <c r="O116" i="33" s="1"/>
  <c r="P184" i="33"/>
  <c r="N32" i="33"/>
  <c r="O32" i="33" s="1"/>
  <c r="N437" i="33"/>
  <c r="O437" i="33" s="1"/>
  <c r="P307" i="33"/>
  <c r="P116" i="33"/>
  <c r="P267" i="33"/>
  <c r="P198" i="33"/>
  <c r="P317" i="33"/>
  <c r="P48" i="33"/>
  <c r="N378" i="33"/>
  <c r="O378" i="33" s="1"/>
  <c r="Q58" i="33"/>
  <c r="Q234" i="33"/>
  <c r="N131" i="33"/>
  <c r="O131" i="33" s="1"/>
  <c r="Q192" i="33"/>
  <c r="Q80" i="33"/>
  <c r="P183" i="33"/>
  <c r="Q193" i="33"/>
  <c r="P349" i="33"/>
  <c r="R349" i="33" s="1"/>
  <c r="P67" i="33"/>
  <c r="Q485" i="33"/>
  <c r="P98" i="33"/>
  <c r="R98" i="33" s="1"/>
  <c r="N361" i="33"/>
  <c r="O361" i="33" s="1"/>
  <c r="P521" i="33"/>
  <c r="N64" i="33"/>
  <c r="O64" i="33" s="1"/>
  <c r="N154" i="33"/>
  <c r="O154" i="33" s="1"/>
  <c r="N508" i="33"/>
  <c r="O508" i="33" s="1"/>
  <c r="Q396" i="33"/>
  <c r="P139" i="33"/>
  <c r="P135" i="33"/>
  <c r="N244" i="33"/>
  <c r="O244" i="33" s="1"/>
  <c r="N345" i="33"/>
  <c r="O345" i="33" s="1"/>
  <c r="P103" i="33"/>
  <c r="Q474" i="33"/>
  <c r="Q194" i="33"/>
  <c r="N45" i="33"/>
  <c r="O45" i="33" s="1"/>
  <c r="P190" i="33"/>
  <c r="R190" i="33" s="1"/>
  <c r="Q404" i="33"/>
  <c r="Q284" i="33"/>
  <c r="N63" i="33"/>
  <c r="O63" i="33" s="1"/>
  <c r="Q77" i="33"/>
  <c r="P195" i="33"/>
  <c r="R195" i="33" s="1"/>
  <c r="Q184" i="33"/>
  <c r="P145" i="33"/>
  <c r="Q39" i="33"/>
  <c r="Q44" i="33"/>
  <c r="P409" i="33"/>
  <c r="P47" i="33"/>
  <c r="N193" i="33"/>
  <c r="O193" i="33" s="1"/>
  <c r="Q103" i="33"/>
  <c r="Q274" i="33"/>
  <c r="P420" i="33"/>
  <c r="R420" i="33" s="1"/>
  <c r="P467" i="33"/>
  <c r="Q153" i="33"/>
  <c r="Q455" i="33"/>
  <c r="Q167" i="33"/>
  <c r="N66" i="33"/>
  <c r="O66" i="33" s="1"/>
  <c r="P226" i="33"/>
  <c r="Q341" i="33"/>
  <c r="P517" i="33"/>
  <c r="Q398" i="33"/>
  <c r="N84" i="33"/>
  <c r="O84" i="33" s="1"/>
  <c r="P419" i="33"/>
  <c r="N502" i="33"/>
  <c r="O502" i="33" s="1"/>
  <c r="P436" i="33"/>
  <c r="P379" i="33"/>
  <c r="Q169" i="33"/>
  <c r="Q24" i="33"/>
  <c r="P277" i="33"/>
  <c r="Q258" i="33"/>
  <c r="N516" i="33"/>
  <c r="O516" i="33" s="1"/>
  <c r="N28" i="33"/>
  <c r="O28" i="33" s="1"/>
  <c r="N24" i="33"/>
  <c r="O24" i="33" s="1"/>
  <c r="N237" i="33"/>
  <c r="O237" i="33" s="1"/>
  <c r="Q389" i="33"/>
  <c r="Q313" i="33"/>
  <c r="P206" i="33"/>
  <c r="Q201" i="33"/>
  <c r="Q279" i="33"/>
  <c r="N432" i="33"/>
  <c r="O432" i="33" s="1"/>
  <c r="P62" i="33"/>
  <c r="P279" i="33"/>
  <c r="Q27" i="33"/>
  <c r="N228" i="33"/>
  <c r="O228" i="33" s="1"/>
  <c r="P367" i="33"/>
  <c r="Q478" i="33"/>
  <c r="N241" i="33"/>
  <c r="O241" i="33" s="1"/>
  <c r="P157" i="33"/>
  <c r="P175" i="33"/>
  <c r="P211" i="33"/>
  <c r="Q252" i="33"/>
  <c r="Q91" i="33"/>
  <c r="N245" i="33"/>
  <c r="O245" i="33" s="1"/>
  <c r="N331" i="33"/>
  <c r="O331" i="33" s="1"/>
  <c r="P36" i="33"/>
  <c r="N174" i="33"/>
  <c r="O174" i="33" s="1"/>
  <c r="P230" i="33"/>
  <c r="Q208" i="33"/>
  <c r="Q62" i="33"/>
  <c r="Q383" i="33"/>
  <c r="Q45" i="33"/>
  <c r="P355" i="33"/>
  <c r="N140" i="33"/>
  <c r="O140" i="33" s="1"/>
  <c r="P240" i="33"/>
  <c r="R240" i="33" s="1"/>
  <c r="S240" i="33" s="1"/>
  <c r="N35" i="33"/>
  <c r="O35" i="33" s="1"/>
  <c r="Q515" i="33"/>
  <c r="Q330" i="33"/>
  <c r="P177" i="33"/>
  <c r="Q266" i="33"/>
  <c r="Q332" i="33"/>
  <c r="Q73" i="33"/>
  <c r="N406" i="33"/>
  <c r="O406" i="33" s="1"/>
  <c r="N194" i="33"/>
  <c r="O194" i="33" s="1"/>
  <c r="P278" i="33"/>
  <c r="R278" i="33" s="1"/>
  <c r="Q324" i="33"/>
  <c r="P41" i="33"/>
  <c r="R41" i="33" s="1"/>
  <c r="P440" i="33"/>
  <c r="N448" i="33"/>
  <c r="O448" i="33" s="1"/>
  <c r="P134" i="33"/>
  <c r="R134" i="33" s="1"/>
  <c r="N463" i="33"/>
  <c r="O463" i="33" s="1"/>
  <c r="N182" i="33"/>
  <c r="O182" i="33" s="1"/>
  <c r="P140" i="33"/>
  <c r="Q361" i="33"/>
  <c r="N46" i="33"/>
  <c r="O46" i="33" s="1"/>
  <c r="N400" i="33"/>
  <c r="O400" i="33" s="1"/>
  <c r="P389" i="33"/>
  <c r="Q49" i="33"/>
  <c r="P76" i="33"/>
  <c r="N410" i="33"/>
  <c r="O410" i="33" s="1"/>
  <c r="Q417" i="33"/>
  <c r="N103" i="33"/>
  <c r="O103" i="33" s="1"/>
  <c r="P208" i="33"/>
  <c r="N296" i="33"/>
  <c r="O296" i="33" s="1"/>
  <c r="N272" i="33"/>
  <c r="O272" i="33" s="1"/>
  <c r="Q31" i="33"/>
  <c r="N93" i="33"/>
  <c r="O93" i="33" s="1"/>
  <c r="N459" i="33"/>
  <c r="O459" i="33" s="1"/>
  <c r="N431" i="33"/>
  <c r="O431" i="33" s="1"/>
  <c r="P169" i="33"/>
  <c r="R169" i="33" s="1"/>
  <c r="P24" i="33"/>
  <c r="P237" i="33"/>
  <c r="N303" i="33"/>
  <c r="O303" i="33" s="1"/>
  <c r="Q227" i="33"/>
  <c r="N113" i="33"/>
  <c r="O113" i="33" s="1"/>
  <c r="N304" i="33"/>
  <c r="O304" i="33" s="1"/>
  <c r="Q395" i="33"/>
  <c r="N27" i="33"/>
  <c r="O27" i="33" s="1"/>
  <c r="N169" i="33"/>
  <c r="O169" i="33" s="1"/>
  <c r="Q113" i="33"/>
  <c r="N277" i="33"/>
  <c r="O277" i="33" s="1"/>
  <c r="P527" i="33"/>
  <c r="P179" i="33"/>
  <c r="Q433" i="33"/>
  <c r="P171" i="33"/>
  <c r="N308" i="33"/>
  <c r="O308" i="33" s="1"/>
  <c r="N80" i="33"/>
  <c r="O80" i="33" s="1"/>
  <c r="N506" i="33"/>
  <c r="O506" i="33" s="1"/>
  <c r="P308" i="33"/>
  <c r="P219" i="33"/>
  <c r="N504" i="33"/>
  <c r="O504" i="33" s="1"/>
  <c r="N383" i="33"/>
  <c r="O383" i="33" s="1"/>
  <c r="Q233" i="33"/>
  <c r="P94" i="33"/>
  <c r="P167" i="33"/>
  <c r="R167" i="33" s="1"/>
  <c r="Q292" i="33"/>
  <c r="P488" i="33"/>
  <c r="Q81" i="33"/>
  <c r="P224" i="33"/>
  <c r="Q222" i="33"/>
  <c r="Q90" i="33"/>
  <c r="Q148" i="33"/>
  <c r="P398" i="33"/>
  <c r="P250" i="33"/>
  <c r="P515" i="33"/>
  <c r="N367" i="33"/>
  <c r="O367" i="33" s="1"/>
  <c r="N407" i="33"/>
  <c r="O407" i="33" s="1"/>
  <c r="N223" i="33"/>
  <c r="O223" i="33" s="1"/>
  <c r="N118" i="33"/>
  <c r="O118" i="33" s="1"/>
  <c r="Q145" i="33"/>
  <c r="Q369" i="33"/>
  <c r="N49" i="33"/>
  <c r="O49" i="33" s="1"/>
  <c r="P101" i="33"/>
  <c r="Q379" i="33"/>
  <c r="Q468" i="33"/>
  <c r="N65" i="33"/>
  <c r="O65" i="33" s="1"/>
  <c r="Q353" i="33"/>
  <c r="N318" i="33"/>
  <c r="O318" i="33" s="1"/>
  <c r="N474" i="33"/>
  <c r="O474" i="33" s="1"/>
  <c r="Q236" i="33"/>
  <c r="Q221" i="33"/>
  <c r="Q185" i="33"/>
  <c r="Q429" i="33"/>
  <c r="N281" i="33"/>
  <c r="O281" i="33" s="1"/>
  <c r="Q216" i="33"/>
  <c r="Q438" i="33"/>
  <c r="P470" i="33"/>
  <c r="R470" i="33" s="1"/>
  <c r="Q514" i="33"/>
  <c r="N91" i="33"/>
  <c r="O91" i="33" s="1"/>
  <c r="N320" i="33"/>
  <c r="O320" i="33" s="1"/>
  <c r="N58" i="33"/>
  <c r="O58" i="33" s="1"/>
  <c r="N521" i="33"/>
  <c r="O521" i="33" s="1"/>
  <c r="P43" i="33"/>
  <c r="N123" i="33"/>
  <c r="O123" i="33" s="1"/>
  <c r="Q294" i="33"/>
  <c r="Q121" i="33"/>
  <c r="N505" i="33"/>
  <c r="O505" i="33" s="1"/>
  <c r="P338" i="33"/>
  <c r="R338" i="33" s="1"/>
  <c r="Q441" i="33"/>
  <c r="Q35" i="33"/>
  <c r="Q459" i="33"/>
  <c r="Q431" i="33"/>
  <c r="P65" i="33"/>
  <c r="N191" i="33"/>
  <c r="O191" i="33" s="1"/>
  <c r="Q177" i="33"/>
  <c r="N220" i="33"/>
  <c r="O220" i="33" s="1"/>
  <c r="P377" i="33"/>
  <c r="N424" i="33"/>
  <c r="O424" i="33" s="1"/>
  <c r="P411" i="33"/>
  <c r="N112" i="33"/>
  <c r="O112" i="33" s="1"/>
  <c r="P117" i="33"/>
  <c r="P343" i="33"/>
  <c r="P333" i="33"/>
  <c r="P427" i="33"/>
  <c r="N251" i="33"/>
  <c r="O251" i="33" s="1"/>
  <c r="P166" i="33"/>
  <c r="N144" i="33"/>
  <c r="O144" i="33" s="1"/>
  <c r="Q257" i="33"/>
  <c r="Q413" i="33"/>
  <c r="P155" i="33"/>
  <c r="Q336" i="33"/>
  <c r="P458" i="33"/>
  <c r="Q500" i="33"/>
  <c r="P309" i="33"/>
  <c r="P264" i="33"/>
  <c r="N500" i="33"/>
  <c r="O500" i="33" s="1"/>
  <c r="P168" i="33"/>
  <c r="N458" i="33"/>
  <c r="O458" i="33" s="1"/>
  <c r="N447" i="33"/>
  <c r="O447" i="33" s="1"/>
  <c r="Q87" i="33"/>
  <c r="P466" i="33"/>
  <c r="N230" i="33"/>
  <c r="O230" i="33" s="1"/>
  <c r="Q428" i="33"/>
  <c r="P331" i="33"/>
  <c r="Q525" i="33"/>
  <c r="N306" i="33"/>
  <c r="O306" i="33" s="1"/>
  <c r="P459" i="33"/>
  <c r="R459" i="33" s="1"/>
  <c r="N279" i="33"/>
  <c r="O279" i="33" s="1"/>
  <c r="Q23" i="33"/>
  <c r="Q255" i="33"/>
  <c r="N167" i="33"/>
  <c r="O167" i="33" s="1"/>
  <c r="P428" i="33"/>
  <c r="N286" i="33"/>
  <c r="O286" i="33" s="1"/>
  <c r="P341" i="33"/>
  <c r="P149" i="33"/>
  <c r="P457" i="33"/>
  <c r="Q422" i="33"/>
  <c r="N355" i="33"/>
  <c r="O355" i="33" s="1"/>
  <c r="Q496" i="33"/>
  <c r="N465" i="33"/>
  <c r="O465" i="33" s="1"/>
  <c r="N149" i="33"/>
  <c r="O149" i="33" s="1"/>
  <c r="N393" i="33"/>
  <c r="O393" i="33" s="1"/>
  <c r="Q363" i="33"/>
  <c r="P501" i="33"/>
  <c r="R501" i="33" s="1"/>
  <c r="S501" i="33" s="1"/>
  <c r="Q358" i="33"/>
  <c r="P158" i="33"/>
  <c r="R158" i="33" s="1"/>
  <c r="N372" i="33"/>
  <c r="O372" i="33" s="1"/>
  <c r="P401" i="33"/>
  <c r="R401" i="33" s="1"/>
  <c r="S401" i="33" s="1"/>
  <c r="N146" i="33"/>
  <c r="O146" i="33" s="1"/>
  <c r="Q347" i="33"/>
  <c r="P437" i="33"/>
  <c r="P234" i="33"/>
  <c r="P29" i="33"/>
  <c r="P32" i="33"/>
  <c r="N161" i="33"/>
  <c r="O161" i="33" s="1"/>
  <c r="N317" i="33"/>
  <c r="O317" i="33" s="1"/>
  <c r="P485" i="33"/>
  <c r="Q173" i="33"/>
  <c r="N494" i="33"/>
  <c r="O494" i="33" s="1"/>
  <c r="N409" i="33"/>
  <c r="O409" i="33" s="1"/>
  <c r="N496" i="33"/>
  <c r="O496" i="33" s="1"/>
  <c r="N417" i="33"/>
  <c r="O417" i="33" s="1"/>
  <c r="N294" i="33"/>
  <c r="O294" i="33" s="1"/>
  <c r="N274" i="33"/>
  <c r="O274" i="33" s="1"/>
  <c r="Q89" i="33"/>
  <c r="P505" i="33"/>
  <c r="Q220" i="33"/>
  <c r="N31" i="33"/>
  <c r="O31" i="33" s="1"/>
  <c r="Q490" i="33"/>
  <c r="Q507" i="33"/>
  <c r="P266" i="33"/>
  <c r="P492" i="33"/>
  <c r="Q272" i="33"/>
  <c r="Q343" i="33"/>
  <c r="N333" i="33"/>
  <c r="O333" i="33" s="1"/>
  <c r="P413" i="33"/>
  <c r="N57" i="33"/>
  <c r="O57" i="33" s="1"/>
  <c r="Q325" i="33"/>
  <c r="P257" i="33"/>
  <c r="N495" i="33"/>
  <c r="O495" i="33" s="1"/>
  <c r="P299" i="33"/>
  <c r="Q26" i="33"/>
  <c r="N201" i="33"/>
  <c r="O201" i="33" s="1"/>
  <c r="Q253" i="33"/>
  <c r="Q427" i="33"/>
  <c r="P144" i="33"/>
  <c r="N257" i="33"/>
  <c r="O257" i="33" s="1"/>
  <c r="P354" i="33"/>
  <c r="P460" i="33"/>
  <c r="P165" i="33"/>
  <c r="P91" i="33"/>
  <c r="N460" i="33"/>
  <c r="O460" i="33" s="1"/>
  <c r="P478" i="33"/>
  <c r="Q166" i="33"/>
  <c r="Q449" i="33"/>
  <c r="Q115" i="33"/>
  <c r="P55" i="33"/>
  <c r="N297" i="33"/>
  <c r="O297" i="33" s="1"/>
  <c r="N373" i="33"/>
  <c r="O373" i="33" s="1"/>
  <c r="N456" i="33"/>
  <c r="O456" i="33" s="1"/>
  <c r="P453" i="33"/>
  <c r="P300" i="33"/>
  <c r="R300" i="33" s="1"/>
  <c r="N492" i="33"/>
  <c r="O492" i="33" s="1"/>
  <c r="N168" i="33"/>
  <c r="O168" i="33" s="1"/>
  <c r="P255" i="33"/>
  <c r="P348" i="33"/>
  <c r="P456" i="33"/>
  <c r="P373" i="33"/>
  <c r="P233" i="33"/>
  <c r="P229" i="33"/>
  <c r="P431" i="33"/>
  <c r="P30" i="33"/>
  <c r="R30" i="33" s="1"/>
  <c r="Q225" i="33"/>
  <c r="N67" i="33"/>
  <c r="O67" i="33" s="1"/>
  <c r="Q50" i="33"/>
  <c r="N292" i="33"/>
  <c r="O292" i="33" s="1"/>
  <c r="P325" i="33"/>
  <c r="P251" i="33"/>
  <c r="P385" i="33"/>
  <c r="R385" i="33" s="1"/>
  <c r="S385" i="33" s="1"/>
  <c r="P358" i="33"/>
  <c r="N106" i="33"/>
  <c r="O106" i="33" s="1"/>
  <c r="N221" i="33"/>
  <c r="O221" i="33" s="1"/>
  <c r="P146" i="33"/>
  <c r="N261" i="33"/>
  <c r="O261" i="33" s="1"/>
  <c r="N195" i="33"/>
  <c r="O195" i="33" s="1"/>
  <c r="N48" i="33"/>
  <c r="O48" i="33" s="1"/>
  <c r="N518" i="33"/>
  <c r="O518" i="33" s="1"/>
  <c r="Q526" i="33"/>
  <c r="P426" i="33"/>
  <c r="N183" i="33"/>
  <c r="O183" i="33" s="1"/>
  <c r="P295" i="33"/>
  <c r="P64" i="33"/>
  <c r="N528" i="33"/>
  <c r="O528" i="33" s="1"/>
  <c r="Q67" i="33"/>
  <c r="P494" i="33"/>
  <c r="N342" i="33"/>
  <c r="O342" i="33" s="1"/>
  <c r="Q43" i="33"/>
  <c r="P496" i="33"/>
  <c r="P350" i="33"/>
  <c r="R350" i="33" s="1"/>
  <c r="N404" i="33"/>
  <c r="O404" i="33" s="1"/>
  <c r="N480" i="33"/>
  <c r="O480" i="33" s="1"/>
  <c r="Q492" i="33"/>
  <c r="P330" i="33"/>
  <c r="N117" i="33"/>
  <c r="O117" i="33" s="1"/>
  <c r="N226" i="33"/>
  <c r="O226" i="33" s="1"/>
  <c r="Q424" i="33"/>
  <c r="N339" i="33"/>
  <c r="O339" i="33" s="1"/>
  <c r="N490" i="33"/>
  <c r="O490" i="33" s="1"/>
  <c r="N325" i="33"/>
  <c r="O325" i="33" s="1"/>
  <c r="N451" i="33"/>
  <c r="O451" i="33" s="1"/>
  <c r="N427" i="33"/>
  <c r="O427" i="33" s="1"/>
  <c r="P138" i="33"/>
  <c r="N160" i="33"/>
  <c r="O160" i="33" s="1"/>
  <c r="N253" i="33"/>
  <c r="O253" i="33" s="1"/>
  <c r="Q251" i="33"/>
  <c r="P163" i="33"/>
  <c r="P258" i="33"/>
  <c r="Q171" i="33"/>
  <c r="N256" i="33"/>
  <c r="O256" i="33" s="1"/>
  <c r="Q495" i="33"/>
  <c r="P201" i="33"/>
  <c r="P253" i="33"/>
  <c r="N217" i="33"/>
  <c r="O217" i="33" s="1"/>
  <c r="N313" i="33"/>
  <c r="O313" i="33" s="1"/>
  <c r="Q273" i="33"/>
  <c r="Q245" i="33"/>
  <c r="P313" i="33"/>
  <c r="Q516" i="33"/>
  <c r="P23" i="33"/>
  <c r="N62" i="33"/>
  <c r="O62" i="33" s="1"/>
  <c r="N142" i="33"/>
  <c r="O142" i="33" s="1"/>
  <c r="N525" i="33"/>
  <c r="O525" i="33" s="1"/>
  <c r="P425" i="33"/>
  <c r="N520" i="33"/>
  <c r="O520" i="33" s="1"/>
  <c r="P286" i="33"/>
  <c r="N148" i="33"/>
  <c r="O148" i="33" s="1"/>
  <c r="P220" i="33"/>
  <c r="P142" i="33"/>
  <c r="P27" i="33"/>
  <c r="N348" i="33"/>
  <c r="O348" i="33" s="1"/>
  <c r="N484" i="33"/>
  <c r="O484" i="33" s="1"/>
  <c r="N478" i="33"/>
  <c r="O478" i="33" s="1"/>
  <c r="P115" i="33"/>
  <c r="N488" i="33"/>
  <c r="O488" i="33" s="1"/>
  <c r="N377" i="33"/>
  <c r="O377" i="33" s="1"/>
  <c r="Q458" i="33"/>
  <c r="P74" i="33"/>
  <c r="R74" i="33" s="1"/>
  <c r="S74" i="33" s="1"/>
  <c r="Q497" i="33"/>
  <c r="P18" i="33"/>
  <c r="R18" i="33" s="1"/>
  <c r="Q276" i="33"/>
  <c r="N105" i="33"/>
  <c r="O105" i="33" s="1"/>
  <c r="P328" i="33"/>
  <c r="R328" i="33" s="1"/>
  <c r="Q119" i="33"/>
  <c r="P365" i="33"/>
  <c r="N365" i="33"/>
  <c r="O365" i="33" s="1"/>
  <c r="Q285" i="33"/>
  <c r="N443" i="33"/>
  <c r="O443" i="33" s="1"/>
  <c r="P301" i="33"/>
  <c r="R301" i="33" s="1"/>
  <c r="P372" i="33"/>
  <c r="N75" i="33"/>
  <c r="O75" i="33" s="1"/>
  <c r="Q529" i="33"/>
  <c r="N278" i="33"/>
  <c r="O278" i="33" s="1"/>
  <c r="N238" i="33"/>
  <c r="O238" i="33" s="1"/>
  <c r="Q509" i="33"/>
  <c r="N442" i="33"/>
  <c r="O442" i="33" s="1"/>
  <c r="N312" i="33"/>
  <c r="O312" i="33" s="1"/>
  <c r="P528" i="33"/>
  <c r="P511" i="33"/>
  <c r="R511" i="33" s="1"/>
  <c r="N56" i="33"/>
  <c r="O56" i="33" s="1"/>
  <c r="P510" i="33"/>
  <c r="P136" i="33"/>
  <c r="P290" i="33"/>
  <c r="R290" i="33" s="1"/>
  <c r="Q434" i="33"/>
  <c r="Q494" i="33"/>
  <c r="N139" i="33"/>
  <c r="O139" i="33" s="1"/>
  <c r="N254" i="33"/>
  <c r="O254" i="33" s="1"/>
  <c r="Q499" i="33"/>
  <c r="N425" i="33"/>
  <c r="O425" i="33" s="1"/>
  <c r="N175" i="33"/>
  <c r="O175" i="33" s="1"/>
  <c r="Q36" i="33"/>
  <c r="P57" i="33"/>
  <c r="N379" i="33"/>
  <c r="O379" i="33" s="1"/>
  <c r="N343" i="33"/>
  <c r="O343" i="33" s="1"/>
  <c r="N411" i="33"/>
  <c r="O411" i="33" s="1"/>
  <c r="Q57" i="33"/>
  <c r="Q160" i="33"/>
  <c r="N119" i="33"/>
  <c r="O119" i="33" s="1"/>
  <c r="P495" i="33"/>
  <c r="Q346" i="33"/>
  <c r="P176" i="33"/>
  <c r="Q405" i="33"/>
  <c r="N19" i="33"/>
  <c r="O19" i="33" s="1"/>
  <c r="N138" i="33"/>
  <c r="O138" i="33" s="1"/>
  <c r="P395" i="33"/>
  <c r="N176" i="33"/>
  <c r="O176" i="33" s="1"/>
  <c r="P178" i="33"/>
  <c r="Q19" i="33"/>
  <c r="N171" i="33"/>
  <c r="O171" i="33" s="1"/>
  <c r="Q256" i="33"/>
  <c r="Q472" i="33"/>
  <c r="N179" i="33"/>
  <c r="O179" i="33" s="1"/>
  <c r="P516" i="33"/>
  <c r="P504" i="33"/>
  <c r="Q179" i="33"/>
  <c r="Q206" i="33"/>
  <c r="Q174" i="33"/>
  <c r="Q506" i="33"/>
  <c r="Q331" i="33"/>
  <c r="N453" i="33"/>
  <c r="O453" i="33" s="1"/>
  <c r="Q362" i="33"/>
  <c r="N222" i="33"/>
  <c r="O222" i="33" s="1"/>
  <c r="Q66" i="33"/>
  <c r="N150" i="33"/>
  <c r="O150" i="33" s="1"/>
  <c r="Q175" i="33"/>
  <c r="Q150" i="33"/>
  <c r="Q191" i="33"/>
  <c r="P484" i="33"/>
  <c r="N255" i="33"/>
  <c r="O255" i="33" s="1"/>
  <c r="N468" i="33"/>
  <c r="O468" i="33" s="1"/>
  <c r="N102" i="33"/>
  <c r="O102" i="33" s="1"/>
  <c r="P269" i="33"/>
  <c r="P272" i="33"/>
  <c r="Q446" i="33"/>
  <c r="Q444" i="33"/>
  <c r="N97" i="33"/>
  <c r="O97" i="33" s="1"/>
  <c r="Q522" i="33"/>
  <c r="Q360" i="33"/>
  <c r="N290" i="33"/>
  <c r="O290" i="33" s="1"/>
  <c r="N362" i="33"/>
  <c r="O362" i="33" s="1"/>
  <c r="P303" i="33"/>
  <c r="Q176" i="33"/>
  <c r="Q483" i="33"/>
  <c r="Q101" i="33"/>
  <c r="P72" i="33"/>
  <c r="R72" i="33" s="1"/>
  <c r="S72" i="33" s="1"/>
  <c r="Q181" i="33"/>
  <c r="N79" i="33"/>
  <c r="O79" i="33" s="1"/>
  <c r="N337" i="33"/>
  <c r="O337" i="33" s="1"/>
  <c r="N132" i="33"/>
  <c r="O132" i="33" s="1"/>
  <c r="P387" i="33"/>
  <c r="N77" i="33"/>
  <c r="O77" i="33" s="1"/>
  <c r="P526" i="33"/>
  <c r="P200" i="33"/>
  <c r="R200" i="33" s="1"/>
  <c r="S200" i="33" s="1"/>
  <c r="P376" i="33"/>
  <c r="N381" i="33"/>
  <c r="O381" i="33" s="1"/>
  <c r="P172" i="33"/>
  <c r="R172" i="33" s="1"/>
  <c r="Q425" i="33"/>
  <c r="N143" i="33"/>
  <c r="O143" i="33" s="1"/>
  <c r="P400" i="33"/>
  <c r="R400" i="33" s="1"/>
  <c r="Q388" i="33"/>
  <c r="N420" i="33"/>
  <c r="O420" i="33" s="1"/>
  <c r="N101" i="33"/>
  <c r="O101" i="33" s="1"/>
  <c r="P105" i="33"/>
  <c r="R105" i="33" s="1"/>
  <c r="Q416" i="33"/>
  <c r="N197" i="33"/>
  <c r="O197" i="33" s="1"/>
  <c r="Q20" i="33"/>
  <c r="P161" i="33"/>
  <c r="N363" i="33"/>
  <c r="O363" i="33" s="1"/>
  <c r="Q377" i="33"/>
  <c r="N242" i="33"/>
  <c r="O242" i="33" s="1"/>
  <c r="Q117" i="33"/>
  <c r="N208" i="33"/>
  <c r="O208" i="33" s="1"/>
  <c r="P363" i="33"/>
  <c r="N315" i="33"/>
  <c r="O315" i="33" s="1"/>
  <c r="N415" i="33"/>
  <c r="O415" i="33" s="1"/>
  <c r="P242" i="33"/>
  <c r="N299" i="33"/>
  <c r="O299" i="33" s="1"/>
  <c r="P315" i="33"/>
  <c r="R315" i="33" s="1"/>
  <c r="Q86" i="33"/>
  <c r="Q436" i="33"/>
  <c r="Q138" i="33"/>
  <c r="Q354" i="33"/>
  <c r="N389" i="33"/>
  <c r="O389" i="33" s="1"/>
  <c r="P86" i="33"/>
  <c r="N273" i="33"/>
  <c r="O273" i="33" s="1"/>
  <c r="N219" i="33"/>
  <c r="O219" i="33" s="1"/>
  <c r="P500" i="33"/>
  <c r="Q165" i="33"/>
  <c r="N155" i="33"/>
  <c r="O155" i="33" s="1"/>
  <c r="P336" i="33"/>
  <c r="Q386" i="33"/>
  <c r="Q447" i="33"/>
  <c r="N336" i="33"/>
  <c r="O336" i="33" s="1"/>
  <c r="Q212" i="33"/>
  <c r="N264" i="33"/>
  <c r="O264" i="33" s="1"/>
  <c r="P520" i="33"/>
  <c r="P407" i="33"/>
  <c r="N513" i="33"/>
  <c r="O513" i="33" s="1"/>
  <c r="N275" i="33"/>
  <c r="O275" i="33" s="1"/>
  <c r="Q189" i="33"/>
  <c r="P296" i="33"/>
  <c r="Q241" i="33"/>
  <c r="P446" i="33"/>
  <c r="P297" i="33"/>
  <c r="P493" i="33"/>
  <c r="R493" i="33" s="1"/>
  <c r="Q308" i="33"/>
  <c r="P174" i="33"/>
  <c r="N94" i="33"/>
  <c r="O94" i="33" s="1"/>
  <c r="P80" i="33"/>
  <c r="Q264" i="33"/>
  <c r="N157" i="33"/>
  <c r="O157" i="33" s="1"/>
  <c r="N390" i="33"/>
  <c r="O390" i="33" s="1"/>
  <c r="Q321" i="33"/>
  <c r="P298" i="33"/>
  <c r="R298" i="33" s="1"/>
  <c r="N192" i="33"/>
  <c r="O192" i="33" s="1"/>
  <c r="P100" i="33"/>
  <c r="Q84" i="33"/>
  <c r="N493" i="33"/>
  <c r="O493" i="33" s="1"/>
  <c r="P113" i="33"/>
  <c r="Q54" i="33"/>
  <c r="N482" i="33"/>
  <c r="O482" i="33" s="1"/>
  <c r="Q323" i="33"/>
  <c r="P435" i="33"/>
  <c r="N153" i="33"/>
  <c r="O153" i="33" s="1"/>
  <c r="Q287" i="33"/>
  <c r="N380" i="33"/>
  <c r="O380" i="33" s="1"/>
  <c r="Q442" i="33"/>
  <c r="P519" i="33"/>
  <c r="R519" i="33" s="1"/>
  <c r="P164" i="33"/>
  <c r="P448" i="33"/>
  <c r="R448" i="33" s="1"/>
  <c r="N438" i="33"/>
  <c r="O438" i="33" s="1"/>
  <c r="N346" i="33"/>
  <c r="O346" i="33" s="1"/>
  <c r="P369" i="33"/>
  <c r="P37" i="33"/>
  <c r="P360" i="33"/>
  <c r="Q76" i="33"/>
  <c r="Q40" i="33"/>
  <c r="N455" i="33"/>
  <c r="O455" i="33" s="1"/>
  <c r="P262" i="33"/>
  <c r="P244" i="33"/>
  <c r="N137" i="33"/>
  <c r="O137" i="33" s="1"/>
  <c r="Q157" i="33"/>
  <c r="Q286" i="33"/>
  <c r="P507" i="33"/>
  <c r="R507" i="33" s="1"/>
  <c r="N394" i="33"/>
  <c r="O394" i="33" s="1"/>
  <c r="N382" i="33"/>
  <c r="O382" i="33" s="1"/>
  <c r="N515" i="33"/>
  <c r="O515" i="33" s="1"/>
  <c r="Q461" i="33"/>
  <c r="Q28" i="33"/>
  <c r="N86" i="33"/>
  <c r="O86" i="33" s="1"/>
  <c r="P461" i="33"/>
  <c r="Q163" i="33"/>
  <c r="P28" i="33"/>
  <c r="Q502" i="33"/>
  <c r="Q237" i="33"/>
  <c r="N26" i="33"/>
  <c r="O26" i="33" s="1"/>
  <c r="Q109" i="33"/>
  <c r="N527" i="33"/>
  <c r="O527" i="33" s="1"/>
  <c r="P502" i="33"/>
  <c r="N436" i="33"/>
  <c r="O436" i="33" s="1"/>
  <c r="Q217" i="33"/>
  <c r="Q460" i="33"/>
  <c r="P273" i="33"/>
  <c r="Q144" i="33"/>
  <c r="Q68" i="33"/>
  <c r="N212" i="33"/>
  <c r="O212" i="33" s="1"/>
  <c r="N449" i="33"/>
  <c r="O449" i="33" s="1"/>
  <c r="N68" i="33"/>
  <c r="O68" i="33" s="1"/>
  <c r="P432" i="33"/>
  <c r="P245" i="33"/>
  <c r="P222" i="33"/>
  <c r="R222" i="33" s="1"/>
  <c r="Q168" i="33"/>
  <c r="N269" i="33"/>
  <c r="O269" i="33" s="1"/>
  <c r="P228" i="33"/>
  <c r="P186" i="33"/>
  <c r="N233" i="33"/>
  <c r="O233" i="33" s="1"/>
  <c r="Q94" i="33"/>
  <c r="Q55" i="33"/>
  <c r="N246" i="33"/>
  <c r="O246" i="33" s="1"/>
  <c r="P292" i="33"/>
  <c r="R292" i="33" s="1"/>
  <c r="N33" i="33"/>
  <c r="O33" i="33" s="1"/>
  <c r="N81" i="33"/>
  <c r="O81" i="33" s="1"/>
  <c r="Q348" i="33"/>
  <c r="N170" i="33"/>
  <c r="O170" i="33" s="1"/>
  <c r="N187" i="33"/>
  <c r="O187" i="33" s="1"/>
  <c r="P506" i="33"/>
  <c r="P523" i="33"/>
  <c r="Q479" i="33"/>
  <c r="P306" i="33"/>
  <c r="P59" i="33"/>
  <c r="Q419" i="33"/>
  <c r="Q277" i="33"/>
  <c r="Q505" i="33"/>
  <c r="N470" i="33"/>
  <c r="O470" i="33" s="1"/>
  <c r="Q93" i="33"/>
  <c r="P316" i="33"/>
  <c r="R316" i="33" s="1"/>
  <c r="Q85" i="33"/>
  <c r="P424" i="33"/>
  <c r="N258" i="33"/>
  <c r="O258" i="33" s="1"/>
  <c r="N309" i="33"/>
  <c r="O309" i="33" s="1"/>
  <c r="Q178" i="33"/>
  <c r="N206" i="33"/>
  <c r="O206" i="33" s="1"/>
  <c r="P433" i="33"/>
  <c r="R433" i="33" s="1"/>
  <c r="Q456" i="33"/>
  <c r="Q367" i="33"/>
  <c r="P66" i="33"/>
  <c r="Q453" i="33"/>
  <c r="Q296" i="33"/>
  <c r="Q344" i="33"/>
  <c r="N398" i="33"/>
  <c r="O398" i="33" s="1"/>
  <c r="P339" i="33"/>
  <c r="Q304" i="33"/>
  <c r="N44" i="33"/>
  <c r="O44" i="33" s="1"/>
  <c r="N211" i="33"/>
  <c r="O211" i="33" s="1"/>
  <c r="Q520" i="33"/>
  <c r="P85" i="33"/>
  <c r="P119" i="33"/>
  <c r="N472" i="33"/>
  <c r="O472" i="33" s="1"/>
  <c r="N23" i="33"/>
  <c r="O23" i="33" s="1"/>
  <c r="N481" i="33"/>
  <c r="O481" i="33" s="1"/>
  <c r="Q267" i="33"/>
  <c r="P410" i="33"/>
  <c r="N419" i="33"/>
  <c r="O419" i="33" s="1"/>
  <c r="P451" i="33"/>
  <c r="R451" i="33" s="1"/>
  <c r="S451" i="33" s="1"/>
  <c r="Q415" i="33"/>
  <c r="N395" i="33"/>
  <c r="O395" i="33" s="1"/>
  <c r="N165" i="33"/>
  <c r="O165" i="33" s="1"/>
  <c r="Q309" i="33"/>
  <c r="N433" i="33"/>
  <c r="O433" i="33" s="1"/>
  <c r="P386" i="33"/>
  <c r="Q102" i="33"/>
  <c r="P383" i="33"/>
  <c r="Q211" i="33"/>
  <c r="P447" i="33"/>
  <c r="P84" i="33"/>
  <c r="N454" i="33"/>
  <c r="O454" i="33" s="1"/>
  <c r="P197" i="33"/>
  <c r="R197" i="33" s="1"/>
  <c r="Q149" i="33"/>
  <c r="N229" i="33"/>
  <c r="O229" i="33" s="1"/>
  <c r="P212" i="33"/>
  <c r="Q229" i="33"/>
  <c r="N115" i="33"/>
  <c r="O115" i="33" s="1"/>
  <c r="P513" i="33"/>
  <c r="Q95" i="33"/>
  <c r="Q114" i="33"/>
  <c r="Q411" i="33"/>
  <c r="Q432" i="33"/>
  <c r="Q142" i="33"/>
  <c r="P474" i="33"/>
  <c r="P347" i="33"/>
  <c r="R347" i="33" s="1"/>
  <c r="S347" i="33" s="1"/>
  <c r="P83" i="33"/>
  <c r="R83" i="33" s="1"/>
  <c r="S83" i="33" s="1"/>
  <c r="Q118" i="33"/>
  <c r="Q394" i="33"/>
  <c r="N266" i="33"/>
  <c r="O266" i="33" s="1"/>
  <c r="Q242" i="33"/>
  <c r="P109" i="33"/>
  <c r="P26" i="33"/>
  <c r="Q130" i="33"/>
  <c r="Q199" i="33"/>
  <c r="P162" i="33"/>
  <c r="P148" i="33"/>
  <c r="R148" i="33" s="1"/>
  <c r="P90" i="33"/>
  <c r="R90" i="33" s="1"/>
  <c r="S90" i="33" s="1"/>
  <c r="N446" i="33"/>
  <c r="O446" i="33" s="1"/>
  <c r="Q484" i="33"/>
  <c r="N466" i="33"/>
  <c r="O466" i="33" s="1"/>
  <c r="Q306" i="33"/>
  <c r="Q33" i="33"/>
  <c r="N166" i="33"/>
  <c r="O166" i="33" s="1"/>
  <c r="P396" i="33"/>
  <c r="N36" i="33"/>
  <c r="O36" i="33" s="1"/>
  <c r="Q214" i="33"/>
  <c r="N507" i="33"/>
  <c r="O507" i="33" s="1"/>
  <c r="P69" i="33"/>
  <c r="R69" i="33" s="1"/>
  <c r="P209" i="33"/>
  <c r="P19" i="33"/>
  <c r="Q491" i="33"/>
  <c r="Q246" i="33"/>
  <c r="N250" i="33"/>
  <c r="O250" i="33" s="1"/>
  <c r="P283" i="33"/>
  <c r="Q359" i="33"/>
  <c r="N98" i="33"/>
  <c r="O98" i="33" s="1"/>
  <c r="N434" i="33"/>
  <c r="O434" i="33" s="1"/>
  <c r="P191" i="33"/>
  <c r="N483" i="33"/>
  <c r="O483" i="33" s="1"/>
  <c r="N461" i="33"/>
  <c r="O461" i="33" s="1"/>
  <c r="P346" i="33"/>
  <c r="N386" i="33"/>
  <c r="O386" i="33" s="1"/>
  <c r="P199" i="33"/>
  <c r="N224" i="33"/>
  <c r="O224" i="33" s="1"/>
  <c r="P150" i="33"/>
  <c r="R150" i="33" s="1"/>
  <c r="P241" i="33"/>
  <c r="N88" i="33"/>
  <c r="O88" i="33" s="1"/>
  <c r="P483" i="33"/>
  <c r="N162" i="33"/>
  <c r="O162" i="33" s="1"/>
  <c r="P252" i="33"/>
  <c r="Q65" i="33"/>
  <c r="P503" i="33"/>
  <c r="Q226" i="33"/>
  <c r="Q259" i="33"/>
  <c r="N267" i="33"/>
  <c r="O267" i="33" s="1"/>
  <c r="P381" i="33"/>
  <c r="N135" i="33"/>
  <c r="O135" i="33" s="1"/>
  <c r="Q303" i="33"/>
  <c r="Q339" i="33"/>
  <c r="Q112" i="33"/>
  <c r="P227" i="33"/>
  <c r="P130" i="33"/>
  <c r="P122" i="33"/>
  <c r="Q122" i="33"/>
  <c r="P187" i="33"/>
  <c r="R187" i="33" s="1"/>
  <c r="N252" i="33"/>
  <c r="O252" i="33" s="1"/>
  <c r="Q466" i="33"/>
  <c r="N186" i="33"/>
  <c r="O186" i="33" s="1"/>
  <c r="Q250" i="33"/>
  <c r="P68" i="33"/>
  <c r="P81" i="33"/>
  <c r="P87" i="33"/>
  <c r="P394" i="33"/>
  <c r="N289" i="33"/>
  <c r="O289" i="33" s="1"/>
  <c r="Q125" i="33"/>
  <c r="Q299" i="33"/>
  <c r="N214" i="33"/>
  <c r="O214" i="33" s="1"/>
  <c r="Q513" i="33"/>
  <c r="P77" i="33"/>
  <c r="N163" i="33"/>
  <c r="O163" i="33" s="1"/>
  <c r="N87" i="33"/>
  <c r="O87" i="33" s="1"/>
  <c r="P275" i="33"/>
  <c r="R275" i="33" s="1"/>
  <c r="Q334" i="33"/>
  <c r="Q131" i="33"/>
  <c r="P489" i="33"/>
  <c r="R489" i="33" s="1"/>
  <c r="Q100" i="33"/>
  <c r="P405" i="33"/>
  <c r="N405" i="33"/>
  <c r="O405" i="33" s="1"/>
  <c r="N413" i="33"/>
  <c r="O413" i="33" s="1"/>
  <c r="Q155" i="33"/>
  <c r="N227" i="33"/>
  <c r="O227" i="33" s="1"/>
  <c r="P491" i="33"/>
  <c r="N491" i="33"/>
  <c r="O491" i="33" s="1"/>
  <c r="Q224" i="33"/>
  <c r="N55" i="33"/>
  <c r="O55" i="33" s="1"/>
  <c r="Q228" i="33"/>
  <c r="P123" i="33"/>
  <c r="R123" i="33" s="1"/>
  <c r="P304" i="33"/>
  <c r="N122" i="33"/>
  <c r="O122" i="33" s="1"/>
  <c r="N428" i="33"/>
  <c r="O428" i="33" s="1"/>
  <c r="Q219" i="33"/>
  <c r="Q139" i="33"/>
  <c r="P415" i="33"/>
  <c r="Q373" i="33"/>
  <c r="Q269" i="33"/>
  <c r="P337" i="33"/>
  <c r="Q127" i="33"/>
  <c r="N100" i="33"/>
  <c r="O100" i="33" s="1"/>
  <c r="N114" i="33"/>
  <c r="O114" i="33" s="1"/>
  <c r="Q161" i="33"/>
  <c r="P490" i="33"/>
  <c r="N354" i="33"/>
  <c r="O354" i="33" s="1"/>
  <c r="Q503" i="33"/>
  <c r="P214" i="33"/>
  <c r="P256" i="33"/>
  <c r="P102" i="33"/>
  <c r="N189" i="33"/>
  <c r="O189" i="33" s="1"/>
  <c r="P170" i="33"/>
  <c r="R170" i="33" s="1"/>
  <c r="Q230" i="33"/>
  <c r="P525" i="33"/>
  <c r="Q504" i="33"/>
  <c r="P31" i="33"/>
  <c r="R31" i="33" s="1"/>
  <c r="S31" i="33" s="1"/>
  <c r="Q136" i="33"/>
  <c r="N322" i="33"/>
  <c r="O322" i="33" s="1"/>
  <c r="P322" i="33"/>
  <c r="P189" i="33"/>
  <c r="N338" i="33"/>
  <c r="O338" i="33" s="1"/>
  <c r="P204" i="33"/>
  <c r="R204" i="33" s="1"/>
  <c r="Q249" i="33"/>
  <c r="Q120" i="33"/>
  <c r="P160" i="33"/>
  <c r="R160" i="33" s="1"/>
  <c r="S160" i="33" s="1"/>
  <c r="P247" i="33"/>
  <c r="N109" i="33"/>
  <c r="O109" i="33" s="1"/>
  <c r="Q333" i="33"/>
  <c r="N503" i="33"/>
  <c r="O503" i="33" s="1"/>
  <c r="N178" i="33"/>
  <c r="O178" i="33" s="1"/>
  <c r="Q407" i="33"/>
  <c r="Q186" i="33"/>
  <c r="N300" i="33"/>
  <c r="O300" i="33" s="1"/>
  <c r="Q297" i="33"/>
  <c r="Q322" i="33"/>
  <c r="P449" i="33"/>
  <c r="N330" i="33"/>
  <c r="O330" i="33" s="1"/>
  <c r="Q215" i="33"/>
  <c r="P93" i="33"/>
  <c r="P112" i="33"/>
  <c r="Q488" i="33"/>
  <c r="P393" i="33"/>
  <c r="C273" i="23"/>
  <c r="C34" i="24" s="1"/>
  <c r="C33" i="24"/>
  <c r="Q907" i="33"/>
  <c r="N649" i="33"/>
  <c r="O649" i="33" s="1"/>
  <c r="N609" i="33"/>
  <c r="O609" i="33" s="1"/>
  <c r="P776" i="33"/>
  <c r="N984" i="33"/>
  <c r="O984" i="33" s="1"/>
  <c r="Q870" i="33"/>
  <c r="P770" i="33"/>
  <c r="P615" i="33"/>
  <c r="P576" i="33"/>
  <c r="Q576" i="33"/>
  <c r="N762" i="33"/>
  <c r="O762" i="33" s="1"/>
  <c r="P985" i="33"/>
  <c r="P587" i="33"/>
  <c r="Q748" i="33"/>
  <c r="P669" i="33"/>
  <c r="N694" i="33"/>
  <c r="O694" i="33" s="1"/>
  <c r="N1058" i="33"/>
  <c r="O1058" i="33" s="1"/>
  <c r="Q798" i="33"/>
  <c r="Q896" i="33"/>
  <c r="N788" i="33"/>
  <c r="O788" i="33" s="1"/>
  <c r="N604" i="33"/>
  <c r="O604" i="33" s="1"/>
  <c r="P621" i="33"/>
  <c r="N940" i="33"/>
  <c r="O940" i="33" s="1"/>
  <c r="Q788" i="33"/>
  <c r="N972" i="33"/>
  <c r="O972" i="33" s="1"/>
  <c r="P787" i="33"/>
  <c r="N1024" i="33"/>
  <c r="O1024" i="33" s="1"/>
  <c r="P1033" i="33"/>
  <c r="P646" i="33"/>
  <c r="N681" i="33"/>
  <c r="O681" i="33" s="1"/>
  <c r="P563" i="33"/>
  <c r="P865" i="33"/>
  <c r="N915" i="33"/>
  <c r="O915" i="33" s="1"/>
  <c r="P568" i="33"/>
  <c r="P619" i="33"/>
  <c r="P609" i="33"/>
  <c r="P892" i="33"/>
  <c r="P898" i="33"/>
  <c r="N1000" i="33"/>
  <c r="O1000" i="33" s="1"/>
  <c r="Q709" i="33"/>
  <c r="Q585" i="33"/>
  <c r="Q732" i="33"/>
  <c r="N763" i="33"/>
  <c r="O763" i="33" s="1"/>
  <c r="N1056" i="33"/>
  <c r="O1056" i="33" s="1"/>
  <c r="P906" i="33"/>
  <c r="Q753" i="33"/>
  <c r="N598" i="33"/>
  <c r="O598" i="33" s="1"/>
  <c r="N748" i="33"/>
  <c r="O748" i="33" s="1"/>
  <c r="N607" i="33"/>
  <c r="O607" i="33" s="1"/>
  <c r="P705" i="33"/>
  <c r="Q997" i="33"/>
  <c r="Q1058" i="33"/>
  <c r="P785" i="33"/>
  <c r="P1002" i="33"/>
  <c r="P683" i="33"/>
  <c r="Q718" i="33"/>
  <c r="Q621" i="33"/>
  <c r="Q699" i="33"/>
  <c r="N959" i="33"/>
  <c r="O959" i="33" s="1"/>
  <c r="N559" i="33"/>
  <c r="O559" i="33" s="1"/>
  <c r="P914" i="33"/>
  <c r="N568" i="33"/>
  <c r="O568" i="33" s="1"/>
  <c r="N631" i="33"/>
  <c r="O631" i="33" s="1"/>
  <c r="Q674" i="33"/>
  <c r="P839" i="33"/>
  <c r="N1035" i="33"/>
  <c r="O1035" i="33" s="1"/>
  <c r="Q599" i="33"/>
  <c r="P816" i="33"/>
  <c r="P947" i="33"/>
  <c r="P601" i="33"/>
  <c r="P795" i="33"/>
  <c r="P840" i="33"/>
  <c r="Q877" i="33"/>
  <c r="Q1003" i="33"/>
  <c r="Q686" i="33"/>
  <c r="N938" i="33"/>
  <c r="O938" i="33" s="1"/>
  <c r="Q853" i="33"/>
  <c r="Q854" i="33"/>
  <c r="N1010" i="33"/>
  <c r="O1010" i="33" s="1"/>
  <c r="N884" i="33"/>
  <c r="O884" i="33" s="1"/>
  <c r="N728" i="33"/>
  <c r="O728" i="33" s="1"/>
  <c r="Q930" i="33"/>
  <c r="Q597" i="33"/>
  <c r="Q810" i="33"/>
  <c r="N922" i="33"/>
  <c r="O922" i="33" s="1"/>
  <c r="Q577" i="33"/>
  <c r="P761" i="33"/>
  <c r="Q886" i="33"/>
  <c r="N1026" i="33"/>
  <c r="O1026" i="33" s="1"/>
  <c r="Q817" i="33"/>
  <c r="P728" i="33"/>
  <c r="N833" i="33"/>
  <c r="O833" i="33" s="1"/>
  <c r="P647" i="33"/>
  <c r="Q824" i="33"/>
  <c r="P957" i="33"/>
  <c r="N876" i="33"/>
  <c r="O876" i="33" s="1"/>
  <c r="P867" i="33"/>
  <c r="Q929" i="33"/>
  <c r="P567" i="33"/>
  <c r="P767" i="33"/>
  <c r="N820" i="33"/>
  <c r="O820" i="33" s="1"/>
  <c r="N956" i="33"/>
  <c r="O956" i="33" s="1"/>
  <c r="Q1041" i="33"/>
  <c r="N992" i="33"/>
  <c r="O992" i="33" s="1"/>
  <c r="P970" i="33"/>
  <c r="P552" i="33"/>
  <c r="P918" i="33"/>
  <c r="P1041" i="33"/>
  <c r="P559" i="33"/>
  <c r="Q914" i="33"/>
  <c r="Q800" i="33"/>
  <c r="N961" i="33"/>
  <c r="O961" i="33" s="1"/>
  <c r="N1015" i="33"/>
  <c r="O1015" i="33" s="1"/>
  <c r="P1045" i="33"/>
  <c r="P585" i="33"/>
  <c r="N892" i="33"/>
  <c r="O892" i="33" s="1"/>
  <c r="Q671" i="33"/>
  <c r="Q859" i="33"/>
  <c r="P612" i="33"/>
  <c r="Q776" i="33"/>
  <c r="N770" i="33"/>
  <c r="O770" i="33" s="1"/>
  <c r="P732" i="33"/>
  <c r="N718" i="33"/>
  <c r="O718" i="33" s="1"/>
  <c r="P604" i="33"/>
  <c r="N1050" i="33"/>
  <c r="O1050" i="33" s="1"/>
  <c r="P598" i="33"/>
  <c r="Q668" i="33"/>
  <c r="P871" i="33"/>
  <c r="P700" i="33"/>
  <c r="P586" i="33"/>
  <c r="Q837" i="33"/>
  <c r="Q868" i="33"/>
  <c r="P694" i="33"/>
  <c r="Q996" i="33"/>
  <c r="N977" i="33"/>
  <c r="O977" i="33" s="1"/>
  <c r="P940" i="33"/>
  <c r="P636" i="33"/>
  <c r="P1038" i="33"/>
  <c r="P699" i="33"/>
  <c r="P784" i="33"/>
  <c r="N1045" i="33"/>
  <c r="O1045" i="33" s="1"/>
  <c r="Q955" i="33"/>
  <c r="P626" i="33"/>
  <c r="P822" i="33"/>
  <c r="P972" i="33"/>
  <c r="Q720" i="33"/>
  <c r="N644" i="33"/>
  <c r="O644" i="33" s="1"/>
  <c r="N666" i="33"/>
  <c r="O666" i="33" s="1"/>
  <c r="Q773" i="33"/>
  <c r="P717" i="33"/>
  <c r="P950" i="33"/>
  <c r="P659" i="33"/>
  <c r="P821" i="33"/>
  <c r="Q986" i="33"/>
  <c r="Q932" i="33"/>
  <c r="Q919" i="33"/>
  <c r="P662" i="33"/>
  <c r="N727" i="33"/>
  <c r="O727" i="33" s="1"/>
  <c r="N1062" i="33"/>
  <c r="O1062" i="33" s="1"/>
  <c r="N655" i="33"/>
  <c r="O655" i="33" s="1"/>
  <c r="N695" i="33"/>
  <c r="O695" i="33" s="1"/>
  <c r="N1009" i="33"/>
  <c r="O1009" i="33" s="1"/>
  <c r="Q912" i="33"/>
  <c r="N627" i="33"/>
  <c r="O627" i="33" s="1"/>
  <c r="P824" i="33"/>
  <c r="P1030" i="33"/>
  <c r="Q614" i="33"/>
  <c r="P829" i="33"/>
  <c r="Q651" i="33"/>
  <c r="N1043" i="33"/>
  <c r="O1043" i="33" s="1"/>
  <c r="N571" i="33"/>
  <c r="O571" i="33" s="1"/>
  <c r="P1009" i="33"/>
  <c r="P844" i="33"/>
  <c r="Q905" i="33"/>
  <c r="P735" i="33"/>
  <c r="Q895" i="33"/>
  <c r="N995" i="33"/>
  <c r="O995" i="33" s="1"/>
  <c r="N719" i="33"/>
  <c r="O719" i="33" s="1"/>
  <c r="P643" i="33"/>
  <c r="N957" i="33"/>
  <c r="O957" i="33" s="1"/>
  <c r="N907" i="33"/>
  <c r="O907" i="33" s="1"/>
  <c r="N805" i="33"/>
  <c r="O805" i="33" s="1"/>
  <c r="N812" i="33"/>
  <c r="O812" i="33" s="1"/>
  <c r="P1007" i="33"/>
  <c r="Q984" i="33"/>
  <c r="P1034" i="33"/>
  <c r="Q1000" i="33"/>
  <c r="N709" i="33"/>
  <c r="O709" i="33" s="1"/>
  <c r="Q838" i="33"/>
  <c r="N903" i="33"/>
  <c r="O903" i="33" s="1"/>
  <c r="N838" i="33"/>
  <c r="O838" i="33" s="1"/>
  <c r="N576" i="33"/>
  <c r="O576" i="33" s="1"/>
  <c r="P668" i="33"/>
  <c r="Q607" i="33"/>
  <c r="Q705" i="33"/>
  <c r="Q866" i="33"/>
  <c r="N669" i="33"/>
  <c r="O669" i="33" s="1"/>
  <c r="Q694" i="33"/>
  <c r="P869" i="33"/>
  <c r="P891" i="33"/>
  <c r="Q903" i="33"/>
  <c r="P693" i="33"/>
  <c r="Q935" i="33"/>
  <c r="P977" i="33"/>
  <c r="Q1002" i="33"/>
  <c r="Q873" i="33"/>
  <c r="P973" i="33"/>
  <c r="P982" i="33"/>
  <c r="N773" i="33"/>
  <c r="O773" i="33" s="1"/>
  <c r="P961" i="33"/>
  <c r="P959" i="33"/>
  <c r="N739" i="33"/>
  <c r="O739" i="33" s="1"/>
  <c r="P1027" i="33"/>
  <c r="Q911" i="33"/>
  <c r="P949" i="33"/>
  <c r="Q1047" i="33"/>
  <c r="P910" i="33"/>
  <c r="N1054" i="33"/>
  <c r="O1054" i="33" s="1"/>
  <c r="P727" i="33"/>
  <c r="P1062" i="33"/>
  <c r="N646" i="33"/>
  <c r="O646" i="33" s="1"/>
  <c r="Q679" i="33"/>
  <c r="Q659" i="33"/>
  <c r="Q915" i="33"/>
  <c r="Q553" i="33"/>
  <c r="Q1031" i="33"/>
  <c r="P754" i="33"/>
  <c r="P1014" i="33"/>
  <c r="N948" i="33"/>
  <c r="O948" i="33" s="1"/>
  <c r="P1010" i="33"/>
  <c r="N823" i="33"/>
  <c r="O823" i="33" s="1"/>
  <c r="N964" i="33"/>
  <c r="O964" i="33" s="1"/>
  <c r="P889" i="33"/>
  <c r="N929" i="33"/>
  <c r="O929" i="33" s="1"/>
  <c r="Q605" i="33"/>
  <c r="Q557" i="33"/>
  <c r="P895" i="33"/>
  <c r="N1014" i="33"/>
  <c r="O1014" i="33" s="1"/>
  <c r="P912" i="33"/>
  <c r="N707" i="33"/>
  <c r="O707" i="33" s="1"/>
  <c r="P1008" i="33"/>
  <c r="Q850" i="33"/>
  <c r="N802" i="33"/>
  <c r="O802" i="33" s="1"/>
  <c r="N954" i="33"/>
  <c r="O954" i="33" s="1"/>
  <c r="N905" i="33"/>
  <c r="O905" i="33" s="1"/>
  <c r="Q951" i="33"/>
  <c r="N730" i="33"/>
  <c r="O730" i="33" s="1"/>
  <c r="Q1025" i="33"/>
  <c r="N643" i="33"/>
  <c r="O643" i="33" s="1"/>
  <c r="Q1018" i="33"/>
  <c r="N569" i="33"/>
  <c r="O569" i="33" s="1"/>
  <c r="N901" i="33"/>
  <c r="O901" i="33" s="1"/>
  <c r="P800" i="33"/>
  <c r="P893" i="33"/>
  <c r="Q649" i="33"/>
  <c r="P671" i="33"/>
  <c r="N988" i="33"/>
  <c r="O988" i="33" s="1"/>
  <c r="N664" i="33"/>
  <c r="O664" i="33" s="1"/>
  <c r="Q832" i="33"/>
  <c r="Q612" i="33"/>
  <c r="P610" i="33"/>
  <c r="P670" i="33"/>
  <c r="Q814" i="33"/>
  <c r="P863" i="33"/>
  <c r="P1048" i="33"/>
  <c r="P843" i="33"/>
  <c r="N628" i="33"/>
  <c r="O628" i="33" s="1"/>
  <c r="Q716" i="33"/>
  <c r="Q638" i="33"/>
  <c r="Q792" i="33"/>
  <c r="N716" i="33"/>
  <c r="O716" i="33" s="1"/>
  <c r="N638" i="33"/>
  <c r="O638" i="33" s="1"/>
  <c r="N996" i="33"/>
  <c r="O996" i="33" s="1"/>
  <c r="N1001" i="33"/>
  <c r="O1001" i="33" s="1"/>
  <c r="N985" i="33"/>
  <c r="O985" i="33" s="1"/>
  <c r="Q565" i="33"/>
  <c r="Q733" i="33"/>
  <c r="Q636" i="33"/>
  <c r="P1058" i="33"/>
  <c r="Q950" i="33"/>
  <c r="Q633" i="33"/>
  <c r="Q566" i="33"/>
  <c r="Q949" i="33"/>
  <c r="N561" i="33"/>
  <c r="O561" i="33" s="1"/>
  <c r="N786" i="33"/>
  <c r="O786" i="33" s="1"/>
  <c r="Q938" i="33"/>
  <c r="Q917" i="33"/>
  <c r="N794" i="33"/>
  <c r="O794" i="33" s="1"/>
  <c r="N1003" i="33"/>
  <c r="O1003" i="33" s="1"/>
  <c r="P686" i="33"/>
  <c r="N563" i="33"/>
  <c r="O563" i="33" s="1"/>
  <c r="Q865" i="33"/>
  <c r="P915" i="33"/>
  <c r="N553" i="33"/>
  <c r="O553" i="33" s="1"/>
  <c r="Q631" i="33"/>
  <c r="Q943" i="33"/>
  <c r="Q1054" i="33"/>
  <c r="N599" i="33"/>
  <c r="O599" i="33" s="1"/>
  <c r="P978" i="33"/>
  <c r="N651" i="33"/>
  <c r="O651" i="33" s="1"/>
  <c r="Q989" i="33"/>
  <c r="Q803" i="33"/>
  <c r="Q615" i="33"/>
  <c r="P812" i="33"/>
  <c r="P859" i="33"/>
  <c r="Q898" i="33"/>
  <c r="N870" i="33"/>
  <c r="O870" i="33" s="1"/>
  <c r="P984" i="33"/>
  <c r="Q990" i="33"/>
  <c r="N1022" i="33"/>
  <c r="O1022" i="33" s="1"/>
  <c r="Q762" i="33"/>
  <c r="Q985" i="33"/>
  <c r="N814" i="33"/>
  <c r="O814" i="33" s="1"/>
  <c r="Q1005" i="33"/>
  <c r="N700" i="33"/>
  <c r="O700" i="33" s="1"/>
  <c r="N586" i="33"/>
  <c r="O586" i="33" s="1"/>
  <c r="P667" i="33"/>
  <c r="N798" i="33"/>
  <c r="O798" i="33" s="1"/>
  <c r="P713" i="33"/>
  <c r="N837" i="33"/>
  <c r="O837" i="33" s="1"/>
  <c r="N891" i="33"/>
  <c r="O891" i="33" s="1"/>
  <c r="N573" i="33"/>
  <c r="O573" i="33" s="1"/>
  <c r="P718" i="33"/>
  <c r="N1038" i="33"/>
  <c r="O1038" i="33" s="1"/>
  <c r="P763" i="33"/>
  <c r="Q598" i="33"/>
  <c r="N997" i="33"/>
  <c r="O997" i="33" s="1"/>
  <c r="N910" i="33"/>
  <c r="O910" i="33" s="1"/>
  <c r="P998" i="33"/>
  <c r="N634" i="33"/>
  <c r="O634" i="33" s="1"/>
  <c r="P1003" i="33"/>
  <c r="N885" i="33"/>
  <c r="O885" i="33" s="1"/>
  <c r="Q601" i="33"/>
  <c r="N795" i="33"/>
  <c r="O795" i="33" s="1"/>
  <c r="Q840" i="33"/>
  <c r="N877" i="33"/>
  <c r="O877" i="33" s="1"/>
  <c r="P663" i="33"/>
  <c r="N701" i="33"/>
  <c r="O701" i="33" s="1"/>
  <c r="N839" i="33"/>
  <c r="O839" i="33" s="1"/>
  <c r="Q1035" i="33"/>
  <c r="P599" i="33"/>
  <c r="N978" i="33"/>
  <c r="O978" i="33" s="1"/>
  <c r="Q947" i="33"/>
  <c r="Q695" i="33"/>
  <c r="N865" i="33"/>
  <c r="O865" i="33" s="1"/>
  <c r="N678" i="33"/>
  <c r="O678" i="33" s="1"/>
  <c r="P1004" i="33"/>
  <c r="N987" i="33"/>
  <c r="O987" i="33" s="1"/>
  <c r="Q922" i="33"/>
  <c r="N577" i="33"/>
  <c r="O577" i="33" s="1"/>
  <c r="P986" i="33"/>
  <c r="P886" i="33"/>
  <c r="N735" i="33"/>
  <c r="O735" i="33" s="1"/>
  <c r="Q728" i="33"/>
  <c r="N930" i="33"/>
  <c r="O930" i="33" s="1"/>
  <c r="Q714" i="33"/>
  <c r="N769" i="33"/>
  <c r="O769" i="33" s="1"/>
  <c r="Q721" i="33"/>
  <c r="P922" i="33"/>
  <c r="P577" i="33"/>
  <c r="N921" i="33"/>
  <c r="O921" i="33" s="1"/>
  <c r="Q974" i="33"/>
  <c r="N611" i="33"/>
  <c r="O611" i="33" s="1"/>
  <c r="Q1029" i="33"/>
  <c r="N652" i="33"/>
  <c r="O652" i="33" s="1"/>
  <c r="N552" i="33"/>
  <c r="O552" i="33" s="1"/>
  <c r="Q968" i="33"/>
  <c r="N895" i="33"/>
  <c r="O895" i="33" s="1"/>
  <c r="P995" i="33"/>
  <c r="P719" i="33"/>
  <c r="Q707" i="33"/>
  <c r="P764" i="33"/>
  <c r="P730" i="33"/>
  <c r="N867" i="33"/>
  <c r="O867" i="33" s="1"/>
  <c r="N958" i="33"/>
  <c r="O958" i="33" s="1"/>
  <c r="N967" i="33"/>
  <c r="O967" i="33" s="1"/>
  <c r="Q764" i="33"/>
  <c r="N998" i="33"/>
  <c r="O998" i="33" s="1"/>
  <c r="P634" i="33"/>
  <c r="Q807" i="33"/>
  <c r="N965" i="33"/>
  <c r="O965" i="33" s="1"/>
  <c r="N677" i="33"/>
  <c r="O677" i="33" s="1"/>
  <c r="Q715" i="33"/>
  <c r="N671" i="33"/>
  <c r="O671" i="33" s="1"/>
  <c r="N619" i="33"/>
  <c r="O619" i="33" s="1"/>
  <c r="P664" i="33"/>
  <c r="P760" i="33"/>
  <c r="Q760" i="33"/>
  <c r="N832" i="33"/>
  <c r="O832" i="33" s="1"/>
  <c r="N1034" i="33"/>
  <c r="O1034" i="33" s="1"/>
  <c r="P907" i="33"/>
  <c r="N935" i="33"/>
  <c r="O935" i="33" s="1"/>
  <c r="P565" i="33"/>
  <c r="N1048" i="33"/>
  <c r="O1048" i="33" s="1"/>
  <c r="N595" i="33"/>
  <c r="O595" i="33" s="1"/>
  <c r="Q906" i="33"/>
  <c r="P753" i="33"/>
  <c r="P1005" i="33"/>
  <c r="Q628" i="33"/>
  <c r="P792" i="33"/>
  <c r="P945" i="33"/>
  <c r="N741" i="33"/>
  <c r="O741" i="33" s="1"/>
  <c r="P896" i="33"/>
  <c r="P996" i="33"/>
  <c r="P881" i="33"/>
  <c r="P903" i="33"/>
  <c r="P741" i="33"/>
  <c r="N797" i="33"/>
  <c r="O797" i="33" s="1"/>
  <c r="P677" i="33"/>
  <c r="N840" i="33"/>
  <c r="O840" i="33" s="1"/>
  <c r="P852" i="33"/>
  <c r="Q888" i="33"/>
  <c r="N799" i="33"/>
  <c r="O799" i="33" s="1"/>
  <c r="N950" i="33"/>
  <c r="O950" i="33" s="1"/>
  <c r="N659" i="33"/>
  <c r="O659" i="33" s="1"/>
  <c r="Q821" i="33"/>
  <c r="Q1040" i="33"/>
  <c r="N980" i="33"/>
  <c r="O980" i="33" s="1"/>
  <c r="Q972" i="33"/>
  <c r="P720" i="33"/>
  <c r="P644" i="33"/>
  <c r="Q666" i="33"/>
  <c r="N626" i="33"/>
  <c r="O626" i="33" s="1"/>
  <c r="P623" i="33"/>
  <c r="Q722" i="33"/>
  <c r="N766" i="33"/>
  <c r="O766" i="33" s="1"/>
  <c r="N911" i="33"/>
  <c r="O911" i="33" s="1"/>
  <c r="P714" i="33"/>
  <c r="P1047" i="33"/>
  <c r="N1030" i="33"/>
  <c r="O1030" i="33" s="1"/>
  <c r="P614" i="33"/>
  <c r="Q978" i="33"/>
  <c r="P651" i="33"/>
  <c r="P695" i="33"/>
  <c r="Q1009" i="33"/>
  <c r="N912" i="33"/>
  <c r="O912" i="33" s="1"/>
  <c r="Q1010" i="33"/>
  <c r="Q823" i="33"/>
  <c r="P855" i="33"/>
  <c r="Q1030" i="33"/>
  <c r="Q652" i="33"/>
  <c r="P724" i="33"/>
  <c r="N810" i="33"/>
  <c r="O810" i="33" s="1"/>
  <c r="Q567" i="33"/>
  <c r="N767" i="33"/>
  <c r="O767" i="33" s="1"/>
  <c r="Q820" i="33"/>
  <c r="P864" i="33"/>
  <c r="P611" i="33"/>
  <c r="Q812" i="33"/>
  <c r="Q1007" i="33"/>
  <c r="N898" i="33"/>
  <c r="O898" i="33" s="1"/>
  <c r="Q664" i="33"/>
  <c r="N612" i="33"/>
  <c r="O612" i="33" s="1"/>
  <c r="N610" i="33"/>
  <c r="O610" i="33" s="1"/>
  <c r="P946" i="33"/>
  <c r="P990" i="33"/>
  <c r="P733" i="33"/>
  <c r="R733" i="33" s="1"/>
  <c r="P762" i="33"/>
  <c r="P814" i="33"/>
  <c r="P866" i="33"/>
  <c r="N667" i="33"/>
  <c r="O667" i="33" s="1"/>
  <c r="Q797" i="33"/>
  <c r="P837" i="33"/>
  <c r="P868" i="33"/>
  <c r="P798" i="33"/>
  <c r="N785" i="33"/>
  <c r="O785" i="33" s="1"/>
  <c r="N683" i="33"/>
  <c r="O683" i="33" s="1"/>
  <c r="Q940" i="33"/>
  <c r="N733" i="33"/>
  <c r="O733" i="33" s="1"/>
  <c r="P935" i="33"/>
  <c r="N863" i="33"/>
  <c r="O863" i="33" s="1"/>
  <c r="P573" i="33"/>
  <c r="Q785" i="33"/>
  <c r="Q629" i="33"/>
  <c r="Q584" i="33"/>
  <c r="P1040" i="33"/>
  <c r="Q980" i="33"/>
  <c r="Q1020" i="33"/>
  <c r="Q910" i="33"/>
  <c r="P1054" i="33"/>
  <c r="Q727" i="33"/>
  <c r="N1033" i="33"/>
  <c r="O1033" i="33" s="1"/>
  <c r="Q646" i="33"/>
  <c r="Q959" i="33"/>
  <c r="P739" i="33"/>
  <c r="Q1027" i="33"/>
  <c r="P911" i="33"/>
  <c r="P773" i="33"/>
  <c r="Q717" i="33"/>
  <c r="N720" i="33"/>
  <c r="O720" i="33" s="1"/>
  <c r="Q644" i="33"/>
  <c r="Q794" i="33"/>
  <c r="P924" i="33"/>
  <c r="N686" i="33"/>
  <c r="O686" i="33" s="1"/>
  <c r="P964" i="33"/>
  <c r="N889" i="33"/>
  <c r="O889" i="33" s="1"/>
  <c r="Q1004" i="33"/>
  <c r="P987" i="33"/>
  <c r="N754" i="33"/>
  <c r="O754" i="33" s="1"/>
  <c r="Q1014" i="33"/>
  <c r="P948" i="33"/>
  <c r="P968" i="33"/>
  <c r="Q737" i="33"/>
  <c r="N567" i="33"/>
  <c r="O567" i="33" s="1"/>
  <c r="Q964" i="33"/>
  <c r="N1051" i="33"/>
  <c r="O1051" i="33" s="1"/>
  <c r="N829" i="33"/>
  <c r="O829" i="33" s="1"/>
  <c r="P769" i="33"/>
  <c r="P606" i="33"/>
  <c r="P684" i="33"/>
  <c r="P901" i="33"/>
  <c r="N724" i="33"/>
  <c r="O724" i="33" s="1"/>
  <c r="P675" i="33"/>
  <c r="Q992" i="33"/>
  <c r="P1051" i="33"/>
  <c r="Q904" i="33"/>
  <c r="P1036" i="33"/>
  <c r="Q1032" i="33"/>
  <c r="P856" i="33"/>
  <c r="P954" i="33"/>
  <c r="N807" i="33"/>
  <c r="O807" i="33" s="1"/>
  <c r="N1036" i="33"/>
  <c r="O1036" i="33" s="1"/>
  <c r="P1022" i="33"/>
  <c r="Q988" i="33"/>
  <c r="Q946" i="33"/>
  <c r="P595" i="33"/>
  <c r="P748" i="33"/>
  <c r="Q713" i="33"/>
  <c r="N868" i="33"/>
  <c r="O868" i="33" s="1"/>
  <c r="Q863" i="33"/>
  <c r="Q891" i="33"/>
  <c r="Q976" i="33"/>
  <c r="Q692" i="33"/>
  <c r="N602" i="33"/>
  <c r="O602" i="33" s="1"/>
  <c r="P786" i="33"/>
  <c r="Q1024" i="33"/>
  <c r="Q987" i="33"/>
  <c r="N614" i="33"/>
  <c r="O614" i="33" s="1"/>
  <c r="N623" i="33"/>
  <c r="O623" i="33" s="1"/>
  <c r="P833" i="33"/>
  <c r="Q623" i="33"/>
  <c r="N803" i="33"/>
  <c r="O803" i="33" s="1"/>
  <c r="N974" i="33"/>
  <c r="O974" i="33" s="1"/>
  <c r="N606" i="33"/>
  <c r="O606" i="33" s="1"/>
  <c r="Q889" i="33"/>
  <c r="N846" i="33"/>
  <c r="O846" i="33" s="1"/>
  <c r="Q569" i="33"/>
  <c r="Q829" i="33"/>
  <c r="P1029" i="33"/>
  <c r="Q867" i="33"/>
  <c r="P965" i="33"/>
  <c r="N684" i="33"/>
  <c r="O684" i="33" s="1"/>
  <c r="Q719" i="33"/>
  <c r="P874" i="33"/>
  <c r="N878" i="33"/>
  <c r="O878" i="33" s="1"/>
  <c r="Q970" i="33"/>
  <c r="Q916" i="33"/>
  <c r="N804" i="33"/>
  <c r="O804" i="33" s="1"/>
  <c r="Q878" i="33"/>
  <c r="Q828" i="33"/>
  <c r="Q1033" i="33"/>
  <c r="N637" i="33"/>
  <c r="O637" i="33" s="1"/>
  <c r="P570" i="33"/>
  <c r="N590" i="33"/>
  <c r="O590" i="33" s="1"/>
  <c r="N936" i="33"/>
  <c r="O936" i="33" s="1"/>
  <c r="N979" i="33"/>
  <c r="O979" i="33" s="1"/>
  <c r="Q936" i="33"/>
  <c r="P799" i="33"/>
  <c r="N779" i="33"/>
  <c r="O779" i="33" s="1"/>
  <c r="P736" i="33"/>
  <c r="P620" i="33"/>
  <c r="Q712" i="33"/>
  <c r="P1052" i="33"/>
  <c r="N579" i="33"/>
  <c r="O579" i="33" s="1"/>
  <c r="Q860" i="33"/>
  <c r="N1013" i="33"/>
  <c r="O1013" i="33" s="1"/>
  <c r="Q925" i="33"/>
  <c r="Q554" i="33"/>
  <c r="Q969" i="33"/>
  <c r="P860" i="33"/>
  <c r="P971" i="33"/>
  <c r="N925" i="33"/>
  <c r="O925" i="33" s="1"/>
  <c r="Q1043" i="33"/>
  <c r="P872" i="33"/>
  <c r="P702" i="33"/>
  <c r="P841" i="33"/>
  <c r="P1059" i="33"/>
  <c r="P583" i="33"/>
  <c r="Q625" i="33"/>
  <c r="P697" i="33"/>
  <c r="Q661" i="33"/>
  <c r="N941" i="33"/>
  <c r="O941" i="33" s="1"/>
  <c r="N963" i="33"/>
  <c r="O963" i="33" s="1"/>
  <c r="N744" i="33"/>
  <c r="O744" i="33" s="1"/>
  <c r="P994" i="33"/>
  <c r="Q726" i="33"/>
  <c r="N1017" i="33"/>
  <c r="O1017" i="33" s="1"/>
  <c r="N691" i="33"/>
  <c r="O691" i="33" s="1"/>
  <c r="P746" i="33"/>
  <c r="P1019" i="33"/>
  <c r="N729" i="33"/>
  <c r="O729" i="33" s="1"/>
  <c r="Q687" i="33"/>
  <c r="P936" i="33"/>
  <c r="Q582" i="33"/>
  <c r="P690" i="33"/>
  <c r="Q630" i="33"/>
  <c r="P603" i="33"/>
  <c r="P649" i="33"/>
  <c r="N1028" i="33"/>
  <c r="O1028" i="33" s="1"/>
  <c r="Q610" i="33"/>
  <c r="N871" i="33"/>
  <c r="O871" i="33" s="1"/>
  <c r="Q843" i="33"/>
  <c r="P638" i="33"/>
  <c r="Q869" i="33"/>
  <c r="P838" i="33"/>
  <c r="Q786" i="33"/>
  <c r="N816" i="33"/>
  <c r="O816" i="33" s="1"/>
  <c r="P791" i="33"/>
  <c r="Q934" i="33"/>
  <c r="Q791" i="33"/>
  <c r="P794" i="33"/>
  <c r="P884" i="33"/>
  <c r="P666" i="33"/>
  <c r="N679" i="33"/>
  <c r="O679" i="33" s="1"/>
  <c r="N777" i="33"/>
  <c r="O777" i="33" s="1"/>
  <c r="P737" i="33"/>
  <c r="Q833" i="33"/>
  <c r="P810" i="33"/>
  <c r="R810" i="33" s="1"/>
  <c r="N989" i="33"/>
  <c r="O989" i="33" s="1"/>
  <c r="Q948" i="33"/>
  <c r="N721" i="33"/>
  <c r="O721" i="33" s="1"/>
  <c r="P999" i="33"/>
  <c r="P707" i="33"/>
  <c r="P569" i="33"/>
  <c r="N745" i="33"/>
  <c r="O745" i="33" s="1"/>
  <c r="Q890" i="33"/>
  <c r="Q995" i="33"/>
  <c r="P639" i="33"/>
  <c r="N793" i="33"/>
  <c r="O793" i="33" s="1"/>
  <c r="Q787" i="33"/>
  <c r="N976" i="33"/>
  <c r="O976" i="33" s="1"/>
  <c r="P706" i="33"/>
  <c r="Q1036" i="33"/>
  <c r="Q559" i="33"/>
  <c r="P976" i="33"/>
  <c r="P934" i="33"/>
  <c r="Q961" i="33"/>
  <c r="P687" i="33"/>
  <c r="P708" i="33"/>
  <c r="Q703" i="33"/>
  <c r="Q780" i="33"/>
  <c r="Q811" i="33"/>
  <c r="Q681" i="33"/>
  <c r="P848" i="33"/>
  <c r="N883" i="33"/>
  <c r="O883" i="33" s="1"/>
  <c r="P783" i="33"/>
  <c r="Q975" i="33"/>
  <c r="Q927" i="33"/>
  <c r="P967" i="33"/>
  <c r="N909" i="33"/>
  <c r="O909" i="33" s="1"/>
  <c r="N635" i="33"/>
  <c r="O635" i="33" s="1"/>
  <c r="Q725" i="33"/>
  <c r="P939" i="33"/>
  <c r="Q883" i="33"/>
  <c r="Q909" i="33"/>
  <c r="P771" i="33"/>
  <c r="N688" i="33"/>
  <c r="O688" i="33" s="1"/>
  <c r="N933" i="33"/>
  <c r="O933" i="33" s="1"/>
  <c r="Q831" i="33"/>
  <c r="P648" i="33"/>
  <c r="Q574" i="33"/>
  <c r="N613" i="33"/>
  <c r="O613" i="33" s="1"/>
  <c r="Q1026" i="33"/>
  <c r="Q1019" i="33"/>
  <c r="P645" i="33"/>
  <c r="P579" i="33"/>
  <c r="P768" i="33"/>
  <c r="N582" i="33"/>
  <c r="O582" i="33" s="1"/>
  <c r="N1046" i="33"/>
  <c r="O1046" i="33" s="1"/>
  <c r="N1053" i="33"/>
  <c r="O1053" i="33" s="1"/>
  <c r="P774" i="33"/>
  <c r="N650" i="33"/>
  <c r="O650" i="33" s="1"/>
  <c r="N981" i="33"/>
  <c r="O981" i="33" s="1"/>
  <c r="N703" i="33"/>
  <c r="O703" i="33" s="1"/>
  <c r="N661" i="33"/>
  <c r="O661" i="33" s="1"/>
  <c r="N796" i="33"/>
  <c r="O796" i="33" s="1"/>
  <c r="P902" i="33"/>
  <c r="N615" i="33"/>
  <c r="O615" i="33" s="1"/>
  <c r="N760" i="33"/>
  <c r="O760" i="33" s="1"/>
  <c r="N990" i="33"/>
  <c r="O990" i="33" s="1"/>
  <c r="Q595" i="33"/>
  <c r="N1005" i="33"/>
  <c r="O1005" i="33" s="1"/>
  <c r="Q587" i="33"/>
  <c r="Q818" i="33"/>
  <c r="P818" i="33"/>
  <c r="N601" i="33"/>
  <c r="O601" i="33" s="1"/>
  <c r="N934" i="33"/>
  <c r="O934" i="33" s="1"/>
  <c r="N722" i="33"/>
  <c r="O722" i="33" s="1"/>
  <c r="Q626" i="33"/>
  <c r="P722" i="33"/>
  <c r="P854" i="33"/>
  <c r="Q754" i="33"/>
  <c r="P877" i="33"/>
  <c r="N943" i="33"/>
  <c r="O943" i="33" s="1"/>
  <c r="Q1062" i="33"/>
  <c r="P679" i="33"/>
  <c r="R679" i="33" s="1"/>
  <c r="N556" i="33"/>
  <c r="O556" i="33" s="1"/>
  <c r="Q846" i="33"/>
  <c r="N781" i="33"/>
  <c r="O781" i="33" s="1"/>
  <c r="Q761" i="33"/>
  <c r="N675" i="33"/>
  <c r="O675" i="33" s="1"/>
  <c r="Q1051" i="33"/>
  <c r="Q1008" i="33"/>
  <c r="P876" i="33"/>
  <c r="Q552" i="33"/>
  <c r="P1015" i="33"/>
  <c r="P802" i="33"/>
  <c r="Q956" i="33"/>
  <c r="Q965" i="33"/>
  <c r="N842" i="33"/>
  <c r="O842" i="33" s="1"/>
  <c r="P955" i="33"/>
  <c r="P926" i="33"/>
  <c r="Q962" i="33"/>
  <c r="P842" i="33"/>
  <c r="N955" i="33"/>
  <c r="O955" i="33" s="1"/>
  <c r="N916" i="33"/>
  <c r="O916" i="33" s="1"/>
  <c r="Q561" i="33"/>
  <c r="Q711" i="33"/>
  <c r="N689" i="33"/>
  <c r="O689" i="33" s="1"/>
  <c r="N811" i="33"/>
  <c r="O811" i="33" s="1"/>
  <c r="Q913" i="33"/>
  <c r="P942" i="33"/>
  <c r="N570" i="33"/>
  <c r="O570" i="33" s="1"/>
  <c r="N708" i="33"/>
  <c r="O708" i="33" s="1"/>
  <c r="P845" i="33"/>
  <c r="N1011" i="33"/>
  <c r="O1011" i="33" s="1"/>
  <c r="P778" i="33"/>
  <c r="Q939" i="33"/>
  <c r="N578" i="33"/>
  <c r="O578" i="33" s="1"/>
  <c r="Q783" i="33"/>
  <c r="N1044" i="33"/>
  <c r="O1044" i="33" s="1"/>
  <c r="Q688" i="33"/>
  <c r="P710" i="33"/>
  <c r="P747" i="33"/>
  <c r="N783" i="33"/>
  <c r="O783" i="33" s="1"/>
  <c r="N564" i="33"/>
  <c r="O564" i="33" s="1"/>
  <c r="Q608" i="33"/>
  <c r="P574" i="33"/>
  <c r="P944" i="33"/>
  <c r="P580" i="33"/>
  <c r="Q1039" i="33"/>
  <c r="Q1061" i="33"/>
  <c r="P674" i="33"/>
  <c r="N588" i="33"/>
  <c r="O588" i="33" s="1"/>
  <c r="Q923" i="33"/>
  <c r="Q603" i="33"/>
  <c r="Q774" i="33"/>
  <c r="N697" i="33"/>
  <c r="O697" i="33" s="1"/>
  <c r="P691" i="33"/>
  <c r="P704" i="33"/>
  <c r="Q673" i="33"/>
  <c r="Q729" i="33"/>
  <c r="Q931" i="33"/>
  <c r="P1055" i="33"/>
  <c r="N835" i="33"/>
  <c r="O835" i="33" s="1"/>
  <c r="Q752" i="33"/>
  <c r="P1049" i="33"/>
  <c r="P825" i="33"/>
  <c r="N859" i="33"/>
  <c r="O859" i="33" s="1"/>
  <c r="Q1028" i="33"/>
  <c r="N585" i="33"/>
  <c r="O585" i="33" s="1"/>
  <c r="Q700" i="33"/>
  <c r="N792" i="33"/>
  <c r="O792" i="33" s="1"/>
  <c r="Q586" i="33"/>
  <c r="Q683" i="33"/>
  <c r="Q604" i="33"/>
  <c r="Q839" i="33"/>
  <c r="Q826" i="33"/>
  <c r="Q662" i="33"/>
  <c r="N888" i="33"/>
  <c r="O888" i="33" s="1"/>
  <c r="N656" i="33"/>
  <c r="O656" i="33" s="1"/>
  <c r="N1004" i="33"/>
  <c r="O1004" i="33" s="1"/>
  <c r="Q739" i="33"/>
  <c r="N986" i="33"/>
  <c r="O986" i="33" s="1"/>
  <c r="N1021" i="33"/>
  <c r="O1021" i="33" s="1"/>
  <c r="N993" i="33"/>
  <c r="O993" i="33" s="1"/>
  <c r="P989" i="33"/>
  <c r="P921" i="33"/>
  <c r="Q735" i="33"/>
  <c r="N815" i="33"/>
  <c r="O815" i="33" s="1"/>
  <c r="P929" i="33"/>
  <c r="P817" i="33"/>
  <c r="N813" i="33"/>
  <c r="O813" i="33" s="1"/>
  <c r="Q855" i="33"/>
  <c r="Q802" i="33"/>
  <c r="N800" i="33"/>
  <c r="O800" i="33" s="1"/>
  <c r="P593" i="33"/>
  <c r="N828" i="33"/>
  <c r="O828" i="33" s="1"/>
  <c r="Q908" i="33"/>
  <c r="P851" i="33"/>
  <c r="Q1045" i="33"/>
  <c r="N566" i="33"/>
  <c r="O566" i="33" s="1"/>
  <c r="N918" i="33"/>
  <c r="O918" i="33" s="1"/>
  <c r="N851" i="33"/>
  <c r="O851" i="33" s="1"/>
  <c r="Q973" i="33"/>
  <c r="P566" i="33"/>
  <c r="R566" i="33" s="1"/>
  <c r="P908" i="33"/>
  <c r="P804" i="33"/>
  <c r="Q825" i="33"/>
  <c r="P676" i="33"/>
  <c r="N789" i="33"/>
  <c r="O789" i="33" s="1"/>
  <c r="Q836" i="33"/>
  <c r="Q685" i="33"/>
  <c r="N660" i="33"/>
  <c r="O660" i="33" s="1"/>
  <c r="P635" i="33"/>
  <c r="N665" i="33"/>
  <c r="O665" i="33" s="1"/>
  <c r="Q848" i="33"/>
  <c r="Q857" i="33"/>
  <c r="Q900" i="33"/>
  <c r="Q751" i="33"/>
  <c r="P600" i="33"/>
  <c r="Q778" i="33"/>
  <c r="N939" i="33"/>
  <c r="O939" i="33" s="1"/>
  <c r="N654" i="33"/>
  <c r="O654" i="33" s="1"/>
  <c r="N751" i="33"/>
  <c r="O751" i="33" s="1"/>
  <c r="Q1059" i="33"/>
  <c r="N778" i="33"/>
  <c r="O778" i="33" s="1"/>
  <c r="P554" i="33"/>
  <c r="N782" i="33"/>
  <c r="O782" i="33" s="1"/>
  <c r="P937" i="33"/>
  <c r="Q874" i="33"/>
  <c r="Q680" i="33"/>
  <c r="Q618" i="33"/>
  <c r="Q740" i="33"/>
  <c r="Q613" i="33"/>
  <c r="N966" i="33"/>
  <c r="O966" i="33" s="1"/>
  <c r="Q835" i="33"/>
  <c r="N562" i="33"/>
  <c r="O562" i="33" s="1"/>
  <c r="P734" i="33"/>
  <c r="Q796" i="33"/>
  <c r="P557" i="33"/>
  <c r="Q882" i="33"/>
  <c r="P617" i="33"/>
  <c r="N641" i="33"/>
  <c r="O641" i="33" s="1"/>
  <c r="P1042" i="33"/>
  <c r="N698" i="33"/>
  <c r="O698" i="33" s="1"/>
  <c r="Q849" i="33"/>
  <c r="Q779" i="33"/>
  <c r="P882" i="33"/>
  <c r="Q1006" i="33"/>
  <c r="N603" i="33"/>
  <c r="O603" i="33" s="1"/>
  <c r="Q562" i="33"/>
  <c r="Q619" i="33"/>
  <c r="N946" i="33"/>
  <c r="O946" i="33" s="1"/>
  <c r="N636" i="33"/>
  <c r="O636" i="33" s="1"/>
  <c r="Q871" i="33"/>
  <c r="N587" i="33"/>
  <c r="O587" i="33" s="1"/>
  <c r="Q669" i="33"/>
  <c r="N869" i="33"/>
  <c r="O869" i="33" s="1"/>
  <c r="Q763" i="33"/>
  <c r="P723" i="33"/>
  <c r="Q804" i="33"/>
  <c r="N584" i="33"/>
  <c r="O584" i="33" s="1"/>
  <c r="Q822" i="33"/>
  <c r="P766" i="33"/>
  <c r="Q663" i="33"/>
  <c r="P1035" i="33"/>
  <c r="P627" i="33"/>
  <c r="Q759" i="33"/>
  <c r="N932" i="33"/>
  <c r="O932" i="33" s="1"/>
  <c r="P815" i="33"/>
  <c r="N597" i="33"/>
  <c r="O597" i="33" s="1"/>
  <c r="N1008" i="33"/>
  <c r="O1008" i="33" s="1"/>
  <c r="P803" i="33"/>
  <c r="R803" i="33" s="1"/>
  <c r="S803" i="33" s="1"/>
  <c r="N968" i="33"/>
  <c r="O968" i="33" s="1"/>
  <c r="P1032" i="33"/>
  <c r="P745" i="33"/>
  <c r="P571" i="33"/>
  <c r="P1016" i="33"/>
  <c r="P905" i="33"/>
  <c r="R905" i="33" s="1"/>
  <c r="N1029" i="33"/>
  <c r="O1029" i="33" s="1"/>
  <c r="P813" i="33"/>
  <c r="Q880" i="33"/>
  <c r="N1018" i="33"/>
  <c r="O1018" i="33" s="1"/>
  <c r="N723" i="33"/>
  <c r="O723" i="33" s="1"/>
  <c r="N904" i="33"/>
  <c r="O904" i="33" s="1"/>
  <c r="N874" i="33"/>
  <c r="O874" i="33" s="1"/>
  <c r="N657" i="33"/>
  <c r="O657" i="33" s="1"/>
  <c r="Q723" i="33"/>
  <c r="Q801" i="33"/>
  <c r="P980" i="33"/>
  <c r="P879" i="33"/>
  <c r="P899" i="33"/>
  <c r="P738" i="33"/>
  <c r="P594" i="33"/>
  <c r="Q1044" i="33"/>
  <c r="Q1037" i="33"/>
  <c r="N746" i="33"/>
  <c r="O746" i="33" s="1"/>
  <c r="N900" i="33"/>
  <c r="O900" i="33" s="1"/>
  <c r="Q575" i="33"/>
  <c r="P836" i="33"/>
  <c r="N560" i="33"/>
  <c r="O560" i="33" s="1"/>
  <c r="N1037" i="33"/>
  <c r="O1037" i="33" s="1"/>
  <c r="P809" i="33"/>
  <c r="Q1012" i="33"/>
  <c r="Q596" i="33"/>
  <c r="N622" i="33"/>
  <c r="O622" i="33" s="1"/>
  <c r="N682" i="33"/>
  <c r="O682" i="33" s="1"/>
  <c r="Q809" i="33"/>
  <c r="Q944" i="33"/>
  <c r="N596" i="33"/>
  <c r="O596" i="33" s="1"/>
  <c r="Q578" i="33"/>
  <c r="P806" i="33"/>
  <c r="Q581" i="33"/>
  <c r="N1020" i="33"/>
  <c r="O1020" i="33" s="1"/>
  <c r="P625" i="33"/>
  <c r="Q564" i="33"/>
  <c r="N680" i="33"/>
  <c r="O680" i="33" s="1"/>
  <c r="N749" i="33"/>
  <c r="O749" i="33" s="1"/>
  <c r="Q682" i="33"/>
  <c r="P698" i="33"/>
  <c r="N690" i="33"/>
  <c r="O690" i="33" s="1"/>
  <c r="Q902" i="33"/>
  <c r="Q1042" i="33"/>
  <c r="N687" i="33"/>
  <c r="O687" i="33" s="1"/>
  <c r="Q830" i="33"/>
  <c r="Q875" i="33"/>
  <c r="N1023" i="33"/>
  <c r="O1023" i="33" s="1"/>
  <c r="P849" i="33"/>
  <c r="Q590" i="33"/>
  <c r="N750" i="33"/>
  <c r="O750" i="33" s="1"/>
  <c r="N1007" i="33"/>
  <c r="O1007" i="33" s="1"/>
  <c r="P1000" i="33"/>
  <c r="Q881" i="33"/>
  <c r="P607" i="33"/>
  <c r="N843" i="33"/>
  <c r="O843" i="33" s="1"/>
  <c r="N713" i="33"/>
  <c r="O713" i="33" s="1"/>
  <c r="N818" i="33"/>
  <c r="O818" i="33" s="1"/>
  <c r="Q1001" i="33"/>
  <c r="N917" i="33"/>
  <c r="O917" i="33" s="1"/>
  <c r="N742" i="33"/>
  <c r="O742" i="33" s="1"/>
  <c r="P1024" i="33"/>
  <c r="Q884" i="33"/>
  <c r="P917" i="33"/>
  <c r="N826" i="33"/>
  <c r="O826" i="33" s="1"/>
  <c r="P658" i="33"/>
  <c r="P932" i="33"/>
  <c r="N858" i="33"/>
  <c r="O858" i="33" s="1"/>
  <c r="P655" i="33"/>
  <c r="P952" i="33"/>
  <c r="N924" i="33"/>
  <c r="O924" i="33" s="1"/>
  <c r="Q611" i="33"/>
  <c r="Q858" i="33"/>
  <c r="Q736" i="33"/>
  <c r="P992" i="33"/>
  <c r="Q921" i="33"/>
  <c r="P850" i="33"/>
  <c r="R850" i="33" s="1"/>
  <c r="Q901" i="33"/>
  <c r="N926" i="33"/>
  <c r="O926" i="33" s="1"/>
  <c r="Q755" i="33"/>
  <c r="P1025" i="33"/>
  <c r="P637" i="33"/>
  <c r="P657" i="33"/>
  <c r="Q856" i="33"/>
  <c r="N639" i="33"/>
  <c r="O639" i="33" s="1"/>
  <c r="P561" i="33"/>
  <c r="N764" i="33"/>
  <c r="O764" i="33" s="1"/>
  <c r="N856" i="33"/>
  <c r="O856" i="33" s="1"/>
  <c r="Q852" i="33"/>
  <c r="N880" i="33"/>
  <c r="O880" i="33" s="1"/>
  <c r="Q845" i="33"/>
  <c r="P779" i="33"/>
  <c r="Q650" i="33"/>
  <c r="P900" i="33"/>
  <c r="N975" i="33"/>
  <c r="O975" i="33" s="1"/>
  <c r="N780" i="33"/>
  <c r="O780" i="33" s="1"/>
  <c r="P897" i="33"/>
  <c r="P555" i="33"/>
  <c r="Q640" i="33"/>
  <c r="Q1013" i="33"/>
  <c r="P925" i="33"/>
  <c r="N953" i="33"/>
  <c r="O953" i="33" s="1"/>
  <c r="N575" i="33"/>
  <c r="O575" i="33" s="1"/>
  <c r="Q937" i="33"/>
  <c r="Q589" i="33"/>
  <c r="P765" i="33"/>
  <c r="N1055" i="33"/>
  <c r="O1055" i="33" s="1"/>
  <c r="P575" i="33"/>
  <c r="N1012" i="33"/>
  <c r="O1012" i="33" s="1"/>
  <c r="N589" i="33"/>
  <c r="O589" i="33" s="1"/>
  <c r="P1020" i="33"/>
  <c r="N625" i="33"/>
  <c r="O625" i="33" s="1"/>
  <c r="N771" i="33"/>
  <c r="O771" i="33" s="1"/>
  <c r="N747" i="33"/>
  <c r="O747" i="33" s="1"/>
  <c r="P653" i="33"/>
  <c r="Q702" i="33"/>
  <c r="N624" i="33"/>
  <c r="O624" i="33" s="1"/>
  <c r="N808" i="33"/>
  <c r="O808" i="33" s="1"/>
  <c r="N580" i="33"/>
  <c r="O580" i="33" s="1"/>
  <c r="N861" i="33"/>
  <c r="O861" i="33" s="1"/>
  <c r="N591" i="33"/>
  <c r="O591" i="33" s="1"/>
  <c r="N617" i="33"/>
  <c r="O617" i="33" s="1"/>
  <c r="Q641" i="33"/>
  <c r="P711" i="33"/>
  <c r="P642" i="33"/>
  <c r="N960" i="33"/>
  <c r="O960" i="33" s="1"/>
  <c r="N572" i="33"/>
  <c r="O572" i="33" s="1"/>
  <c r="P1053" i="33"/>
  <c r="P1017" i="33"/>
  <c r="P811" i="33"/>
  <c r="Q588" i="33"/>
  <c r="Q743" i="33"/>
  <c r="B536" i="33"/>
  <c r="N670" i="33"/>
  <c r="O670" i="33" s="1"/>
  <c r="N732" i="33"/>
  <c r="O732" i="33" s="1"/>
  <c r="Q1048" i="33"/>
  <c r="P1001" i="33"/>
  <c r="N1002" i="33"/>
  <c r="O1002" i="33" s="1"/>
  <c r="N784" i="33"/>
  <c r="O784" i="33" s="1"/>
  <c r="Q784" i="33"/>
  <c r="N1047" i="33"/>
  <c r="O1047" i="33" s="1"/>
  <c r="N717" i="33"/>
  <c r="O717" i="33" s="1"/>
  <c r="Q769" i="33"/>
  <c r="Q655" i="33"/>
  <c r="P930" i="33"/>
  <c r="R930" i="33" s="1"/>
  <c r="Q730" i="33"/>
  <c r="P755" i="33"/>
  <c r="P962" i="33"/>
  <c r="Q745" i="33"/>
  <c r="Q677" i="33"/>
  <c r="P958" i="33"/>
  <c r="N629" i="33"/>
  <c r="O629" i="33" s="1"/>
  <c r="Q568" i="33"/>
  <c r="P692" i="33"/>
  <c r="R692" i="33" s="1"/>
  <c r="N834" i="33"/>
  <c r="O834" i="33" s="1"/>
  <c r="Q834" i="33"/>
  <c r="Q1011" i="33"/>
  <c r="Q592" i="33"/>
  <c r="P725" i="33"/>
  <c r="N620" i="33"/>
  <c r="O620" i="33" s="1"/>
  <c r="N558" i="33"/>
  <c r="O558" i="33" s="1"/>
  <c r="Q710" i="33"/>
  <c r="P618" i="33"/>
  <c r="N841" i="33"/>
  <c r="O841" i="33" s="1"/>
  <c r="N923" i="33"/>
  <c r="O923" i="33" s="1"/>
  <c r="Q758" i="33"/>
  <c r="Q653" i="33"/>
  <c r="P743" i="33"/>
  <c r="Q749" i="33"/>
  <c r="P1023" i="33"/>
  <c r="P616" i="33"/>
  <c r="N830" i="33"/>
  <c r="O830" i="33" s="1"/>
  <c r="N875" i="33"/>
  <c r="O875" i="33" s="1"/>
  <c r="P963" i="33"/>
  <c r="N894" i="33"/>
  <c r="O894" i="33" s="1"/>
  <c r="P941" i="33"/>
  <c r="P834" i="33"/>
  <c r="Q892" i="33"/>
  <c r="Q670" i="33"/>
  <c r="N668" i="33"/>
  <c r="O668" i="33" s="1"/>
  <c r="N699" i="33"/>
  <c r="O699" i="33" s="1"/>
  <c r="Q842" i="33"/>
  <c r="Q658" i="33"/>
  <c r="N662" i="33"/>
  <c r="O662" i="33" s="1"/>
  <c r="Q795" i="33"/>
  <c r="Q815" i="33"/>
  <c r="P781" i="33"/>
  <c r="N879" i="33"/>
  <c r="O879" i="33" s="1"/>
  <c r="N991" i="33"/>
  <c r="O991" i="33" s="1"/>
  <c r="N1025" i="33"/>
  <c r="O1025" i="33" s="1"/>
  <c r="Q999" i="33"/>
  <c r="P878" i="33"/>
  <c r="N706" i="33"/>
  <c r="O706" i="33" s="1"/>
  <c r="N973" i="33"/>
  <c r="O973" i="33" s="1"/>
  <c r="Q637" i="33"/>
  <c r="P633" i="33"/>
  <c r="R633" i="33" s="1"/>
  <c r="Q706" i="33"/>
  <c r="Q746" i="33"/>
  <c r="P1057" i="33"/>
  <c r="N594" i="33"/>
  <c r="O594" i="33" s="1"/>
  <c r="Q894" i="33"/>
  <c r="Q708" i="33"/>
  <c r="Q555" i="33"/>
  <c r="N831" i="33"/>
  <c r="O831" i="33" s="1"/>
  <c r="P608" i="33"/>
  <c r="P933" i="33"/>
  <c r="P551" i="33"/>
  <c r="P680" i="33"/>
  <c r="Q893" i="33"/>
  <c r="N581" i="33"/>
  <c r="O581" i="33" s="1"/>
  <c r="N1061" i="33"/>
  <c r="O1061" i="33" s="1"/>
  <c r="P605" i="33"/>
  <c r="Q645" i="33"/>
  <c r="P861" i="33"/>
  <c r="P1060" i="33"/>
  <c r="N849" i="33"/>
  <c r="O849" i="33" s="1"/>
  <c r="P740" i="33"/>
  <c r="R740" i="33" s="1"/>
  <c r="Q1060" i="33"/>
  <c r="N711" i="33"/>
  <c r="O711" i="33" s="1"/>
  <c r="Q942" i="33"/>
  <c r="P928" i="33"/>
  <c r="Q805" i="33"/>
  <c r="P1050" i="33"/>
  <c r="P628" i="33"/>
  <c r="Q1038" i="33"/>
  <c r="N696" i="33"/>
  <c r="O696" i="33" s="1"/>
  <c r="Q766" i="33"/>
  <c r="N658" i="33"/>
  <c r="O658" i="33" s="1"/>
  <c r="P656" i="33"/>
  <c r="N952" i="33"/>
  <c r="O952" i="33" s="1"/>
  <c r="P1021" i="33"/>
  <c r="N704" i="33"/>
  <c r="O704" i="33" s="1"/>
  <c r="Q643" i="33"/>
  <c r="Q847" i="33"/>
  <c r="P652" i="33"/>
  <c r="N850" i="33"/>
  <c r="O850" i="33" s="1"/>
  <c r="Q926" i="33"/>
  <c r="N633" i="33"/>
  <c r="O633" i="33" s="1"/>
  <c r="Q819" i="33"/>
  <c r="Q998" i="33"/>
  <c r="P888" i="33"/>
  <c r="Q897" i="33"/>
  <c r="P685" i="33"/>
  <c r="P979" i="33"/>
  <c r="Q789" i="33"/>
  <c r="P689" i="33"/>
  <c r="Q979" i="33"/>
  <c r="N944" i="33"/>
  <c r="O944" i="33" s="1"/>
  <c r="N710" i="33"/>
  <c r="O710" i="33" s="1"/>
  <c r="N574" i="33"/>
  <c r="O574" i="33" s="1"/>
  <c r="P857" i="33"/>
  <c r="P624" i="33"/>
  <c r="P1026" i="33"/>
  <c r="R1026" i="33" s="1"/>
  <c r="S1026" i="33" s="1"/>
  <c r="Q771" i="33"/>
  <c r="Q963" i="33"/>
  <c r="P827" i="33"/>
  <c r="P729" i="33"/>
  <c r="R729" i="33" s="1"/>
  <c r="P887" i="33"/>
  <c r="P744" i="33"/>
  <c r="P808" i="33"/>
  <c r="P650" i="33"/>
  <c r="N899" i="33"/>
  <c r="O899" i="33" s="1"/>
  <c r="P966" i="33"/>
  <c r="Q580" i="33"/>
  <c r="Q1023" i="33"/>
  <c r="P1028" i="33"/>
  <c r="N621" i="33"/>
  <c r="O621" i="33" s="1"/>
  <c r="N753" i="33"/>
  <c r="O753" i="33" s="1"/>
  <c r="Q977" i="33"/>
  <c r="P772" i="33"/>
  <c r="N854" i="33"/>
  <c r="O854" i="33" s="1"/>
  <c r="P678" i="33"/>
  <c r="N821" i="33"/>
  <c r="O821" i="33" s="1"/>
  <c r="P556" i="33"/>
  <c r="P858" i="33"/>
  <c r="Q957" i="33"/>
  <c r="P823" i="33"/>
  <c r="Q647" i="33"/>
  <c r="P847" i="33"/>
  <c r="Q876" i="33"/>
  <c r="Q1053" i="33"/>
  <c r="P828" i="33"/>
  <c r="P742" i="33"/>
  <c r="N914" i="33"/>
  <c r="O914" i="33" s="1"/>
  <c r="P819" i="33"/>
  <c r="N882" i="33"/>
  <c r="O882" i="33" s="1"/>
  <c r="P1037" i="33"/>
  <c r="Q879" i="33"/>
  <c r="Q967" i="33"/>
  <c r="Q635" i="33"/>
  <c r="P622" i="33"/>
  <c r="Q756" i="33"/>
  <c r="N725" i="33"/>
  <c r="O725" i="33" s="1"/>
  <c r="Q620" i="33"/>
  <c r="P558" i="33"/>
  <c r="N1059" i="33"/>
  <c r="O1059" i="33" s="1"/>
  <c r="N983" i="33"/>
  <c r="O983" i="33" s="1"/>
  <c r="P974" i="33"/>
  <c r="R974" i="33" s="1"/>
  <c r="N790" i="33"/>
  <c r="O790" i="33" s="1"/>
  <c r="N726" i="33"/>
  <c r="O726" i="33" s="1"/>
  <c r="P875" i="33"/>
  <c r="P731" i="33"/>
  <c r="N1006" i="33"/>
  <c r="O1006" i="33" s="1"/>
  <c r="N738" i="33"/>
  <c r="O738" i="33" s="1"/>
  <c r="P913" i="33"/>
  <c r="Q617" i="33"/>
  <c r="N557" i="33"/>
  <c r="O557" i="33" s="1"/>
  <c r="N969" i="33"/>
  <c r="O969" i="33" s="1"/>
  <c r="N752" i="33"/>
  <c r="O752" i="33" s="1"/>
  <c r="P832" i="33"/>
  <c r="Q667" i="33"/>
  <c r="Q757" i="33"/>
  <c r="N693" i="33"/>
  <c r="O693" i="33" s="1"/>
  <c r="N947" i="33"/>
  <c r="O947" i="33" s="1"/>
  <c r="P631" i="33"/>
  <c r="R631" i="33" s="1"/>
  <c r="P993" i="33"/>
  <c r="Q993" i="33"/>
  <c r="N714" i="33"/>
  <c r="O714" i="33" s="1"/>
  <c r="N864" i="33"/>
  <c r="O864" i="33" s="1"/>
  <c r="Q952" i="33"/>
  <c r="P951" i="33"/>
  <c r="R951" i="33" s="1"/>
  <c r="Q606" i="33"/>
  <c r="N647" i="33"/>
  <c r="O647" i="33" s="1"/>
  <c r="Q1016" i="33"/>
  <c r="P890" i="33"/>
  <c r="N772" i="33"/>
  <c r="O772" i="33" s="1"/>
  <c r="N890" i="33"/>
  <c r="O890" i="33" s="1"/>
  <c r="Q634" i="33"/>
  <c r="Q742" i="33"/>
  <c r="Q1017" i="33"/>
  <c r="P1013" i="33"/>
  <c r="P775" i="33"/>
  <c r="Q660" i="33"/>
  <c r="P596" i="33"/>
  <c r="Q665" i="33"/>
  <c r="N551" i="33"/>
  <c r="O551" i="33" s="1"/>
  <c r="Q966" i="33"/>
  <c r="N758" i="33"/>
  <c r="O758" i="33" s="1"/>
  <c r="N743" i="33"/>
  <c r="O743" i="33" s="1"/>
  <c r="Q971" i="33"/>
  <c r="Q624" i="33"/>
  <c r="N1039" i="33"/>
  <c r="O1039" i="33" s="1"/>
  <c r="N648" i="33"/>
  <c r="O648" i="33" s="1"/>
  <c r="N1019" i="33"/>
  <c r="O1019" i="33" s="1"/>
  <c r="P981" i="33"/>
  <c r="Q690" i="33"/>
  <c r="Q928" i="33"/>
  <c r="N887" i="33"/>
  <c r="O887" i="33" s="1"/>
  <c r="Q591" i="33"/>
  <c r="P807" i="33"/>
  <c r="Q1057" i="33"/>
  <c r="Q731" i="33"/>
  <c r="P870" i="33"/>
  <c r="R870" i="33" s="1"/>
  <c r="N881" i="33"/>
  <c r="O881" i="33" s="1"/>
  <c r="N757" i="33"/>
  <c r="O757" i="33" s="1"/>
  <c r="N565" i="33"/>
  <c r="O565" i="33" s="1"/>
  <c r="P632" i="33"/>
  <c r="N632" i="33"/>
  <c r="O632" i="33" s="1"/>
  <c r="N949" i="33"/>
  <c r="O949" i="33" s="1"/>
  <c r="P597" i="33"/>
  <c r="Q924" i="33"/>
  <c r="Q724" i="33"/>
  <c r="P759" i="33"/>
  <c r="R759" i="33" s="1"/>
  <c r="Q571" i="33"/>
  <c r="N817" i="33"/>
  <c r="O817" i="33" s="1"/>
  <c r="Q991" i="33"/>
  <c r="P820" i="33"/>
  <c r="Q1015" i="33"/>
  <c r="P801" i="33"/>
  <c r="P1018" i="33"/>
  <c r="Q772" i="33"/>
  <c r="P919" i="33"/>
  <c r="Q616" i="33"/>
  <c r="P712" i="33"/>
  <c r="N825" i="33"/>
  <c r="O825" i="33" s="1"/>
  <c r="N809" i="33"/>
  <c r="O809" i="33" s="1"/>
  <c r="P589" i="33"/>
  <c r="P660" i="33"/>
  <c r="N857" i="33"/>
  <c r="O857" i="33" s="1"/>
  <c r="N1049" i="33"/>
  <c r="O1049" i="33" s="1"/>
  <c r="P831" i="33"/>
  <c r="P654" i="33"/>
  <c r="N618" i="33"/>
  <c r="O618" i="33" s="1"/>
  <c r="N806" i="33"/>
  <c r="O806" i="33" s="1"/>
  <c r="Q782" i="33"/>
  <c r="Q1049" i="33"/>
  <c r="P588" i="33"/>
  <c r="R588" i="33" s="1"/>
  <c r="P931" i="33"/>
  <c r="P591" i="33"/>
  <c r="Q994" i="33"/>
  <c r="N897" i="33"/>
  <c r="O897" i="33" s="1"/>
  <c r="N674" i="33"/>
  <c r="O674" i="33" s="1"/>
  <c r="N673" i="33"/>
  <c r="O673" i="33" s="1"/>
  <c r="Q981" i="33"/>
  <c r="P613" i="33"/>
  <c r="Q1022" i="33"/>
  <c r="N705" i="33"/>
  <c r="O705" i="33" s="1"/>
  <c r="Q945" i="33"/>
  <c r="P873" i="33"/>
  <c r="R873" i="33" s="1"/>
  <c r="P701" i="33"/>
  <c r="P1031" i="33"/>
  <c r="N672" i="33"/>
  <c r="O672" i="33" s="1"/>
  <c r="Q851" i="33"/>
  <c r="P629" i="33"/>
  <c r="R629" i="33" s="1"/>
  <c r="N787" i="33"/>
  <c r="O787" i="33" s="1"/>
  <c r="Q887" i="33"/>
  <c r="P703" i="33"/>
  <c r="P909" i="33"/>
  <c r="N592" i="33"/>
  <c r="O592" i="33" s="1"/>
  <c r="P578" i="33"/>
  <c r="Q983" i="33"/>
  <c r="P920" i="33"/>
  <c r="P969" i="33"/>
  <c r="Q572" i="33"/>
  <c r="Q697" i="33"/>
  <c r="Q960" i="33"/>
  <c r="P726" i="33"/>
  <c r="P988" i="33"/>
  <c r="N866" i="33"/>
  <c r="O866" i="33" s="1"/>
  <c r="Q563" i="33"/>
  <c r="P938" i="33"/>
  <c r="Q781" i="33"/>
  <c r="N824" i="33"/>
  <c r="O824" i="33" s="1"/>
  <c r="N1016" i="33"/>
  <c r="O1016" i="33" s="1"/>
  <c r="Q657" i="33"/>
  <c r="Q696" i="33"/>
  <c r="P696" i="33"/>
  <c r="N775" i="33"/>
  <c r="O775" i="33" s="1"/>
  <c r="N1057" i="33"/>
  <c r="O1057" i="33" s="1"/>
  <c r="Q600" i="33"/>
  <c r="P1011" i="33"/>
  <c r="Q841" i="33"/>
  <c r="P1039" i="33"/>
  <c r="N971" i="33"/>
  <c r="O971" i="33" s="1"/>
  <c r="P752" i="33"/>
  <c r="Q698" i="33"/>
  <c r="Q594" i="33"/>
  <c r="P630" i="33"/>
  <c r="R630" i="33" s="1"/>
  <c r="P749" i="33"/>
  <c r="N776" i="33"/>
  <c r="O776" i="33" s="1"/>
  <c r="N945" i="33"/>
  <c r="O945" i="33" s="1"/>
  <c r="N663" i="33"/>
  <c r="O663" i="33" s="1"/>
  <c r="P777" i="33"/>
  <c r="P553" i="33"/>
  <c r="Q1021" i="33"/>
  <c r="P721" i="33"/>
  <c r="N715" i="33"/>
  <c r="O715" i="33" s="1"/>
  <c r="N982" i="33"/>
  <c r="O982" i="33" s="1"/>
  <c r="Q982" i="33"/>
  <c r="Q642" i="33"/>
  <c r="P665" i="33"/>
  <c r="Q551" i="33"/>
  <c r="P975" i="33"/>
  <c r="Q872" i="33"/>
  <c r="P1012" i="33"/>
  <c r="P983" i="33"/>
  <c r="P673" i="33"/>
  <c r="R673" i="33" s="1"/>
  <c r="P590" i="33"/>
  <c r="R590" i="33" s="1"/>
  <c r="S590" i="33" s="1"/>
  <c r="Q827" i="33"/>
  <c r="Q775" i="33"/>
  <c r="Q861" i="33"/>
  <c r="Q1034" i="33"/>
  <c r="P997" i="33"/>
  <c r="R997" i="33" s="1"/>
  <c r="S997" i="33" s="1"/>
  <c r="P751" i="33"/>
  <c r="Q632" i="33"/>
  <c r="N1031" i="33"/>
  <c r="O1031" i="33" s="1"/>
  <c r="N999" i="33"/>
  <c r="O999" i="33" s="1"/>
  <c r="N1032" i="33"/>
  <c r="O1032" i="33" s="1"/>
  <c r="N847" i="33"/>
  <c r="O847" i="33" s="1"/>
  <c r="P956" i="33"/>
  <c r="N1040" i="33"/>
  <c r="O1040" i="33" s="1"/>
  <c r="P750" i="33"/>
  <c r="Q899" i="33"/>
  <c r="Q558" i="33"/>
  <c r="Q560" i="33"/>
  <c r="N937" i="33"/>
  <c r="O937" i="33" s="1"/>
  <c r="P564" i="33"/>
  <c r="Q806" i="33"/>
  <c r="P830" i="33"/>
  <c r="Q676" i="33"/>
  <c r="Q790" i="33"/>
  <c r="N920" i="33"/>
  <c r="O920" i="33" s="1"/>
  <c r="N616" i="33"/>
  <c r="O616" i="33" s="1"/>
  <c r="P709" i="33"/>
  <c r="R709" i="33" s="1"/>
  <c r="S709" i="33" s="1"/>
  <c r="Q573" i="33"/>
  <c r="N873" i="33"/>
  <c r="O873" i="33" s="1"/>
  <c r="Q701" i="33"/>
  <c r="P846" i="33"/>
  <c r="R846" i="33" s="1"/>
  <c r="S846" i="33" s="1"/>
  <c r="Q556" i="33"/>
  <c r="Q684" i="33"/>
  <c r="P904" i="33"/>
  <c r="N908" i="33"/>
  <c r="O908" i="33" s="1"/>
  <c r="Q816" i="33"/>
  <c r="P894" i="33"/>
  <c r="N600" i="33"/>
  <c r="O600" i="33" s="1"/>
  <c r="P688" i="33"/>
  <c r="N1052" i="33"/>
  <c r="O1052" i="33" s="1"/>
  <c r="P581" i="33"/>
  <c r="R581" i="33" s="1"/>
  <c r="S581" i="33" s="1"/>
  <c r="Q583" i="33"/>
  <c r="P562" i="33"/>
  <c r="Q808" i="33"/>
  <c r="Q738" i="33"/>
  <c r="P789" i="33"/>
  <c r="P682" i="33"/>
  <c r="Q744" i="33"/>
  <c r="Q770" i="33"/>
  <c r="Q741" i="33"/>
  <c r="Q656" i="33"/>
  <c r="N791" i="33"/>
  <c r="O791" i="33" s="1"/>
  <c r="P943" i="33"/>
  <c r="Q864" i="33"/>
  <c r="Q672" i="33"/>
  <c r="P916" i="33"/>
  <c r="P880" i="33"/>
  <c r="Q958" i="33"/>
  <c r="N942" i="33"/>
  <c r="O942" i="33" s="1"/>
  <c r="P756" i="33"/>
  <c r="N608" i="33"/>
  <c r="O608" i="33" s="1"/>
  <c r="P927" i="33"/>
  <c r="N702" i="33"/>
  <c r="O702" i="33" s="1"/>
  <c r="Q765" i="33"/>
  <c r="Q920" i="33"/>
  <c r="P790" i="33"/>
  <c r="N902" i="33"/>
  <c r="O902" i="33" s="1"/>
  <c r="P835" i="33"/>
  <c r="P572" i="33"/>
  <c r="N931" i="33"/>
  <c r="O931" i="33" s="1"/>
  <c r="Q1050" i="33"/>
  <c r="Q1056" i="33"/>
  <c r="P826" i="33"/>
  <c r="Q777" i="33"/>
  <c r="N844" i="33"/>
  <c r="O844" i="33" s="1"/>
  <c r="N855" i="33"/>
  <c r="O855" i="33" s="1"/>
  <c r="Q639" i="33"/>
  <c r="N962" i="33"/>
  <c r="O962" i="33" s="1"/>
  <c r="N1041" i="33"/>
  <c r="O1041" i="33" s="1"/>
  <c r="P885" i="33"/>
  <c r="Q689" i="33"/>
  <c r="Q570" i="33"/>
  <c r="P883" i="33"/>
  <c r="R883" i="33" s="1"/>
  <c r="Q622" i="33"/>
  <c r="N765" i="33"/>
  <c r="O765" i="33" s="1"/>
  <c r="P782" i="33"/>
  <c r="N583" i="33"/>
  <c r="O583" i="33" s="1"/>
  <c r="P1006" i="33"/>
  <c r="N1042" i="33"/>
  <c r="O1042" i="33" s="1"/>
  <c r="Q579" i="33"/>
  <c r="P1046" i="33"/>
  <c r="P797" i="33"/>
  <c r="R797" i="33" s="1"/>
  <c r="S797" i="33" s="1"/>
  <c r="P788" i="33"/>
  <c r="R788" i="33" s="1"/>
  <c r="N919" i="33"/>
  <c r="O919" i="33" s="1"/>
  <c r="N886" i="33"/>
  <c r="O886" i="33" s="1"/>
  <c r="Q627" i="33"/>
  <c r="N755" i="33"/>
  <c r="O755" i="33" s="1"/>
  <c r="P793" i="33"/>
  <c r="Q593" i="33"/>
  <c r="N593" i="33"/>
  <c r="O593" i="33" s="1"/>
  <c r="P681" i="33"/>
  <c r="R681" i="33" s="1"/>
  <c r="S681" i="33" s="1"/>
  <c r="Q750" i="33"/>
  <c r="N860" i="33"/>
  <c r="O860" i="33" s="1"/>
  <c r="P640" i="33"/>
  <c r="P661" i="33"/>
  <c r="R661" i="33" s="1"/>
  <c r="Q747" i="33"/>
  <c r="N872" i="33"/>
  <c r="O872" i="33" s="1"/>
  <c r="Q1055" i="33"/>
  <c r="N928" i="33"/>
  <c r="O928" i="33" s="1"/>
  <c r="N692" i="33"/>
  <c r="O692" i="33" s="1"/>
  <c r="N774" i="33"/>
  <c r="O774" i="33" s="1"/>
  <c r="N676" i="33"/>
  <c r="O676" i="33" s="1"/>
  <c r="P805" i="33"/>
  <c r="P584" i="33"/>
  <c r="N761" i="33"/>
  <c r="O761" i="33" s="1"/>
  <c r="N970" i="33"/>
  <c r="O970" i="33" s="1"/>
  <c r="N756" i="33"/>
  <c r="O756" i="33" s="1"/>
  <c r="N653" i="33"/>
  <c r="O653" i="33" s="1"/>
  <c r="Q941" i="33"/>
  <c r="Q704" i="33"/>
  <c r="Q813" i="33"/>
  <c r="P780" i="33"/>
  <c r="R780" i="33" s="1"/>
  <c r="P1061" i="33"/>
  <c r="Q609" i="33"/>
  <c r="Q602" i="33"/>
  <c r="P991" i="33"/>
  <c r="Q862" i="33"/>
  <c r="P1044" i="33"/>
  <c r="P758" i="33"/>
  <c r="R758" i="33" s="1"/>
  <c r="Q768" i="33"/>
  <c r="Q691" i="33"/>
  <c r="Q918" i="33"/>
  <c r="N1027" i="33"/>
  <c r="O1027" i="33" s="1"/>
  <c r="P716" i="33"/>
  <c r="R716" i="33" s="1"/>
  <c r="S716" i="33" s="1"/>
  <c r="P853" i="33"/>
  <c r="Q767" i="33"/>
  <c r="N913" i="33"/>
  <c r="O913" i="33" s="1"/>
  <c r="N836" i="33"/>
  <c r="O836" i="33" s="1"/>
  <c r="P923" i="33"/>
  <c r="N768" i="33"/>
  <c r="O768" i="33" s="1"/>
  <c r="N640" i="33"/>
  <c r="O640" i="33" s="1"/>
  <c r="P757" i="33"/>
  <c r="Q844" i="33"/>
  <c r="P672" i="33"/>
  <c r="N848" i="33"/>
  <c r="O848" i="33" s="1"/>
  <c r="N712" i="33"/>
  <c r="O712" i="33" s="1"/>
  <c r="N893" i="33"/>
  <c r="O893" i="33" s="1"/>
  <c r="Q648" i="33"/>
  <c r="N896" i="33"/>
  <c r="O896" i="33" s="1"/>
  <c r="N759" i="33"/>
  <c r="O759" i="33" s="1"/>
  <c r="N819" i="33"/>
  <c r="O819" i="33" s="1"/>
  <c r="N555" i="33"/>
  <c r="O555" i="33" s="1"/>
  <c r="Q654" i="33"/>
  <c r="P582" i="33"/>
  <c r="N994" i="33"/>
  <c r="O994" i="33" s="1"/>
  <c r="P862" i="33"/>
  <c r="N736" i="33"/>
  <c r="O736" i="33" s="1"/>
  <c r="N740" i="33"/>
  <c r="O740" i="33" s="1"/>
  <c r="N906" i="33"/>
  <c r="O906" i="33" s="1"/>
  <c r="N853" i="33"/>
  <c r="O853" i="33" s="1"/>
  <c r="N827" i="33"/>
  <c r="O827" i="33" s="1"/>
  <c r="Q953" i="33"/>
  <c r="N927" i="33"/>
  <c r="O927" i="33" s="1"/>
  <c r="N734" i="33"/>
  <c r="O734" i="33" s="1"/>
  <c r="Q734" i="33"/>
  <c r="Q675" i="33"/>
  <c r="N642" i="33"/>
  <c r="O642" i="33" s="1"/>
  <c r="P715" i="33"/>
  <c r="Q678" i="33"/>
  <c r="N605" i="33"/>
  <c r="O605" i="33" s="1"/>
  <c r="Q885" i="33"/>
  <c r="P953" i="33"/>
  <c r="P560" i="33"/>
  <c r="N1060" i="33"/>
  <c r="O1060" i="33" s="1"/>
  <c r="N630" i="33"/>
  <c r="O630" i="33" s="1"/>
  <c r="P1056" i="33"/>
  <c r="P1043" i="33"/>
  <c r="N852" i="33"/>
  <c r="O852" i="33" s="1"/>
  <c r="N737" i="33"/>
  <c r="O737" i="33" s="1"/>
  <c r="Q793" i="33"/>
  <c r="Q799" i="33"/>
  <c r="Q1052" i="33"/>
  <c r="P960" i="33"/>
  <c r="N645" i="33"/>
  <c r="O645" i="33" s="1"/>
  <c r="Q1046" i="33"/>
  <c r="Q693" i="33"/>
  <c r="P796" i="33"/>
  <c r="P602" i="33"/>
  <c r="N801" i="33"/>
  <c r="O801" i="33" s="1"/>
  <c r="N685" i="33"/>
  <c r="O685" i="33" s="1"/>
  <c r="P641" i="33"/>
  <c r="Q954" i="33"/>
  <c r="P592" i="33"/>
  <c r="N862" i="33"/>
  <c r="O862" i="33" s="1"/>
  <c r="N822" i="33"/>
  <c r="O822" i="33" s="1"/>
  <c r="N845" i="33"/>
  <c r="O845" i="33" s="1"/>
  <c r="N554" i="33"/>
  <c r="O554" i="33" s="1"/>
  <c r="Q933" i="33"/>
  <c r="N731" i="33"/>
  <c r="O731" i="33" s="1"/>
  <c r="N951" i="33"/>
  <c r="O951" i="33" s="1"/>
  <c r="S275" i="33" l="1"/>
  <c r="R174" i="33"/>
  <c r="S174" i="33" s="1"/>
  <c r="R500" i="33"/>
  <c r="S500" i="33" s="1"/>
  <c r="R201" i="33"/>
  <c r="R457" i="33"/>
  <c r="R805" i="33"/>
  <c r="S805" i="33" s="1"/>
  <c r="R365" i="33"/>
  <c r="R932" i="33"/>
  <c r="R126" i="33"/>
  <c r="R969" i="33"/>
  <c r="R817" i="33"/>
  <c r="R628" i="33"/>
  <c r="S628" i="33" s="1"/>
  <c r="R896" i="33"/>
  <c r="S187" i="33"/>
  <c r="R255" i="33"/>
  <c r="S255" i="33" s="1"/>
  <c r="T255" i="33" s="1"/>
  <c r="R886" i="33"/>
  <c r="R711" i="33"/>
  <c r="R239" i="33"/>
  <c r="S239" i="33" s="1"/>
  <c r="U239" i="33" s="1"/>
  <c r="V239" i="33" s="1"/>
  <c r="R490" i="33"/>
  <c r="S490" i="33" s="1"/>
  <c r="U490" i="33" s="1"/>
  <c r="V490" i="33" s="1"/>
  <c r="R37" i="33"/>
  <c r="S37" i="33" s="1"/>
  <c r="U37" i="33" s="1"/>
  <c r="V37" i="33" s="1"/>
  <c r="S631" i="33"/>
  <c r="T631" i="33" s="1"/>
  <c r="R32" i="33"/>
  <c r="S32" i="33" s="1"/>
  <c r="T32" i="33" s="1"/>
  <c r="S170" i="33"/>
  <c r="U170" i="33" s="1"/>
  <c r="V170" i="33" s="1"/>
  <c r="R234" i="33"/>
  <c r="S234" i="33" s="1"/>
  <c r="U234" i="33" s="1"/>
  <c r="V234" i="33" s="1"/>
  <c r="R376" i="33"/>
  <c r="S376" i="33" s="1"/>
  <c r="R996" i="33"/>
  <c r="S996" i="33" s="1"/>
  <c r="R919" i="33"/>
  <c r="S919" i="33" s="1"/>
  <c r="T919" i="33" s="1"/>
  <c r="S457" i="33"/>
  <c r="T457" i="33" s="1"/>
  <c r="R904" i="33"/>
  <c r="S904" i="33" s="1"/>
  <c r="U904" i="33" s="1"/>
  <c r="V904" i="33" s="1"/>
  <c r="R1047" i="33"/>
  <c r="S1047" i="33" s="1"/>
  <c r="R527" i="33"/>
  <c r="S527" i="33" s="1"/>
  <c r="R410" i="33"/>
  <c r="S410" i="33" s="1"/>
  <c r="T410" i="33" s="1"/>
  <c r="R890" i="33"/>
  <c r="S890" i="33" s="1"/>
  <c r="R475" i="33"/>
  <c r="S475" i="33" s="1"/>
  <c r="U475" i="33" s="1"/>
  <c r="V475" i="33" s="1"/>
  <c r="R262" i="33"/>
  <c r="S262" i="33" s="1"/>
  <c r="U262" i="33" s="1"/>
  <c r="V262" i="33" s="1"/>
  <c r="S511" i="33"/>
  <c r="U511" i="33" s="1"/>
  <c r="V511" i="33" s="1"/>
  <c r="R866" i="33"/>
  <c r="S866" i="33" s="1"/>
  <c r="R960" i="33"/>
  <c r="S960" i="33" s="1"/>
  <c r="U960" i="33" s="1"/>
  <c r="V960" i="33" s="1"/>
  <c r="R625" i="33"/>
  <c r="S625" i="33" s="1"/>
  <c r="T625" i="33" s="1"/>
  <c r="R369" i="33"/>
  <c r="S369" i="33" s="1"/>
  <c r="U369" i="33" s="1"/>
  <c r="V369" i="33" s="1"/>
  <c r="R302" i="33"/>
  <c r="S302" i="33" s="1"/>
  <c r="T302" i="33" s="1"/>
  <c r="R714" i="33"/>
  <c r="S714" i="33" s="1"/>
  <c r="R383" i="33"/>
  <c r="S383" i="33" s="1"/>
  <c r="T383" i="33" s="1"/>
  <c r="R909" i="33"/>
  <c r="S909" i="33" s="1"/>
  <c r="R553" i="33"/>
  <c r="S553" i="33" s="1"/>
  <c r="S661" i="33"/>
  <c r="U661" i="33" s="1"/>
  <c r="V661" i="33" s="1"/>
  <c r="S905" i="33"/>
  <c r="T905" i="33" s="1"/>
  <c r="R722" i="33"/>
  <c r="S722" i="33" s="1"/>
  <c r="U722" i="33" s="1"/>
  <c r="V722" i="33" s="1"/>
  <c r="R796" i="33"/>
  <c r="S796" i="33" s="1"/>
  <c r="T796" i="33" s="1"/>
  <c r="R936" i="33"/>
  <c r="S936" i="33" s="1"/>
  <c r="R1005" i="33"/>
  <c r="S1005" i="33" s="1"/>
  <c r="S128" i="33"/>
  <c r="T128" i="33" s="1"/>
  <c r="R24" i="33"/>
  <c r="S24" i="33" s="1"/>
  <c r="T24" i="33" s="1"/>
  <c r="R862" i="33"/>
  <c r="S862" i="33" s="1"/>
  <c r="T862" i="33" s="1"/>
  <c r="S969" i="33"/>
  <c r="T969" i="33" s="1"/>
  <c r="R651" i="33"/>
  <c r="S651" i="33" s="1"/>
  <c r="T651" i="33" s="1"/>
  <c r="R565" i="33"/>
  <c r="S565" i="33" s="1"/>
  <c r="R325" i="33"/>
  <c r="S325" i="33" s="1"/>
  <c r="R596" i="33"/>
  <c r="S596" i="33" s="1"/>
  <c r="R575" i="33"/>
  <c r="S575" i="33" s="1"/>
  <c r="U575" i="33" s="1"/>
  <c r="V575" i="33" s="1"/>
  <c r="S169" i="33"/>
  <c r="U169" i="33" s="1"/>
  <c r="V169" i="33" s="1"/>
  <c r="R320" i="33"/>
  <c r="S320" i="33" s="1"/>
  <c r="R326" i="33"/>
  <c r="S326" i="33" s="1"/>
  <c r="S350" i="33"/>
  <c r="U350" i="33" s="1"/>
  <c r="V350" i="33" s="1"/>
  <c r="R480" i="33"/>
  <c r="R79" i="33"/>
  <c r="S79" i="33" s="1"/>
  <c r="R440" i="33"/>
  <c r="S440" i="33" s="1"/>
  <c r="U440" i="33" s="1"/>
  <c r="V440" i="33" s="1"/>
  <c r="S190" i="33"/>
  <c r="T190" i="33" s="1"/>
  <c r="R916" i="33"/>
  <c r="S916" i="33" s="1"/>
  <c r="U916" i="33" s="1"/>
  <c r="V916" i="33" s="1"/>
  <c r="R485" i="33"/>
  <c r="S485" i="33" s="1"/>
  <c r="U485" i="33" s="1"/>
  <c r="V485" i="33" s="1"/>
  <c r="R380" i="33"/>
  <c r="S380" i="33" s="1"/>
  <c r="R614" i="33"/>
  <c r="S614" i="33" s="1"/>
  <c r="R506" i="33"/>
  <c r="S506" i="33" s="1"/>
  <c r="U506" i="33" s="1"/>
  <c r="V506" i="33" s="1"/>
  <c r="R469" i="33"/>
  <c r="S469" i="33" s="1"/>
  <c r="R592" i="33"/>
  <c r="S592" i="33" s="1"/>
  <c r="R578" i="33"/>
  <c r="S578" i="33" s="1"/>
  <c r="U578" i="33" s="1"/>
  <c r="V578" i="33" s="1"/>
  <c r="R29" i="33"/>
  <c r="S29" i="33" s="1"/>
  <c r="T29" i="33" s="1"/>
  <c r="R743" i="33"/>
  <c r="S743" i="33" s="1"/>
  <c r="S30" i="33"/>
  <c r="U30" i="33" s="1"/>
  <c r="V30" i="33" s="1"/>
  <c r="R853" i="33"/>
  <c r="S853" i="33" s="1"/>
  <c r="R755" i="33"/>
  <c r="S755" i="33" s="1"/>
  <c r="R135" i="33"/>
  <c r="S135" i="33" s="1"/>
  <c r="R823" i="33"/>
  <c r="S823" i="33" s="1"/>
  <c r="U823" i="33" s="1"/>
  <c r="V823" i="33" s="1"/>
  <c r="R381" i="33"/>
  <c r="S381" i="33" s="1"/>
  <c r="U381" i="33" s="1"/>
  <c r="V381" i="33" s="1"/>
  <c r="R106" i="33"/>
  <c r="S106" i="33" s="1"/>
  <c r="R798" i="33"/>
  <c r="S798" i="33" s="1"/>
  <c r="R244" i="33"/>
  <c r="S244" i="33" s="1"/>
  <c r="T244" i="33" s="1"/>
  <c r="R426" i="33"/>
  <c r="S426" i="33" s="1"/>
  <c r="U426" i="33" s="1"/>
  <c r="V426" i="33" s="1"/>
  <c r="S758" i="33"/>
  <c r="U758" i="33" s="1"/>
  <c r="V758" i="33" s="1"/>
  <c r="S629" i="33"/>
  <c r="T629" i="33" s="1"/>
  <c r="R868" i="33"/>
  <c r="S868" i="33" s="1"/>
  <c r="R389" i="33"/>
  <c r="S389" i="33" s="1"/>
  <c r="R247" i="33"/>
  <c r="S247" i="33" s="1"/>
  <c r="U247" i="33" s="1"/>
  <c r="V247" i="33" s="1"/>
  <c r="R26" i="33"/>
  <c r="S26" i="33" s="1"/>
  <c r="U26" i="33" s="1"/>
  <c r="V26" i="33" s="1"/>
  <c r="S197" i="33"/>
  <c r="T197" i="33" s="1"/>
  <c r="S158" i="33"/>
  <c r="T158" i="33" s="1"/>
  <c r="R672" i="33"/>
  <c r="S672" i="33" s="1"/>
  <c r="R650" i="33"/>
  <c r="S650" i="33" s="1"/>
  <c r="R854" i="33"/>
  <c r="S854" i="33" s="1"/>
  <c r="R794" i="33"/>
  <c r="S794" i="33" s="1"/>
  <c r="T794" i="33" s="1"/>
  <c r="S316" i="33"/>
  <c r="T316" i="33" s="1"/>
  <c r="S172" i="33"/>
  <c r="U172" i="33" s="1"/>
  <c r="V172" i="33" s="1"/>
  <c r="R1061" i="33"/>
  <c r="S1061" i="33" s="1"/>
  <c r="R562" i="33"/>
  <c r="S562" i="33" s="1"/>
  <c r="R209" i="33"/>
  <c r="S209" i="33" s="1"/>
  <c r="U209" i="33" s="1"/>
  <c r="V209" i="33" s="1"/>
  <c r="R140" i="33"/>
  <c r="S140" i="33" s="1"/>
  <c r="R486" i="33"/>
  <c r="S486" i="33" s="1"/>
  <c r="U486" i="33" s="1"/>
  <c r="V486" i="33" s="1"/>
  <c r="R327" i="33"/>
  <c r="S327" i="33" s="1"/>
  <c r="T327" i="33" s="1"/>
  <c r="S134" i="33"/>
  <c r="U134" i="33" s="1"/>
  <c r="V134" i="33" s="1"/>
  <c r="R99" i="33"/>
  <c r="S99" i="33" s="1"/>
  <c r="R989" i="33"/>
  <c r="S989" i="33" s="1"/>
  <c r="R877" i="33"/>
  <c r="S877" i="33" s="1"/>
  <c r="T877" i="33" s="1"/>
  <c r="R907" i="33"/>
  <c r="S907" i="33" s="1"/>
  <c r="U907" i="33" s="1"/>
  <c r="V907" i="33" s="1"/>
  <c r="S298" i="33"/>
  <c r="U298" i="33" s="1"/>
  <c r="V298" i="33" s="1"/>
  <c r="R894" i="33"/>
  <c r="S894" i="33" s="1"/>
  <c r="U894" i="33" s="1"/>
  <c r="V894" i="33" s="1"/>
  <c r="R525" i="33"/>
  <c r="S525" i="33" s="1"/>
  <c r="U525" i="33" s="1"/>
  <c r="V525" i="33" s="1"/>
  <c r="R396" i="33"/>
  <c r="S396" i="33" s="1"/>
  <c r="U396" i="33" s="1"/>
  <c r="V396" i="33" s="1"/>
  <c r="S41" i="33"/>
  <c r="U41" i="33" s="1"/>
  <c r="V41" i="33" s="1"/>
  <c r="R198" i="33"/>
  <c r="S198" i="33" s="1"/>
  <c r="U198" i="33" s="1"/>
  <c r="V198" i="33" s="1"/>
  <c r="R437" i="33"/>
  <c r="S437" i="33" s="1"/>
  <c r="U437" i="33" s="1"/>
  <c r="V437" i="33" s="1"/>
  <c r="R119" i="33"/>
  <c r="S119" i="33" s="1"/>
  <c r="R80" i="33"/>
  <c r="S80" i="33" s="1"/>
  <c r="U80" i="33" s="1"/>
  <c r="V80" i="33" s="1"/>
  <c r="R375" i="33"/>
  <c r="S375" i="33" s="1"/>
  <c r="U375" i="33" s="1"/>
  <c r="V375" i="33" s="1"/>
  <c r="R346" i="33"/>
  <c r="S346" i="33" s="1"/>
  <c r="R313" i="33"/>
  <c r="S313" i="33" s="1"/>
  <c r="U313" i="33" s="1"/>
  <c r="V313" i="33" s="1"/>
  <c r="S729" i="33"/>
  <c r="U729" i="33" s="1"/>
  <c r="V729" i="33" s="1"/>
  <c r="R925" i="33"/>
  <c r="S925" i="33" s="1"/>
  <c r="U925" i="33" s="1"/>
  <c r="V925" i="33" s="1"/>
  <c r="R674" i="33"/>
  <c r="S674" i="33" s="1"/>
  <c r="S519" i="33"/>
  <c r="T519" i="33" s="1"/>
  <c r="R52" i="33"/>
  <c r="S52" i="33" s="1"/>
  <c r="U52" i="33" s="1"/>
  <c r="V52" i="33" s="1"/>
  <c r="R589" i="33"/>
  <c r="S589" i="33" s="1"/>
  <c r="U589" i="33" s="1"/>
  <c r="V589" i="33" s="1"/>
  <c r="R773" i="33"/>
  <c r="S773" i="33" s="1"/>
  <c r="T773" i="33" s="1"/>
  <c r="R112" i="33"/>
  <c r="S112" i="33" s="1"/>
  <c r="U112" i="33" s="1"/>
  <c r="V112" i="33" s="1"/>
  <c r="R252" i="33"/>
  <c r="S252" i="33" s="1"/>
  <c r="R337" i="33"/>
  <c r="S337" i="33" s="1"/>
  <c r="U337" i="33" s="1"/>
  <c r="V337" i="33" s="1"/>
  <c r="R283" i="33"/>
  <c r="S283" i="33" s="1"/>
  <c r="T283" i="33" s="1"/>
  <c r="R435" i="33"/>
  <c r="S435" i="33" s="1"/>
  <c r="R393" i="33"/>
  <c r="S393" i="33" s="1"/>
  <c r="U393" i="33" s="1"/>
  <c r="V393" i="33" s="1"/>
  <c r="R164" i="33"/>
  <c r="S164" i="33" s="1"/>
  <c r="T164" i="33" s="1"/>
  <c r="S870" i="33"/>
  <c r="T870" i="33" s="1"/>
  <c r="R162" i="33"/>
  <c r="S162" i="33" s="1"/>
  <c r="U162" i="33" s="1"/>
  <c r="V162" i="33" s="1"/>
  <c r="R1039" i="33"/>
  <c r="S1039" i="33" s="1"/>
  <c r="U1039" i="33" s="1"/>
  <c r="V1039" i="33" s="1"/>
  <c r="R875" i="33"/>
  <c r="S875" i="33" s="1"/>
  <c r="R608" i="33"/>
  <c r="S608" i="33" s="1"/>
  <c r="R641" i="33"/>
  <c r="S641" i="33" s="1"/>
  <c r="T641" i="33" s="1"/>
  <c r="S883" i="33"/>
  <c r="U883" i="33" s="1"/>
  <c r="V883" i="33" s="1"/>
  <c r="R878" i="33"/>
  <c r="S878" i="33" s="1"/>
  <c r="U878" i="33" s="1"/>
  <c r="V878" i="33" s="1"/>
  <c r="R792" i="33"/>
  <c r="S792" i="33" s="1"/>
  <c r="R241" i="33"/>
  <c r="S241" i="33" s="1"/>
  <c r="U241" i="33" s="1"/>
  <c r="V241" i="33" s="1"/>
  <c r="S349" i="33"/>
  <c r="U349" i="33" s="1"/>
  <c r="V349" i="33" s="1"/>
  <c r="R476" i="33"/>
  <c r="S476" i="33" s="1"/>
  <c r="R382" i="33"/>
  <c r="S382" i="33" s="1"/>
  <c r="R1043" i="33"/>
  <c r="S1043" i="33" s="1"/>
  <c r="T1043" i="33" s="1"/>
  <c r="R832" i="33"/>
  <c r="S832" i="33" s="1"/>
  <c r="U832" i="33" s="1"/>
  <c r="V832" i="33" s="1"/>
  <c r="S974" i="33"/>
  <c r="T974" i="33" s="1"/>
  <c r="S204" i="33"/>
  <c r="T204" i="33" s="1"/>
  <c r="R307" i="33"/>
  <c r="S307" i="33" s="1"/>
  <c r="U307" i="33" s="1"/>
  <c r="V307" i="33" s="1"/>
  <c r="R235" i="33"/>
  <c r="S235" i="33" s="1"/>
  <c r="U235" i="33" s="1"/>
  <c r="V235" i="33" s="1"/>
  <c r="R132" i="33"/>
  <c r="S132" i="33" s="1"/>
  <c r="R665" i="33"/>
  <c r="S665" i="33" s="1"/>
  <c r="U665" i="33" s="1"/>
  <c r="V665" i="33" s="1"/>
  <c r="S932" i="33"/>
  <c r="U932" i="33" s="1"/>
  <c r="V932" i="33" s="1"/>
  <c r="R266" i="33"/>
  <c r="S266" i="33" s="1"/>
  <c r="R408" i="33"/>
  <c r="S408" i="33" s="1"/>
  <c r="U408" i="33" s="1"/>
  <c r="V408" i="33" s="1"/>
  <c r="R474" i="33"/>
  <c r="S474" i="33" s="1"/>
  <c r="U474" i="33" s="1"/>
  <c r="V474" i="33" s="1"/>
  <c r="R928" i="33"/>
  <c r="S928" i="33" s="1"/>
  <c r="U928" i="33" s="1"/>
  <c r="V928" i="33" s="1"/>
  <c r="R1001" i="33"/>
  <c r="S1001" i="33" s="1"/>
  <c r="R1000" i="33"/>
  <c r="S1000" i="33" s="1"/>
  <c r="T1000" i="33" s="1"/>
  <c r="R723" i="33"/>
  <c r="S723" i="33" s="1"/>
  <c r="R802" i="33"/>
  <c r="S802" i="33" s="1"/>
  <c r="T802" i="33" s="1"/>
  <c r="R405" i="33"/>
  <c r="S405" i="33" s="1"/>
  <c r="U405" i="33" s="1"/>
  <c r="V405" i="33" s="1"/>
  <c r="R521" i="33"/>
  <c r="S521" i="33" s="1"/>
  <c r="T521" i="33" s="1"/>
  <c r="R280" i="33"/>
  <c r="S280" i="33" s="1"/>
  <c r="U280" i="33" s="1"/>
  <c r="V280" i="33" s="1"/>
  <c r="R931" i="33"/>
  <c r="S931" i="33" s="1"/>
  <c r="R962" i="33"/>
  <c r="S962" i="33" s="1"/>
  <c r="R649" i="33"/>
  <c r="S649" i="33" s="1"/>
  <c r="T649" i="33" s="1"/>
  <c r="R523" i="33"/>
  <c r="S523" i="33" s="1"/>
  <c r="U523" i="33" s="1"/>
  <c r="V523" i="33" s="1"/>
  <c r="R96" i="33"/>
  <c r="S96" i="33" s="1"/>
  <c r="R510" i="33"/>
  <c r="S510" i="33" s="1"/>
  <c r="T510" i="33" s="1"/>
  <c r="R888" i="33"/>
  <c r="S888" i="33" s="1"/>
  <c r="U888" i="33" s="1"/>
  <c r="V888" i="33" s="1"/>
  <c r="S930" i="33"/>
  <c r="U930" i="33" s="1"/>
  <c r="V930" i="33" s="1"/>
  <c r="R599" i="33"/>
  <c r="S599" i="33" s="1"/>
  <c r="U599" i="33" s="1"/>
  <c r="V599" i="33" s="1"/>
  <c r="R265" i="33"/>
  <c r="S265" i="33" s="1"/>
  <c r="R342" i="33"/>
  <c r="S342" i="33" s="1"/>
  <c r="R983" i="33"/>
  <c r="S983" i="33" s="1"/>
  <c r="U983" i="33" s="1"/>
  <c r="V983" i="33" s="1"/>
  <c r="R582" i="33"/>
  <c r="S582" i="33" s="1"/>
  <c r="U582" i="33" s="1"/>
  <c r="V582" i="33" s="1"/>
  <c r="R1012" i="33"/>
  <c r="S1012" i="33" s="1"/>
  <c r="R980" i="33"/>
  <c r="S980" i="33" s="1"/>
  <c r="U980" i="33" s="1"/>
  <c r="V980" i="33" s="1"/>
  <c r="R838" i="33"/>
  <c r="S838" i="33" s="1"/>
  <c r="R245" i="33"/>
  <c r="S245" i="33" s="1"/>
  <c r="U245" i="33" s="1"/>
  <c r="V245" i="33" s="1"/>
  <c r="R387" i="33"/>
  <c r="S387" i="33" s="1"/>
  <c r="U387" i="33" s="1"/>
  <c r="V387" i="33" s="1"/>
  <c r="R363" i="33"/>
  <c r="S363" i="33" s="1"/>
  <c r="R467" i="33"/>
  <c r="S467" i="33" s="1"/>
  <c r="U467" i="33" s="1"/>
  <c r="V467" i="33" s="1"/>
  <c r="R640" i="33"/>
  <c r="S640" i="33" s="1"/>
  <c r="R835" i="33"/>
  <c r="S835" i="33" s="1"/>
  <c r="U835" i="33" s="1"/>
  <c r="V835" i="33" s="1"/>
  <c r="R564" i="33"/>
  <c r="S564" i="33" s="1"/>
  <c r="R975" i="33"/>
  <c r="S975" i="33" s="1"/>
  <c r="T975" i="33" s="1"/>
  <c r="R831" i="33"/>
  <c r="S831" i="33" s="1"/>
  <c r="R638" i="33"/>
  <c r="S638" i="33" s="1"/>
  <c r="R258" i="33"/>
  <c r="S258" i="33" s="1"/>
  <c r="R605" i="33"/>
  <c r="S605" i="33" s="1"/>
  <c r="R248" i="33"/>
  <c r="S248" i="33" s="1"/>
  <c r="T248" i="33" s="1"/>
  <c r="R880" i="33"/>
  <c r="S880" i="33" s="1"/>
  <c r="R991" i="33"/>
  <c r="S991" i="33" s="1"/>
  <c r="T991" i="33" s="1"/>
  <c r="R584" i="33"/>
  <c r="S584" i="33" s="1"/>
  <c r="T584" i="33" s="1"/>
  <c r="R790" i="33"/>
  <c r="S790" i="33" s="1"/>
  <c r="U790" i="33" s="1"/>
  <c r="V790" i="33" s="1"/>
  <c r="R749" i="33"/>
  <c r="S749" i="33" s="1"/>
  <c r="T749" i="33" s="1"/>
  <c r="R696" i="33"/>
  <c r="S696" i="33" s="1"/>
  <c r="U696" i="33" s="1"/>
  <c r="V696" i="33" s="1"/>
  <c r="R820" i="33"/>
  <c r="S820" i="33" s="1"/>
  <c r="U820" i="33" s="1"/>
  <c r="V820" i="33" s="1"/>
  <c r="R558" i="33"/>
  <c r="S558" i="33" s="1"/>
  <c r="R652" i="33"/>
  <c r="S652" i="33" s="1"/>
  <c r="U652" i="33" s="1"/>
  <c r="V652" i="33" s="1"/>
  <c r="R618" i="33"/>
  <c r="S618" i="33" s="1"/>
  <c r="R607" i="33"/>
  <c r="S607" i="33" s="1"/>
  <c r="U607" i="33" s="1"/>
  <c r="V607" i="33" s="1"/>
  <c r="R929" i="33"/>
  <c r="S929" i="33" s="1"/>
  <c r="U929" i="33" s="1"/>
  <c r="V929" i="33" s="1"/>
  <c r="R710" i="33"/>
  <c r="S710" i="33" s="1"/>
  <c r="R818" i="33"/>
  <c r="S818" i="33" s="1"/>
  <c r="R666" i="33"/>
  <c r="S666" i="33" s="1"/>
  <c r="U666" i="33" s="1"/>
  <c r="V666" i="33" s="1"/>
  <c r="R1059" i="33"/>
  <c r="S1059" i="33" s="1"/>
  <c r="R748" i="33"/>
  <c r="S748" i="33" s="1"/>
  <c r="U748" i="33" s="1"/>
  <c r="V748" i="33" s="1"/>
  <c r="R59" i="33"/>
  <c r="S59" i="33" s="1"/>
  <c r="U59" i="33" s="1"/>
  <c r="V59" i="33" s="1"/>
  <c r="S448" i="33"/>
  <c r="U448" i="33" s="1"/>
  <c r="V448" i="33" s="1"/>
  <c r="R220" i="33"/>
  <c r="S220" i="33" s="1"/>
  <c r="T220" i="33" s="1"/>
  <c r="R517" i="33"/>
  <c r="S517" i="33" s="1"/>
  <c r="U517" i="33" s="1"/>
  <c r="V517" i="33" s="1"/>
  <c r="B273" i="23"/>
  <c r="B34" i="24" s="1"/>
  <c r="R688" i="33"/>
  <c r="S688" i="33" s="1"/>
  <c r="U688" i="33" s="1"/>
  <c r="V688" i="33" s="1"/>
  <c r="R917" i="33"/>
  <c r="S917" i="33" s="1"/>
  <c r="S780" i="33"/>
  <c r="U780" i="33" s="1"/>
  <c r="V780" i="33" s="1"/>
  <c r="R782" i="33"/>
  <c r="S782" i="33" s="1"/>
  <c r="U782" i="33" s="1"/>
  <c r="V782" i="33" s="1"/>
  <c r="R927" i="33"/>
  <c r="S927" i="33" s="1"/>
  <c r="U927" i="33" s="1"/>
  <c r="V927" i="33" s="1"/>
  <c r="R752" i="33"/>
  <c r="S752" i="33" s="1"/>
  <c r="U752" i="33" s="1"/>
  <c r="V752" i="33" s="1"/>
  <c r="S873" i="33"/>
  <c r="T873" i="33" s="1"/>
  <c r="S588" i="33"/>
  <c r="T588" i="33" s="1"/>
  <c r="R847" i="33"/>
  <c r="S847" i="33" s="1"/>
  <c r="R725" i="33"/>
  <c r="S725" i="33" s="1"/>
  <c r="R1020" i="33"/>
  <c r="S1020" i="33" s="1"/>
  <c r="U1020" i="33" s="1"/>
  <c r="V1020" i="33" s="1"/>
  <c r="R992" i="33"/>
  <c r="S992" i="33" s="1"/>
  <c r="T992" i="33" s="1"/>
  <c r="R815" i="33"/>
  <c r="S815" i="33" s="1"/>
  <c r="T815" i="33" s="1"/>
  <c r="R911" i="33"/>
  <c r="S911" i="33" s="1"/>
  <c r="T911" i="33" s="1"/>
  <c r="R1003" i="33"/>
  <c r="S1003" i="33" s="1"/>
  <c r="T1003" i="33" s="1"/>
  <c r="R699" i="33"/>
  <c r="S699" i="33" s="1"/>
  <c r="R585" i="33"/>
  <c r="S585" i="33" s="1"/>
  <c r="R394" i="33"/>
  <c r="S394" i="33" s="1"/>
  <c r="T394" i="33" s="1"/>
  <c r="R424" i="33"/>
  <c r="S424" i="33" s="1"/>
  <c r="U424" i="33" s="1"/>
  <c r="V424" i="33" s="1"/>
  <c r="R91" i="33"/>
  <c r="S91" i="33" s="1"/>
  <c r="R48" i="33"/>
  <c r="S48" i="33" s="1"/>
  <c r="R826" i="33"/>
  <c r="S826" i="33" s="1"/>
  <c r="R956" i="33"/>
  <c r="S956" i="33" s="1"/>
  <c r="U956" i="33" s="1"/>
  <c r="V956" i="33" s="1"/>
  <c r="R721" i="33"/>
  <c r="S721" i="33" s="1"/>
  <c r="U721" i="33" s="1"/>
  <c r="V721" i="33" s="1"/>
  <c r="R1028" i="33"/>
  <c r="S1028" i="33" s="1"/>
  <c r="R395" i="33"/>
  <c r="S395" i="33" s="1"/>
  <c r="S301" i="33"/>
  <c r="U301" i="33" s="1"/>
  <c r="V301" i="33" s="1"/>
  <c r="R859" i="33"/>
  <c r="S859" i="33" s="1"/>
  <c r="R518" i="33"/>
  <c r="S518" i="33" s="1"/>
  <c r="R938" i="33"/>
  <c r="S938" i="33" s="1"/>
  <c r="U938" i="33" s="1"/>
  <c r="V938" i="33" s="1"/>
  <c r="R597" i="33"/>
  <c r="S597" i="33" s="1"/>
  <c r="R804" i="33"/>
  <c r="S804" i="33" s="1"/>
  <c r="T804" i="33" s="1"/>
  <c r="R449" i="33"/>
  <c r="S449" i="33" s="1"/>
  <c r="R68" i="33"/>
  <c r="S68" i="33" s="1"/>
  <c r="U68" i="33" s="1"/>
  <c r="V68" i="33" s="1"/>
  <c r="R715" i="33"/>
  <c r="S715" i="33" s="1"/>
  <c r="U715" i="33" s="1"/>
  <c r="V715" i="33" s="1"/>
  <c r="R830" i="33"/>
  <c r="S830" i="33" s="1"/>
  <c r="R1011" i="33"/>
  <c r="S1011" i="33" s="1"/>
  <c r="R703" i="33"/>
  <c r="S703" i="33" s="1"/>
  <c r="T703" i="33" s="1"/>
  <c r="R146" i="33"/>
  <c r="S146" i="33" s="1"/>
  <c r="R116" i="33"/>
  <c r="S116" i="33" s="1"/>
  <c r="R454" i="33"/>
  <c r="S454" i="33" s="1"/>
  <c r="R572" i="33"/>
  <c r="S572" i="33" s="1"/>
  <c r="U572" i="33" s="1"/>
  <c r="V572" i="33" s="1"/>
  <c r="R801" i="33"/>
  <c r="S801" i="33" s="1"/>
  <c r="R955" i="33"/>
  <c r="S955" i="33" s="1"/>
  <c r="R753" i="33"/>
  <c r="S753" i="33" s="1"/>
  <c r="R415" i="33"/>
  <c r="S415" i="33" s="1"/>
  <c r="R77" i="33"/>
  <c r="S77" i="33" s="1"/>
  <c r="R23" i="33"/>
  <c r="S23" i="33" s="1"/>
  <c r="R398" i="33"/>
  <c r="S398" i="33" s="1"/>
  <c r="R137" i="33"/>
  <c r="S137" i="33" s="1"/>
  <c r="R1018" i="33"/>
  <c r="S1018" i="33" s="1"/>
  <c r="S566" i="33"/>
  <c r="R1032" i="33"/>
  <c r="S1032" i="33" s="1"/>
  <c r="R720" i="33"/>
  <c r="S720" i="33" s="1"/>
  <c r="R577" i="33"/>
  <c r="S577" i="33" s="1"/>
  <c r="R189" i="33"/>
  <c r="S189" i="33" s="1"/>
  <c r="R113" i="33"/>
  <c r="S113" i="33" s="1"/>
  <c r="U113" i="33" s="1"/>
  <c r="V113" i="33" s="1"/>
  <c r="S400" i="33"/>
  <c r="T400" i="33" s="1"/>
  <c r="R1006" i="33"/>
  <c r="S1006" i="33" s="1"/>
  <c r="U1006" i="33" s="1"/>
  <c r="V1006" i="33" s="1"/>
  <c r="R1031" i="33"/>
  <c r="S1031" i="33" s="1"/>
  <c r="T1031" i="33" s="1"/>
  <c r="R591" i="33"/>
  <c r="S591" i="33" s="1"/>
  <c r="T591" i="33" s="1"/>
  <c r="R824" i="33"/>
  <c r="S824" i="33" s="1"/>
  <c r="R576" i="33"/>
  <c r="S576" i="33" s="1"/>
  <c r="R122" i="33"/>
  <c r="S122" i="33" s="1"/>
  <c r="R478" i="33"/>
  <c r="S478" i="33" s="1"/>
  <c r="U478" i="33" s="1"/>
  <c r="V478" i="33" s="1"/>
  <c r="R357" i="33"/>
  <c r="S357" i="33" s="1"/>
  <c r="U357" i="33" s="1"/>
  <c r="V357" i="33" s="1"/>
  <c r="R409" i="33"/>
  <c r="S409" i="33" s="1"/>
  <c r="R685" i="33"/>
  <c r="S685" i="33" s="1"/>
  <c r="R447" i="33"/>
  <c r="S447" i="33" s="1"/>
  <c r="U447" i="33" s="1"/>
  <c r="V447" i="33" s="1"/>
  <c r="S315" i="33"/>
  <c r="U315" i="33" s="1"/>
  <c r="V315" i="33" s="1"/>
  <c r="R623" i="33"/>
  <c r="S623" i="33" s="1"/>
  <c r="R671" i="33"/>
  <c r="S671" i="33" s="1"/>
  <c r="R1009" i="33"/>
  <c r="S1009" i="33" s="1"/>
  <c r="T1009" i="33" s="1"/>
  <c r="R360" i="33"/>
  <c r="S360" i="33" s="1"/>
  <c r="T360" i="33" s="1"/>
  <c r="R413" i="33"/>
  <c r="S413" i="33" s="1"/>
  <c r="R427" i="33"/>
  <c r="S427" i="33" s="1"/>
  <c r="R900" i="33"/>
  <c r="S900" i="33" s="1"/>
  <c r="R686" i="33"/>
  <c r="S686" i="33" s="1"/>
  <c r="R491" i="33"/>
  <c r="S491" i="33" s="1"/>
  <c r="T491" i="33" s="1"/>
  <c r="R183" i="33"/>
  <c r="S183" i="33" s="1"/>
  <c r="R477" i="33"/>
  <c r="S477" i="33" s="1"/>
  <c r="R819" i="33"/>
  <c r="S819" i="33" s="1"/>
  <c r="R800" i="33"/>
  <c r="S800" i="33" s="1"/>
  <c r="R233" i="33"/>
  <c r="S233" i="33" s="1"/>
  <c r="R833" i="33"/>
  <c r="S833" i="33" s="1"/>
  <c r="U833" i="33" s="1"/>
  <c r="V833" i="33" s="1"/>
  <c r="R19" i="33"/>
  <c r="S19" i="33" s="1"/>
  <c r="R653" i="33"/>
  <c r="S653" i="33" s="1"/>
  <c r="R322" i="33"/>
  <c r="S322" i="33" s="1"/>
  <c r="T322" i="33" s="1"/>
  <c r="R312" i="33"/>
  <c r="S312" i="33" s="1"/>
  <c r="R93" i="33"/>
  <c r="S93" i="33" s="1"/>
  <c r="U93" i="33" s="1"/>
  <c r="V93" i="33" s="1"/>
  <c r="R232" i="33"/>
  <c r="S232" i="33" s="1"/>
  <c r="T232" i="33" s="1"/>
  <c r="S673" i="33"/>
  <c r="U673" i="33" s="1"/>
  <c r="V673" i="33" s="1"/>
  <c r="R109" i="33"/>
  <c r="S109" i="33" s="1"/>
  <c r="R452" i="33"/>
  <c r="S452" i="33" s="1"/>
  <c r="U452" i="33" s="1"/>
  <c r="V452" i="33" s="1"/>
  <c r="S34" i="33"/>
  <c r="U34" i="33" s="1"/>
  <c r="V34" i="33" s="1"/>
  <c r="R613" i="33"/>
  <c r="S613" i="33" s="1"/>
  <c r="T613" i="33" s="1"/>
  <c r="R857" i="33"/>
  <c r="S857" i="33" s="1"/>
  <c r="R1035" i="33"/>
  <c r="S1035" i="33" s="1"/>
  <c r="U1035" i="33" s="1"/>
  <c r="V1035" i="33" s="1"/>
  <c r="S150" i="33"/>
  <c r="T150" i="33" s="1"/>
  <c r="S459" i="33"/>
  <c r="U459" i="33" s="1"/>
  <c r="V459" i="33" s="1"/>
  <c r="R515" i="33"/>
  <c r="S515" i="33" s="1"/>
  <c r="R355" i="33"/>
  <c r="S355" i="33" s="1"/>
  <c r="R481" i="33"/>
  <c r="S481" i="33" s="1"/>
  <c r="R368" i="33"/>
  <c r="S368" i="33" s="1"/>
  <c r="U368" i="33" s="1"/>
  <c r="V368" i="33" s="1"/>
  <c r="R811" i="33"/>
  <c r="S811" i="33" s="1"/>
  <c r="U811" i="33" s="1"/>
  <c r="V811" i="33" s="1"/>
  <c r="R751" i="33"/>
  <c r="S751" i="33" s="1"/>
  <c r="U751" i="33" s="1"/>
  <c r="V751" i="33" s="1"/>
  <c r="R554" i="33"/>
  <c r="S554" i="33" s="1"/>
  <c r="R781" i="33"/>
  <c r="S781" i="33" s="1"/>
  <c r="U781" i="33" s="1"/>
  <c r="V781" i="33" s="1"/>
  <c r="R635" i="33"/>
  <c r="S635" i="33" s="1"/>
  <c r="T635" i="33" s="1"/>
  <c r="R922" i="33"/>
  <c r="S922" i="33" s="1"/>
  <c r="U922" i="33" s="1"/>
  <c r="V922" i="33" s="1"/>
  <c r="R978" i="33"/>
  <c r="S978" i="33" s="1"/>
  <c r="U978" i="33" s="1"/>
  <c r="V978" i="33" s="1"/>
  <c r="R912" i="33"/>
  <c r="S912" i="33" s="1"/>
  <c r="R660" i="33"/>
  <c r="S660" i="33" s="1"/>
  <c r="U660" i="33" s="1"/>
  <c r="V660" i="33" s="1"/>
  <c r="R272" i="33"/>
  <c r="S272" i="33" s="1"/>
  <c r="U272" i="33" s="1"/>
  <c r="V272" i="33" s="1"/>
  <c r="R882" i="33"/>
  <c r="S882" i="33" s="1"/>
  <c r="R774" i="33"/>
  <c r="S774" i="33" s="1"/>
  <c r="R976" i="33"/>
  <c r="S976" i="33" s="1"/>
  <c r="U976" i="33" s="1"/>
  <c r="V976" i="33" s="1"/>
  <c r="R1029" i="33"/>
  <c r="S1029" i="33" s="1"/>
  <c r="R603" i="33"/>
  <c r="S603" i="33" s="1"/>
  <c r="R837" i="33"/>
  <c r="S837" i="33" s="1"/>
  <c r="U837" i="33" s="1"/>
  <c r="V837" i="33" s="1"/>
  <c r="S123" i="33"/>
  <c r="U123" i="33" s="1"/>
  <c r="V123" i="33" s="1"/>
  <c r="S489" i="33"/>
  <c r="T489" i="33" s="1"/>
  <c r="R227" i="33"/>
  <c r="S227" i="33" s="1"/>
  <c r="U227" i="33" s="1"/>
  <c r="V227" i="33" s="1"/>
  <c r="R336" i="33"/>
  <c r="S336" i="33" s="1"/>
  <c r="T336" i="33" s="1"/>
  <c r="R372" i="33"/>
  <c r="S372" i="33" s="1"/>
  <c r="U372" i="33" s="1"/>
  <c r="V372" i="33" s="1"/>
  <c r="R257" i="33"/>
  <c r="S257" i="33" s="1"/>
  <c r="R370" i="33"/>
  <c r="S370" i="33" s="1"/>
  <c r="T370" i="33" s="1"/>
  <c r="R205" i="33"/>
  <c r="S205" i="33" s="1"/>
  <c r="T205" i="33" s="1"/>
  <c r="R512" i="33"/>
  <c r="S512" i="33" s="1"/>
  <c r="U512" i="33" s="1"/>
  <c r="V512" i="33" s="1"/>
  <c r="R712" i="33"/>
  <c r="S712" i="33" s="1"/>
  <c r="R807" i="33"/>
  <c r="S807" i="33" s="1"/>
  <c r="U807" i="33" s="1"/>
  <c r="V807" i="33" s="1"/>
  <c r="R1024" i="33"/>
  <c r="S1024" i="33" s="1"/>
  <c r="U1024" i="33" s="1"/>
  <c r="V1024" i="33" s="1"/>
  <c r="R87" i="33"/>
  <c r="S87" i="33" s="1"/>
  <c r="R483" i="33"/>
  <c r="S483" i="33" s="1"/>
  <c r="R317" i="33"/>
  <c r="S317" i="33" s="1"/>
  <c r="R756" i="33"/>
  <c r="S756" i="33" s="1"/>
  <c r="U756" i="33" s="1"/>
  <c r="V756" i="33" s="1"/>
  <c r="R897" i="33"/>
  <c r="S897" i="33" s="1"/>
  <c r="R849" i="33"/>
  <c r="S849" i="33" s="1"/>
  <c r="R1042" i="33"/>
  <c r="S1042" i="33" s="1"/>
  <c r="R944" i="33"/>
  <c r="S944" i="33" s="1"/>
  <c r="R778" i="33"/>
  <c r="S778" i="33" s="1"/>
  <c r="R915" i="33"/>
  <c r="S915" i="33" s="1"/>
  <c r="T915" i="33" s="1"/>
  <c r="R81" i="33"/>
  <c r="S81" i="33" s="1"/>
  <c r="T81" i="33" s="1"/>
  <c r="R526" i="33"/>
  <c r="S526" i="33" s="1"/>
  <c r="T526" i="33" s="1"/>
  <c r="R425" i="33"/>
  <c r="S425" i="33" s="1"/>
  <c r="U425" i="33" s="1"/>
  <c r="V425" i="33" s="1"/>
  <c r="S201" i="33"/>
  <c r="U201" i="33" s="1"/>
  <c r="V201" i="33" s="1"/>
  <c r="S167" i="33"/>
  <c r="U167" i="33" s="1"/>
  <c r="V167" i="33" s="1"/>
  <c r="R145" i="33"/>
  <c r="S145" i="33" s="1"/>
  <c r="U145" i="33" s="1"/>
  <c r="V145" i="33" s="1"/>
  <c r="S126" i="33"/>
  <c r="U126" i="33" s="1"/>
  <c r="V126" i="33" s="1"/>
  <c r="R71" i="33"/>
  <c r="S71" i="33" s="1"/>
  <c r="U71" i="33" s="1"/>
  <c r="V71" i="33" s="1"/>
  <c r="R418" i="33"/>
  <c r="S418" i="33" s="1"/>
  <c r="U418" i="33" s="1"/>
  <c r="V418" i="33" s="1"/>
  <c r="R450" i="33"/>
  <c r="S450" i="33" s="1"/>
  <c r="R682" i="33"/>
  <c r="S682" i="33" s="1"/>
  <c r="T682" i="33" s="1"/>
  <c r="R574" i="33"/>
  <c r="S574" i="33" s="1"/>
  <c r="R842" i="33"/>
  <c r="S842" i="33" s="1"/>
  <c r="T842" i="33" s="1"/>
  <c r="S810" i="33"/>
  <c r="T810" i="33" s="1"/>
  <c r="R1007" i="33"/>
  <c r="S1007" i="33" s="1"/>
  <c r="R776" i="33"/>
  <c r="S776" i="33" s="1"/>
  <c r="R513" i="33"/>
  <c r="S513" i="33" s="1"/>
  <c r="T513" i="33" s="1"/>
  <c r="S222" i="33"/>
  <c r="U222" i="33" s="1"/>
  <c r="V222" i="33" s="1"/>
  <c r="S105" i="33"/>
  <c r="T105" i="33" s="1"/>
  <c r="R25" i="33"/>
  <c r="S25" i="33" s="1"/>
  <c r="T25" i="33" s="1"/>
  <c r="R1060" i="33"/>
  <c r="S1060" i="33" s="1"/>
  <c r="R986" i="33"/>
  <c r="S986" i="33" s="1"/>
  <c r="R386" i="33"/>
  <c r="S386" i="33" s="1"/>
  <c r="R66" i="33"/>
  <c r="S66" i="33" s="1"/>
  <c r="T66" i="33" s="1"/>
  <c r="R528" i="33"/>
  <c r="S528" i="33" s="1"/>
  <c r="U528" i="33" s="1"/>
  <c r="V528" i="33" s="1"/>
  <c r="R115" i="33"/>
  <c r="S115" i="33" s="1"/>
  <c r="R494" i="33"/>
  <c r="S494" i="33" s="1"/>
  <c r="U494" i="33" s="1"/>
  <c r="V494" i="33" s="1"/>
  <c r="R431" i="33"/>
  <c r="S431" i="33" s="1"/>
  <c r="U431" i="33" s="1"/>
  <c r="V431" i="33" s="1"/>
  <c r="R180" i="33"/>
  <c r="S180" i="33" s="1"/>
  <c r="U180" i="33" s="1"/>
  <c r="V180" i="33" s="1"/>
  <c r="R70" i="33"/>
  <c r="S70" i="33" s="1"/>
  <c r="U70" i="33" s="1"/>
  <c r="V70" i="33" s="1"/>
  <c r="R223" i="33"/>
  <c r="S223" i="33" s="1"/>
  <c r="R988" i="33"/>
  <c r="S988" i="33" s="1"/>
  <c r="U988" i="33" s="1"/>
  <c r="V988" i="33" s="1"/>
  <c r="R935" i="33"/>
  <c r="S935" i="33" s="1"/>
  <c r="T935" i="33" s="1"/>
  <c r="R762" i="33"/>
  <c r="S762" i="33" s="1"/>
  <c r="U762" i="33" s="1"/>
  <c r="V762" i="33" s="1"/>
  <c r="R695" i="33"/>
  <c r="S695" i="33" s="1"/>
  <c r="T695" i="33" s="1"/>
  <c r="R664" i="33"/>
  <c r="S664" i="33" s="1"/>
  <c r="U664" i="33" s="1"/>
  <c r="V664" i="33" s="1"/>
  <c r="R732" i="33"/>
  <c r="S732" i="33" s="1"/>
  <c r="R102" i="33"/>
  <c r="S102" i="33" s="1"/>
  <c r="U102" i="33" s="1"/>
  <c r="V102" i="33" s="1"/>
  <c r="R432" i="33"/>
  <c r="S432" i="33" s="1"/>
  <c r="T432" i="33" s="1"/>
  <c r="R516" i="33"/>
  <c r="S516" i="33" s="1"/>
  <c r="T516" i="33" s="1"/>
  <c r="S788" i="33"/>
  <c r="U788" i="33" s="1"/>
  <c r="V788" i="33" s="1"/>
  <c r="R602" i="33"/>
  <c r="S602" i="33" s="1"/>
  <c r="T602" i="33" s="1"/>
  <c r="R1044" i="33"/>
  <c r="S1044" i="33" s="1"/>
  <c r="U1044" i="33" s="1"/>
  <c r="V1044" i="33" s="1"/>
  <c r="R726" i="33"/>
  <c r="S726" i="33" s="1"/>
  <c r="R1025" i="33"/>
  <c r="S1025" i="33" s="1"/>
  <c r="R836" i="33"/>
  <c r="S836" i="33" s="1"/>
  <c r="R557" i="33"/>
  <c r="S557" i="33" s="1"/>
  <c r="R256" i="33"/>
  <c r="S256" i="33" s="1"/>
  <c r="T256" i="33" s="1"/>
  <c r="R199" i="33"/>
  <c r="S199" i="33" s="1"/>
  <c r="U199" i="33" s="1"/>
  <c r="V199" i="33" s="1"/>
  <c r="R212" i="33"/>
  <c r="R85" i="33"/>
  <c r="S85" i="33" s="1"/>
  <c r="T85" i="33" s="1"/>
  <c r="S292" i="33"/>
  <c r="U292" i="33" s="1"/>
  <c r="V292" i="33" s="1"/>
  <c r="R86" i="33"/>
  <c r="S86" i="33" s="1"/>
  <c r="R111" i="33"/>
  <c r="S111" i="33" s="1"/>
  <c r="U111" i="33" s="1"/>
  <c r="V111" i="33" s="1"/>
  <c r="R260" i="33"/>
  <c r="S260" i="33" s="1"/>
  <c r="R524" i="33"/>
  <c r="S524" i="33" s="1"/>
  <c r="R923" i="33"/>
  <c r="S923" i="33" s="1"/>
  <c r="T923" i="33" s="1"/>
  <c r="R779" i="33"/>
  <c r="S779" i="33" s="1"/>
  <c r="U779" i="33" s="1"/>
  <c r="V779" i="33" s="1"/>
  <c r="R214" i="33"/>
  <c r="S214" i="33" s="1"/>
  <c r="S328" i="33"/>
  <c r="T328" i="33" s="1"/>
  <c r="R64" i="33"/>
  <c r="S64" i="33" s="1"/>
  <c r="U64" i="33" s="1"/>
  <c r="V64" i="33" s="1"/>
  <c r="R1013" i="33"/>
  <c r="S1013" i="33" s="1"/>
  <c r="T1013" i="33" s="1"/>
  <c r="R718" i="33"/>
  <c r="S718" i="33" s="1"/>
  <c r="U718" i="33" s="1"/>
  <c r="V718" i="33" s="1"/>
  <c r="R612" i="33"/>
  <c r="S612" i="33" s="1"/>
  <c r="R27" i="33"/>
  <c r="S27" i="33" s="1"/>
  <c r="U27" i="33" s="1"/>
  <c r="V27" i="33" s="1"/>
  <c r="R330" i="33"/>
  <c r="S330" i="33" s="1"/>
  <c r="R295" i="33"/>
  <c r="S295" i="33" s="1"/>
  <c r="T295" i="33" s="1"/>
  <c r="R473" i="33"/>
  <c r="S473" i="33" s="1"/>
  <c r="U473" i="33" s="1"/>
  <c r="V473" i="33" s="1"/>
  <c r="R943" i="33"/>
  <c r="S943" i="33" s="1"/>
  <c r="U943" i="33" s="1"/>
  <c r="V943" i="33" s="1"/>
  <c r="R828" i="33"/>
  <c r="S828" i="33" s="1"/>
  <c r="S679" i="33"/>
  <c r="U679" i="33" s="1"/>
  <c r="V679" i="33" s="1"/>
  <c r="S69" i="33"/>
  <c r="U69" i="33" s="1"/>
  <c r="V69" i="33" s="1"/>
  <c r="S148" i="33"/>
  <c r="T148" i="33" s="1"/>
  <c r="R28" i="33"/>
  <c r="S28" i="33" s="1"/>
  <c r="U28" i="33" s="1"/>
  <c r="V28" i="33" s="1"/>
  <c r="R341" i="33"/>
  <c r="S341" i="33" s="1"/>
  <c r="U341" i="33" s="1"/>
  <c r="V341" i="33" s="1"/>
  <c r="R913" i="33"/>
  <c r="S913" i="33" s="1"/>
  <c r="T913" i="33" s="1"/>
  <c r="R642" i="33"/>
  <c r="S642" i="33" s="1"/>
  <c r="S850" i="33"/>
  <c r="U850" i="33" s="1"/>
  <c r="V850" i="33" s="1"/>
  <c r="R698" i="33"/>
  <c r="S698" i="33" s="1"/>
  <c r="U698" i="33" s="1"/>
  <c r="V698" i="33" s="1"/>
  <c r="R707" i="33"/>
  <c r="S707" i="33" s="1"/>
  <c r="T707" i="33" s="1"/>
  <c r="R948" i="33"/>
  <c r="S948" i="33" s="1"/>
  <c r="U948" i="33" s="1"/>
  <c r="V948" i="33" s="1"/>
  <c r="R895" i="33"/>
  <c r="S895" i="33" s="1"/>
  <c r="U895" i="33" s="1"/>
  <c r="V895" i="33" s="1"/>
  <c r="R1027" i="33"/>
  <c r="S1027" i="33" s="1"/>
  <c r="R821" i="33"/>
  <c r="S821" i="33" s="1"/>
  <c r="R100" i="33"/>
  <c r="S100" i="33" s="1"/>
  <c r="U100" i="33" s="1"/>
  <c r="V100" i="33" s="1"/>
  <c r="S18" i="33"/>
  <c r="U18" i="33" s="1"/>
  <c r="V18" i="33" s="1"/>
  <c r="R208" i="33"/>
  <c r="S208" i="33" s="1"/>
  <c r="R47" i="33"/>
  <c r="S47" i="33" s="1"/>
  <c r="T47" i="33" s="1"/>
  <c r="R702" i="33"/>
  <c r="S702" i="33" s="1"/>
  <c r="R1052" i="33"/>
  <c r="S1052" i="33" s="1"/>
  <c r="R675" i="33"/>
  <c r="S675" i="33" s="1"/>
  <c r="R881" i="33"/>
  <c r="S881" i="33" s="1"/>
  <c r="R995" i="33"/>
  <c r="S995" i="33" s="1"/>
  <c r="R610" i="33"/>
  <c r="S610" i="33" s="1"/>
  <c r="R700" i="33"/>
  <c r="S700" i="33" s="1"/>
  <c r="R970" i="33"/>
  <c r="S970" i="33" s="1"/>
  <c r="R647" i="33"/>
  <c r="S647" i="33" s="1"/>
  <c r="R947" i="33"/>
  <c r="S947" i="33" s="1"/>
  <c r="R906" i="33"/>
  <c r="S906" i="33" s="1"/>
  <c r="T451" i="33"/>
  <c r="U451" i="33"/>
  <c r="V451" i="33" s="1"/>
  <c r="R297" i="33"/>
  <c r="S297" i="33" s="1"/>
  <c r="R269" i="33"/>
  <c r="S269" i="33" s="1"/>
  <c r="R299" i="33"/>
  <c r="S299" i="33" s="1"/>
  <c r="R466" i="33"/>
  <c r="S466" i="33" s="1"/>
  <c r="R377" i="33"/>
  <c r="S377" i="33" s="1"/>
  <c r="R224" i="33"/>
  <c r="S224" i="33" s="1"/>
  <c r="R177" i="33"/>
  <c r="S177" i="33" s="1"/>
  <c r="R33" i="33"/>
  <c r="S33" i="33" s="1"/>
  <c r="R246" i="33"/>
  <c r="S246" i="33" s="1"/>
  <c r="U391" i="33"/>
  <c r="V391" i="33" s="1"/>
  <c r="T391" i="33"/>
  <c r="R127" i="33"/>
  <c r="S127" i="33" s="1"/>
  <c r="R45" i="33"/>
  <c r="S45" i="33" s="1"/>
  <c r="R143" i="33"/>
  <c r="S143" i="33" s="1"/>
  <c r="R423" i="33"/>
  <c r="S423" i="33" s="1"/>
  <c r="R364" i="33"/>
  <c r="S364" i="33" s="1"/>
  <c r="R73" i="33"/>
  <c r="S73" i="33" s="1"/>
  <c r="R121" i="33"/>
  <c r="S121" i="33" s="1"/>
  <c r="S270" i="33"/>
  <c r="R159" i="33"/>
  <c r="S159" i="33" s="1"/>
  <c r="R210" i="33"/>
  <c r="S210" i="33" s="1"/>
  <c r="R42" i="33"/>
  <c r="S42" i="33" s="1"/>
  <c r="U709" i="33"/>
  <c r="V709" i="33" s="1"/>
  <c r="T709" i="33"/>
  <c r="R750" i="33"/>
  <c r="S750" i="33" s="1"/>
  <c r="R920" i="33"/>
  <c r="S920" i="33" s="1"/>
  <c r="R701" i="33"/>
  <c r="S701" i="33" s="1"/>
  <c r="R993" i="33"/>
  <c r="S993" i="33" s="1"/>
  <c r="R827" i="33"/>
  <c r="S827" i="33" s="1"/>
  <c r="R979" i="33"/>
  <c r="S979" i="33" s="1"/>
  <c r="R680" i="33"/>
  <c r="S680" i="33" s="1"/>
  <c r="S633" i="33"/>
  <c r="S711" i="33"/>
  <c r="R851" i="33"/>
  <c r="S851" i="33" s="1"/>
  <c r="R921" i="33"/>
  <c r="S921" i="33" s="1"/>
  <c r="R1055" i="33"/>
  <c r="S1055" i="33" s="1"/>
  <c r="R1015" i="33"/>
  <c r="S1015" i="33" s="1"/>
  <c r="R783" i="33"/>
  <c r="S783" i="33" s="1"/>
  <c r="R999" i="33"/>
  <c r="S999" i="33" s="1"/>
  <c r="R872" i="33"/>
  <c r="S872" i="33" s="1"/>
  <c r="R1040" i="33"/>
  <c r="S1040" i="33" s="1"/>
  <c r="R984" i="33"/>
  <c r="S984" i="33" s="1"/>
  <c r="R891" i="33"/>
  <c r="S891" i="33" s="1"/>
  <c r="R659" i="33"/>
  <c r="S659" i="33" s="1"/>
  <c r="R784" i="33"/>
  <c r="S784" i="33" s="1"/>
  <c r="R871" i="33"/>
  <c r="S871" i="33" s="1"/>
  <c r="R816" i="33"/>
  <c r="S816" i="33" s="1"/>
  <c r="R865" i="33"/>
  <c r="S865" i="33" s="1"/>
  <c r="R615" i="33"/>
  <c r="S615" i="33" s="1"/>
  <c r="U31" i="33"/>
  <c r="V31" i="33" s="1"/>
  <c r="T31" i="33"/>
  <c r="R304" i="33"/>
  <c r="S304" i="33" s="1"/>
  <c r="R130" i="33"/>
  <c r="S130" i="33" s="1"/>
  <c r="R191" i="33"/>
  <c r="S191" i="33" s="1"/>
  <c r="R84" i="33"/>
  <c r="S84" i="33" s="1"/>
  <c r="R339" i="33"/>
  <c r="S339" i="33" s="1"/>
  <c r="R186" i="33"/>
  <c r="S186" i="33" s="1"/>
  <c r="R273" i="33"/>
  <c r="S273" i="33" s="1"/>
  <c r="R461" i="33"/>
  <c r="S461" i="33" s="1"/>
  <c r="R446" i="33"/>
  <c r="S446" i="33" s="1"/>
  <c r="R161" i="33"/>
  <c r="S161" i="33" s="1"/>
  <c r="R178" i="33"/>
  <c r="S178" i="33" s="1"/>
  <c r="S290" i="33"/>
  <c r="R138" i="33"/>
  <c r="S138" i="33" s="1"/>
  <c r="T501" i="33"/>
  <c r="U501" i="33"/>
  <c r="V501" i="33" s="1"/>
  <c r="R428" i="33"/>
  <c r="S428" i="33" s="1"/>
  <c r="R36" i="33"/>
  <c r="S36" i="33" s="1"/>
  <c r="U141" i="33"/>
  <c r="V141" i="33" s="1"/>
  <c r="T141" i="33"/>
  <c r="R293" i="33"/>
  <c r="S293" i="33" s="1"/>
  <c r="R455" i="33"/>
  <c r="S455" i="33" s="1"/>
  <c r="R95" i="33"/>
  <c r="S95" i="33" s="1"/>
  <c r="R89" i="33"/>
  <c r="S89" i="33" s="1"/>
  <c r="T203" i="33"/>
  <c r="U203" i="33"/>
  <c r="V203" i="33" s="1"/>
  <c r="R465" i="33"/>
  <c r="S465" i="33" s="1"/>
  <c r="R441" i="33"/>
  <c r="S441" i="33" s="1"/>
  <c r="R221" i="33"/>
  <c r="S221" i="33" s="1"/>
  <c r="R40" i="33"/>
  <c r="S40" i="33" s="1"/>
  <c r="R282" i="33"/>
  <c r="S282" i="33" s="1"/>
  <c r="R92" i="33"/>
  <c r="S92" i="33" s="1"/>
  <c r="R421" i="33"/>
  <c r="S421" i="33" s="1"/>
  <c r="R202" i="33"/>
  <c r="S202" i="33" s="1"/>
  <c r="R953" i="33"/>
  <c r="S953" i="33" s="1"/>
  <c r="U716" i="33"/>
  <c r="V716" i="33" s="1"/>
  <c r="T716" i="33"/>
  <c r="R793" i="33"/>
  <c r="S793" i="33" s="1"/>
  <c r="S759" i="33"/>
  <c r="R622" i="33"/>
  <c r="S622" i="33" s="1"/>
  <c r="R1021" i="33"/>
  <c r="S1021" i="33" s="1"/>
  <c r="R551" i="33"/>
  <c r="S551" i="33" s="1"/>
  <c r="R616" i="33"/>
  <c r="S616" i="33" s="1"/>
  <c r="R594" i="33"/>
  <c r="S594" i="33" s="1"/>
  <c r="R994" i="33"/>
  <c r="S994" i="33" s="1"/>
  <c r="R620" i="33"/>
  <c r="S620" i="33" s="1"/>
  <c r="R786" i="33"/>
  <c r="S786" i="33" s="1"/>
  <c r="R1022" i="33"/>
  <c r="S1022" i="33" s="1"/>
  <c r="R901" i="33"/>
  <c r="S901" i="33" s="1"/>
  <c r="R855" i="33"/>
  <c r="S855" i="33" s="1"/>
  <c r="S896" i="33"/>
  <c r="R634" i="33"/>
  <c r="S634" i="33" s="1"/>
  <c r="R713" i="33"/>
  <c r="S713" i="33" s="1"/>
  <c r="R959" i="33"/>
  <c r="S959" i="33" s="1"/>
  <c r="R869" i="33"/>
  <c r="S869" i="33" s="1"/>
  <c r="R735" i="33"/>
  <c r="S735" i="33" s="1"/>
  <c r="R950" i="33"/>
  <c r="S950" i="33" s="1"/>
  <c r="R728" i="33"/>
  <c r="S728" i="33" s="1"/>
  <c r="R683" i="33"/>
  <c r="S683" i="33" s="1"/>
  <c r="R563" i="33"/>
  <c r="S563" i="33" s="1"/>
  <c r="R770" i="33"/>
  <c r="S770" i="33" s="1"/>
  <c r="R228" i="33"/>
  <c r="S228" i="33" s="1"/>
  <c r="T376" i="33"/>
  <c r="U376" i="33"/>
  <c r="V376" i="33" s="1"/>
  <c r="R136" i="33"/>
  <c r="S136" i="33" s="1"/>
  <c r="U74" i="33"/>
  <c r="V74" i="33" s="1"/>
  <c r="T74" i="33"/>
  <c r="R286" i="33"/>
  <c r="S286" i="33" s="1"/>
  <c r="R43" i="33"/>
  <c r="S43" i="33" s="1"/>
  <c r="R488" i="33"/>
  <c r="S488" i="33" s="1"/>
  <c r="R171" i="33"/>
  <c r="S171" i="33" s="1"/>
  <c r="R279" i="33"/>
  <c r="S279" i="33" s="1"/>
  <c r="R226" i="33"/>
  <c r="S226" i="33" s="1"/>
  <c r="S98" i="33"/>
  <c r="T487" i="33"/>
  <c r="U487" i="33"/>
  <c r="V487" i="33" s="1"/>
  <c r="T22" i="33"/>
  <c r="U22" i="33"/>
  <c r="V22" i="33" s="1"/>
  <c r="R249" i="33"/>
  <c r="S249" i="33" s="1"/>
  <c r="R463" i="33"/>
  <c r="S463" i="33" s="1"/>
  <c r="R294" i="33"/>
  <c r="S294" i="33" s="1"/>
  <c r="R335" i="33"/>
  <c r="S335" i="33" s="1"/>
  <c r="R35" i="33"/>
  <c r="S35" i="33" s="1"/>
  <c r="R53" i="33"/>
  <c r="S53" i="33" s="1"/>
  <c r="R78" i="33"/>
  <c r="S78" i="33" s="1"/>
  <c r="R104" i="33"/>
  <c r="S104" i="33" s="1"/>
  <c r="R498" i="33"/>
  <c r="S498" i="33" s="1"/>
  <c r="T590" i="33"/>
  <c r="U590" i="33"/>
  <c r="V590" i="33" s="1"/>
  <c r="R731" i="33"/>
  <c r="S731" i="33" s="1"/>
  <c r="R933" i="33"/>
  <c r="S933" i="33" s="1"/>
  <c r="R1023" i="33"/>
  <c r="S1023" i="33" s="1"/>
  <c r="R555" i="33"/>
  <c r="S555" i="33" s="1"/>
  <c r="R561" i="33"/>
  <c r="S561" i="33" s="1"/>
  <c r="R738" i="33"/>
  <c r="S738" i="33" s="1"/>
  <c r="R813" i="33"/>
  <c r="S813" i="33" s="1"/>
  <c r="R676" i="33"/>
  <c r="S676" i="33" s="1"/>
  <c r="R580" i="33"/>
  <c r="S580" i="33" s="1"/>
  <c r="R876" i="33"/>
  <c r="S876" i="33" s="1"/>
  <c r="R771" i="33"/>
  <c r="S771" i="33" s="1"/>
  <c r="R848" i="33"/>
  <c r="S848" i="33" s="1"/>
  <c r="R706" i="33"/>
  <c r="S706" i="33" s="1"/>
  <c r="R791" i="33"/>
  <c r="S791" i="33" s="1"/>
  <c r="R736" i="33"/>
  <c r="S736" i="33" s="1"/>
  <c r="R684" i="33"/>
  <c r="S684" i="33" s="1"/>
  <c r="R987" i="33"/>
  <c r="S987" i="33" s="1"/>
  <c r="R961" i="33"/>
  <c r="S961" i="33" s="1"/>
  <c r="R1034" i="33"/>
  <c r="S1034" i="33" s="1"/>
  <c r="R717" i="33"/>
  <c r="S717" i="33" s="1"/>
  <c r="R1038" i="33"/>
  <c r="S1038" i="33" s="1"/>
  <c r="R598" i="33"/>
  <c r="S598" i="33" s="1"/>
  <c r="R1045" i="33"/>
  <c r="S1045" i="33" s="1"/>
  <c r="R1002" i="33"/>
  <c r="S1002" i="33" s="1"/>
  <c r="R296" i="33"/>
  <c r="S296" i="33" s="1"/>
  <c r="U200" i="33"/>
  <c r="V200" i="33" s="1"/>
  <c r="T200" i="33"/>
  <c r="R303" i="33"/>
  <c r="S303" i="33" s="1"/>
  <c r="R253" i="33"/>
  <c r="S253" i="33" s="1"/>
  <c r="R496" i="33"/>
  <c r="S496" i="33" s="1"/>
  <c r="S300" i="33"/>
  <c r="R165" i="33"/>
  <c r="S165" i="33" s="1"/>
  <c r="R505" i="33"/>
  <c r="S505" i="33" s="1"/>
  <c r="R166" i="33"/>
  <c r="S166" i="33" s="1"/>
  <c r="R237" i="33"/>
  <c r="S237" i="33" s="1"/>
  <c r="R62" i="33"/>
  <c r="S62" i="33" s="1"/>
  <c r="R277" i="33"/>
  <c r="S277" i="33" s="1"/>
  <c r="R103" i="33"/>
  <c r="S103" i="33" s="1"/>
  <c r="R289" i="33"/>
  <c r="S289" i="33" s="1"/>
  <c r="R392" i="33"/>
  <c r="S392" i="33" s="1"/>
  <c r="R472" i="33"/>
  <c r="S472" i="33" s="1"/>
  <c r="R378" i="33"/>
  <c r="S378" i="33" s="1"/>
  <c r="U310" i="33"/>
  <c r="V310" i="33" s="1"/>
  <c r="T310" i="33"/>
  <c r="R125" i="33"/>
  <c r="S125" i="33" s="1"/>
  <c r="S231" i="33"/>
  <c r="R479" i="33"/>
  <c r="S479" i="33" s="1"/>
  <c r="R218" i="33"/>
  <c r="S218" i="33" s="1"/>
  <c r="R497" i="33"/>
  <c r="S497" i="33" s="1"/>
  <c r="R329" i="33"/>
  <c r="S329" i="33" s="1"/>
  <c r="R38" i="33"/>
  <c r="S38" i="33" s="1"/>
  <c r="R261" i="33"/>
  <c r="S261" i="33" s="1"/>
  <c r="R259" i="33"/>
  <c r="S259" i="33" s="1"/>
  <c r="R403" i="33"/>
  <c r="S403" i="33" s="1"/>
  <c r="U1026" i="33"/>
  <c r="V1026" i="33" s="1"/>
  <c r="T1026" i="33"/>
  <c r="R656" i="33"/>
  <c r="S656" i="33" s="1"/>
  <c r="S740" i="33"/>
  <c r="R899" i="33"/>
  <c r="S899" i="33" s="1"/>
  <c r="R600" i="33"/>
  <c r="S600" i="33" s="1"/>
  <c r="R593" i="33"/>
  <c r="S593" i="33" s="1"/>
  <c r="R768" i="33"/>
  <c r="S768" i="33" s="1"/>
  <c r="R690" i="33"/>
  <c r="S690" i="33" s="1"/>
  <c r="R971" i="33"/>
  <c r="S971" i="33" s="1"/>
  <c r="R606" i="33"/>
  <c r="S606" i="33" s="1"/>
  <c r="R739" i="33"/>
  <c r="S739" i="33" s="1"/>
  <c r="R945" i="33"/>
  <c r="S945" i="33" s="1"/>
  <c r="R998" i="33"/>
  <c r="S998" i="33" s="1"/>
  <c r="R667" i="33"/>
  <c r="S667" i="33" s="1"/>
  <c r="R889" i="33"/>
  <c r="S889" i="33" s="1"/>
  <c r="R844" i="33"/>
  <c r="S844" i="33" s="1"/>
  <c r="R636" i="33"/>
  <c r="S636" i="33" s="1"/>
  <c r="R839" i="33"/>
  <c r="S839" i="33" s="1"/>
  <c r="R785" i="33"/>
  <c r="S785" i="33" s="1"/>
  <c r="R646" i="33"/>
  <c r="S646" i="33" s="1"/>
  <c r="T160" i="33"/>
  <c r="U160" i="33"/>
  <c r="V160" i="33" s="1"/>
  <c r="R242" i="33"/>
  <c r="S242" i="33" s="1"/>
  <c r="R484" i="33"/>
  <c r="S484" i="33" s="1"/>
  <c r="R57" i="33"/>
  <c r="S57" i="33" s="1"/>
  <c r="R453" i="33"/>
  <c r="S453" i="33" s="1"/>
  <c r="R460" i="33"/>
  <c r="S460" i="33" s="1"/>
  <c r="R168" i="33"/>
  <c r="S168" i="33" s="1"/>
  <c r="R65" i="33"/>
  <c r="S65" i="33" s="1"/>
  <c r="R179" i="33"/>
  <c r="S179" i="33" s="1"/>
  <c r="R76" i="33"/>
  <c r="S76" i="33" s="1"/>
  <c r="T240" i="33"/>
  <c r="U240" i="33"/>
  <c r="V240" i="33" s="1"/>
  <c r="R67" i="33"/>
  <c r="S67" i="33" s="1"/>
  <c r="R353" i="33"/>
  <c r="S353" i="33" s="1"/>
  <c r="R276" i="33"/>
  <c r="S276" i="33" s="1"/>
  <c r="U412" i="33"/>
  <c r="V412" i="33" s="1"/>
  <c r="T412" i="33"/>
  <c r="S182" i="33"/>
  <c r="R402" i="33"/>
  <c r="S402" i="33" s="1"/>
  <c r="R238" i="33"/>
  <c r="S238" i="33" s="1"/>
  <c r="R344" i="33"/>
  <c r="S344" i="33" s="1"/>
  <c r="R118" i="33"/>
  <c r="S118" i="33" s="1"/>
  <c r="R323" i="33"/>
  <c r="S323" i="33" s="1"/>
  <c r="R207" i="33"/>
  <c r="S207" i="33" s="1"/>
  <c r="R181" i="33"/>
  <c r="S181" i="33" s="1"/>
  <c r="R281" i="33"/>
  <c r="S281" i="33" s="1"/>
  <c r="R147" i="33"/>
  <c r="S147" i="33" s="1"/>
  <c r="R263" i="33"/>
  <c r="S263" i="33" s="1"/>
  <c r="U553" i="33"/>
  <c r="V553" i="33" s="1"/>
  <c r="T553" i="33"/>
  <c r="R624" i="33"/>
  <c r="S624" i="33" s="1"/>
  <c r="R809" i="33"/>
  <c r="S809" i="33" s="1"/>
  <c r="R879" i="33"/>
  <c r="S879" i="33" s="1"/>
  <c r="R627" i="33"/>
  <c r="S627" i="33" s="1"/>
  <c r="R704" i="33"/>
  <c r="S704" i="33" s="1"/>
  <c r="R579" i="33"/>
  <c r="S579" i="33" s="1"/>
  <c r="R860" i="33"/>
  <c r="S860" i="33" s="1"/>
  <c r="R799" i="33"/>
  <c r="S799" i="33" s="1"/>
  <c r="R954" i="33"/>
  <c r="S954" i="33" s="1"/>
  <c r="R769" i="33"/>
  <c r="S769" i="33" s="1"/>
  <c r="R573" i="33"/>
  <c r="S573" i="33" s="1"/>
  <c r="R611" i="33"/>
  <c r="S611" i="33" s="1"/>
  <c r="S886" i="33"/>
  <c r="R812" i="33"/>
  <c r="S812" i="33" s="1"/>
  <c r="R1062" i="33"/>
  <c r="S1062" i="33" s="1"/>
  <c r="R982" i="33"/>
  <c r="S982" i="33" s="1"/>
  <c r="R940" i="33"/>
  <c r="S940" i="33" s="1"/>
  <c r="R604" i="33"/>
  <c r="S604" i="33" s="1"/>
  <c r="R767" i="33"/>
  <c r="S767" i="33" s="1"/>
  <c r="R1033" i="33"/>
  <c r="S1033" i="33" s="1"/>
  <c r="U449" i="33"/>
  <c r="V449" i="33" s="1"/>
  <c r="T449" i="33"/>
  <c r="T275" i="33"/>
  <c r="U275" i="33"/>
  <c r="V275" i="33" s="1"/>
  <c r="R502" i="33"/>
  <c r="S502" i="33" s="1"/>
  <c r="U500" i="33"/>
  <c r="V500" i="33" s="1"/>
  <c r="T500" i="33"/>
  <c r="R354" i="33"/>
  <c r="S354" i="33" s="1"/>
  <c r="R94" i="33"/>
  <c r="S94" i="33" s="1"/>
  <c r="R267" i="33"/>
  <c r="S267" i="33" s="1"/>
  <c r="R236" i="33"/>
  <c r="S236" i="33" s="1"/>
  <c r="R58" i="33"/>
  <c r="S58" i="33" s="1"/>
  <c r="R49" i="33"/>
  <c r="S49" i="33" s="1"/>
  <c r="T351" i="33"/>
  <c r="U351" i="33"/>
  <c r="V351" i="33" s="1"/>
  <c r="R522" i="33"/>
  <c r="S522" i="33" s="1"/>
  <c r="S318" i="33"/>
  <c r="S56" i="33"/>
  <c r="R442" i="33"/>
  <c r="S442" i="33" s="1"/>
  <c r="R388" i="33"/>
  <c r="S388" i="33" s="1"/>
  <c r="R319" i="33"/>
  <c r="S319" i="33" s="1"/>
  <c r="R287" i="33"/>
  <c r="S287" i="33" s="1"/>
  <c r="R429" i="33"/>
  <c r="S429" i="33" s="1"/>
  <c r="R188" i="33"/>
  <c r="S188" i="33" s="1"/>
  <c r="R194" i="33"/>
  <c r="S194" i="33" s="1"/>
  <c r="R359" i="33"/>
  <c r="S359" i="33" s="1"/>
  <c r="R390" i="33"/>
  <c r="S390" i="33" s="1"/>
  <c r="R509" i="33"/>
  <c r="S509" i="33" s="1"/>
  <c r="R471" i="33"/>
  <c r="S471" i="33" s="1"/>
  <c r="R366" i="33"/>
  <c r="S366" i="33" s="1"/>
  <c r="R757" i="33"/>
  <c r="S757" i="33" s="1"/>
  <c r="R789" i="33"/>
  <c r="S789" i="33" s="1"/>
  <c r="R777" i="33"/>
  <c r="S777" i="33" s="1"/>
  <c r="R1037" i="33"/>
  <c r="S1037" i="33" s="1"/>
  <c r="R858" i="33"/>
  <c r="S858" i="33" s="1"/>
  <c r="R966" i="33"/>
  <c r="S966" i="33" s="1"/>
  <c r="R657" i="33"/>
  <c r="S657" i="33" s="1"/>
  <c r="R1016" i="33"/>
  <c r="S1016" i="33" s="1"/>
  <c r="R617" i="33"/>
  <c r="S617" i="33" s="1"/>
  <c r="R908" i="33"/>
  <c r="S908" i="33" s="1"/>
  <c r="R691" i="33"/>
  <c r="S691" i="33" s="1"/>
  <c r="R845" i="33"/>
  <c r="S845" i="33" s="1"/>
  <c r="R902" i="33"/>
  <c r="S902" i="33" s="1"/>
  <c r="R645" i="33"/>
  <c r="S645" i="33" s="1"/>
  <c r="R939" i="33"/>
  <c r="S939" i="33" s="1"/>
  <c r="R856" i="33"/>
  <c r="S856" i="33" s="1"/>
  <c r="R964" i="33"/>
  <c r="S964" i="33" s="1"/>
  <c r="R814" i="33"/>
  <c r="S814" i="33" s="1"/>
  <c r="R864" i="33"/>
  <c r="S864" i="33" s="1"/>
  <c r="R852" i="33"/>
  <c r="S852" i="33" s="1"/>
  <c r="R760" i="33"/>
  <c r="S760" i="33" s="1"/>
  <c r="R1058" i="33"/>
  <c r="S1058" i="33" s="1"/>
  <c r="R727" i="33"/>
  <c r="S727" i="33" s="1"/>
  <c r="R973" i="33"/>
  <c r="S973" i="33" s="1"/>
  <c r="R567" i="33"/>
  <c r="S567" i="33" s="1"/>
  <c r="R761" i="33"/>
  <c r="S761" i="33" s="1"/>
  <c r="R669" i="33"/>
  <c r="S669" i="33" s="1"/>
  <c r="R504" i="33"/>
  <c r="S504" i="33" s="1"/>
  <c r="R264" i="33"/>
  <c r="S264" i="33" s="1"/>
  <c r="R333" i="33"/>
  <c r="S333" i="33" s="1"/>
  <c r="S278" i="33"/>
  <c r="R211" i="33"/>
  <c r="S211" i="33" s="1"/>
  <c r="R379" i="33"/>
  <c r="S379" i="33" s="1"/>
  <c r="S195" i="33"/>
  <c r="R39" i="33"/>
  <c r="S39" i="33" s="1"/>
  <c r="T464" i="33"/>
  <c r="U464" i="33"/>
  <c r="V464" i="33" s="1"/>
  <c r="R334" i="33"/>
  <c r="S334" i="33" s="1"/>
  <c r="R50" i="33"/>
  <c r="S50" i="33" s="1"/>
  <c r="R44" i="33"/>
  <c r="S44" i="33" s="1"/>
  <c r="U371" i="33"/>
  <c r="V371" i="33" s="1"/>
  <c r="T371" i="33"/>
  <c r="R46" i="33"/>
  <c r="S46" i="33" s="1"/>
  <c r="R499" i="33"/>
  <c r="S499" i="33" s="1"/>
  <c r="R173" i="33"/>
  <c r="S173" i="33" s="1"/>
  <c r="R417" i="33"/>
  <c r="S417" i="33" s="1"/>
  <c r="R271" i="33"/>
  <c r="S271" i="33" s="1"/>
  <c r="R384" i="33"/>
  <c r="S384" i="33" s="1"/>
  <c r="R124" i="33"/>
  <c r="S124" i="33" s="1"/>
  <c r="R324" i="33"/>
  <c r="S324" i="33" s="1"/>
  <c r="R321" i="33"/>
  <c r="S321" i="33" s="1"/>
  <c r="R654" i="33"/>
  <c r="S654" i="33" s="1"/>
  <c r="R556" i="33"/>
  <c r="S556" i="33" s="1"/>
  <c r="R861" i="33"/>
  <c r="S861" i="33" s="1"/>
  <c r="S692" i="33"/>
  <c r="R765" i="33"/>
  <c r="S765" i="33" s="1"/>
  <c r="R637" i="33"/>
  <c r="S637" i="33" s="1"/>
  <c r="R952" i="33"/>
  <c r="S952" i="33" s="1"/>
  <c r="R571" i="33"/>
  <c r="S571" i="33" s="1"/>
  <c r="R937" i="33"/>
  <c r="S937" i="33" s="1"/>
  <c r="U566" i="33"/>
  <c r="V566" i="33" s="1"/>
  <c r="T566" i="33"/>
  <c r="R926" i="33"/>
  <c r="S926" i="33" s="1"/>
  <c r="R639" i="33"/>
  <c r="S639" i="33" s="1"/>
  <c r="R737" i="33"/>
  <c r="S737" i="33" s="1"/>
  <c r="R697" i="33"/>
  <c r="S697" i="33" s="1"/>
  <c r="R874" i="33"/>
  <c r="S874" i="33" s="1"/>
  <c r="R843" i="33"/>
  <c r="S843" i="33" s="1"/>
  <c r="R893" i="33"/>
  <c r="S893" i="33" s="1"/>
  <c r="R1010" i="33"/>
  <c r="S1010" i="33" s="1"/>
  <c r="R705" i="33"/>
  <c r="S705" i="33" s="1"/>
  <c r="R898" i="33"/>
  <c r="S898" i="33" s="1"/>
  <c r="R787" i="33"/>
  <c r="S787" i="33" s="1"/>
  <c r="R407" i="33"/>
  <c r="S407" i="33" s="1"/>
  <c r="R176" i="33"/>
  <c r="S176" i="33" s="1"/>
  <c r="S365" i="33"/>
  <c r="R229" i="33"/>
  <c r="S229" i="33" s="1"/>
  <c r="R144" i="33"/>
  <c r="S144" i="33" s="1"/>
  <c r="R309" i="33"/>
  <c r="S309" i="33" s="1"/>
  <c r="R343" i="33"/>
  <c r="S343" i="33" s="1"/>
  <c r="R250" i="33"/>
  <c r="S250" i="33" s="1"/>
  <c r="R175" i="33"/>
  <c r="S175" i="33" s="1"/>
  <c r="R206" i="33"/>
  <c r="S206" i="33" s="1"/>
  <c r="R436" i="33"/>
  <c r="S436" i="33" s="1"/>
  <c r="R139" i="33"/>
  <c r="S139" i="33" s="1"/>
  <c r="S154" i="33"/>
  <c r="R193" i="33"/>
  <c r="S193" i="33" s="1"/>
  <c r="R192" i="33"/>
  <c r="S192" i="33" s="1"/>
  <c r="R215" i="33"/>
  <c r="S215" i="33" s="1"/>
  <c r="R438" i="33"/>
  <c r="S438" i="33" s="1"/>
  <c r="R120" i="33"/>
  <c r="S120" i="33" s="1"/>
  <c r="R356" i="33"/>
  <c r="S356" i="33" s="1"/>
  <c r="R129" i="33"/>
  <c r="S129" i="33" s="1"/>
  <c r="R291" i="33"/>
  <c r="S291" i="33" s="1"/>
  <c r="R462" i="33"/>
  <c r="S462" i="33" s="1"/>
  <c r="R61" i="33"/>
  <c r="S61" i="33" s="1"/>
  <c r="R274" i="33"/>
  <c r="S274" i="33" s="1"/>
  <c r="R216" i="33"/>
  <c r="S216" i="33" s="1"/>
  <c r="R284" i="33"/>
  <c r="S284" i="33" s="1"/>
  <c r="R82" i="33"/>
  <c r="S82" i="33" s="1"/>
  <c r="R88" i="33"/>
  <c r="S88" i="33" s="1"/>
  <c r="R254" i="33"/>
  <c r="S254" i="33" s="1"/>
  <c r="U797" i="33"/>
  <c r="V797" i="33" s="1"/>
  <c r="T797" i="33"/>
  <c r="R885" i="33"/>
  <c r="S885" i="33" s="1"/>
  <c r="R632" i="33"/>
  <c r="S632" i="33" s="1"/>
  <c r="R981" i="33"/>
  <c r="S981" i="33" s="1"/>
  <c r="S951" i="33"/>
  <c r="R834" i="33"/>
  <c r="S834" i="33" s="1"/>
  <c r="R1017" i="33"/>
  <c r="S1017" i="33" s="1"/>
  <c r="R655" i="33"/>
  <c r="S655" i="33" s="1"/>
  <c r="R806" i="33"/>
  <c r="S806" i="33" s="1"/>
  <c r="R745" i="33"/>
  <c r="S745" i="33" s="1"/>
  <c r="R766" i="33"/>
  <c r="S766" i="33" s="1"/>
  <c r="R708" i="33"/>
  <c r="S708" i="33" s="1"/>
  <c r="R1036" i="33"/>
  <c r="S1036" i="33" s="1"/>
  <c r="R924" i="33"/>
  <c r="S924" i="33" s="1"/>
  <c r="S733" i="33"/>
  <c r="R644" i="33"/>
  <c r="S644" i="33" s="1"/>
  <c r="R677" i="33"/>
  <c r="S677" i="33" s="1"/>
  <c r="R730" i="33"/>
  <c r="S730" i="33" s="1"/>
  <c r="R663" i="33"/>
  <c r="S663" i="33" s="1"/>
  <c r="R763" i="33"/>
  <c r="S763" i="33" s="1"/>
  <c r="R1048" i="33"/>
  <c r="S1048" i="33" s="1"/>
  <c r="R1008" i="33"/>
  <c r="S1008" i="33" s="1"/>
  <c r="R910" i="33"/>
  <c r="S910" i="33" s="1"/>
  <c r="R668" i="33"/>
  <c r="S668" i="33" s="1"/>
  <c r="R662" i="33"/>
  <c r="S662" i="33" s="1"/>
  <c r="R972" i="33"/>
  <c r="S972" i="33" s="1"/>
  <c r="R694" i="33"/>
  <c r="S694" i="33" s="1"/>
  <c r="R559" i="33"/>
  <c r="S559" i="33" s="1"/>
  <c r="R867" i="33"/>
  <c r="S867" i="33" s="1"/>
  <c r="R914" i="33"/>
  <c r="S914" i="33" s="1"/>
  <c r="R892" i="33"/>
  <c r="S892" i="33" s="1"/>
  <c r="R587" i="33"/>
  <c r="S587" i="33" s="1"/>
  <c r="S212" i="33"/>
  <c r="S507" i="33"/>
  <c r="R520" i="33"/>
  <c r="S520" i="33" s="1"/>
  <c r="R55" i="33"/>
  <c r="S55" i="33" s="1"/>
  <c r="R117" i="33"/>
  <c r="S117" i="33" s="1"/>
  <c r="S470" i="33"/>
  <c r="R157" i="33"/>
  <c r="S157" i="33" s="1"/>
  <c r="S420" i="33"/>
  <c r="R131" i="33"/>
  <c r="S131" i="33" s="1"/>
  <c r="R213" i="33"/>
  <c r="S213" i="33" s="1"/>
  <c r="R361" i="33"/>
  <c r="S361" i="33" s="1"/>
  <c r="R243" i="33"/>
  <c r="S243" i="33" s="1"/>
  <c r="R434" i="33"/>
  <c r="S434" i="33" s="1"/>
  <c r="S406" i="33"/>
  <c r="R51" i="33"/>
  <c r="S51" i="33" s="1"/>
  <c r="R108" i="33"/>
  <c r="S108" i="33" s="1"/>
  <c r="R288" i="33"/>
  <c r="S288" i="33" s="1"/>
  <c r="R430" i="33"/>
  <c r="S430" i="33" s="1"/>
  <c r="R305" i="33"/>
  <c r="S305" i="33" s="1"/>
  <c r="R399" i="33"/>
  <c r="S399" i="33" s="1"/>
  <c r="R1056" i="33"/>
  <c r="S1056" i="33" s="1"/>
  <c r="R1046" i="33"/>
  <c r="S1046" i="33" s="1"/>
  <c r="T846" i="33"/>
  <c r="U846" i="33"/>
  <c r="V846" i="33" s="1"/>
  <c r="R775" i="33"/>
  <c r="S775" i="33" s="1"/>
  <c r="R678" i="33"/>
  <c r="S678" i="33" s="1"/>
  <c r="R808" i="33"/>
  <c r="S808" i="33" s="1"/>
  <c r="U628" i="33"/>
  <c r="V628" i="33" s="1"/>
  <c r="T628" i="33"/>
  <c r="R941" i="33"/>
  <c r="S941" i="33" s="1"/>
  <c r="R1053" i="33"/>
  <c r="S1053" i="33" s="1"/>
  <c r="S817" i="33"/>
  <c r="R825" i="33"/>
  <c r="S825" i="33" s="1"/>
  <c r="R747" i="33"/>
  <c r="S747" i="33" s="1"/>
  <c r="R942" i="33"/>
  <c r="S942" i="33" s="1"/>
  <c r="R687" i="33"/>
  <c r="S687" i="33" s="1"/>
  <c r="R1019" i="33"/>
  <c r="S1019" i="33" s="1"/>
  <c r="R583" i="33"/>
  <c r="S583" i="33" s="1"/>
  <c r="R1054" i="33"/>
  <c r="S1054" i="33" s="1"/>
  <c r="R990" i="33"/>
  <c r="S990" i="33" s="1"/>
  <c r="R764" i="33"/>
  <c r="S764" i="33" s="1"/>
  <c r="R863" i="33"/>
  <c r="S863" i="33" s="1"/>
  <c r="R1014" i="33"/>
  <c r="S1014" i="33" s="1"/>
  <c r="R977" i="33"/>
  <c r="S977" i="33" s="1"/>
  <c r="R829" i="33"/>
  <c r="S829" i="33" s="1"/>
  <c r="R822" i="33"/>
  <c r="S822" i="33" s="1"/>
  <c r="R1041" i="33"/>
  <c r="S1041" i="33" s="1"/>
  <c r="R840" i="33"/>
  <c r="S840" i="33" s="1"/>
  <c r="R609" i="33"/>
  <c r="S609" i="33" s="1"/>
  <c r="R985" i="33"/>
  <c r="S985" i="33" s="1"/>
  <c r="U83" i="33"/>
  <c r="V83" i="33" s="1"/>
  <c r="T83" i="33"/>
  <c r="S433" i="33"/>
  <c r="U174" i="33"/>
  <c r="V174" i="33" s="1"/>
  <c r="T174" i="33"/>
  <c r="R495" i="33"/>
  <c r="S495" i="33" s="1"/>
  <c r="R163" i="33"/>
  <c r="S163" i="33" s="1"/>
  <c r="R358" i="33"/>
  <c r="S358" i="33" s="1"/>
  <c r="R373" i="33"/>
  <c r="S373" i="33" s="1"/>
  <c r="R492" i="33"/>
  <c r="S492" i="33" s="1"/>
  <c r="U401" i="33"/>
  <c r="V401" i="33" s="1"/>
  <c r="T401" i="33"/>
  <c r="R331" i="33"/>
  <c r="S331" i="33" s="1"/>
  <c r="R458" i="33"/>
  <c r="S458" i="33" s="1"/>
  <c r="S338" i="33"/>
  <c r="R219" i="33"/>
  <c r="S219" i="33" s="1"/>
  <c r="R419" i="33"/>
  <c r="S419" i="33" s="1"/>
  <c r="R416" i="33"/>
  <c r="S416" i="33" s="1"/>
  <c r="R414" i="33"/>
  <c r="S414" i="33" s="1"/>
  <c r="R514" i="33"/>
  <c r="S514" i="33" s="1"/>
  <c r="R482" i="33"/>
  <c r="S482" i="33" s="1"/>
  <c r="R468" i="33"/>
  <c r="S468" i="33" s="1"/>
  <c r="T268" i="33"/>
  <c r="U268" i="33"/>
  <c r="V268" i="33" s="1"/>
  <c r="R156" i="33"/>
  <c r="S156" i="33" s="1"/>
  <c r="R340" i="33"/>
  <c r="S340" i="33" s="1"/>
  <c r="R75" i="33"/>
  <c r="S75" i="33" s="1"/>
  <c r="S445" i="33"/>
  <c r="R21" i="33"/>
  <c r="S21" i="33" s="1"/>
  <c r="R60" i="33"/>
  <c r="S60" i="33" s="1"/>
  <c r="R742" i="33"/>
  <c r="S742" i="33" s="1"/>
  <c r="R744" i="33"/>
  <c r="S744" i="33" s="1"/>
  <c r="R1050" i="33"/>
  <c r="S1050" i="33" s="1"/>
  <c r="R1057" i="33"/>
  <c r="S1057" i="33" s="1"/>
  <c r="R958" i="33"/>
  <c r="S958" i="33" s="1"/>
  <c r="R734" i="33"/>
  <c r="S734" i="33" s="1"/>
  <c r="R1049" i="33"/>
  <c r="S1049" i="33" s="1"/>
  <c r="R967" i="33"/>
  <c r="S967" i="33" s="1"/>
  <c r="R746" i="33"/>
  <c r="S746" i="33" s="1"/>
  <c r="R570" i="33"/>
  <c r="S570" i="33" s="1"/>
  <c r="R965" i="33"/>
  <c r="S965" i="33" s="1"/>
  <c r="R1051" i="33"/>
  <c r="S1051" i="33" s="1"/>
  <c r="R946" i="33"/>
  <c r="S946" i="33" s="1"/>
  <c r="R741" i="33"/>
  <c r="S741" i="33" s="1"/>
  <c r="T922" i="33"/>
  <c r="R1004" i="33"/>
  <c r="S1004" i="33" s="1"/>
  <c r="R754" i="33"/>
  <c r="S754" i="33" s="1"/>
  <c r="R949" i="33"/>
  <c r="S949" i="33" s="1"/>
  <c r="R643" i="33"/>
  <c r="S643" i="33" s="1"/>
  <c r="R626" i="33"/>
  <c r="S626" i="33" s="1"/>
  <c r="R918" i="33"/>
  <c r="S918" i="33" s="1"/>
  <c r="R957" i="33"/>
  <c r="S957" i="33" s="1"/>
  <c r="R795" i="33"/>
  <c r="S795" i="33" s="1"/>
  <c r="R619" i="33"/>
  <c r="S619" i="33" s="1"/>
  <c r="U187" i="33"/>
  <c r="V187" i="33" s="1"/>
  <c r="T187" i="33"/>
  <c r="U346" i="33"/>
  <c r="V346" i="33" s="1"/>
  <c r="T346" i="33"/>
  <c r="U90" i="33"/>
  <c r="V90" i="33" s="1"/>
  <c r="T90" i="33"/>
  <c r="U347" i="33"/>
  <c r="V347" i="33" s="1"/>
  <c r="T347" i="33"/>
  <c r="U385" i="33"/>
  <c r="V385" i="33" s="1"/>
  <c r="T385" i="33"/>
  <c r="R456" i="33"/>
  <c r="S456" i="33" s="1"/>
  <c r="R149" i="33"/>
  <c r="S149" i="33" s="1"/>
  <c r="R411" i="33"/>
  <c r="S411" i="33" s="1"/>
  <c r="R101" i="33"/>
  <c r="S101" i="33" s="1"/>
  <c r="R308" i="33"/>
  <c r="S308" i="33" s="1"/>
  <c r="R184" i="33"/>
  <c r="S184" i="33" s="1"/>
  <c r="R444" i="33"/>
  <c r="S444" i="33" s="1"/>
  <c r="R217" i="33"/>
  <c r="S217" i="33" s="1"/>
  <c r="R404" i="33"/>
  <c r="S404" i="33" s="1"/>
  <c r="S480" i="33"/>
  <c r="R196" i="33"/>
  <c r="S196" i="33" s="1"/>
  <c r="S133" i="33"/>
  <c r="R225" i="33"/>
  <c r="S225" i="33" s="1"/>
  <c r="R362" i="33"/>
  <c r="S362" i="33" s="1"/>
  <c r="R508" i="33"/>
  <c r="S508" i="33" s="1"/>
  <c r="R107" i="33"/>
  <c r="S107" i="33" s="1"/>
  <c r="S63" i="33"/>
  <c r="R529" i="33"/>
  <c r="S529" i="33" s="1"/>
  <c r="R54" i="33"/>
  <c r="S54" i="33" s="1"/>
  <c r="R422" i="33"/>
  <c r="S422" i="33" s="1"/>
  <c r="R152" i="33"/>
  <c r="S152" i="33" s="1"/>
  <c r="R285" i="33"/>
  <c r="S285" i="33" s="1"/>
  <c r="U997" i="33"/>
  <c r="V997" i="33" s="1"/>
  <c r="T997" i="33"/>
  <c r="R560" i="33"/>
  <c r="S560" i="33" s="1"/>
  <c r="U805" i="33"/>
  <c r="V805" i="33" s="1"/>
  <c r="T805" i="33"/>
  <c r="U681" i="33"/>
  <c r="V681" i="33" s="1"/>
  <c r="T681" i="33"/>
  <c r="T581" i="33"/>
  <c r="U581" i="33"/>
  <c r="V581" i="33" s="1"/>
  <c r="S630" i="33"/>
  <c r="T828" i="33"/>
  <c r="U828" i="33"/>
  <c r="V828" i="33" s="1"/>
  <c r="R772" i="33"/>
  <c r="S772" i="33" s="1"/>
  <c r="R887" i="33"/>
  <c r="S887" i="33" s="1"/>
  <c r="R689" i="33"/>
  <c r="S689" i="33" s="1"/>
  <c r="R963" i="33"/>
  <c r="S963" i="33" s="1"/>
  <c r="R658" i="33"/>
  <c r="S658" i="33" s="1"/>
  <c r="T803" i="33"/>
  <c r="U803" i="33"/>
  <c r="V803" i="33" s="1"/>
  <c r="R648" i="33"/>
  <c r="S648" i="33" s="1"/>
  <c r="R934" i="33"/>
  <c r="S934" i="33" s="1"/>
  <c r="R569" i="33"/>
  <c r="S569" i="33" s="1"/>
  <c r="R884" i="33"/>
  <c r="S884" i="33" s="1"/>
  <c r="R841" i="33"/>
  <c r="S841" i="33" s="1"/>
  <c r="R595" i="33"/>
  <c r="S595" i="33" s="1"/>
  <c r="R968" i="33"/>
  <c r="S968" i="33" s="1"/>
  <c r="R724" i="33"/>
  <c r="S724" i="33" s="1"/>
  <c r="R903" i="33"/>
  <c r="S903" i="33" s="1"/>
  <c r="R719" i="33"/>
  <c r="S719" i="33" s="1"/>
  <c r="R670" i="33"/>
  <c r="S670" i="33" s="1"/>
  <c r="R693" i="33"/>
  <c r="S693" i="33" s="1"/>
  <c r="R1030" i="33"/>
  <c r="S1030" i="33" s="1"/>
  <c r="R586" i="33"/>
  <c r="S586" i="33" s="1"/>
  <c r="R552" i="33"/>
  <c r="S552" i="33" s="1"/>
  <c r="R601" i="33"/>
  <c r="S601" i="33" s="1"/>
  <c r="R568" i="33"/>
  <c r="S568" i="33" s="1"/>
  <c r="R621" i="33"/>
  <c r="S621" i="33" s="1"/>
  <c r="R503" i="33"/>
  <c r="S503" i="33" s="1"/>
  <c r="R306" i="33"/>
  <c r="S306" i="33" s="1"/>
  <c r="S493" i="33"/>
  <c r="U72" i="33"/>
  <c r="V72" i="33" s="1"/>
  <c r="T72" i="33"/>
  <c r="R142" i="33"/>
  <c r="S142" i="33" s="1"/>
  <c r="R251" i="33"/>
  <c r="S251" i="33" s="1"/>
  <c r="R348" i="33"/>
  <c r="S348" i="33" s="1"/>
  <c r="R155" i="33"/>
  <c r="S155" i="33" s="1"/>
  <c r="R230" i="33"/>
  <c r="S230" i="33" s="1"/>
  <c r="R367" i="33"/>
  <c r="S367" i="33" s="1"/>
  <c r="S345" i="33"/>
  <c r="R97" i="33"/>
  <c r="S97" i="33" s="1"/>
  <c r="R20" i="33"/>
  <c r="S20" i="33" s="1"/>
  <c r="R332" i="33"/>
  <c r="S332" i="33" s="1"/>
  <c r="S397" i="33"/>
  <c r="R185" i="33"/>
  <c r="S185" i="33" s="1"/>
  <c r="R114" i="33"/>
  <c r="S114" i="33" s="1"/>
  <c r="R153" i="33"/>
  <c r="S153" i="33" s="1"/>
  <c r="R374" i="33"/>
  <c r="S374" i="33" s="1"/>
  <c r="R110" i="33"/>
  <c r="S110" i="33" s="1"/>
  <c r="S314" i="33"/>
  <c r="S151" i="33"/>
  <c r="R352" i="33"/>
  <c r="S352" i="33" s="1"/>
  <c r="R439" i="33"/>
  <c r="S439" i="33" s="1"/>
  <c r="R311" i="33"/>
  <c r="S311" i="33" s="1"/>
  <c r="R443" i="33"/>
  <c r="S443" i="33" s="1"/>
  <c r="T59" i="33" l="1"/>
  <c r="U1003" i="33"/>
  <c r="V1003" i="33" s="1"/>
  <c r="T888" i="33"/>
  <c r="T437" i="33"/>
  <c r="U631" i="33"/>
  <c r="V631" i="33" s="1"/>
  <c r="U794" i="33"/>
  <c r="V794" i="33" s="1"/>
  <c r="T679" i="33"/>
  <c r="U870" i="33"/>
  <c r="V870" i="33" s="1"/>
  <c r="T369" i="33"/>
  <c r="T170" i="33"/>
  <c r="U991" i="33"/>
  <c r="V991" i="33" s="1"/>
  <c r="T350" i="33"/>
  <c r="T823" i="33"/>
  <c r="T1035" i="33"/>
  <c r="T28" i="33"/>
  <c r="U635" i="33"/>
  <c r="V635" i="33" s="1"/>
  <c r="T661" i="33"/>
  <c r="U905" i="33"/>
  <c r="V905" i="33" s="1"/>
  <c r="U32" i="33"/>
  <c r="V32" i="33" s="1"/>
  <c r="U457" i="33"/>
  <c r="V457" i="33" s="1"/>
  <c r="T943" i="33"/>
  <c r="T245" i="33"/>
  <c r="U150" i="33"/>
  <c r="V150" i="33" s="1"/>
  <c r="U491" i="33"/>
  <c r="V491" i="33" s="1"/>
  <c r="U410" i="33"/>
  <c r="V410" i="33" s="1"/>
  <c r="T475" i="33"/>
  <c r="T758" i="33"/>
  <c r="U128" i="33"/>
  <c r="V128" i="33" s="1"/>
  <c r="T262" i="33"/>
  <c r="T762" i="33"/>
  <c r="T440" i="33"/>
  <c r="T511" i="33"/>
  <c r="U148" i="33"/>
  <c r="V148" i="33" s="1"/>
  <c r="T111" i="33"/>
  <c r="T37" i="33"/>
  <c r="T904" i="33"/>
  <c r="T199" i="33"/>
  <c r="T665" i="33"/>
  <c r="T80" i="33"/>
  <c r="T68" i="33"/>
  <c r="T490" i="33"/>
  <c r="T932" i="33"/>
  <c r="U316" i="33"/>
  <c r="V316" i="33" s="1"/>
  <c r="T930" i="33"/>
  <c r="T172" i="33"/>
  <c r="U248" i="33"/>
  <c r="V248" i="33" s="1"/>
  <c r="U909" i="33"/>
  <c r="V909" i="33" s="1"/>
  <c r="T909" i="33"/>
  <c r="U164" i="33"/>
  <c r="V164" i="33" s="1"/>
  <c r="T722" i="33"/>
  <c r="T748" i="33"/>
  <c r="T235" i="33"/>
  <c r="U322" i="33"/>
  <c r="V322" i="33" s="1"/>
  <c r="U877" i="33"/>
  <c r="V877" i="33" s="1"/>
  <c r="U302" i="33"/>
  <c r="V302" i="33" s="1"/>
  <c r="U469" i="33"/>
  <c r="V469" i="33" s="1"/>
  <c r="T469" i="33"/>
  <c r="U773" i="33"/>
  <c r="V773" i="33" s="1"/>
  <c r="T459" i="33"/>
  <c r="U969" i="33"/>
  <c r="V969" i="33" s="1"/>
  <c r="U383" i="33"/>
  <c r="V383" i="33" s="1"/>
  <c r="T349" i="33"/>
  <c r="T652" i="33"/>
  <c r="U588" i="33"/>
  <c r="V588" i="33" s="1"/>
  <c r="T301" i="33"/>
  <c r="T247" i="33"/>
  <c r="T596" i="33"/>
  <c r="U596" i="33"/>
  <c r="V596" i="33" s="1"/>
  <c r="T779" i="33"/>
  <c r="T666" i="33"/>
  <c r="T30" i="33"/>
  <c r="U516" i="33"/>
  <c r="V516" i="33" s="1"/>
  <c r="U562" i="33"/>
  <c r="V562" i="33" s="1"/>
  <c r="T562" i="33"/>
  <c r="T393" i="33"/>
  <c r="T751" i="33"/>
  <c r="T222" i="33"/>
  <c r="T650" i="33"/>
  <c r="U650" i="33"/>
  <c r="V650" i="33" s="1"/>
  <c r="T307" i="33"/>
  <c r="T523" i="33"/>
  <c r="U432" i="33"/>
  <c r="V432" i="33" s="1"/>
  <c r="T341" i="33"/>
  <c r="U105" i="33"/>
  <c r="V105" i="33" s="1"/>
  <c r="T102" i="33"/>
  <c r="T368" i="33"/>
  <c r="T41" i="33"/>
  <c r="U923" i="33"/>
  <c r="V923" i="33" s="1"/>
  <c r="T811" i="33"/>
  <c r="T169" i="33"/>
  <c r="U975" i="33"/>
  <c r="V975" i="33" s="1"/>
  <c r="U526" i="33"/>
  <c r="V526" i="33" s="1"/>
  <c r="T234" i="33"/>
  <c r="U1061" i="33"/>
  <c r="V1061" i="33" s="1"/>
  <c r="T1061" i="33"/>
  <c r="T715" i="33"/>
  <c r="T375" i="33"/>
  <c r="U796" i="33"/>
  <c r="V796" i="33" s="1"/>
  <c r="T512" i="33"/>
  <c r="T474" i="33"/>
  <c r="U190" i="33"/>
  <c r="V190" i="33" s="1"/>
  <c r="T209" i="33"/>
  <c r="U749" i="33"/>
  <c r="V749" i="33" s="1"/>
  <c r="T983" i="33"/>
  <c r="U584" i="33"/>
  <c r="V584" i="33" s="1"/>
  <c r="T790" i="33"/>
  <c r="T729" i="33"/>
  <c r="T426" i="33"/>
  <c r="T916" i="33"/>
  <c r="U641" i="33"/>
  <c r="V641" i="33" s="1"/>
  <c r="T780" i="33"/>
  <c r="U614" i="33"/>
  <c r="V614" i="33" s="1"/>
  <c r="T614" i="33"/>
  <c r="T134" i="33"/>
  <c r="T486" i="33"/>
  <c r="T878" i="33"/>
  <c r="T424" i="33"/>
  <c r="T883" i="33"/>
  <c r="U519" i="33"/>
  <c r="V519" i="33" s="1"/>
  <c r="U1000" i="33"/>
  <c r="V1000" i="33" s="1"/>
  <c r="U327" i="33"/>
  <c r="V327" i="33" s="1"/>
  <c r="U629" i="33"/>
  <c r="V629" i="33" s="1"/>
  <c r="U394" i="33"/>
  <c r="V394" i="33" s="1"/>
  <c r="T925" i="33"/>
  <c r="U328" i="33"/>
  <c r="V328" i="33" s="1"/>
  <c r="T145" i="33"/>
  <c r="U815" i="33"/>
  <c r="V815" i="33" s="1"/>
  <c r="T696" i="33"/>
  <c r="U1009" i="33"/>
  <c r="V1009" i="33" s="1"/>
  <c r="U602" i="33"/>
  <c r="V602" i="33" s="1"/>
  <c r="U798" i="33"/>
  <c r="V798" i="33" s="1"/>
  <c r="T798" i="33"/>
  <c r="T978" i="33"/>
  <c r="U703" i="33"/>
  <c r="V703" i="33" s="1"/>
  <c r="U802" i="33"/>
  <c r="V802" i="33" s="1"/>
  <c r="U232" i="33"/>
  <c r="V232" i="33" s="1"/>
  <c r="T820" i="33"/>
  <c r="T241" i="33"/>
  <c r="T506" i="33"/>
  <c r="T280" i="33"/>
  <c r="T27" i="33"/>
  <c r="U1043" i="33"/>
  <c r="V1043" i="33" s="1"/>
  <c r="T575" i="33"/>
  <c r="T721" i="33"/>
  <c r="T298" i="33"/>
  <c r="T907" i="33"/>
  <c r="T70" i="33"/>
  <c r="T782" i="33"/>
  <c r="T112" i="33"/>
  <c r="T180" i="33"/>
  <c r="T34" i="33"/>
  <c r="T435" i="33"/>
  <c r="U435" i="33"/>
  <c r="V435" i="33" s="1"/>
  <c r="T672" i="33"/>
  <c r="U672" i="33"/>
  <c r="V672" i="33" s="1"/>
  <c r="U158" i="33"/>
  <c r="V158" i="33" s="1"/>
  <c r="U400" i="33"/>
  <c r="V400" i="33" s="1"/>
  <c r="T467" i="33"/>
  <c r="T239" i="33"/>
  <c r="T113" i="33"/>
  <c r="T718" i="33"/>
  <c r="U873" i="33"/>
  <c r="V873" i="33" s="1"/>
  <c r="T835" i="33"/>
  <c r="U283" i="33"/>
  <c r="V283" i="33" s="1"/>
  <c r="U29" i="33"/>
  <c r="V29" i="33" s="1"/>
  <c r="U649" i="33"/>
  <c r="V649" i="33" s="1"/>
  <c r="T396" i="33"/>
  <c r="T1044" i="33"/>
  <c r="U974" i="33"/>
  <c r="V974" i="33" s="1"/>
  <c r="U197" i="33"/>
  <c r="V197" i="33" s="1"/>
  <c r="T494" i="33"/>
  <c r="U919" i="33"/>
  <c r="V919" i="33" s="1"/>
  <c r="T337" i="33"/>
  <c r="U989" i="33"/>
  <c r="V989" i="33" s="1"/>
  <c r="T989" i="33"/>
  <c r="U625" i="33"/>
  <c r="V625" i="33" s="1"/>
  <c r="T418" i="33"/>
  <c r="U911" i="33"/>
  <c r="V911" i="33" s="1"/>
  <c r="U24" i="33"/>
  <c r="V24" i="33" s="1"/>
  <c r="T452" i="33"/>
  <c r="T956" i="33"/>
  <c r="T1024" i="33"/>
  <c r="T927" i="33"/>
  <c r="U244" i="33"/>
  <c r="V244" i="33" s="1"/>
  <c r="T119" i="33"/>
  <c r="U119" i="33"/>
  <c r="V119" i="33" s="1"/>
  <c r="T599" i="33"/>
  <c r="T123" i="33"/>
  <c r="T607" i="33"/>
  <c r="T832" i="33"/>
  <c r="U707" i="33"/>
  <c r="V707" i="33" s="1"/>
  <c r="T589" i="33"/>
  <c r="U880" i="33"/>
  <c r="V880" i="33" s="1"/>
  <c r="T880" i="33"/>
  <c r="U682" i="33"/>
  <c r="V682" i="33" s="1"/>
  <c r="U25" i="33"/>
  <c r="V25" i="33" s="1"/>
  <c r="T660" i="33"/>
  <c r="T292" i="33"/>
  <c r="T664" i="33"/>
  <c r="T26" i="33"/>
  <c r="U862" i="33"/>
  <c r="V862" i="33" s="1"/>
  <c r="U295" i="33"/>
  <c r="V295" i="33" s="1"/>
  <c r="U204" i="33"/>
  <c r="V204" i="33" s="1"/>
  <c r="U695" i="33"/>
  <c r="V695" i="33" s="1"/>
  <c r="T1039" i="33"/>
  <c r="U510" i="33"/>
  <c r="V510" i="33" s="1"/>
  <c r="T525" i="33"/>
  <c r="T781" i="33"/>
  <c r="T528" i="33"/>
  <c r="T788" i="33"/>
  <c r="T988" i="33"/>
  <c r="U613" i="33"/>
  <c r="V613" i="33" s="1"/>
  <c r="T425" i="33"/>
  <c r="T929" i="33"/>
  <c r="T387" i="33"/>
  <c r="T578" i="33"/>
  <c r="T315" i="33"/>
  <c r="T476" i="33"/>
  <c r="U476" i="33"/>
  <c r="V476" i="33" s="1"/>
  <c r="T671" i="33"/>
  <c r="U671" i="33"/>
  <c r="V671" i="33" s="1"/>
  <c r="T564" i="33"/>
  <c r="U564" i="33"/>
  <c r="V564" i="33" s="1"/>
  <c r="T1001" i="33"/>
  <c r="U1001" i="33"/>
  <c r="V1001" i="33" s="1"/>
  <c r="U651" i="33"/>
  <c r="V651" i="33" s="1"/>
  <c r="U591" i="33"/>
  <c r="V591" i="33" s="1"/>
  <c r="T448" i="33"/>
  <c r="T381" i="33"/>
  <c r="T227" i="33"/>
  <c r="T198" i="33"/>
  <c r="T162" i="33"/>
  <c r="T431" i="33"/>
  <c r="T582" i="33"/>
  <c r="T408" i="33"/>
  <c r="U370" i="33"/>
  <c r="V370" i="33" s="1"/>
  <c r="T405" i="33"/>
  <c r="U513" i="33"/>
  <c r="V513" i="33" s="1"/>
  <c r="U81" i="33"/>
  <c r="V81" i="33" s="1"/>
  <c r="T447" i="33"/>
  <c r="T752" i="33"/>
  <c r="T1020" i="33"/>
  <c r="T93" i="33"/>
  <c r="U1031" i="33"/>
  <c r="V1031" i="33" s="1"/>
  <c r="U1012" i="33"/>
  <c r="V1012" i="33" s="1"/>
  <c r="T1012" i="33"/>
  <c r="T558" i="33"/>
  <c r="U558" i="33"/>
  <c r="V558" i="33" s="1"/>
  <c r="U638" i="33"/>
  <c r="V638" i="33" s="1"/>
  <c r="T638" i="33"/>
  <c r="U915" i="33"/>
  <c r="V915" i="33" s="1"/>
  <c r="T91" i="33"/>
  <c r="U91" i="33"/>
  <c r="V91" i="33" s="1"/>
  <c r="U838" i="33"/>
  <c r="V838" i="33" s="1"/>
  <c r="T838" i="33"/>
  <c r="U618" i="33"/>
  <c r="V618" i="33" s="1"/>
  <c r="T618" i="33"/>
  <c r="T265" i="33"/>
  <c r="U265" i="33"/>
  <c r="V265" i="33" s="1"/>
  <c r="U1018" i="33"/>
  <c r="V1018" i="33" s="1"/>
  <c r="T1018" i="33"/>
  <c r="U826" i="33"/>
  <c r="V826" i="33" s="1"/>
  <c r="T826" i="33"/>
  <c r="T146" i="33"/>
  <c r="U146" i="33"/>
  <c r="V146" i="33" s="1"/>
  <c r="U597" i="33"/>
  <c r="V597" i="33" s="1"/>
  <c r="T597" i="33"/>
  <c r="T673" i="33"/>
  <c r="T756" i="33"/>
  <c r="U360" i="33"/>
  <c r="V360" i="33" s="1"/>
  <c r="T372" i="33"/>
  <c r="T517" i="33"/>
  <c r="U810" i="33"/>
  <c r="V810" i="33" s="1"/>
  <c r="T272" i="33"/>
  <c r="T167" i="33"/>
  <c r="T938" i="33"/>
  <c r="T980" i="33"/>
  <c r="T485" i="33"/>
  <c r="T69" i="33"/>
  <c r="U189" i="33"/>
  <c r="V189" i="33" s="1"/>
  <c r="T189" i="33"/>
  <c r="T77" i="33"/>
  <c r="U77" i="33"/>
  <c r="V77" i="33" s="1"/>
  <c r="U415" i="33"/>
  <c r="V415" i="33" s="1"/>
  <c r="T415" i="33"/>
  <c r="T1011" i="33"/>
  <c r="U1011" i="33"/>
  <c r="V1011" i="33" s="1"/>
  <c r="U1028" i="33"/>
  <c r="V1028" i="33" s="1"/>
  <c r="T1028" i="33"/>
  <c r="U489" i="33"/>
  <c r="V489" i="33" s="1"/>
  <c r="T116" i="33"/>
  <c r="U116" i="33"/>
  <c r="V116" i="33" s="1"/>
  <c r="T576" i="33"/>
  <c r="U576" i="33"/>
  <c r="V576" i="33" s="1"/>
  <c r="T830" i="33"/>
  <c r="U830" i="33"/>
  <c r="V830" i="33" s="1"/>
  <c r="U19" i="33"/>
  <c r="V19" i="33" s="1"/>
  <c r="T19" i="33"/>
  <c r="T837" i="33"/>
  <c r="T688" i="33"/>
  <c r="T1006" i="33"/>
  <c r="T52" i="33"/>
  <c r="T960" i="33"/>
  <c r="U47" i="33"/>
  <c r="V47" i="33" s="1"/>
  <c r="T807" i="33"/>
  <c r="T928" i="33"/>
  <c r="U220" i="33"/>
  <c r="V220" i="33" s="1"/>
  <c r="T313" i="33"/>
  <c r="U804" i="33"/>
  <c r="V804" i="33" s="1"/>
  <c r="T18" i="33"/>
  <c r="U992" i="33"/>
  <c r="V992" i="33" s="1"/>
  <c r="T850" i="33"/>
  <c r="T478" i="33"/>
  <c r="T976" i="33"/>
  <c r="U913" i="33"/>
  <c r="V913" i="33" s="1"/>
  <c r="T948" i="33"/>
  <c r="U256" i="33"/>
  <c r="V256" i="33" s="1"/>
  <c r="U336" i="33"/>
  <c r="V336" i="33" s="1"/>
  <c r="T572" i="33"/>
  <c r="U842" i="33"/>
  <c r="V842" i="33" s="1"/>
  <c r="T833" i="33"/>
  <c r="T126" i="33"/>
  <c r="U521" i="33"/>
  <c r="V521" i="33" s="1"/>
  <c r="T895" i="33"/>
  <c r="U85" i="33"/>
  <c r="V85" i="33" s="1"/>
  <c r="T64" i="33"/>
  <c r="T698" i="33"/>
  <c r="T201" i="33"/>
  <c r="T473" i="33"/>
  <c r="U935" i="33"/>
  <c r="V935" i="33" s="1"/>
  <c r="T894" i="33"/>
  <c r="U255" i="33"/>
  <c r="V255" i="33" s="1"/>
  <c r="T71" i="33"/>
  <c r="U205" i="33"/>
  <c r="V205" i="33" s="1"/>
  <c r="T100" i="33"/>
  <c r="T357" i="33"/>
  <c r="U1013" i="33"/>
  <c r="V1013" i="33" s="1"/>
  <c r="U66" i="33"/>
  <c r="V66" i="33" s="1"/>
  <c r="U595" i="33"/>
  <c r="V595" i="33" s="1"/>
  <c r="T595" i="33"/>
  <c r="T1057" i="33"/>
  <c r="U1057" i="33"/>
  <c r="V1057" i="33" s="1"/>
  <c r="U340" i="33"/>
  <c r="V340" i="33" s="1"/>
  <c r="T340" i="33"/>
  <c r="U373" i="33"/>
  <c r="V373" i="33" s="1"/>
  <c r="T373" i="33"/>
  <c r="U840" i="33"/>
  <c r="V840" i="33" s="1"/>
  <c r="T840" i="33"/>
  <c r="U1056" i="33"/>
  <c r="V1056" i="33" s="1"/>
  <c r="T1056" i="33"/>
  <c r="U406" i="33"/>
  <c r="V406" i="33" s="1"/>
  <c r="T406" i="33"/>
  <c r="U420" i="33"/>
  <c r="V420" i="33" s="1"/>
  <c r="T420" i="33"/>
  <c r="T800" i="33"/>
  <c r="U800" i="33"/>
  <c r="V800" i="33" s="1"/>
  <c r="T1036" i="33"/>
  <c r="U1036" i="33"/>
  <c r="V1036" i="33" s="1"/>
  <c r="U1017" i="33"/>
  <c r="V1017" i="33" s="1"/>
  <c r="T1017" i="33"/>
  <c r="U88" i="33"/>
  <c r="V88" i="33" s="1"/>
  <c r="T88" i="33"/>
  <c r="T438" i="33"/>
  <c r="U438" i="33"/>
  <c r="V438" i="33" s="1"/>
  <c r="T893" i="33"/>
  <c r="U893" i="33"/>
  <c r="V893" i="33" s="1"/>
  <c r="T874" i="33"/>
  <c r="U874" i="33"/>
  <c r="V874" i="33" s="1"/>
  <c r="U765" i="33"/>
  <c r="V765" i="33" s="1"/>
  <c r="T765" i="33"/>
  <c r="U223" i="33"/>
  <c r="V223" i="33" s="1"/>
  <c r="T223" i="33"/>
  <c r="U481" i="33"/>
  <c r="V481" i="33" s="1"/>
  <c r="T481" i="33"/>
  <c r="U264" i="33"/>
  <c r="V264" i="33" s="1"/>
  <c r="T264" i="33"/>
  <c r="U814" i="33"/>
  <c r="V814" i="33" s="1"/>
  <c r="T814" i="33"/>
  <c r="U617" i="33"/>
  <c r="V617" i="33" s="1"/>
  <c r="T617" i="33"/>
  <c r="U527" i="33"/>
  <c r="V527" i="33" s="1"/>
  <c r="T527" i="33"/>
  <c r="T860" i="33"/>
  <c r="U860" i="33"/>
  <c r="V860" i="33" s="1"/>
  <c r="T627" i="33"/>
  <c r="U627" i="33"/>
  <c r="V627" i="33" s="1"/>
  <c r="U624" i="33"/>
  <c r="V624" i="33" s="1"/>
  <c r="T624" i="33"/>
  <c r="U518" i="33"/>
  <c r="V518" i="33" s="1"/>
  <c r="T518" i="33"/>
  <c r="U76" i="33"/>
  <c r="V76" i="33" s="1"/>
  <c r="T76" i="33"/>
  <c r="U768" i="33"/>
  <c r="V768" i="33" s="1"/>
  <c r="T768" i="33"/>
  <c r="U608" i="33"/>
  <c r="V608" i="33" s="1"/>
  <c r="T608" i="33"/>
  <c r="T497" i="33"/>
  <c r="U497" i="33"/>
  <c r="V497" i="33" s="1"/>
  <c r="U289" i="33"/>
  <c r="V289" i="33" s="1"/>
  <c r="T289" i="33"/>
  <c r="U165" i="33"/>
  <c r="V165" i="33" s="1"/>
  <c r="T165" i="33"/>
  <c r="T296" i="33"/>
  <c r="U296" i="33"/>
  <c r="V296" i="33" s="1"/>
  <c r="U1045" i="33"/>
  <c r="V1045" i="33" s="1"/>
  <c r="T1045" i="33"/>
  <c r="T771" i="33"/>
  <c r="U771" i="33"/>
  <c r="V771" i="33" s="1"/>
  <c r="U335" i="33"/>
  <c r="V335" i="33" s="1"/>
  <c r="T335" i="33"/>
  <c r="T1022" i="33"/>
  <c r="U1022" i="33"/>
  <c r="V1022" i="33" s="1"/>
  <c r="T953" i="33"/>
  <c r="U953" i="33"/>
  <c r="V953" i="33" s="1"/>
  <c r="U89" i="33"/>
  <c r="V89" i="33" s="1"/>
  <c r="T89" i="33"/>
  <c r="U865" i="33"/>
  <c r="V865" i="33" s="1"/>
  <c r="T865" i="33"/>
  <c r="T962" i="33"/>
  <c r="U962" i="33"/>
  <c r="V962" i="33" s="1"/>
  <c r="U423" i="33"/>
  <c r="V423" i="33" s="1"/>
  <c r="T423" i="33"/>
  <c r="U700" i="33"/>
  <c r="V700" i="33" s="1"/>
  <c r="T700" i="33"/>
  <c r="T152" i="33"/>
  <c r="U152" i="33"/>
  <c r="V152" i="33" s="1"/>
  <c r="U841" i="33"/>
  <c r="V841" i="33" s="1"/>
  <c r="T841" i="33"/>
  <c r="U1050" i="33"/>
  <c r="V1050" i="33" s="1"/>
  <c r="T1050" i="33"/>
  <c r="T157" i="33"/>
  <c r="U157" i="33"/>
  <c r="V157" i="33" s="1"/>
  <c r="T109" i="33"/>
  <c r="U109" i="33"/>
  <c r="V109" i="33" s="1"/>
  <c r="U854" i="33"/>
  <c r="V854" i="33" s="1"/>
  <c r="T854" i="33"/>
  <c r="T740" i="33"/>
  <c r="U740" i="33"/>
  <c r="V740" i="33" s="1"/>
  <c r="T218" i="33"/>
  <c r="U218" i="33"/>
  <c r="V218" i="33" s="1"/>
  <c r="T317" i="33"/>
  <c r="U317" i="33"/>
  <c r="V317" i="33" s="1"/>
  <c r="T300" i="33"/>
  <c r="U300" i="33"/>
  <c r="V300" i="33" s="1"/>
  <c r="T598" i="33"/>
  <c r="U598" i="33"/>
  <c r="V598" i="33" s="1"/>
  <c r="U876" i="33"/>
  <c r="V876" i="33" s="1"/>
  <c r="T876" i="33"/>
  <c r="U770" i="33"/>
  <c r="V770" i="33" s="1"/>
  <c r="T770" i="33"/>
  <c r="U786" i="33"/>
  <c r="V786" i="33" s="1"/>
  <c r="T786" i="33"/>
  <c r="T202" i="33"/>
  <c r="U202" i="33"/>
  <c r="V202" i="33" s="1"/>
  <c r="U95" i="33"/>
  <c r="V95" i="33" s="1"/>
  <c r="T95" i="33"/>
  <c r="U138" i="33"/>
  <c r="V138" i="33" s="1"/>
  <c r="T138" i="33"/>
  <c r="U339" i="33"/>
  <c r="V339" i="33" s="1"/>
  <c r="T339" i="33"/>
  <c r="T816" i="33"/>
  <c r="U816" i="33"/>
  <c r="V816" i="33" s="1"/>
  <c r="U872" i="33"/>
  <c r="V872" i="33" s="1"/>
  <c r="T872" i="33"/>
  <c r="U633" i="33"/>
  <c r="V633" i="33" s="1"/>
  <c r="T633" i="33"/>
  <c r="U42" i="33"/>
  <c r="V42" i="33" s="1"/>
  <c r="T42" i="33"/>
  <c r="U143" i="33"/>
  <c r="V143" i="33" s="1"/>
  <c r="T143" i="33"/>
  <c r="U122" i="33"/>
  <c r="V122" i="33" s="1"/>
  <c r="T122" i="33"/>
  <c r="U821" i="33"/>
  <c r="V821" i="33" s="1"/>
  <c r="T821" i="33"/>
  <c r="U774" i="33"/>
  <c r="V774" i="33" s="1"/>
  <c r="T774" i="33"/>
  <c r="U348" i="33"/>
  <c r="V348" i="33" s="1"/>
  <c r="T348" i="33"/>
  <c r="U570" i="33"/>
  <c r="V570" i="33" s="1"/>
  <c r="T570" i="33"/>
  <c r="U1004" i="33"/>
  <c r="V1004" i="33" s="1"/>
  <c r="T1004" i="33"/>
  <c r="U1041" i="33"/>
  <c r="V1041" i="33" s="1"/>
  <c r="T1041" i="33"/>
  <c r="T1048" i="33"/>
  <c r="U1048" i="33"/>
  <c r="V1048" i="33" s="1"/>
  <c r="T964" i="33"/>
  <c r="U964" i="33"/>
  <c r="V964" i="33" s="1"/>
  <c r="T94" i="33"/>
  <c r="U94" i="33"/>
  <c r="V94" i="33" s="1"/>
  <c r="U110" i="33"/>
  <c r="V110" i="33" s="1"/>
  <c r="T110" i="33"/>
  <c r="U142" i="33"/>
  <c r="V142" i="33" s="1"/>
  <c r="T142" i="33"/>
  <c r="U601" i="33"/>
  <c r="V601" i="33" s="1"/>
  <c r="T601" i="33"/>
  <c r="T330" i="33"/>
  <c r="U330" i="33"/>
  <c r="V330" i="33" s="1"/>
  <c r="U918" i="33"/>
  <c r="V918" i="33" s="1"/>
  <c r="T918" i="33"/>
  <c r="U822" i="33"/>
  <c r="V822" i="33" s="1"/>
  <c r="T822" i="33"/>
  <c r="T941" i="33"/>
  <c r="U941" i="33"/>
  <c r="V941" i="33" s="1"/>
  <c r="T398" i="33"/>
  <c r="U398" i="33"/>
  <c r="V398" i="33" s="1"/>
  <c r="T892" i="33"/>
  <c r="U892" i="33"/>
  <c r="V892" i="33" s="1"/>
  <c r="U477" i="33"/>
  <c r="V477" i="33" s="1"/>
  <c r="T477" i="33"/>
  <c r="T206" i="33"/>
  <c r="U206" i="33"/>
  <c r="V206" i="33" s="1"/>
  <c r="U737" i="33"/>
  <c r="V737" i="33" s="1"/>
  <c r="T737" i="33"/>
  <c r="T654" i="33"/>
  <c r="U654" i="33"/>
  <c r="V654" i="33" s="1"/>
  <c r="U46" i="33"/>
  <c r="V46" i="33" s="1"/>
  <c r="T46" i="33"/>
  <c r="U504" i="33"/>
  <c r="V504" i="33" s="1"/>
  <c r="T504" i="33"/>
  <c r="U856" i="33"/>
  <c r="V856" i="33" s="1"/>
  <c r="T856" i="33"/>
  <c r="U319" i="33"/>
  <c r="V319" i="33" s="1"/>
  <c r="T319" i="33"/>
  <c r="U427" i="33"/>
  <c r="V427" i="33" s="1"/>
  <c r="T427" i="33"/>
  <c r="U776" i="33"/>
  <c r="V776" i="33" s="1"/>
  <c r="T776" i="33"/>
  <c r="U207" i="33"/>
  <c r="V207" i="33" s="1"/>
  <c r="T207" i="33"/>
  <c r="U353" i="33"/>
  <c r="V353" i="33" s="1"/>
  <c r="T353" i="33"/>
  <c r="U859" i="33"/>
  <c r="V859" i="33" s="1"/>
  <c r="T859" i="33"/>
  <c r="U778" i="33"/>
  <c r="V778" i="33" s="1"/>
  <c r="T778" i="33"/>
  <c r="T656" i="33"/>
  <c r="U656" i="33"/>
  <c r="V656" i="33" s="1"/>
  <c r="U479" i="33"/>
  <c r="V479" i="33" s="1"/>
  <c r="T479" i="33"/>
  <c r="U103" i="33"/>
  <c r="V103" i="33" s="1"/>
  <c r="T103" i="33"/>
  <c r="T496" i="33"/>
  <c r="U496" i="33"/>
  <c r="V496" i="33" s="1"/>
  <c r="U1038" i="33"/>
  <c r="V1038" i="33" s="1"/>
  <c r="T1038" i="33"/>
  <c r="U580" i="33"/>
  <c r="V580" i="33" s="1"/>
  <c r="T580" i="33"/>
  <c r="T731" i="33"/>
  <c r="U731" i="33"/>
  <c r="V731" i="33" s="1"/>
  <c r="U563" i="33"/>
  <c r="V563" i="33" s="1"/>
  <c r="T563" i="33"/>
  <c r="U634" i="33"/>
  <c r="V634" i="33" s="1"/>
  <c r="T634" i="33"/>
  <c r="T620" i="33"/>
  <c r="U620" i="33"/>
  <c r="V620" i="33" s="1"/>
  <c r="T759" i="33"/>
  <c r="U759" i="33"/>
  <c r="V759" i="33" s="1"/>
  <c r="T421" i="33"/>
  <c r="U421" i="33"/>
  <c r="V421" i="33" s="1"/>
  <c r="U455" i="33"/>
  <c r="V455" i="33" s="1"/>
  <c r="T455" i="33"/>
  <c r="U290" i="33"/>
  <c r="V290" i="33" s="1"/>
  <c r="T290" i="33"/>
  <c r="U84" i="33"/>
  <c r="V84" i="33" s="1"/>
  <c r="T84" i="33"/>
  <c r="T871" i="33"/>
  <c r="U871" i="33"/>
  <c r="V871" i="33" s="1"/>
  <c r="T680" i="33"/>
  <c r="U680" i="33"/>
  <c r="V680" i="33" s="1"/>
  <c r="U210" i="33"/>
  <c r="V210" i="33" s="1"/>
  <c r="T210" i="33"/>
  <c r="T45" i="33"/>
  <c r="U45" i="33"/>
  <c r="V45" i="33" s="1"/>
  <c r="U297" i="33"/>
  <c r="V297" i="33" s="1"/>
  <c r="T297" i="33"/>
  <c r="U824" i="33"/>
  <c r="V824" i="33" s="1"/>
  <c r="T824" i="33"/>
  <c r="U151" i="33"/>
  <c r="V151" i="33" s="1"/>
  <c r="T151" i="33"/>
  <c r="U217" i="33"/>
  <c r="V217" i="33" s="1"/>
  <c r="T217" i="33"/>
  <c r="U314" i="33"/>
  <c r="V314" i="33" s="1"/>
  <c r="T314" i="33"/>
  <c r="U444" i="33"/>
  <c r="V444" i="33" s="1"/>
  <c r="T444" i="33"/>
  <c r="T436" i="33"/>
  <c r="U436" i="33"/>
  <c r="V436" i="33" s="1"/>
  <c r="U454" i="33"/>
  <c r="V454" i="33" s="1"/>
  <c r="T454" i="33"/>
  <c r="U789" i="33"/>
  <c r="V789" i="33" s="1"/>
  <c r="T789" i="33"/>
  <c r="U276" i="33"/>
  <c r="V276" i="33" s="1"/>
  <c r="T276" i="33"/>
  <c r="T345" i="33"/>
  <c r="U345" i="33"/>
  <c r="V345" i="33" s="1"/>
  <c r="U884" i="33"/>
  <c r="V884" i="33" s="1"/>
  <c r="T884" i="33"/>
  <c r="U772" i="33"/>
  <c r="V772" i="33" s="1"/>
  <c r="T772" i="33"/>
  <c r="U184" i="33"/>
  <c r="V184" i="33" s="1"/>
  <c r="T184" i="33"/>
  <c r="U746" i="33"/>
  <c r="V746" i="33" s="1"/>
  <c r="T746" i="33"/>
  <c r="U419" i="33"/>
  <c r="V419" i="33" s="1"/>
  <c r="T419" i="33"/>
  <c r="T433" i="33"/>
  <c r="U433" i="33"/>
  <c r="V433" i="33" s="1"/>
  <c r="U583" i="33"/>
  <c r="V583" i="33" s="1"/>
  <c r="T583" i="33"/>
  <c r="T132" i="33"/>
  <c r="U132" i="33"/>
  <c r="V132" i="33" s="1"/>
  <c r="U763" i="33"/>
  <c r="V763" i="33" s="1"/>
  <c r="T763" i="33"/>
  <c r="T407" i="33"/>
  <c r="U407" i="33"/>
  <c r="V407" i="33" s="1"/>
  <c r="U686" i="33"/>
  <c r="V686" i="33" s="1"/>
  <c r="T686" i="33"/>
  <c r="U124" i="33"/>
  <c r="V124" i="33" s="1"/>
  <c r="T124" i="33"/>
  <c r="U669" i="33"/>
  <c r="V669" i="33" s="1"/>
  <c r="T669" i="33"/>
  <c r="U757" i="33"/>
  <c r="V757" i="33" s="1"/>
  <c r="T757" i="33"/>
  <c r="U812" i="33"/>
  <c r="V812" i="33" s="1"/>
  <c r="T812" i="33"/>
  <c r="U374" i="33"/>
  <c r="V374" i="33" s="1"/>
  <c r="T374" i="33"/>
  <c r="U552" i="33"/>
  <c r="V552" i="33" s="1"/>
  <c r="T552" i="33"/>
  <c r="U569" i="33"/>
  <c r="V569" i="33" s="1"/>
  <c r="T569" i="33"/>
  <c r="T140" i="33"/>
  <c r="U140" i="33"/>
  <c r="V140" i="33" s="1"/>
  <c r="U612" i="33"/>
  <c r="V612" i="33" s="1"/>
  <c r="T612" i="33"/>
  <c r="U219" i="33"/>
  <c r="V219" i="33" s="1"/>
  <c r="T219" i="33"/>
  <c r="U829" i="33"/>
  <c r="V829" i="33" s="1"/>
  <c r="T829" i="33"/>
  <c r="U1019" i="33"/>
  <c r="V1019" i="33" s="1"/>
  <c r="T1019" i="33"/>
  <c r="T605" i="33"/>
  <c r="U605" i="33"/>
  <c r="V605" i="33" s="1"/>
  <c r="U243" i="33"/>
  <c r="V243" i="33" s="1"/>
  <c r="T243" i="33"/>
  <c r="U470" i="33"/>
  <c r="V470" i="33" s="1"/>
  <c r="T470" i="33"/>
  <c r="U914" i="33"/>
  <c r="V914" i="33" s="1"/>
  <c r="T914" i="33"/>
  <c r="U663" i="33"/>
  <c r="V663" i="33" s="1"/>
  <c r="T663" i="33"/>
  <c r="U708" i="33"/>
  <c r="V708" i="33" s="1"/>
  <c r="T708" i="33"/>
  <c r="U284" i="33"/>
  <c r="V284" i="33" s="1"/>
  <c r="T284" i="33"/>
  <c r="U175" i="33"/>
  <c r="V175" i="33" s="1"/>
  <c r="T175" i="33"/>
  <c r="T639" i="33"/>
  <c r="U639" i="33"/>
  <c r="V639" i="33" s="1"/>
  <c r="T692" i="33"/>
  <c r="U692" i="33"/>
  <c r="V692" i="33" s="1"/>
  <c r="U384" i="33"/>
  <c r="V384" i="33" s="1"/>
  <c r="T384" i="33"/>
  <c r="U135" i="33"/>
  <c r="V135" i="33" s="1"/>
  <c r="T135" i="33"/>
  <c r="U761" i="33"/>
  <c r="V761" i="33" s="1"/>
  <c r="T761" i="33"/>
  <c r="T936" i="33"/>
  <c r="U936" i="33"/>
  <c r="V936" i="33" s="1"/>
  <c r="U1016" i="33"/>
  <c r="V1016" i="33" s="1"/>
  <c r="T1016" i="33"/>
  <c r="U366" i="33"/>
  <c r="V366" i="33" s="1"/>
  <c r="T366" i="33"/>
  <c r="T388" i="33"/>
  <c r="U388" i="33"/>
  <c r="V388" i="33" s="1"/>
  <c r="T49" i="33"/>
  <c r="U49" i="33"/>
  <c r="V49" i="33" s="1"/>
  <c r="U1033" i="33"/>
  <c r="V1033" i="33" s="1"/>
  <c r="T1033" i="33"/>
  <c r="U886" i="33"/>
  <c r="V886" i="33" s="1"/>
  <c r="T886" i="33"/>
  <c r="U579" i="33"/>
  <c r="V579" i="33" s="1"/>
  <c r="T579" i="33"/>
  <c r="U879" i="33"/>
  <c r="V879" i="33" s="1"/>
  <c r="T879" i="33"/>
  <c r="U323" i="33"/>
  <c r="V323" i="33" s="1"/>
  <c r="T323" i="33"/>
  <c r="U179" i="33"/>
  <c r="V179" i="33" s="1"/>
  <c r="T179" i="33"/>
  <c r="U667" i="33"/>
  <c r="V667" i="33" s="1"/>
  <c r="T667" i="33"/>
  <c r="U944" i="33"/>
  <c r="V944" i="33" s="1"/>
  <c r="T944" i="33"/>
  <c r="T231" i="33"/>
  <c r="U231" i="33"/>
  <c r="V231" i="33" s="1"/>
  <c r="U277" i="33"/>
  <c r="V277" i="33" s="1"/>
  <c r="T277" i="33"/>
  <c r="U253" i="33"/>
  <c r="V253" i="33" s="1"/>
  <c r="T253" i="33"/>
  <c r="T717" i="33"/>
  <c r="U717" i="33"/>
  <c r="V717" i="33" s="1"/>
  <c r="U676" i="33"/>
  <c r="V676" i="33" s="1"/>
  <c r="T676" i="33"/>
  <c r="T683" i="33"/>
  <c r="U683" i="33"/>
  <c r="V683" i="33" s="1"/>
  <c r="U994" i="33"/>
  <c r="V994" i="33" s="1"/>
  <c r="T994" i="33"/>
  <c r="U99" i="33"/>
  <c r="V99" i="33" s="1"/>
  <c r="T99" i="33"/>
  <c r="T293" i="33"/>
  <c r="U293" i="33"/>
  <c r="V293" i="33" s="1"/>
  <c r="U178" i="33"/>
  <c r="V178" i="33" s="1"/>
  <c r="T178" i="33"/>
  <c r="U191" i="33"/>
  <c r="V191" i="33" s="1"/>
  <c r="T191" i="33"/>
  <c r="U784" i="33"/>
  <c r="V784" i="33" s="1"/>
  <c r="T784" i="33"/>
  <c r="U979" i="33"/>
  <c r="V979" i="33" s="1"/>
  <c r="T979" i="33"/>
  <c r="U159" i="33"/>
  <c r="V159" i="33" s="1"/>
  <c r="T159" i="33"/>
  <c r="T127" i="33"/>
  <c r="U127" i="33"/>
  <c r="V127" i="33" s="1"/>
  <c r="U1027" i="33"/>
  <c r="V1027" i="33" s="1"/>
  <c r="T1027" i="33"/>
  <c r="T675" i="33"/>
  <c r="U675" i="33"/>
  <c r="V675" i="33" s="1"/>
  <c r="U642" i="33"/>
  <c r="V642" i="33" s="1"/>
  <c r="T642" i="33"/>
  <c r="U689" i="33"/>
  <c r="V689" i="33" s="1"/>
  <c r="T689" i="33"/>
  <c r="U568" i="33"/>
  <c r="V568" i="33" s="1"/>
  <c r="T568" i="33"/>
  <c r="U734" i="33"/>
  <c r="V734" i="33" s="1"/>
  <c r="T734" i="33"/>
  <c r="U434" i="33"/>
  <c r="V434" i="33" s="1"/>
  <c r="T434" i="33"/>
  <c r="T215" i="33"/>
  <c r="U215" i="33"/>
  <c r="V215" i="33" s="1"/>
  <c r="U133" i="33"/>
  <c r="V133" i="33" s="1"/>
  <c r="T133" i="33"/>
  <c r="U626" i="33"/>
  <c r="V626" i="33" s="1"/>
  <c r="T626" i="33"/>
  <c r="U744" i="33"/>
  <c r="V744" i="33" s="1"/>
  <c r="T744" i="33"/>
  <c r="T468" i="33"/>
  <c r="U468" i="33"/>
  <c r="V468" i="33" s="1"/>
  <c r="U338" i="33"/>
  <c r="V338" i="33" s="1"/>
  <c r="T338" i="33"/>
  <c r="U163" i="33"/>
  <c r="V163" i="33" s="1"/>
  <c r="T163" i="33"/>
  <c r="T977" i="33"/>
  <c r="U977" i="33"/>
  <c r="V977" i="33" s="1"/>
  <c r="U687" i="33"/>
  <c r="V687" i="33" s="1"/>
  <c r="T687" i="33"/>
  <c r="T361" i="33"/>
  <c r="U361" i="33"/>
  <c r="V361" i="33" s="1"/>
  <c r="U117" i="33"/>
  <c r="V117" i="33" s="1"/>
  <c r="T117" i="33"/>
  <c r="T212" i="33"/>
  <c r="U212" i="33"/>
  <c r="V212" i="33" s="1"/>
  <c r="U867" i="33"/>
  <c r="V867" i="33" s="1"/>
  <c r="T867" i="33"/>
  <c r="T730" i="33"/>
  <c r="U730" i="33"/>
  <c r="V730" i="33" s="1"/>
  <c r="U955" i="33"/>
  <c r="V955" i="33" s="1"/>
  <c r="T955" i="33"/>
  <c r="U819" i="33"/>
  <c r="V819" i="33" s="1"/>
  <c r="T819" i="33"/>
  <c r="U216" i="33"/>
  <c r="V216" i="33" s="1"/>
  <c r="T216" i="33"/>
  <c r="U192" i="33"/>
  <c r="V192" i="33" s="1"/>
  <c r="T192" i="33"/>
  <c r="U250" i="33"/>
  <c r="V250" i="33" s="1"/>
  <c r="T250" i="33"/>
  <c r="T926" i="33"/>
  <c r="U926" i="33"/>
  <c r="V926" i="33" s="1"/>
  <c r="U861" i="33"/>
  <c r="V861" i="33" s="1"/>
  <c r="T861" i="33"/>
  <c r="U271" i="33"/>
  <c r="V271" i="33" s="1"/>
  <c r="T271" i="33"/>
  <c r="T195" i="33"/>
  <c r="U195" i="33"/>
  <c r="V195" i="33" s="1"/>
  <c r="U567" i="33"/>
  <c r="V567" i="33" s="1"/>
  <c r="T567" i="33"/>
  <c r="U471" i="33"/>
  <c r="V471" i="33" s="1"/>
  <c r="T471" i="33"/>
  <c r="U442" i="33"/>
  <c r="V442" i="33" s="1"/>
  <c r="T442" i="33"/>
  <c r="T320" i="33"/>
  <c r="U320" i="33"/>
  <c r="V320" i="33" s="1"/>
  <c r="U767" i="33"/>
  <c r="V767" i="33" s="1"/>
  <c r="T767" i="33"/>
  <c r="T792" i="33"/>
  <c r="U792" i="33"/>
  <c r="V792" i="33" s="1"/>
  <c r="T809" i="33"/>
  <c r="U809" i="33"/>
  <c r="V809" i="33" s="1"/>
  <c r="T118" i="33"/>
  <c r="U118" i="33"/>
  <c r="V118" i="33" s="1"/>
  <c r="U57" i="33"/>
  <c r="V57" i="33" s="1"/>
  <c r="T57" i="33"/>
  <c r="T998" i="33"/>
  <c r="U998" i="33"/>
  <c r="V998" i="33" s="1"/>
  <c r="U593" i="33"/>
  <c r="V593" i="33" s="1"/>
  <c r="T593" i="33"/>
  <c r="U125" i="33"/>
  <c r="V125" i="33" s="1"/>
  <c r="T125" i="33"/>
  <c r="U62" i="33"/>
  <c r="V62" i="33" s="1"/>
  <c r="T62" i="33"/>
  <c r="U1034" i="33"/>
  <c r="V1034" i="33" s="1"/>
  <c r="T1034" i="33"/>
  <c r="T813" i="33"/>
  <c r="U813" i="33"/>
  <c r="V813" i="33" s="1"/>
  <c r="U48" i="33"/>
  <c r="V48" i="33" s="1"/>
  <c r="T48" i="33"/>
  <c r="T286" i="33"/>
  <c r="U286" i="33"/>
  <c r="V286" i="33" s="1"/>
  <c r="U728" i="33"/>
  <c r="V728" i="33" s="1"/>
  <c r="T728" i="33"/>
  <c r="U603" i="33"/>
  <c r="V603" i="33" s="1"/>
  <c r="T603" i="33"/>
  <c r="U755" i="33"/>
  <c r="V755" i="33" s="1"/>
  <c r="T755" i="33"/>
  <c r="T92" i="33"/>
  <c r="U92" i="33"/>
  <c r="V92" i="33" s="1"/>
  <c r="T161" i="33"/>
  <c r="U161" i="33"/>
  <c r="V161" i="33" s="1"/>
  <c r="U252" i="33"/>
  <c r="V252" i="33" s="1"/>
  <c r="T252" i="33"/>
  <c r="T659" i="33"/>
  <c r="U659" i="33"/>
  <c r="V659" i="33" s="1"/>
  <c r="U999" i="33"/>
  <c r="V999" i="33" s="1"/>
  <c r="T999" i="33"/>
  <c r="U827" i="33"/>
  <c r="V827" i="33" s="1"/>
  <c r="T827" i="33"/>
  <c r="U853" i="33"/>
  <c r="V853" i="33" s="1"/>
  <c r="T853" i="33"/>
  <c r="T270" i="33"/>
  <c r="U270" i="33"/>
  <c r="V270" i="33" s="1"/>
  <c r="U177" i="33"/>
  <c r="V177" i="33" s="1"/>
  <c r="T177" i="33"/>
  <c r="U325" i="33"/>
  <c r="V325" i="33" s="1"/>
  <c r="T325" i="33"/>
  <c r="T1029" i="33"/>
  <c r="U1029" i="33"/>
  <c r="V1029" i="33" s="1"/>
  <c r="U674" i="33"/>
  <c r="V674" i="33" s="1"/>
  <c r="T674" i="33"/>
  <c r="U306" i="33"/>
  <c r="V306" i="33" s="1"/>
  <c r="T306" i="33"/>
  <c r="U887" i="33"/>
  <c r="V887" i="33" s="1"/>
  <c r="T887" i="33"/>
  <c r="U1059" i="33"/>
  <c r="V1059" i="33" s="1"/>
  <c r="T1059" i="33"/>
  <c r="U1053" i="33"/>
  <c r="V1053" i="33" s="1"/>
  <c r="T1053" i="33"/>
  <c r="U834" i="33"/>
  <c r="V834" i="33" s="1"/>
  <c r="T834" i="33"/>
  <c r="U324" i="33"/>
  <c r="V324" i="33" s="1"/>
  <c r="T324" i="33"/>
  <c r="T153" i="33"/>
  <c r="U153" i="33"/>
  <c r="V153" i="33" s="1"/>
  <c r="U934" i="33"/>
  <c r="V934" i="33" s="1"/>
  <c r="T934" i="33"/>
  <c r="T114" i="33"/>
  <c r="U114" i="33"/>
  <c r="V114" i="33" s="1"/>
  <c r="U529" i="33"/>
  <c r="V529" i="33" s="1"/>
  <c r="T529" i="33"/>
  <c r="T482" i="33"/>
  <c r="U482" i="33"/>
  <c r="V482" i="33" s="1"/>
  <c r="U399" i="33"/>
  <c r="V399" i="33" s="1"/>
  <c r="T399" i="33"/>
  <c r="U260" i="33"/>
  <c r="V260" i="33" s="1"/>
  <c r="T260" i="33"/>
  <c r="T559" i="33"/>
  <c r="U559" i="33"/>
  <c r="V559" i="33" s="1"/>
  <c r="T753" i="33"/>
  <c r="U753" i="33"/>
  <c r="V753" i="33" s="1"/>
  <c r="T557" i="33"/>
  <c r="U557" i="33"/>
  <c r="V557" i="33" s="1"/>
  <c r="U951" i="33"/>
  <c r="V951" i="33" s="1"/>
  <c r="T951" i="33"/>
  <c r="U274" i="33"/>
  <c r="V274" i="33" s="1"/>
  <c r="T274" i="33"/>
  <c r="U193" i="33"/>
  <c r="V193" i="33" s="1"/>
  <c r="T193" i="33"/>
  <c r="U343" i="33"/>
  <c r="V343" i="33" s="1"/>
  <c r="T343" i="33"/>
  <c r="U1005" i="33"/>
  <c r="V1005" i="33" s="1"/>
  <c r="T1005" i="33"/>
  <c r="U556" i="33"/>
  <c r="V556" i="33" s="1"/>
  <c r="T556" i="33"/>
  <c r="U44" i="33"/>
  <c r="V44" i="33" s="1"/>
  <c r="T44" i="33"/>
  <c r="T379" i="33"/>
  <c r="U379" i="33"/>
  <c r="V379" i="33" s="1"/>
  <c r="U973" i="33"/>
  <c r="V973" i="33" s="1"/>
  <c r="T973" i="33"/>
  <c r="T509" i="33"/>
  <c r="U509" i="33"/>
  <c r="V509" i="33" s="1"/>
  <c r="U56" i="33"/>
  <c r="V56" i="33" s="1"/>
  <c r="T56" i="33"/>
  <c r="U58" i="33"/>
  <c r="V58" i="33" s="1"/>
  <c r="T58" i="33"/>
  <c r="U413" i="33"/>
  <c r="V413" i="33" s="1"/>
  <c r="T413" i="33"/>
  <c r="U604" i="33"/>
  <c r="V604" i="33" s="1"/>
  <c r="T604" i="33"/>
  <c r="T623" i="33"/>
  <c r="U623" i="33"/>
  <c r="V623" i="33" s="1"/>
  <c r="T344" i="33"/>
  <c r="U344" i="33"/>
  <c r="V344" i="33" s="1"/>
  <c r="U67" i="33"/>
  <c r="V67" i="33" s="1"/>
  <c r="T67" i="33"/>
  <c r="U484" i="33"/>
  <c r="V484" i="33" s="1"/>
  <c r="T484" i="33"/>
  <c r="U600" i="33"/>
  <c r="V600" i="33" s="1"/>
  <c r="T600" i="33"/>
  <c r="T403" i="33"/>
  <c r="U403" i="33"/>
  <c r="V403" i="33" s="1"/>
  <c r="U483" i="33"/>
  <c r="V483" i="33" s="1"/>
  <c r="T483" i="33"/>
  <c r="U961" i="33"/>
  <c r="V961" i="33" s="1"/>
  <c r="T961" i="33"/>
  <c r="T738" i="33"/>
  <c r="U738" i="33"/>
  <c r="V738" i="33" s="1"/>
  <c r="U712" i="33"/>
  <c r="V712" i="33" s="1"/>
  <c r="T712" i="33"/>
  <c r="T294" i="33"/>
  <c r="U294" i="33"/>
  <c r="V294" i="33" s="1"/>
  <c r="U98" i="33"/>
  <c r="V98" i="33" s="1"/>
  <c r="T98" i="33"/>
  <c r="T585" i="33"/>
  <c r="U585" i="33"/>
  <c r="V585" i="33" s="1"/>
  <c r="U896" i="33"/>
  <c r="V896" i="33" s="1"/>
  <c r="T896" i="33"/>
  <c r="U725" i="33"/>
  <c r="V725" i="33" s="1"/>
  <c r="T725" i="33"/>
  <c r="U282" i="33"/>
  <c r="V282" i="33" s="1"/>
  <c r="T282" i="33"/>
  <c r="U446" i="33"/>
  <c r="V446" i="33" s="1"/>
  <c r="T446" i="33"/>
  <c r="U130" i="33"/>
  <c r="V130" i="33" s="1"/>
  <c r="T130" i="33"/>
  <c r="U891" i="33"/>
  <c r="V891" i="33" s="1"/>
  <c r="T891" i="33"/>
  <c r="T783" i="33"/>
  <c r="U783" i="33"/>
  <c r="V783" i="33" s="1"/>
  <c r="U993" i="33"/>
  <c r="V993" i="33" s="1"/>
  <c r="T993" i="33"/>
  <c r="U208" i="33"/>
  <c r="V208" i="33" s="1"/>
  <c r="T208" i="33"/>
  <c r="U1052" i="33"/>
  <c r="V1052" i="33" s="1"/>
  <c r="T1052" i="33"/>
  <c r="U882" i="33"/>
  <c r="V882" i="33" s="1"/>
  <c r="T882" i="33"/>
  <c r="U251" i="33"/>
  <c r="V251" i="33" s="1"/>
  <c r="T251" i="33"/>
  <c r="U957" i="33"/>
  <c r="V957" i="33" s="1"/>
  <c r="T957" i="33"/>
  <c r="U363" i="33"/>
  <c r="V363" i="33" s="1"/>
  <c r="T363" i="33"/>
  <c r="U586" i="33"/>
  <c r="V586" i="33" s="1"/>
  <c r="T586" i="33"/>
  <c r="U54" i="33"/>
  <c r="V54" i="33" s="1"/>
  <c r="T54" i="33"/>
  <c r="U367" i="33"/>
  <c r="V367" i="33" s="1"/>
  <c r="T367" i="33"/>
  <c r="U1030" i="33"/>
  <c r="V1030" i="33" s="1"/>
  <c r="T1030" i="33"/>
  <c r="T196" i="33"/>
  <c r="U196" i="33"/>
  <c r="V196" i="33" s="1"/>
  <c r="U643" i="33"/>
  <c r="V643" i="33" s="1"/>
  <c r="T643" i="33"/>
  <c r="T742" i="33"/>
  <c r="U742" i="33"/>
  <c r="V742" i="33" s="1"/>
  <c r="U942" i="33"/>
  <c r="V942" i="33" s="1"/>
  <c r="T942" i="33"/>
  <c r="U55" i="33"/>
  <c r="V55" i="33" s="1"/>
  <c r="T55" i="33"/>
  <c r="T230" i="33"/>
  <c r="U230" i="33"/>
  <c r="V230" i="33" s="1"/>
  <c r="U411" i="33"/>
  <c r="V411" i="33" s="1"/>
  <c r="T411" i="33"/>
  <c r="U949" i="33"/>
  <c r="V949" i="33" s="1"/>
  <c r="T949" i="33"/>
  <c r="U863" i="33"/>
  <c r="V863" i="33" s="1"/>
  <c r="T863" i="33"/>
  <c r="T747" i="33"/>
  <c r="U747" i="33"/>
  <c r="V747" i="33" s="1"/>
  <c r="T305" i="33"/>
  <c r="U305" i="33"/>
  <c r="V305" i="33" s="1"/>
  <c r="U380" i="33"/>
  <c r="V380" i="33" s="1"/>
  <c r="T380" i="33"/>
  <c r="U233" i="33"/>
  <c r="V233" i="33" s="1"/>
  <c r="T233" i="33"/>
  <c r="T694" i="33"/>
  <c r="U694" i="33"/>
  <c r="V694" i="33" s="1"/>
  <c r="U677" i="33"/>
  <c r="V677" i="33" s="1"/>
  <c r="T677" i="33"/>
  <c r="U766" i="33"/>
  <c r="V766" i="33" s="1"/>
  <c r="T766" i="33"/>
  <c r="U981" i="33"/>
  <c r="V981" i="33" s="1"/>
  <c r="T981" i="33"/>
  <c r="U61" i="33"/>
  <c r="V61" i="33" s="1"/>
  <c r="T61" i="33"/>
  <c r="U154" i="33"/>
  <c r="V154" i="33" s="1"/>
  <c r="T154" i="33"/>
  <c r="T309" i="33"/>
  <c r="U309" i="33"/>
  <c r="V309" i="33" s="1"/>
  <c r="U50" i="33"/>
  <c r="V50" i="33" s="1"/>
  <c r="T50" i="33"/>
  <c r="T211" i="33"/>
  <c r="U211" i="33"/>
  <c r="V211" i="33" s="1"/>
  <c r="U727" i="33"/>
  <c r="V727" i="33" s="1"/>
  <c r="T727" i="33"/>
  <c r="T939" i="33"/>
  <c r="U939" i="33"/>
  <c r="V939" i="33" s="1"/>
  <c r="U657" i="33"/>
  <c r="V657" i="33" s="1"/>
  <c r="T657" i="33"/>
  <c r="T777" i="33"/>
  <c r="U777" i="33"/>
  <c r="V777" i="33" s="1"/>
  <c r="U390" i="33"/>
  <c r="V390" i="33" s="1"/>
  <c r="T390" i="33"/>
  <c r="T318" i="33"/>
  <c r="U318" i="33"/>
  <c r="V318" i="33" s="1"/>
  <c r="U236" i="33"/>
  <c r="V236" i="33" s="1"/>
  <c r="T236" i="33"/>
  <c r="T354" i="33"/>
  <c r="U354" i="33"/>
  <c r="V354" i="33" s="1"/>
  <c r="U940" i="33"/>
  <c r="V940" i="33" s="1"/>
  <c r="T940" i="33"/>
  <c r="T611" i="33"/>
  <c r="U611" i="33"/>
  <c r="V611" i="33" s="1"/>
  <c r="U238" i="33"/>
  <c r="V238" i="33" s="1"/>
  <c r="T238" i="33"/>
  <c r="U65" i="33"/>
  <c r="V65" i="33" s="1"/>
  <c r="T65" i="33"/>
  <c r="U646" i="33"/>
  <c r="V646" i="33" s="1"/>
  <c r="T646" i="33"/>
  <c r="U1042" i="33"/>
  <c r="V1042" i="33" s="1"/>
  <c r="T1042" i="33"/>
  <c r="T259" i="33"/>
  <c r="U259" i="33"/>
  <c r="V259" i="33" s="1"/>
  <c r="U87" i="33"/>
  <c r="V87" i="33" s="1"/>
  <c r="T87" i="33"/>
  <c r="U987" i="33"/>
  <c r="V987" i="33" s="1"/>
  <c r="T987" i="33"/>
  <c r="T592" i="33"/>
  <c r="U592" i="33"/>
  <c r="V592" i="33" s="1"/>
  <c r="T463" i="33"/>
  <c r="U463" i="33"/>
  <c r="V463" i="33" s="1"/>
  <c r="U226" i="33"/>
  <c r="V226" i="33" s="1"/>
  <c r="T226" i="33"/>
  <c r="U228" i="33"/>
  <c r="V228" i="33" s="1"/>
  <c r="T228" i="33"/>
  <c r="U699" i="33"/>
  <c r="V699" i="33" s="1"/>
  <c r="T699" i="33"/>
  <c r="U855" i="33"/>
  <c r="V855" i="33" s="1"/>
  <c r="T855" i="33"/>
  <c r="U616" i="33"/>
  <c r="V616" i="33" s="1"/>
  <c r="T616" i="33"/>
  <c r="U40" i="33"/>
  <c r="V40" i="33" s="1"/>
  <c r="T40" i="33"/>
  <c r="T409" i="33"/>
  <c r="U409" i="33"/>
  <c r="V409" i="33" s="1"/>
  <c r="U304" i="33"/>
  <c r="V304" i="33" s="1"/>
  <c r="T304" i="33"/>
  <c r="T984" i="33"/>
  <c r="U984" i="33"/>
  <c r="V984" i="33" s="1"/>
  <c r="T1015" i="33"/>
  <c r="U1015" i="33"/>
  <c r="V1015" i="33" s="1"/>
  <c r="U931" i="33"/>
  <c r="V931" i="33" s="1"/>
  <c r="T931" i="33"/>
  <c r="U224" i="33"/>
  <c r="V224" i="33" s="1"/>
  <c r="T224" i="33"/>
  <c r="U610" i="33"/>
  <c r="V610" i="33" s="1"/>
  <c r="T610" i="33"/>
  <c r="U702" i="33"/>
  <c r="V702" i="33" s="1"/>
  <c r="T702" i="33"/>
  <c r="T723" i="33"/>
  <c r="U723" i="33"/>
  <c r="V723" i="33" s="1"/>
  <c r="U422" i="33"/>
  <c r="V422" i="33" s="1"/>
  <c r="T422" i="33"/>
  <c r="T587" i="33"/>
  <c r="U587" i="33"/>
  <c r="V587" i="33" s="1"/>
  <c r="T697" i="33"/>
  <c r="U697" i="33"/>
  <c r="V697" i="33" s="1"/>
  <c r="U560" i="33"/>
  <c r="V560" i="33" s="1"/>
  <c r="T560" i="33"/>
  <c r="U308" i="33"/>
  <c r="V308" i="33" s="1"/>
  <c r="T308" i="33"/>
  <c r="U741" i="33"/>
  <c r="V741" i="33" s="1"/>
  <c r="T741" i="33"/>
  <c r="U648" i="33"/>
  <c r="V648" i="33" s="1"/>
  <c r="T648" i="33"/>
  <c r="U101" i="33"/>
  <c r="V101" i="33" s="1"/>
  <c r="T101" i="33"/>
  <c r="U967" i="33"/>
  <c r="V967" i="33" s="1"/>
  <c r="T967" i="33"/>
  <c r="U458" i="33"/>
  <c r="V458" i="33" s="1"/>
  <c r="T458" i="33"/>
  <c r="U1014" i="33"/>
  <c r="V1014" i="33" s="1"/>
  <c r="T1014" i="33"/>
  <c r="U1046" i="33"/>
  <c r="V1046" i="33" s="1"/>
  <c r="T1046" i="33"/>
  <c r="U185" i="33"/>
  <c r="V185" i="33" s="1"/>
  <c r="T185" i="33"/>
  <c r="U693" i="33"/>
  <c r="V693" i="33" s="1"/>
  <c r="T693" i="33"/>
  <c r="U79" i="33"/>
  <c r="V79" i="33" s="1"/>
  <c r="T79" i="33"/>
  <c r="U480" i="33"/>
  <c r="V480" i="33" s="1"/>
  <c r="T480" i="33"/>
  <c r="U818" i="33"/>
  <c r="V818" i="33" s="1"/>
  <c r="T818" i="33"/>
  <c r="U653" i="33"/>
  <c r="V653" i="33" s="1"/>
  <c r="T653" i="33"/>
  <c r="U514" i="33"/>
  <c r="V514" i="33" s="1"/>
  <c r="T514" i="33"/>
  <c r="T331" i="33"/>
  <c r="U331" i="33"/>
  <c r="V331" i="33" s="1"/>
  <c r="U808" i="33"/>
  <c r="V808" i="33" s="1"/>
  <c r="T808" i="33"/>
  <c r="T397" i="33"/>
  <c r="U397" i="33"/>
  <c r="V397" i="33" s="1"/>
  <c r="U155" i="33"/>
  <c r="V155" i="33" s="1"/>
  <c r="T155" i="33"/>
  <c r="U493" i="33"/>
  <c r="V493" i="33" s="1"/>
  <c r="T493" i="33"/>
  <c r="U670" i="33"/>
  <c r="V670" i="33" s="1"/>
  <c r="T670" i="33"/>
  <c r="T630" i="33"/>
  <c r="U630" i="33"/>
  <c r="V630" i="33" s="1"/>
  <c r="U63" i="33"/>
  <c r="V63" i="33" s="1"/>
  <c r="T63" i="33"/>
  <c r="U404" i="33"/>
  <c r="V404" i="33" s="1"/>
  <c r="T404" i="33"/>
  <c r="U149" i="33"/>
  <c r="V149" i="33" s="1"/>
  <c r="T149" i="33"/>
  <c r="U754" i="33"/>
  <c r="V754" i="33" s="1"/>
  <c r="T754" i="33"/>
  <c r="U946" i="33"/>
  <c r="V946" i="33" s="1"/>
  <c r="T946" i="33"/>
  <c r="U710" i="33"/>
  <c r="V710" i="33" s="1"/>
  <c r="T710" i="33"/>
  <c r="T958" i="33"/>
  <c r="U958" i="33"/>
  <c r="V958" i="33" s="1"/>
  <c r="U326" i="33"/>
  <c r="V326" i="33" s="1"/>
  <c r="T326" i="33"/>
  <c r="T495" i="33"/>
  <c r="U495" i="33"/>
  <c r="V495" i="33" s="1"/>
  <c r="U214" i="33"/>
  <c r="V214" i="33" s="1"/>
  <c r="T214" i="33"/>
  <c r="U577" i="33"/>
  <c r="V577" i="33" s="1"/>
  <c r="T577" i="33"/>
  <c r="U825" i="33"/>
  <c r="V825" i="33" s="1"/>
  <c r="T825" i="33"/>
  <c r="U678" i="33"/>
  <c r="V678" i="33" s="1"/>
  <c r="T678" i="33"/>
  <c r="U430" i="33"/>
  <c r="V430" i="33" s="1"/>
  <c r="T430" i="33"/>
  <c r="U213" i="33"/>
  <c r="V213" i="33" s="1"/>
  <c r="T213" i="33"/>
  <c r="U258" i="33"/>
  <c r="V258" i="33" s="1"/>
  <c r="T258" i="33"/>
  <c r="T972" i="33"/>
  <c r="U972" i="33"/>
  <c r="V972" i="33" s="1"/>
  <c r="U644" i="33"/>
  <c r="V644" i="33" s="1"/>
  <c r="T644" i="33"/>
  <c r="T745" i="33"/>
  <c r="U745" i="33"/>
  <c r="V745" i="33" s="1"/>
  <c r="U632" i="33"/>
  <c r="V632" i="33" s="1"/>
  <c r="T632" i="33"/>
  <c r="T885" i="33"/>
  <c r="U885" i="33"/>
  <c r="V885" i="33" s="1"/>
  <c r="U462" i="33"/>
  <c r="V462" i="33" s="1"/>
  <c r="T462" i="33"/>
  <c r="U144" i="33"/>
  <c r="V144" i="33" s="1"/>
  <c r="T144" i="33"/>
  <c r="T787" i="33"/>
  <c r="U787" i="33"/>
  <c r="V787" i="33" s="1"/>
  <c r="T937" i="33"/>
  <c r="U937" i="33"/>
  <c r="V937" i="33" s="1"/>
  <c r="U417" i="33"/>
  <c r="V417" i="33" s="1"/>
  <c r="T417" i="33"/>
  <c r="U334" i="33"/>
  <c r="V334" i="33" s="1"/>
  <c r="T334" i="33"/>
  <c r="U355" i="33"/>
  <c r="V355" i="33" s="1"/>
  <c r="T355" i="33"/>
  <c r="U1058" i="33"/>
  <c r="V1058" i="33" s="1"/>
  <c r="T1058" i="33"/>
  <c r="U645" i="33"/>
  <c r="V645" i="33" s="1"/>
  <c r="T645" i="33"/>
  <c r="U1060" i="33"/>
  <c r="V1060" i="33" s="1"/>
  <c r="T1060" i="33"/>
  <c r="U359" i="33"/>
  <c r="V359" i="33" s="1"/>
  <c r="T359" i="33"/>
  <c r="T522" i="33"/>
  <c r="U522" i="33"/>
  <c r="V522" i="33" s="1"/>
  <c r="T267" i="33"/>
  <c r="U267" i="33"/>
  <c r="V267" i="33" s="1"/>
  <c r="T502" i="33"/>
  <c r="U502" i="33"/>
  <c r="V502" i="33" s="1"/>
  <c r="U866" i="33"/>
  <c r="V866" i="33" s="1"/>
  <c r="T866" i="33"/>
  <c r="U263" i="33"/>
  <c r="V263" i="33" s="1"/>
  <c r="T263" i="33"/>
  <c r="U402" i="33"/>
  <c r="V402" i="33" s="1"/>
  <c r="T402" i="33"/>
  <c r="U168" i="33"/>
  <c r="V168" i="33" s="1"/>
  <c r="T168" i="33"/>
  <c r="U785" i="33"/>
  <c r="V785" i="33" s="1"/>
  <c r="T785" i="33"/>
  <c r="T945" i="33"/>
  <c r="U945" i="33"/>
  <c r="V945" i="33" s="1"/>
  <c r="T899" i="33"/>
  <c r="U899" i="33"/>
  <c r="V899" i="33" s="1"/>
  <c r="T96" i="33"/>
  <c r="U96" i="33"/>
  <c r="V96" i="33" s="1"/>
  <c r="T378" i="33"/>
  <c r="U378" i="33"/>
  <c r="V378" i="33" s="1"/>
  <c r="U237" i="33"/>
  <c r="V237" i="33" s="1"/>
  <c r="T237" i="33"/>
  <c r="U684" i="33"/>
  <c r="V684" i="33" s="1"/>
  <c r="T684" i="33"/>
  <c r="U498" i="33"/>
  <c r="V498" i="33" s="1"/>
  <c r="T498" i="33"/>
  <c r="U249" i="33"/>
  <c r="V249" i="33" s="1"/>
  <c r="T249" i="33"/>
  <c r="U279" i="33"/>
  <c r="V279" i="33" s="1"/>
  <c r="T279" i="33"/>
  <c r="U950" i="33"/>
  <c r="V950" i="33" s="1"/>
  <c r="T950" i="33"/>
  <c r="U551" i="33"/>
  <c r="V551" i="33" s="1"/>
  <c r="T551" i="33"/>
  <c r="U793" i="33"/>
  <c r="V793" i="33" s="1"/>
  <c r="T793" i="33"/>
  <c r="U221" i="33"/>
  <c r="V221" i="33" s="1"/>
  <c r="T221" i="33"/>
  <c r="T36" i="33"/>
  <c r="U36" i="33"/>
  <c r="V36" i="33" s="1"/>
  <c r="U996" i="33"/>
  <c r="V996" i="33" s="1"/>
  <c r="T996" i="33"/>
  <c r="U1055" i="33"/>
  <c r="V1055" i="33" s="1"/>
  <c r="T1055" i="33"/>
  <c r="U701" i="33"/>
  <c r="V701" i="33" s="1"/>
  <c r="T701" i="33"/>
  <c r="U121" i="33"/>
  <c r="V121" i="33" s="1"/>
  <c r="T121" i="33"/>
  <c r="U377" i="33"/>
  <c r="V377" i="33" s="1"/>
  <c r="T377" i="33"/>
  <c r="U995" i="33"/>
  <c r="V995" i="33" s="1"/>
  <c r="T995" i="33"/>
  <c r="U82" i="33"/>
  <c r="V82" i="33" s="1"/>
  <c r="T82" i="33"/>
  <c r="U662" i="33"/>
  <c r="V662" i="33" s="1"/>
  <c r="T662" i="33"/>
  <c r="U801" i="33"/>
  <c r="V801" i="33" s="1"/>
  <c r="T801" i="33"/>
  <c r="U291" i="33"/>
  <c r="V291" i="33" s="1"/>
  <c r="T291" i="33"/>
  <c r="T173" i="33"/>
  <c r="U173" i="33"/>
  <c r="V173" i="33" s="1"/>
  <c r="T278" i="33"/>
  <c r="U278" i="33"/>
  <c r="V278" i="33" s="1"/>
  <c r="U902" i="33"/>
  <c r="V902" i="33" s="1"/>
  <c r="T902" i="33"/>
  <c r="T574" i="33"/>
  <c r="U574" i="33"/>
  <c r="V574" i="33" s="1"/>
  <c r="U147" i="33"/>
  <c r="V147" i="33" s="1"/>
  <c r="T147" i="33"/>
  <c r="U342" i="33"/>
  <c r="V342" i="33" s="1"/>
  <c r="T342" i="33"/>
  <c r="T739" i="33"/>
  <c r="U739" i="33"/>
  <c r="V739" i="33" s="1"/>
  <c r="U106" i="33"/>
  <c r="V106" i="33" s="1"/>
  <c r="T106" i="33"/>
  <c r="T472" i="33"/>
  <c r="U472" i="33"/>
  <c r="V472" i="33" s="1"/>
  <c r="U166" i="33"/>
  <c r="V166" i="33" s="1"/>
  <c r="T166" i="33"/>
  <c r="T395" i="33"/>
  <c r="U395" i="33"/>
  <c r="V395" i="33" s="1"/>
  <c r="T736" i="33"/>
  <c r="U736" i="33"/>
  <c r="V736" i="33" s="1"/>
  <c r="U561" i="33"/>
  <c r="V561" i="33" s="1"/>
  <c r="T561" i="33"/>
  <c r="U104" i="33"/>
  <c r="V104" i="33" s="1"/>
  <c r="T104" i="33"/>
  <c r="U171" i="33"/>
  <c r="V171" i="33" s="1"/>
  <c r="T171" i="33"/>
  <c r="U735" i="33"/>
  <c r="V735" i="33" s="1"/>
  <c r="T735" i="33"/>
  <c r="U1021" i="33"/>
  <c r="V1021" i="33" s="1"/>
  <c r="T1021" i="33"/>
  <c r="U441" i="33"/>
  <c r="V441" i="33" s="1"/>
  <c r="T441" i="33"/>
  <c r="U461" i="33"/>
  <c r="V461" i="33" s="1"/>
  <c r="T461" i="33"/>
  <c r="T714" i="33"/>
  <c r="U714" i="33"/>
  <c r="V714" i="33" s="1"/>
  <c r="U921" i="33"/>
  <c r="V921" i="33" s="1"/>
  <c r="T921" i="33"/>
  <c r="U920" i="33"/>
  <c r="V920" i="33" s="1"/>
  <c r="T920" i="33"/>
  <c r="U73" i="33"/>
  <c r="V73" i="33" s="1"/>
  <c r="T73" i="33"/>
  <c r="T246" i="33"/>
  <c r="U246" i="33"/>
  <c r="V246" i="33" s="1"/>
  <c r="U466" i="33"/>
  <c r="V466" i="33" s="1"/>
  <c r="T466" i="33"/>
  <c r="T906" i="33"/>
  <c r="U906" i="33"/>
  <c r="V906" i="33" s="1"/>
  <c r="T565" i="33"/>
  <c r="U565" i="33"/>
  <c r="V565" i="33" s="1"/>
  <c r="T225" i="33"/>
  <c r="U225" i="33"/>
  <c r="V225" i="33" s="1"/>
  <c r="U416" i="33"/>
  <c r="V416" i="33" s="1"/>
  <c r="T416" i="33"/>
  <c r="U443" i="33"/>
  <c r="V443" i="33" s="1"/>
  <c r="T443" i="33"/>
  <c r="U1051" i="33"/>
  <c r="V1051" i="33" s="1"/>
  <c r="T1051" i="33"/>
  <c r="U60" i="33"/>
  <c r="V60" i="33" s="1"/>
  <c r="T60" i="33"/>
  <c r="T764" i="33"/>
  <c r="U764" i="33"/>
  <c r="V764" i="33" s="1"/>
  <c r="U817" i="33"/>
  <c r="V817" i="33" s="1"/>
  <c r="T817" i="33"/>
  <c r="T775" i="33"/>
  <c r="U775" i="33"/>
  <c r="V775" i="33" s="1"/>
  <c r="T288" i="33"/>
  <c r="U288" i="33"/>
  <c r="V288" i="33" s="1"/>
  <c r="U23" i="33"/>
  <c r="V23" i="33" s="1"/>
  <c r="T23" i="33"/>
  <c r="U836" i="33"/>
  <c r="V836" i="33" s="1"/>
  <c r="T836" i="33"/>
  <c r="T229" i="33"/>
  <c r="U229" i="33"/>
  <c r="V229" i="33" s="1"/>
  <c r="T898" i="33"/>
  <c r="U898" i="33"/>
  <c r="V898" i="33" s="1"/>
  <c r="U571" i="33"/>
  <c r="V571" i="33" s="1"/>
  <c r="T571" i="33"/>
  <c r="T986" i="33"/>
  <c r="U986" i="33"/>
  <c r="V986" i="33" s="1"/>
  <c r="T857" i="33"/>
  <c r="U857" i="33"/>
  <c r="V857" i="33" s="1"/>
  <c r="U194" i="33"/>
  <c r="V194" i="33" s="1"/>
  <c r="T194" i="33"/>
  <c r="U573" i="33"/>
  <c r="V573" i="33" s="1"/>
  <c r="T573" i="33"/>
  <c r="T242" i="33"/>
  <c r="U242" i="33"/>
  <c r="V242" i="33" s="1"/>
  <c r="U839" i="33"/>
  <c r="V839" i="33" s="1"/>
  <c r="T839" i="33"/>
  <c r="U849" i="33"/>
  <c r="V849" i="33" s="1"/>
  <c r="T849" i="33"/>
  <c r="U311" i="33"/>
  <c r="V311" i="33" s="1"/>
  <c r="T311" i="33"/>
  <c r="T312" i="33"/>
  <c r="U312" i="33"/>
  <c r="V312" i="33" s="1"/>
  <c r="T503" i="33"/>
  <c r="U503" i="33"/>
  <c r="V503" i="33" s="1"/>
  <c r="U903" i="33"/>
  <c r="V903" i="33" s="1"/>
  <c r="T903" i="33"/>
  <c r="T508" i="33"/>
  <c r="U508" i="33"/>
  <c r="V508" i="33" s="1"/>
  <c r="U456" i="33"/>
  <c r="V456" i="33" s="1"/>
  <c r="T456" i="33"/>
  <c r="T21" i="33"/>
  <c r="U21" i="33"/>
  <c r="V21" i="33" s="1"/>
  <c r="U720" i="33"/>
  <c r="V720" i="33" s="1"/>
  <c r="T720" i="33"/>
  <c r="U554" i="33"/>
  <c r="V554" i="33" s="1"/>
  <c r="T554" i="33"/>
  <c r="U524" i="33"/>
  <c r="V524" i="33" s="1"/>
  <c r="T524" i="33"/>
  <c r="T86" i="33"/>
  <c r="U86" i="33"/>
  <c r="V86" i="33" s="1"/>
  <c r="U668" i="33"/>
  <c r="V668" i="33" s="1"/>
  <c r="T668" i="33"/>
  <c r="T806" i="33"/>
  <c r="U806" i="33"/>
  <c r="V806" i="33" s="1"/>
  <c r="T831" i="33"/>
  <c r="U831" i="33"/>
  <c r="V831" i="33" s="1"/>
  <c r="U129" i="33"/>
  <c r="V129" i="33" s="1"/>
  <c r="T129" i="33"/>
  <c r="U183" i="33"/>
  <c r="V183" i="33" s="1"/>
  <c r="T183" i="33"/>
  <c r="U365" i="33"/>
  <c r="V365" i="33" s="1"/>
  <c r="T365" i="33"/>
  <c r="U705" i="33"/>
  <c r="V705" i="33" s="1"/>
  <c r="T705" i="33"/>
  <c r="T952" i="33"/>
  <c r="U952" i="33"/>
  <c r="V952" i="33" s="1"/>
  <c r="T389" i="33"/>
  <c r="U389" i="33"/>
  <c r="V389" i="33" s="1"/>
  <c r="U760" i="33"/>
  <c r="V760" i="33" s="1"/>
  <c r="T760" i="33"/>
  <c r="T845" i="33"/>
  <c r="U845" i="33"/>
  <c r="V845" i="33" s="1"/>
  <c r="U966" i="33"/>
  <c r="V966" i="33" s="1"/>
  <c r="T966" i="33"/>
  <c r="U188" i="33"/>
  <c r="V188" i="33" s="1"/>
  <c r="T188" i="33"/>
  <c r="U1007" i="33"/>
  <c r="V1007" i="33" s="1"/>
  <c r="T1007" i="33"/>
  <c r="T769" i="33"/>
  <c r="U769" i="33"/>
  <c r="V769" i="33" s="1"/>
  <c r="T704" i="33"/>
  <c r="U704" i="33"/>
  <c r="V704" i="33" s="1"/>
  <c r="U743" i="33"/>
  <c r="V743" i="33" s="1"/>
  <c r="T743" i="33"/>
  <c r="T450" i="33"/>
  <c r="U450" i="33"/>
  <c r="V450" i="33" s="1"/>
  <c r="U636" i="33"/>
  <c r="V636" i="33" s="1"/>
  <c r="T636" i="33"/>
  <c r="T606" i="33"/>
  <c r="U606" i="33"/>
  <c r="V606" i="33" s="1"/>
  <c r="U897" i="33"/>
  <c r="V897" i="33" s="1"/>
  <c r="T897" i="33"/>
  <c r="T875" i="33"/>
  <c r="U875" i="33"/>
  <c r="V875" i="33" s="1"/>
  <c r="U261" i="33"/>
  <c r="V261" i="33" s="1"/>
  <c r="T261" i="33"/>
  <c r="U392" i="33"/>
  <c r="V392" i="33" s="1"/>
  <c r="T392" i="33"/>
  <c r="U303" i="33"/>
  <c r="V303" i="33" s="1"/>
  <c r="T303" i="33"/>
  <c r="U791" i="33"/>
  <c r="V791" i="33" s="1"/>
  <c r="T791" i="33"/>
  <c r="U555" i="33"/>
  <c r="V555" i="33" s="1"/>
  <c r="T555" i="33"/>
  <c r="U78" i="33"/>
  <c r="V78" i="33" s="1"/>
  <c r="T78" i="33"/>
  <c r="T488" i="33"/>
  <c r="U488" i="33"/>
  <c r="V488" i="33" s="1"/>
  <c r="U136" i="33"/>
  <c r="V136" i="33" s="1"/>
  <c r="T136" i="33"/>
  <c r="U869" i="33"/>
  <c r="V869" i="33" s="1"/>
  <c r="T869" i="33"/>
  <c r="U685" i="33"/>
  <c r="V685" i="33" s="1"/>
  <c r="T685" i="33"/>
  <c r="T465" i="33"/>
  <c r="U465" i="33"/>
  <c r="V465" i="33" s="1"/>
  <c r="T273" i="33"/>
  <c r="U273" i="33"/>
  <c r="V273" i="33" s="1"/>
  <c r="T868" i="33"/>
  <c r="U868" i="33"/>
  <c r="V868" i="33" s="1"/>
  <c r="T851" i="33"/>
  <c r="U851" i="33"/>
  <c r="V851" i="33" s="1"/>
  <c r="U750" i="33"/>
  <c r="V750" i="33" s="1"/>
  <c r="T750" i="33"/>
  <c r="T364" i="33"/>
  <c r="U364" i="33"/>
  <c r="V364" i="33" s="1"/>
  <c r="U33" i="33"/>
  <c r="V33" i="33" s="1"/>
  <c r="T33" i="33"/>
  <c r="T947" i="33"/>
  <c r="U947" i="33"/>
  <c r="V947" i="33" s="1"/>
  <c r="U881" i="33"/>
  <c r="V881" i="33" s="1"/>
  <c r="T881" i="33"/>
  <c r="T621" i="33"/>
  <c r="U621" i="33"/>
  <c r="V621" i="33" s="1"/>
  <c r="U358" i="33"/>
  <c r="V358" i="33" s="1"/>
  <c r="T358" i="33"/>
  <c r="U332" i="33"/>
  <c r="V332" i="33" s="1"/>
  <c r="T332" i="33"/>
  <c r="T719" i="33"/>
  <c r="U719" i="33"/>
  <c r="V719" i="33" s="1"/>
  <c r="U912" i="33"/>
  <c r="V912" i="33" s="1"/>
  <c r="T912" i="33"/>
  <c r="U439" i="33"/>
  <c r="V439" i="33" s="1"/>
  <c r="T439" i="33"/>
  <c r="U658" i="33"/>
  <c r="V658" i="33" s="1"/>
  <c r="T658" i="33"/>
  <c r="U362" i="33"/>
  <c r="V362" i="33" s="1"/>
  <c r="T362" i="33"/>
  <c r="U990" i="33"/>
  <c r="V990" i="33" s="1"/>
  <c r="T990" i="33"/>
  <c r="U1032" i="33"/>
  <c r="V1032" i="33" s="1"/>
  <c r="T1032" i="33"/>
  <c r="U108" i="33"/>
  <c r="V108" i="33" s="1"/>
  <c r="T108" i="33"/>
  <c r="U733" i="33"/>
  <c r="V733" i="33" s="1"/>
  <c r="T733" i="33"/>
  <c r="U726" i="33"/>
  <c r="V726" i="33" s="1"/>
  <c r="T726" i="33"/>
  <c r="U640" i="33"/>
  <c r="V640" i="33" s="1"/>
  <c r="T640" i="33"/>
  <c r="U356" i="33"/>
  <c r="V356" i="33" s="1"/>
  <c r="T356" i="33"/>
  <c r="U39" i="33"/>
  <c r="V39" i="33" s="1"/>
  <c r="T39" i="33"/>
  <c r="U852" i="33"/>
  <c r="V852" i="33" s="1"/>
  <c r="T852" i="33"/>
  <c r="T691" i="33"/>
  <c r="U691" i="33"/>
  <c r="V691" i="33" s="1"/>
  <c r="U858" i="33"/>
  <c r="V858" i="33" s="1"/>
  <c r="T858" i="33"/>
  <c r="T429" i="33"/>
  <c r="U429" i="33"/>
  <c r="V429" i="33" s="1"/>
  <c r="T382" i="33"/>
  <c r="U382" i="33"/>
  <c r="V382" i="33" s="1"/>
  <c r="U982" i="33"/>
  <c r="V982" i="33" s="1"/>
  <c r="T982" i="33"/>
  <c r="U954" i="33"/>
  <c r="V954" i="33" s="1"/>
  <c r="T954" i="33"/>
  <c r="U281" i="33"/>
  <c r="V281" i="33" s="1"/>
  <c r="T281" i="33"/>
  <c r="U460" i="33"/>
  <c r="V460" i="33" s="1"/>
  <c r="T460" i="33"/>
  <c r="T844" i="33"/>
  <c r="U844" i="33"/>
  <c r="V844" i="33" s="1"/>
  <c r="U971" i="33"/>
  <c r="V971" i="33" s="1"/>
  <c r="T971" i="33"/>
  <c r="T890" i="33"/>
  <c r="U890" i="33"/>
  <c r="V890" i="33" s="1"/>
  <c r="U38" i="33"/>
  <c r="V38" i="33" s="1"/>
  <c r="T38" i="33"/>
  <c r="U706" i="33"/>
  <c r="V706" i="33" s="1"/>
  <c r="T706" i="33"/>
  <c r="U1023" i="33"/>
  <c r="V1023" i="33" s="1"/>
  <c r="T1023" i="33"/>
  <c r="U53" i="33"/>
  <c r="V53" i="33" s="1"/>
  <c r="T53" i="33"/>
  <c r="U43" i="33"/>
  <c r="V43" i="33" s="1"/>
  <c r="T43" i="33"/>
  <c r="U959" i="33"/>
  <c r="V959" i="33" s="1"/>
  <c r="T959" i="33"/>
  <c r="U847" i="33"/>
  <c r="V847" i="33" s="1"/>
  <c r="T847" i="33"/>
  <c r="T428" i="33"/>
  <c r="U428" i="33"/>
  <c r="V428" i="33" s="1"/>
  <c r="U186" i="33"/>
  <c r="V186" i="33" s="1"/>
  <c r="T186" i="33"/>
  <c r="U1040" i="33"/>
  <c r="V1040" i="33" s="1"/>
  <c r="T1040" i="33"/>
  <c r="T917" i="33"/>
  <c r="U917" i="33"/>
  <c r="V917" i="33" s="1"/>
  <c r="T647" i="33"/>
  <c r="U647" i="33"/>
  <c r="V647" i="33" s="1"/>
  <c r="U1047" i="33"/>
  <c r="V1047" i="33" s="1"/>
  <c r="T1047" i="33"/>
  <c r="T795" i="33"/>
  <c r="U795" i="33"/>
  <c r="V795" i="33" s="1"/>
  <c r="T156" i="33"/>
  <c r="U156" i="33"/>
  <c r="V156" i="33" s="1"/>
  <c r="U843" i="33"/>
  <c r="V843" i="33" s="1"/>
  <c r="T843" i="33"/>
  <c r="U107" i="33"/>
  <c r="V107" i="33" s="1"/>
  <c r="T107" i="33"/>
  <c r="U266" i="33"/>
  <c r="V266" i="33" s="1"/>
  <c r="T266" i="33"/>
  <c r="U1049" i="33"/>
  <c r="V1049" i="33" s="1"/>
  <c r="T1049" i="33"/>
  <c r="T20" i="33"/>
  <c r="U20" i="33"/>
  <c r="V20" i="33" s="1"/>
  <c r="U724" i="33"/>
  <c r="V724" i="33" s="1"/>
  <c r="T724" i="33"/>
  <c r="U445" i="33"/>
  <c r="V445" i="33" s="1"/>
  <c r="T445" i="33"/>
  <c r="T414" i="33"/>
  <c r="U414" i="33"/>
  <c r="V414" i="33" s="1"/>
  <c r="T985" i="33"/>
  <c r="U985" i="33"/>
  <c r="V985" i="33" s="1"/>
  <c r="T131" i="33"/>
  <c r="U131" i="33"/>
  <c r="V131" i="33" s="1"/>
  <c r="U520" i="33"/>
  <c r="V520" i="33" s="1"/>
  <c r="T520" i="33"/>
  <c r="U910" i="33"/>
  <c r="V910" i="33" s="1"/>
  <c r="T910" i="33"/>
  <c r="U655" i="33"/>
  <c r="V655" i="33" s="1"/>
  <c r="T655" i="33"/>
  <c r="U139" i="33"/>
  <c r="V139" i="33" s="1"/>
  <c r="T139" i="33"/>
  <c r="U176" i="33"/>
  <c r="V176" i="33" s="1"/>
  <c r="T176" i="33"/>
  <c r="T732" i="33"/>
  <c r="U732" i="33"/>
  <c r="V732" i="33" s="1"/>
  <c r="U637" i="33"/>
  <c r="V637" i="33" s="1"/>
  <c r="T637" i="33"/>
  <c r="T515" i="33"/>
  <c r="U515" i="33"/>
  <c r="V515" i="33" s="1"/>
  <c r="U352" i="33"/>
  <c r="V352" i="33" s="1"/>
  <c r="T352" i="33"/>
  <c r="U97" i="33"/>
  <c r="V97" i="33" s="1"/>
  <c r="T97" i="33"/>
  <c r="U968" i="33"/>
  <c r="V968" i="33" s="1"/>
  <c r="T968" i="33"/>
  <c r="U963" i="33"/>
  <c r="V963" i="33" s="1"/>
  <c r="T963" i="33"/>
  <c r="U285" i="33"/>
  <c r="V285" i="33" s="1"/>
  <c r="T285" i="33"/>
  <c r="U619" i="33"/>
  <c r="V619" i="33" s="1"/>
  <c r="T619" i="33"/>
  <c r="U965" i="33"/>
  <c r="V965" i="33" s="1"/>
  <c r="T965" i="33"/>
  <c r="U75" i="33"/>
  <c r="V75" i="33" s="1"/>
  <c r="T75" i="33"/>
  <c r="T492" i="33"/>
  <c r="U492" i="33"/>
  <c r="V492" i="33" s="1"/>
  <c r="T609" i="33"/>
  <c r="U609" i="33"/>
  <c r="V609" i="33" s="1"/>
  <c r="T1054" i="33"/>
  <c r="U1054" i="33"/>
  <c r="V1054" i="33" s="1"/>
  <c r="U51" i="33"/>
  <c r="V51" i="33" s="1"/>
  <c r="T51" i="33"/>
  <c r="U137" i="33"/>
  <c r="V137" i="33" s="1"/>
  <c r="T137" i="33"/>
  <c r="U507" i="33"/>
  <c r="V507" i="33" s="1"/>
  <c r="T507" i="33"/>
  <c r="U1008" i="33"/>
  <c r="V1008" i="33" s="1"/>
  <c r="T1008" i="33"/>
  <c r="U924" i="33"/>
  <c r="V924" i="33" s="1"/>
  <c r="T924" i="33"/>
  <c r="T1025" i="33"/>
  <c r="U1025" i="33"/>
  <c r="V1025" i="33" s="1"/>
  <c r="U254" i="33"/>
  <c r="V254" i="33" s="1"/>
  <c r="T254" i="33"/>
  <c r="U120" i="33"/>
  <c r="V120" i="33" s="1"/>
  <c r="T120" i="33"/>
  <c r="U1010" i="33"/>
  <c r="V1010" i="33" s="1"/>
  <c r="T1010" i="33"/>
  <c r="U900" i="33"/>
  <c r="V900" i="33" s="1"/>
  <c r="T900" i="33"/>
  <c r="U321" i="33"/>
  <c r="V321" i="33" s="1"/>
  <c r="T321" i="33"/>
  <c r="U499" i="33"/>
  <c r="V499" i="33" s="1"/>
  <c r="T499" i="33"/>
  <c r="T333" i="33"/>
  <c r="U333" i="33"/>
  <c r="V333" i="33" s="1"/>
  <c r="U115" i="33"/>
  <c r="V115" i="33" s="1"/>
  <c r="T115" i="33"/>
  <c r="U386" i="33"/>
  <c r="V386" i="33" s="1"/>
  <c r="T386" i="33"/>
  <c r="T864" i="33"/>
  <c r="U864" i="33"/>
  <c r="V864" i="33" s="1"/>
  <c r="U908" i="33"/>
  <c r="V908" i="33" s="1"/>
  <c r="T908" i="33"/>
  <c r="T1037" i="33"/>
  <c r="U1037" i="33"/>
  <c r="V1037" i="33" s="1"/>
  <c r="U287" i="33"/>
  <c r="V287" i="33" s="1"/>
  <c r="T287" i="33"/>
  <c r="U1062" i="33"/>
  <c r="V1062" i="33" s="1"/>
  <c r="T1062" i="33"/>
  <c r="U799" i="33"/>
  <c r="V799" i="33" s="1"/>
  <c r="T799" i="33"/>
  <c r="U181" i="33"/>
  <c r="V181" i="33" s="1"/>
  <c r="T181" i="33"/>
  <c r="U182" i="33"/>
  <c r="V182" i="33" s="1"/>
  <c r="T182" i="33"/>
  <c r="U453" i="33"/>
  <c r="V453" i="33" s="1"/>
  <c r="T453" i="33"/>
  <c r="U889" i="33"/>
  <c r="V889" i="33" s="1"/>
  <c r="T889" i="33"/>
  <c r="T690" i="33"/>
  <c r="U690" i="33"/>
  <c r="V690" i="33" s="1"/>
  <c r="U329" i="33"/>
  <c r="V329" i="33" s="1"/>
  <c r="T329" i="33"/>
  <c r="U505" i="33"/>
  <c r="V505" i="33" s="1"/>
  <c r="T505" i="33"/>
  <c r="T1002" i="33"/>
  <c r="U1002" i="33"/>
  <c r="V1002" i="33" s="1"/>
  <c r="U848" i="33"/>
  <c r="V848" i="33" s="1"/>
  <c r="T848" i="33"/>
  <c r="U933" i="33"/>
  <c r="V933" i="33" s="1"/>
  <c r="T933" i="33"/>
  <c r="U35" i="33"/>
  <c r="V35" i="33" s="1"/>
  <c r="T35" i="33"/>
  <c r="U257" i="33"/>
  <c r="V257" i="33" s="1"/>
  <c r="T257" i="33"/>
  <c r="U713" i="33"/>
  <c r="V713" i="33" s="1"/>
  <c r="T713" i="33"/>
  <c r="T901" i="33"/>
  <c r="U901" i="33"/>
  <c r="V901" i="33" s="1"/>
  <c r="U594" i="33"/>
  <c r="V594" i="33" s="1"/>
  <c r="T594" i="33"/>
  <c r="U622" i="33"/>
  <c r="V622" i="33" s="1"/>
  <c r="T622" i="33"/>
  <c r="T615" i="33"/>
  <c r="U615" i="33"/>
  <c r="V615" i="33" s="1"/>
  <c r="T711" i="33"/>
  <c r="U711" i="33"/>
  <c r="V711" i="33" s="1"/>
  <c r="T299" i="33"/>
  <c r="U299" i="33"/>
  <c r="V299" i="33" s="1"/>
  <c r="T269" i="33"/>
  <c r="U269" i="33"/>
  <c r="V269" i="33" s="1"/>
  <c r="T970" i="33"/>
  <c r="U970" i="33"/>
  <c r="V970" i="33" s="1"/>
  <c r="T531" i="33" l="1"/>
  <c r="Q2" i="33" s="1"/>
  <c r="D283" i="23" s="1"/>
  <c r="B48" i="2" s="1"/>
  <c r="V531" i="33"/>
  <c r="J7" i="33" s="1"/>
  <c r="L7" i="33" s="1"/>
  <c r="T1064" i="33"/>
  <c r="R2" i="33" s="1"/>
  <c r="E283" i="23" s="1"/>
  <c r="V1064" i="33"/>
  <c r="J540" i="33" s="1"/>
  <c r="K8" i="33" l="1"/>
  <c r="B36" i="24"/>
  <c r="D284" i="23"/>
  <c r="B40" i="24" s="1"/>
  <c r="N5" i="33"/>
  <c r="D66" i="23" s="1"/>
  <c r="D72" i="23" s="1"/>
  <c r="D76" i="23" s="1"/>
  <c r="E284" i="23"/>
  <c r="C40" i="24" s="1"/>
  <c r="C36" i="24"/>
  <c r="Z48" i="2"/>
  <c r="N538" i="33"/>
  <c r="L540" i="33"/>
  <c r="K543" i="33" s="1"/>
  <c r="K541" i="33"/>
  <c r="K13" i="33"/>
  <c r="K10" i="33"/>
  <c r="K11" i="33"/>
  <c r="D131" i="23" l="1"/>
  <c r="D137" i="23" s="1"/>
  <c r="D140" i="23" s="1"/>
  <c r="D142" i="23" s="1"/>
  <c r="D80" i="23"/>
  <c r="D96" i="23"/>
  <c r="J14" i="33"/>
  <c r="E131" i="23"/>
  <c r="E137" i="23" s="1"/>
  <c r="E140" i="23" s="1"/>
  <c r="E66" i="23"/>
  <c r="E72" i="23" s="1"/>
  <c r="E76" i="23" s="1"/>
  <c r="D158" i="23" l="1"/>
  <c r="D160" i="23" s="1"/>
  <c r="E80" i="23"/>
  <c r="J547" i="33"/>
  <c r="E96" i="23"/>
  <c r="E158" i="23"/>
  <c r="E142" i="23"/>
  <c r="D97" i="23"/>
  <c r="D101" i="23"/>
  <c r="D98" i="23"/>
  <c r="D102" i="23"/>
  <c r="D109" i="23"/>
  <c r="D82" i="23"/>
  <c r="D81" i="23"/>
  <c r="D86" i="23"/>
  <c r="D93" i="23"/>
  <c r="D85" i="23"/>
  <c r="D155" i="23"/>
  <c r="D148" i="23"/>
  <c r="D144" i="23"/>
  <c r="D143" i="23"/>
  <c r="D147" i="23"/>
  <c r="D171" i="23" l="1"/>
  <c r="D164" i="23"/>
  <c r="D159" i="23"/>
  <c r="D162" i="23" s="1"/>
  <c r="D163" i="23"/>
  <c r="D103" i="23"/>
  <c r="D104" i="23"/>
  <c r="D99" i="23"/>
  <c r="D107" i="23" s="1"/>
  <c r="D100" i="23"/>
  <c r="D146" i="23"/>
  <c r="D145" i="23"/>
  <c r="D153" i="23" s="1"/>
  <c r="E147" i="23"/>
  <c r="E144" i="23"/>
  <c r="E143" i="23"/>
  <c r="E148" i="23"/>
  <c r="E155" i="23"/>
  <c r="D83" i="23"/>
  <c r="D91" i="23" s="1"/>
  <c r="D84" i="23"/>
  <c r="E159" i="23"/>
  <c r="E164" i="23"/>
  <c r="E171" i="23"/>
  <c r="E163" i="23"/>
  <c r="E160" i="23"/>
  <c r="D87" i="23"/>
  <c r="D88" i="23"/>
  <c r="E101" i="23"/>
  <c r="E102" i="23"/>
  <c r="E109" i="23"/>
  <c r="E98" i="23"/>
  <c r="E97" i="23"/>
  <c r="D149" i="23"/>
  <c r="D150" i="23"/>
  <c r="E81" i="23"/>
  <c r="E86" i="23"/>
  <c r="E85" i="23"/>
  <c r="E82" i="23"/>
  <c r="E93" i="23"/>
  <c r="D166" i="23" l="1"/>
  <c r="D168" i="23" s="1"/>
  <c r="D161" i="23"/>
  <c r="D169" i="23" s="1"/>
  <c r="D165" i="23"/>
  <c r="D152" i="23"/>
  <c r="D90" i="23"/>
  <c r="E149" i="23"/>
  <c r="E150" i="23"/>
  <c r="E100" i="23"/>
  <c r="E99" i="23"/>
  <c r="E107" i="23" s="1"/>
  <c r="E87" i="23"/>
  <c r="E88" i="23"/>
  <c r="E84" i="23"/>
  <c r="E83" i="23"/>
  <c r="E91" i="23" s="1"/>
  <c r="E161" i="23"/>
  <c r="E169" i="23" s="1"/>
  <c r="E162" i="23"/>
  <c r="D151" i="23"/>
  <c r="D106" i="23"/>
  <c r="D89" i="23"/>
  <c r="E166" i="23"/>
  <c r="E165" i="23"/>
  <c r="E103" i="23"/>
  <c r="E104" i="23"/>
  <c r="E145" i="23"/>
  <c r="E153" i="23" s="1"/>
  <c r="E146" i="23"/>
  <c r="D105" i="23"/>
  <c r="E106" i="23" l="1"/>
  <c r="D167" i="23"/>
  <c r="D170" i="23" s="1"/>
  <c r="D172" i="23" s="1"/>
  <c r="M15" i="33" s="1"/>
  <c r="D154" i="23"/>
  <c r="D156" i="23" s="1"/>
  <c r="L15" i="33" s="1"/>
  <c r="D92" i="23"/>
  <c r="D94" i="23" s="1"/>
  <c r="L14" i="33" s="1"/>
  <c r="D108" i="23"/>
  <c r="D110" i="23" s="1"/>
  <c r="M14" i="33" s="1"/>
  <c r="E105" i="23"/>
  <c r="E167" i="23"/>
  <c r="E168" i="23"/>
  <c r="E89" i="23"/>
  <c r="E152" i="23"/>
  <c r="E90" i="23"/>
  <c r="E151" i="23"/>
  <c r="E108" i="23" l="1"/>
  <c r="E110" i="23" s="1"/>
  <c r="M547" i="33" s="1"/>
  <c r="W514" i="33"/>
  <c r="X514" i="33" s="1"/>
  <c r="W197" i="33"/>
  <c r="X197" i="33" s="1"/>
  <c r="W490" i="33"/>
  <c r="X490" i="33" s="1"/>
  <c r="W267" i="33"/>
  <c r="X267" i="33" s="1"/>
  <c r="W90" i="33"/>
  <c r="X90" i="33" s="1"/>
  <c r="W76" i="33"/>
  <c r="X76" i="33" s="1"/>
  <c r="W94" i="33"/>
  <c r="X94" i="33" s="1"/>
  <c r="W74" i="33"/>
  <c r="X74" i="33" s="1"/>
  <c r="W86" i="33"/>
  <c r="X86" i="33" s="1"/>
  <c r="W449" i="33"/>
  <c r="X449" i="33" s="1"/>
  <c r="W211" i="33"/>
  <c r="X211" i="33" s="1"/>
  <c r="W186" i="33"/>
  <c r="X186" i="33" s="1"/>
  <c r="W275" i="33"/>
  <c r="X275" i="33" s="1"/>
  <c r="W334" i="33"/>
  <c r="X334" i="33" s="1"/>
  <c r="W397" i="33"/>
  <c r="X397" i="33" s="1"/>
  <c r="W360" i="33"/>
  <c r="X360" i="33" s="1"/>
  <c r="W101" i="33"/>
  <c r="X101" i="33" s="1"/>
  <c r="W166" i="33"/>
  <c r="X166" i="33" s="1"/>
  <c r="W376" i="33"/>
  <c r="X376" i="33" s="1"/>
  <c r="W416" i="33"/>
  <c r="X416" i="33" s="1"/>
  <c r="W380" i="33"/>
  <c r="X380" i="33" s="1"/>
  <c r="W437" i="33"/>
  <c r="X437" i="33" s="1"/>
  <c r="W346" i="33"/>
  <c r="X346" i="33" s="1"/>
  <c r="W93" i="33"/>
  <c r="X93" i="33" s="1"/>
  <c r="W313" i="33"/>
  <c r="X313" i="33" s="1"/>
  <c r="W247" i="33"/>
  <c r="X247" i="33" s="1"/>
  <c r="W476" i="33"/>
  <c r="X476" i="33" s="1"/>
  <c r="W445" i="33"/>
  <c r="X445" i="33" s="1"/>
  <c r="W374" i="33"/>
  <c r="X374" i="33" s="1"/>
  <c r="W25" i="33"/>
  <c r="X25" i="33" s="1"/>
  <c r="W97" i="33"/>
  <c r="X97" i="33" s="1"/>
  <c r="W149" i="33"/>
  <c r="X149" i="33" s="1"/>
  <c r="W276" i="33"/>
  <c r="X276" i="33" s="1"/>
  <c r="W48" i="33"/>
  <c r="X48" i="33" s="1"/>
  <c r="W264" i="33"/>
  <c r="X264" i="33" s="1"/>
  <c r="W216" i="33"/>
  <c r="X216" i="33" s="1"/>
  <c r="W40" i="33"/>
  <c r="X40" i="33" s="1"/>
  <c r="W422" i="33"/>
  <c r="X422" i="33" s="1"/>
  <c r="W317" i="33"/>
  <c r="X317" i="33" s="1"/>
  <c r="W42" i="33"/>
  <c r="X42" i="33" s="1"/>
  <c r="W434" i="33"/>
  <c r="X434" i="33" s="1"/>
  <c r="W305" i="33"/>
  <c r="X305" i="33" s="1"/>
  <c r="W489" i="33"/>
  <c r="X489" i="33" s="1"/>
  <c r="W359" i="33"/>
  <c r="X359" i="33" s="1"/>
  <c r="W463" i="33"/>
  <c r="X463" i="33" s="1"/>
  <c r="W142" i="33"/>
  <c r="X142" i="33" s="1"/>
  <c r="W53" i="33"/>
  <c r="X53" i="33" s="1"/>
  <c r="W84" i="33"/>
  <c r="X84" i="33" s="1"/>
  <c r="W443" i="33"/>
  <c r="X443" i="33" s="1"/>
  <c r="W492" i="33"/>
  <c r="X492" i="33" s="1"/>
  <c r="W194" i="33"/>
  <c r="X194" i="33" s="1"/>
  <c r="W231" i="33"/>
  <c r="X231" i="33" s="1"/>
  <c r="W447" i="33"/>
  <c r="X447" i="33" s="1"/>
  <c r="W270" i="33"/>
  <c r="X270" i="33" s="1"/>
  <c r="W202" i="33"/>
  <c r="X202" i="33" s="1"/>
  <c r="W145" i="33"/>
  <c r="X145" i="33" s="1"/>
  <c r="W156" i="33"/>
  <c r="X156" i="33" s="1"/>
  <c r="W512" i="33"/>
  <c r="X512" i="33" s="1"/>
  <c r="W32" i="33"/>
  <c r="X32" i="33" s="1"/>
  <c r="W348" i="33"/>
  <c r="X348" i="33" s="1"/>
  <c r="W172" i="33"/>
  <c r="X172" i="33" s="1"/>
  <c r="W399" i="33"/>
  <c r="X399" i="33" s="1"/>
  <c r="W459" i="33"/>
  <c r="X459" i="33" s="1"/>
  <c r="W497" i="33"/>
  <c r="X497" i="33" s="1"/>
  <c r="W519" i="33"/>
  <c r="X519" i="33" s="1"/>
  <c r="W192" i="33"/>
  <c r="X192" i="33" s="1"/>
  <c r="W335" i="33"/>
  <c r="X335" i="33" s="1"/>
  <c r="W174" i="33"/>
  <c r="X174" i="33" s="1"/>
  <c r="W154" i="33"/>
  <c r="X154" i="33" s="1"/>
  <c r="W271" i="33"/>
  <c r="X271" i="33" s="1"/>
  <c r="W245" i="33"/>
  <c r="X245" i="33" s="1"/>
  <c r="W37" i="33"/>
  <c r="X37" i="33" s="1"/>
  <c r="W378" i="33"/>
  <c r="X378" i="33" s="1"/>
  <c r="W529" i="33"/>
  <c r="X529" i="33" s="1"/>
  <c r="W442" i="33"/>
  <c r="X442" i="33" s="1"/>
  <c r="W308" i="33"/>
  <c r="X308" i="33" s="1"/>
  <c r="W483" i="33"/>
  <c r="X483" i="33" s="1"/>
  <c r="W180" i="33"/>
  <c r="X180" i="33" s="1"/>
  <c r="W182" i="33"/>
  <c r="X182" i="33" s="1"/>
  <c r="W361" i="33"/>
  <c r="X361" i="33" s="1"/>
  <c r="W81" i="33"/>
  <c r="X81" i="33" s="1"/>
  <c r="W414" i="33"/>
  <c r="X414" i="33" s="1"/>
  <c r="W257" i="33"/>
  <c r="X257" i="33" s="1"/>
  <c r="W501" i="33"/>
  <c r="X501" i="33" s="1"/>
  <c r="W525" i="33"/>
  <c r="X525" i="33" s="1"/>
  <c r="W523" i="33"/>
  <c r="X523" i="33" s="1"/>
  <c r="W46" i="33"/>
  <c r="X46" i="33" s="1"/>
  <c r="W128" i="33"/>
  <c r="X128" i="33" s="1"/>
  <c r="W210" i="33"/>
  <c r="X210" i="33" s="1"/>
  <c r="W75" i="33"/>
  <c r="X75" i="33" s="1"/>
  <c r="W451" i="33"/>
  <c r="X451" i="33" s="1"/>
  <c r="W88" i="33"/>
  <c r="X88" i="33" s="1"/>
  <c r="W144" i="33"/>
  <c r="X144" i="33" s="1"/>
  <c r="W131" i="33"/>
  <c r="X131" i="33" s="1"/>
  <c r="W392" i="33"/>
  <c r="X392" i="33" s="1"/>
  <c r="W139" i="33"/>
  <c r="X139" i="33" s="1"/>
  <c r="W178" i="33"/>
  <c r="X178" i="33" s="1"/>
  <c r="W448" i="33"/>
  <c r="X448" i="33" s="1"/>
  <c r="W117" i="33"/>
  <c r="X117" i="33" s="1"/>
  <c r="W505" i="33"/>
  <c r="X505" i="33" s="1"/>
  <c r="W143" i="33"/>
  <c r="X143" i="33" s="1"/>
  <c r="W164" i="33"/>
  <c r="X164" i="33" s="1"/>
  <c r="W321" i="33"/>
  <c r="X321" i="33" s="1"/>
  <c r="W516" i="33"/>
  <c r="X516" i="33" s="1"/>
  <c r="W30" i="33"/>
  <c r="X30" i="33" s="1"/>
  <c r="W294" i="33"/>
  <c r="X294" i="33" s="1"/>
  <c r="W300" i="33"/>
  <c r="X300" i="33" s="1"/>
  <c r="W47" i="33"/>
  <c r="X47" i="33" s="1"/>
  <c r="W357" i="33"/>
  <c r="X357" i="33" s="1"/>
  <c r="W332" i="33"/>
  <c r="X332" i="33" s="1"/>
  <c r="W469" i="33"/>
  <c r="X469" i="33" s="1"/>
  <c r="W190" i="33"/>
  <c r="X190" i="33" s="1"/>
  <c r="W521" i="33"/>
  <c r="X521" i="33" s="1"/>
  <c r="W58" i="33"/>
  <c r="X58" i="33" s="1"/>
  <c r="W254" i="33"/>
  <c r="X254" i="33" s="1"/>
  <c r="W291" i="33"/>
  <c r="X291" i="33" s="1"/>
  <c r="W153" i="33"/>
  <c r="X153" i="33" s="1"/>
  <c r="W181" i="33"/>
  <c r="X181" i="33" s="1"/>
  <c r="W393" i="33"/>
  <c r="X393" i="33" s="1"/>
  <c r="W293" i="33"/>
  <c r="X293" i="33" s="1"/>
  <c r="W471" i="33"/>
  <c r="X471" i="33" s="1"/>
  <c r="W83" i="33"/>
  <c r="X83" i="33" s="1"/>
  <c r="W379" i="33"/>
  <c r="X379" i="33" s="1"/>
  <c r="W140" i="33"/>
  <c r="X140" i="33" s="1"/>
  <c r="W303" i="33"/>
  <c r="X303" i="33" s="1"/>
  <c r="W193" i="33"/>
  <c r="X193" i="33" s="1"/>
  <c r="W354" i="33"/>
  <c r="X354" i="33" s="1"/>
  <c r="W112" i="33"/>
  <c r="X112" i="33" s="1"/>
  <c r="W54" i="33"/>
  <c r="X54" i="33" s="1"/>
  <c r="W419" i="33"/>
  <c r="X419" i="33" s="1"/>
  <c r="W125" i="33"/>
  <c r="X125" i="33" s="1"/>
  <c r="W324" i="33"/>
  <c r="X324" i="33" s="1"/>
  <c r="W78" i="33"/>
  <c r="X78" i="33" s="1"/>
  <c r="W462" i="33"/>
  <c r="X462" i="33" s="1"/>
  <c r="W477" i="33"/>
  <c r="X477" i="33" s="1"/>
  <c r="W508" i="33"/>
  <c r="X508" i="33" s="1"/>
  <c r="W383" i="33"/>
  <c r="X383" i="33" s="1"/>
  <c r="W432" i="33"/>
  <c r="X432" i="33" s="1"/>
  <c r="W226" i="33"/>
  <c r="X226" i="33" s="1"/>
  <c r="W179" i="33"/>
  <c r="X179" i="33" s="1"/>
  <c r="W403" i="33"/>
  <c r="X403" i="33" s="1"/>
  <c r="W241" i="33"/>
  <c r="X241" i="33" s="1"/>
  <c r="W456" i="33"/>
  <c r="X456" i="33" s="1"/>
  <c r="W420" i="33"/>
  <c r="X420" i="33" s="1"/>
  <c r="W146" i="33"/>
  <c r="X146" i="33" s="1"/>
  <c r="W367" i="33"/>
  <c r="X367" i="33" s="1"/>
  <c r="W18" i="33"/>
  <c r="X18" i="33" s="1"/>
  <c r="W63" i="33"/>
  <c r="X63" i="33" s="1"/>
  <c r="E170" i="23"/>
  <c r="E172" i="23" s="1"/>
  <c r="M548" i="33" s="1"/>
  <c r="W474" i="33"/>
  <c r="X474" i="33" s="1"/>
  <c r="W480" i="33"/>
  <c r="X480" i="33" s="1"/>
  <c r="W349" i="33"/>
  <c r="X349" i="33" s="1"/>
  <c r="W212" i="33"/>
  <c r="X212" i="33" s="1"/>
  <c r="W82" i="33"/>
  <c r="X82" i="33" s="1"/>
  <c r="W472" i="33"/>
  <c r="X472" i="33" s="1"/>
  <c r="W120" i="33"/>
  <c r="X120" i="33" s="1"/>
  <c r="W312" i="33"/>
  <c r="X312" i="33" s="1"/>
  <c r="W232" i="33"/>
  <c r="X232" i="33" s="1"/>
  <c r="W340" i="33"/>
  <c r="X340" i="33" s="1"/>
  <c r="W77" i="33"/>
  <c r="X77" i="33" s="1"/>
  <c r="W410" i="33"/>
  <c r="X410" i="33" s="1"/>
  <c r="W262" i="33"/>
  <c r="X262" i="33" s="1"/>
  <c r="W205" i="33"/>
  <c r="X205" i="33" s="1"/>
  <c r="W21" i="33"/>
  <c r="X21" i="33" s="1"/>
  <c r="W133" i="33"/>
  <c r="X133" i="33" s="1"/>
  <c r="W38" i="33"/>
  <c r="X38" i="33" s="1"/>
  <c r="W55" i="33"/>
  <c r="X55" i="33" s="1"/>
  <c r="W333" i="33"/>
  <c r="X333" i="33" s="1"/>
  <c r="W460" i="33"/>
  <c r="X460" i="33" s="1"/>
  <c r="W34" i="33"/>
  <c r="X34" i="33" s="1"/>
  <c r="W233" i="33"/>
  <c r="X233" i="33" s="1"/>
  <c r="W364" i="33"/>
  <c r="X364" i="33" s="1"/>
  <c r="W188" i="33"/>
  <c r="X188" i="33" s="1"/>
  <c r="W209" i="33"/>
  <c r="X209" i="33" s="1"/>
  <c r="W221" i="33"/>
  <c r="X221" i="33" s="1"/>
  <c r="W440" i="33"/>
  <c r="X440" i="33" s="1"/>
  <c r="W384" i="33"/>
  <c r="X384" i="33" s="1"/>
  <c r="W19" i="33"/>
  <c r="X19" i="33" s="1"/>
  <c r="W372" i="33"/>
  <c r="X372" i="33" s="1"/>
  <c r="W400" i="33"/>
  <c r="X400" i="33" s="1"/>
  <c r="W189" i="33"/>
  <c r="X189" i="33" s="1"/>
  <c r="W493" i="33"/>
  <c r="X493" i="33" s="1"/>
  <c r="W61" i="33"/>
  <c r="X61" i="33" s="1"/>
  <c r="W408" i="33"/>
  <c r="X408" i="33" s="1"/>
  <c r="W175" i="33"/>
  <c r="X175" i="33" s="1"/>
  <c r="W122" i="33"/>
  <c r="X122" i="33" s="1"/>
  <c r="W71" i="33"/>
  <c r="X71" i="33" s="1"/>
  <c r="W473" i="33"/>
  <c r="X473" i="33" s="1"/>
  <c r="W285" i="33"/>
  <c r="X285" i="33" s="1"/>
  <c r="W315" i="33"/>
  <c r="X315" i="33" s="1"/>
  <c r="W160" i="33"/>
  <c r="X160" i="33" s="1"/>
  <c r="W51" i="33"/>
  <c r="X51" i="33" s="1"/>
  <c r="W478" i="33"/>
  <c r="X478" i="33" s="1"/>
  <c r="W200" i="33"/>
  <c r="X200" i="33" s="1"/>
  <c r="W405" i="33"/>
  <c r="X405" i="33" s="1"/>
  <c r="W341" i="33"/>
  <c r="X341" i="33" s="1"/>
  <c r="W353" i="33"/>
  <c r="X353" i="33" s="1"/>
  <c r="W263" i="33"/>
  <c r="X263" i="33" s="1"/>
  <c r="W352" i="33"/>
  <c r="X352" i="33" s="1"/>
  <c r="W488" i="33"/>
  <c r="X488" i="33" s="1"/>
  <c r="W111" i="33"/>
  <c r="X111" i="33" s="1"/>
  <c r="W248" i="33"/>
  <c r="X248" i="33" s="1"/>
  <c r="W337" i="33"/>
  <c r="X337" i="33" s="1"/>
  <c r="W518" i="33"/>
  <c r="X518" i="33" s="1"/>
  <c r="W268" i="33"/>
  <c r="X268" i="33" s="1"/>
  <c r="W385" i="33"/>
  <c r="X385" i="33" s="1"/>
  <c r="W439" i="33"/>
  <c r="X439" i="33" s="1"/>
  <c r="W344" i="33"/>
  <c r="X344" i="33" s="1"/>
  <c r="W223" i="33"/>
  <c r="X223" i="33" s="1"/>
  <c r="W238" i="33"/>
  <c r="X238" i="33" s="1"/>
  <c r="W207" i="33"/>
  <c r="X207" i="33" s="1"/>
  <c r="W195" i="33"/>
  <c r="X195" i="33" s="1"/>
  <c r="W427" i="33"/>
  <c r="X427" i="33" s="1"/>
  <c r="W258" i="33"/>
  <c r="X258" i="33" s="1"/>
  <c r="W509" i="33"/>
  <c r="X509" i="33" s="1"/>
  <c r="W137" i="33"/>
  <c r="X137" i="33" s="1"/>
  <c r="W326" i="33"/>
  <c r="X326" i="33" s="1"/>
  <c r="W33" i="33"/>
  <c r="X33" i="33" s="1"/>
  <c r="W457" i="33"/>
  <c r="X457" i="33" s="1"/>
  <c r="W302" i="33"/>
  <c r="X302" i="33" s="1"/>
  <c r="W424" i="33"/>
  <c r="X424" i="33" s="1"/>
  <c r="W251" i="33"/>
  <c r="X251" i="33" s="1"/>
  <c r="W511" i="33"/>
  <c r="X511" i="33" s="1"/>
  <c r="W73" i="33"/>
  <c r="X73" i="33" s="1"/>
  <c r="W426" i="33"/>
  <c r="X426" i="33" s="1"/>
  <c r="W183" i="33"/>
  <c r="X183" i="33" s="1"/>
  <c r="W369" i="33"/>
  <c r="X369" i="33" s="1"/>
  <c r="W347" i="33"/>
  <c r="X347" i="33" s="1"/>
  <c r="W171" i="33"/>
  <c r="X171" i="33" s="1"/>
  <c r="W423" i="33"/>
  <c r="X423" i="33" s="1"/>
  <c r="W411" i="33"/>
  <c r="X411" i="33" s="1"/>
  <c r="W468" i="33"/>
  <c r="X468" i="33" s="1"/>
  <c r="W24" i="33"/>
  <c r="X24" i="33" s="1"/>
  <c r="W215" i="33"/>
  <c r="X215" i="33" s="1"/>
  <c r="W339" i="33"/>
  <c r="X339" i="33" s="1"/>
  <c r="W450" i="33"/>
  <c r="X450" i="33" s="1"/>
  <c r="W342" i="33"/>
  <c r="X342" i="33" s="1"/>
  <c r="W320" i="33"/>
  <c r="X320" i="33" s="1"/>
  <c r="W272" i="33"/>
  <c r="X272" i="33" s="1"/>
  <c r="W29" i="33"/>
  <c r="X29" i="33" s="1"/>
  <c r="W412" i="33"/>
  <c r="X412" i="33" s="1"/>
  <c r="W148" i="33"/>
  <c r="X148" i="33" s="1"/>
  <c r="W436" i="33"/>
  <c r="X436" i="33" s="1"/>
  <c r="W366" i="33"/>
  <c r="X366" i="33" s="1"/>
  <c r="W431" i="33"/>
  <c r="X431" i="33" s="1"/>
  <c r="W130" i="33"/>
  <c r="X130" i="33" s="1"/>
  <c r="W435" i="33"/>
  <c r="X435" i="33" s="1"/>
  <c r="W218" i="33"/>
  <c r="X218" i="33" s="1"/>
  <c r="W108" i="33"/>
  <c r="X108" i="33" s="1"/>
  <c r="W430" i="33"/>
  <c r="X430" i="33" s="1"/>
  <c r="W118" i="33"/>
  <c r="X118" i="33" s="1"/>
  <c r="W89" i="33"/>
  <c r="X89" i="33" s="1"/>
  <c r="W295" i="33"/>
  <c r="X295" i="33" s="1"/>
  <c r="W371" i="33"/>
  <c r="X371" i="33" s="1"/>
  <c r="W318" i="33"/>
  <c r="X318" i="33" s="1"/>
  <c r="W458" i="33"/>
  <c r="X458" i="33" s="1"/>
  <c r="W464" i="33"/>
  <c r="X464" i="33" s="1"/>
  <c r="W278" i="33"/>
  <c r="X278" i="33" s="1"/>
  <c r="W44" i="33"/>
  <c r="X44" i="33" s="1"/>
  <c r="W325" i="33"/>
  <c r="X325" i="33" s="1"/>
  <c r="W444" i="33"/>
  <c r="X444" i="33" s="1"/>
  <c r="W167" i="33"/>
  <c r="X167" i="33" s="1"/>
  <c r="W345" i="33"/>
  <c r="X345" i="33" s="1"/>
  <c r="W26" i="33"/>
  <c r="X26" i="33" s="1"/>
  <c r="W213" i="33"/>
  <c r="X213" i="33" s="1"/>
  <c r="W227" i="33"/>
  <c r="X227" i="33" s="1"/>
  <c r="W290" i="33"/>
  <c r="X290" i="33" s="1"/>
  <c r="W214" i="33"/>
  <c r="X214" i="33" s="1"/>
  <c r="W343" i="33"/>
  <c r="X343" i="33" s="1"/>
  <c r="W259" i="33"/>
  <c r="X259" i="33" s="1"/>
  <c r="W95" i="33"/>
  <c r="X95" i="33" s="1"/>
  <c r="W250" i="33"/>
  <c r="X250" i="33" s="1"/>
  <c r="W398" i="33"/>
  <c r="X398" i="33" s="1"/>
  <c r="W266" i="33"/>
  <c r="X266" i="33" s="1"/>
  <c r="W314" i="33"/>
  <c r="X314" i="33" s="1"/>
  <c r="W70" i="33"/>
  <c r="X70" i="33" s="1"/>
  <c r="W168" i="33"/>
  <c r="X168" i="33" s="1"/>
  <c r="W280" i="33"/>
  <c r="X280" i="33" s="1"/>
  <c r="W173" i="33"/>
  <c r="X173" i="33" s="1"/>
  <c r="W510" i="33"/>
  <c r="X510" i="33" s="1"/>
  <c r="W524" i="33"/>
  <c r="X524" i="33" s="1"/>
  <c r="W277" i="33"/>
  <c r="X277" i="33" s="1"/>
  <c r="W256" i="33"/>
  <c r="X256" i="33" s="1"/>
  <c r="W96" i="33"/>
  <c r="X96" i="33" s="1"/>
  <c r="W115" i="33"/>
  <c r="X115" i="33" s="1"/>
  <c r="W387" i="33"/>
  <c r="X387" i="33" s="1"/>
  <c r="W327" i="33"/>
  <c r="X327" i="33" s="1"/>
  <c r="W484" i="33"/>
  <c r="X484" i="33" s="1"/>
  <c r="W373" i="33"/>
  <c r="X373" i="33" s="1"/>
  <c r="W219" i="33"/>
  <c r="X219" i="33" s="1"/>
  <c r="W253" i="33"/>
  <c r="X253" i="33" s="1"/>
  <c r="W433" i="33"/>
  <c r="X433" i="33" s="1"/>
  <c r="W284" i="33"/>
  <c r="X284" i="33" s="1"/>
  <c r="W196" i="33"/>
  <c r="X196" i="33" s="1"/>
  <c r="W395" i="33"/>
  <c r="X395" i="33" s="1"/>
  <c r="W52" i="33"/>
  <c r="X52" i="33" s="1"/>
  <c r="W124" i="33"/>
  <c r="X124" i="33" s="1"/>
  <c r="W126" i="33"/>
  <c r="X126" i="33" s="1"/>
  <c r="W110" i="33"/>
  <c r="X110" i="33" s="1"/>
  <c r="W298" i="33"/>
  <c r="X298" i="33" s="1"/>
  <c r="W481" i="33"/>
  <c r="X481" i="33" s="1"/>
  <c r="W330" i="33"/>
  <c r="X330" i="33" s="1"/>
  <c r="W107" i="33"/>
  <c r="X107" i="33" s="1"/>
  <c r="W155" i="33"/>
  <c r="X155" i="33" s="1"/>
  <c r="W517" i="33"/>
  <c r="X517" i="33" s="1"/>
  <c r="W283" i="33"/>
  <c r="X283" i="33" s="1"/>
  <c r="W150" i="33"/>
  <c r="X150" i="33" s="1"/>
  <c r="W368" i="33"/>
  <c r="X368" i="33" s="1"/>
  <c r="W425" i="33"/>
  <c r="X425" i="33" s="1"/>
  <c r="W413" i="33"/>
  <c r="X413" i="33" s="1"/>
  <c r="W132" i="33"/>
  <c r="X132" i="33" s="1"/>
  <c r="W370" i="33"/>
  <c r="X370" i="33" s="1"/>
  <c r="W487" i="33"/>
  <c r="X487" i="33" s="1"/>
  <c r="W100" i="33"/>
  <c r="X100" i="33" s="1"/>
  <c r="W28" i="33"/>
  <c r="X28" i="33" s="1"/>
  <c r="W217" i="33"/>
  <c r="X217" i="33" s="1"/>
  <c r="W109" i="33"/>
  <c r="X109" i="33" s="1"/>
  <c r="W297" i="33"/>
  <c r="X297" i="33" s="1"/>
  <c r="W69" i="33"/>
  <c r="X69" i="33" s="1"/>
  <c r="W105" i="33"/>
  <c r="X105" i="33" s="1"/>
  <c r="W421" i="33"/>
  <c r="X421" i="33" s="1"/>
  <c r="W429" i="33"/>
  <c r="X429" i="33" s="1"/>
  <c r="W328" i="33"/>
  <c r="X328" i="33" s="1"/>
  <c r="W461" i="33"/>
  <c r="X461" i="33" s="1"/>
  <c r="W389" i="33"/>
  <c r="X389" i="33" s="1"/>
  <c r="W234" i="33"/>
  <c r="X234" i="33" s="1"/>
  <c r="W222" i="33"/>
  <c r="X222" i="33" s="1"/>
  <c r="W60" i="33"/>
  <c r="X60" i="33" s="1"/>
  <c r="W454" i="33"/>
  <c r="X454" i="33" s="1"/>
  <c r="W301" i="33"/>
  <c r="X301" i="33" s="1"/>
  <c r="W316" i="33"/>
  <c r="X316" i="33" s="1"/>
  <c r="W428" i="33"/>
  <c r="X428" i="33" s="1"/>
  <c r="W228" i="33"/>
  <c r="X228" i="33" s="1"/>
  <c r="W129" i="33"/>
  <c r="X129" i="33" s="1"/>
  <c r="W498" i="33"/>
  <c r="X498" i="33" s="1"/>
  <c r="W114" i="33"/>
  <c r="X114" i="33" s="1"/>
  <c r="W299" i="33"/>
  <c r="X299" i="33" s="1"/>
  <c r="W123" i="33"/>
  <c r="X123" i="33" s="1"/>
  <c r="W170" i="33"/>
  <c r="X170" i="33" s="1"/>
  <c r="W65" i="33"/>
  <c r="X65" i="33" s="1"/>
  <c r="W319" i="33"/>
  <c r="X319" i="33" s="1"/>
  <c r="W311" i="33"/>
  <c r="X311" i="33" s="1"/>
  <c r="W273" i="33"/>
  <c r="X273" i="33" s="1"/>
  <c r="W187" i="33"/>
  <c r="X187" i="33" s="1"/>
  <c r="W230" i="33"/>
  <c r="X230" i="33" s="1"/>
  <c r="W57" i="33"/>
  <c r="X57" i="33" s="1"/>
  <c r="W404" i="33"/>
  <c r="X404" i="33" s="1"/>
  <c r="W502" i="33"/>
  <c r="X502" i="33" s="1"/>
  <c r="W106" i="33"/>
  <c r="X106" i="33" s="1"/>
  <c r="W358" i="33"/>
  <c r="X358" i="33" s="1"/>
  <c r="W406" i="33"/>
  <c r="X406" i="33" s="1"/>
  <c r="W49" i="33"/>
  <c r="X49" i="33" s="1"/>
  <c r="W157" i="33"/>
  <c r="X157" i="33" s="1"/>
  <c r="W396" i="33"/>
  <c r="X396" i="33" s="1"/>
  <c r="W237" i="33"/>
  <c r="X237" i="33" s="1"/>
  <c r="W365" i="33"/>
  <c r="X365" i="33" s="1"/>
  <c r="W269" i="33"/>
  <c r="X269" i="33" s="1"/>
  <c r="W401" i="33"/>
  <c r="X401" i="33" s="1"/>
  <c r="W20" i="33"/>
  <c r="X20" i="33" s="1"/>
  <c r="W119" i="33"/>
  <c r="X119" i="33" s="1"/>
  <c r="W152" i="33"/>
  <c r="X152" i="33" s="1"/>
  <c r="W289" i="33"/>
  <c r="X289" i="33" s="1"/>
  <c r="W147" i="33"/>
  <c r="X147" i="33" s="1"/>
  <c r="W59" i="33"/>
  <c r="X59" i="33" s="1"/>
  <c r="W391" i="33"/>
  <c r="X391" i="33" s="1"/>
  <c r="W307" i="33"/>
  <c r="X307" i="33" s="1"/>
  <c r="W331" i="33"/>
  <c r="X331" i="33" s="1"/>
  <c r="W27" i="33"/>
  <c r="X27" i="33" s="1"/>
  <c r="W141" i="33"/>
  <c r="X141" i="33" s="1"/>
  <c r="W204" i="33"/>
  <c r="X204" i="33" s="1"/>
  <c r="W35" i="33"/>
  <c r="X35" i="33" s="1"/>
  <c r="W242" i="33"/>
  <c r="X242" i="33" s="1"/>
  <c r="W402" i="33"/>
  <c r="X402" i="33" s="1"/>
  <c r="W236" i="33"/>
  <c r="X236" i="33" s="1"/>
  <c r="W177" i="33"/>
  <c r="X177" i="33" s="1"/>
  <c r="W80" i="33"/>
  <c r="X80" i="33" s="1"/>
  <c r="W246" i="33"/>
  <c r="X246" i="33" s="1"/>
  <c r="W310" i="33"/>
  <c r="X310" i="33" s="1"/>
  <c r="W288" i="33"/>
  <c r="X288" i="33" s="1"/>
  <c r="W506" i="33"/>
  <c r="X506" i="33" s="1"/>
  <c r="W350" i="33"/>
  <c r="X350" i="33" s="1"/>
  <c r="W466" i="33"/>
  <c r="X466" i="33" s="1"/>
  <c r="W388" i="33"/>
  <c r="X388" i="33" s="1"/>
  <c r="W136" i="33"/>
  <c r="X136" i="33" s="1"/>
  <c r="W375" i="33"/>
  <c r="X375" i="33" s="1"/>
  <c r="W496" i="33"/>
  <c r="X496" i="33" s="1"/>
  <c r="W386" i="33"/>
  <c r="X386" i="33" s="1"/>
  <c r="W296" i="33"/>
  <c r="X296" i="33" s="1"/>
  <c r="W203" i="33"/>
  <c r="X203" i="33" s="1"/>
  <c r="W475" i="33"/>
  <c r="X475" i="33" s="1"/>
  <c r="W446" i="33"/>
  <c r="X446" i="33" s="1"/>
  <c r="W441" i="33"/>
  <c r="X441" i="33" s="1"/>
  <c r="W453" i="33"/>
  <c r="X453" i="33" s="1"/>
  <c r="W56" i="33"/>
  <c r="X56" i="33" s="1"/>
  <c r="W265" i="33"/>
  <c r="X265" i="33" s="1"/>
  <c r="W491" i="33"/>
  <c r="X491" i="33" s="1"/>
  <c r="W50" i="33"/>
  <c r="X50" i="33" s="1"/>
  <c r="W486" i="33"/>
  <c r="X486" i="33" s="1"/>
  <c r="W198" i="33"/>
  <c r="X198" i="33" s="1"/>
  <c r="W165" i="33"/>
  <c r="X165" i="33" s="1"/>
  <c r="W504" i="33"/>
  <c r="X504" i="33" s="1"/>
  <c r="W355" i="33"/>
  <c r="X355" i="33" s="1"/>
  <c r="W85" i="33"/>
  <c r="X85" i="33" s="1"/>
  <c r="W322" i="33"/>
  <c r="X322" i="33" s="1"/>
  <c r="W507" i="33"/>
  <c r="X507" i="33" s="1"/>
  <c r="W68" i="33"/>
  <c r="X68" i="33" s="1"/>
  <c r="W72" i="33"/>
  <c r="X72" i="33" s="1"/>
  <c r="W452" i="33"/>
  <c r="X452" i="33" s="1"/>
  <c r="W176" i="33"/>
  <c r="X176" i="33" s="1"/>
  <c r="W418" i="33"/>
  <c r="X418" i="33" s="1"/>
  <c r="W116" i="33"/>
  <c r="X116" i="33" s="1"/>
  <c r="W243" i="33"/>
  <c r="X243" i="33" s="1"/>
  <c r="W274" i="33"/>
  <c r="X274" i="33" s="1"/>
  <c r="W23" i="33"/>
  <c r="X23" i="33" s="1"/>
  <c r="W92" i="33"/>
  <c r="X92" i="33" s="1"/>
  <c r="W224" i="33"/>
  <c r="X224" i="33" s="1"/>
  <c r="W495" i="33"/>
  <c r="X495" i="33" s="1"/>
  <c r="W261" i="33"/>
  <c r="X261" i="33" s="1"/>
  <c r="W351" i="33"/>
  <c r="X351" i="33" s="1"/>
  <c r="W338" i="33"/>
  <c r="X338" i="33" s="1"/>
  <c r="W336" i="33"/>
  <c r="X336" i="33" s="1"/>
  <c r="W31" i="33"/>
  <c r="X31" i="33" s="1"/>
  <c r="W185" i="33"/>
  <c r="X185" i="33" s="1"/>
  <c r="W103" i="33"/>
  <c r="X103" i="33" s="1"/>
  <c r="W22" i="33"/>
  <c r="X22" i="33" s="1"/>
  <c r="W79" i="33"/>
  <c r="X79" i="33" s="1"/>
  <c r="W309" i="33"/>
  <c r="X309" i="33" s="1"/>
  <c r="W281" i="33"/>
  <c r="X281" i="33" s="1"/>
  <c r="W482" i="33"/>
  <c r="X482" i="33" s="1"/>
  <c r="W102" i="33"/>
  <c r="X102" i="33" s="1"/>
  <c r="W499" i="33"/>
  <c r="X499" i="33" s="1"/>
  <c r="W329" i="33"/>
  <c r="X329" i="33" s="1"/>
  <c r="W191" i="33"/>
  <c r="X191" i="33" s="1"/>
  <c r="W286" i="33"/>
  <c r="X286" i="33" s="1"/>
  <c r="W64" i="33"/>
  <c r="X64" i="33" s="1"/>
  <c r="W409" i="33"/>
  <c r="X409" i="33" s="1"/>
  <c r="W239" i="33"/>
  <c r="X239" i="33" s="1"/>
  <c r="W252" i="33"/>
  <c r="X252" i="33" s="1"/>
  <c r="W485" i="33"/>
  <c r="X485" i="33" s="1"/>
  <c r="W260" i="33"/>
  <c r="X260" i="33" s="1"/>
  <c r="W503" i="33"/>
  <c r="X503" i="33" s="1"/>
  <c r="W127" i="33"/>
  <c r="X127" i="33" s="1"/>
  <c r="W479" i="33"/>
  <c r="X479" i="33" s="1"/>
  <c r="W206" i="33"/>
  <c r="X206" i="33" s="1"/>
  <c r="W513" i="33"/>
  <c r="X513" i="33" s="1"/>
  <c r="W229" i="33"/>
  <c r="X229" i="33" s="1"/>
  <c r="W36" i="33"/>
  <c r="X36" i="33" s="1"/>
  <c r="W279" i="33"/>
  <c r="X279" i="33" s="1"/>
  <c r="W323" i="33"/>
  <c r="X323" i="33" s="1"/>
  <c r="W62" i="33"/>
  <c r="X62" i="33" s="1"/>
  <c r="W138" i="33"/>
  <c r="X138" i="33" s="1"/>
  <c r="W104" i="33"/>
  <c r="X104" i="33" s="1"/>
  <c r="W287" i="33"/>
  <c r="X287" i="33" s="1"/>
  <c r="W292" i="33"/>
  <c r="X292" i="33" s="1"/>
  <c r="W225" i="33"/>
  <c r="X225" i="33" s="1"/>
  <c r="W87" i="33"/>
  <c r="X87" i="33" s="1"/>
  <c r="W45" i="33"/>
  <c r="X45" i="33" s="1"/>
  <c r="W161" i="33"/>
  <c r="X161" i="33" s="1"/>
  <c r="W201" i="33"/>
  <c r="X201" i="33" s="1"/>
  <c r="W208" i="33"/>
  <c r="X208" i="33" s="1"/>
  <c r="W415" i="33"/>
  <c r="X415" i="33" s="1"/>
  <c r="W382" i="33"/>
  <c r="X382" i="33" s="1"/>
  <c r="W134" i="33"/>
  <c r="X134" i="33" s="1"/>
  <c r="W467" i="33"/>
  <c r="X467" i="33" s="1"/>
  <c r="W244" i="33"/>
  <c r="X244" i="33" s="1"/>
  <c r="W377" i="33"/>
  <c r="X377" i="33" s="1"/>
  <c r="W240" i="33"/>
  <c r="X240" i="33" s="1"/>
  <c r="W494" i="33"/>
  <c r="X494" i="33" s="1"/>
  <c r="W113" i="33"/>
  <c r="X113" i="33" s="1"/>
  <c r="W381" i="33"/>
  <c r="X381" i="33" s="1"/>
  <c r="W169" i="33"/>
  <c r="X169" i="33" s="1"/>
  <c r="W235" i="33"/>
  <c r="X235" i="33" s="1"/>
  <c r="W527" i="33"/>
  <c r="X527" i="33" s="1"/>
  <c r="W515" i="33"/>
  <c r="X515" i="33" s="1"/>
  <c r="W66" i="33"/>
  <c r="X66" i="33" s="1"/>
  <c r="W135" i="33"/>
  <c r="X135" i="33" s="1"/>
  <c r="W162" i="33"/>
  <c r="X162" i="33" s="1"/>
  <c r="W121" i="33"/>
  <c r="X121" i="33" s="1"/>
  <c r="W41" i="33"/>
  <c r="X41" i="33" s="1"/>
  <c r="W455" i="33"/>
  <c r="X455" i="33" s="1"/>
  <c r="W528" i="33"/>
  <c r="X528" i="33" s="1"/>
  <c r="W67" i="33"/>
  <c r="X67" i="33" s="1"/>
  <c r="W151" i="33"/>
  <c r="X151" i="33" s="1"/>
  <c r="W184" i="33"/>
  <c r="X184" i="33" s="1"/>
  <c r="W39" i="33"/>
  <c r="X39" i="33" s="1"/>
  <c r="W249" i="33"/>
  <c r="X249" i="33" s="1"/>
  <c r="W220" i="33"/>
  <c r="X220" i="33" s="1"/>
  <c r="W526" i="33"/>
  <c r="X526" i="33" s="1"/>
  <c r="W522" i="33"/>
  <c r="X522" i="33" s="1"/>
  <c r="W356" i="33"/>
  <c r="X356" i="33" s="1"/>
  <c r="W394" i="33"/>
  <c r="X394" i="33" s="1"/>
  <c r="W98" i="33"/>
  <c r="X98" i="33" s="1"/>
  <c r="W470" i="33"/>
  <c r="X470" i="33" s="1"/>
  <c r="W417" i="33"/>
  <c r="X417" i="33" s="1"/>
  <c r="W43" i="33"/>
  <c r="X43" i="33" s="1"/>
  <c r="W199" i="33"/>
  <c r="X199" i="33" s="1"/>
  <c r="W304" i="33"/>
  <c r="X304" i="33" s="1"/>
  <c r="W363" i="33"/>
  <c r="X363" i="33" s="1"/>
  <c r="W99" i="33"/>
  <c r="X99" i="33" s="1"/>
  <c r="W390" i="33"/>
  <c r="X390" i="33" s="1"/>
  <c r="W520" i="33"/>
  <c r="X520" i="33" s="1"/>
  <c r="W407" i="33"/>
  <c r="X407" i="33" s="1"/>
  <c r="W163" i="33"/>
  <c r="X163" i="33" s="1"/>
  <c r="W465" i="33"/>
  <c r="X465" i="33" s="1"/>
  <c r="W255" i="33"/>
  <c r="X255" i="33" s="1"/>
  <c r="W438" i="33"/>
  <c r="X438" i="33" s="1"/>
  <c r="W306" i="33"/>
  <c r="X306" i="33" s="1"/>
  <c r="W362" i="33"/>
  <c r="X362" i="33" s="1"/>
  <c r="W91" i="33"/>
  <c r="X91" i="33" s="1"/>
  <c r="W158" i="33"/>
  <c r="X158" i="33" s="1"/>
  <c r="W159" i="33"/>
  <c r="X159" i="33" s="1"/>
  <c r="W282" i="33"/>
  <c r="X282" i="33" s="1"/>
  <c r="E92" i="23"/>
  <c r="E94" i="23" s="1"/>
  <c r="L547" i="33" s="1"/>
  <c r="E154" i="23"/>
  <c r="E156" i="23" s="1"/>
  <c r="L548" i="33" s="1"/>
  <c r="W500" i="33"/>
  <c r="X500" i="33" s="1"/>
  <c r="W915" i="33" l="1"/>
  <c r="X915" i="33" s="1"/>
  <c r="W1038" i="33"/>
  <c r="X1038" i="33" s="1"/>
  <c r="W574" i="33"/>
  <c r="X574" i="33" s="1"/>
  <c r="W725" i="33"/>
  <c r="X725" i="33" s="1"/>
  <c r="W990" i="33"/>
  <c r="X990" i="33" s="1"/>
  <c r="W766" i="33"/>
  <c r="X766" i="33" s="1"/>
  <c r="W784" i="33"/>
  <c r="X784" i="33" s="1"/>
  <c r="W857" i="33"/>
  <c r="X857" i="33" s="1"/>
  <c r="W738" i="33"/>
  <c r="X738" i="33" s="1"/>
  <c r="W662" i="33"/>
  <c r="X662" i="33" s="1"/>
  <c r="W845" i="33"/>
  <c r="X845" i="33" s="1"/>
  <c r="W692" i="33"/>
  <c r="X692" i="33" s="1"/>
  <c r="W716" i="33"/>
  <c r="X716" i="33" s="1"/>
  <c r="W657" i="33"/>
  <c r="X657" i="33" s="1"/>
  <c r="W576" i="33"/>
  <c r="X576" i="33" s="1"/>
  <c r="W991" i="33"/>
  <c r="X991" i="33" s="1"/>
  <c r="W622" i="33"/>
  <c r="X622" i="33" s="1"/>
  <c r="W885" i="33"/>
  <c r="X885" i="33" s="1"/>
  <c r="W751" i="33"/>
  <c r="X751" i="33" s="1"/>
  <c r="W998" i="33"/>
  <c r="X998" i="33" s="1"/>
  <c r="W831" i="33"/>
  <c r="X831" i="33" s="1"/>
  <c r="W955" i="33"/>
  <c r="X955" i="33" s="1"/>
  <c r="W707" i="33"/>
  <c r="X707" i="33" s="1"/>
  <c r="W862" i="33"/>
  <c r="X862" i="33" s="1"/>
  <c r="W602" i="33"/>
  <c r="X602" i="33" s="1"/>
  <c r="W595" i="33"/>
  <c r="X595" i="33" s="1"/>
  <c r="W949" i="33"/>
  <c r="X949" i="33" s="1"/>
  <c r="W1011" i="33"/>
  <c r="X1011" i="33" s="1"/>
  <c r="W764" i="33"/>
  <c r="X764" i="33" s="1"/>
  <c r="W853" i="33"/>
  <c r="X853" i="33" s="1"/>
  <c r="W822" i="33"/>
  <c r="X822" i="33" s="1"/>
  <c r="W679" i="33"/>
  <c r="X679" i="33" s="1"/>
  <c r="W838" i="33"/>
  <c r="X838" i="33" s="1"/>
  <c r="W878" i="33"/>
  <c r="X878" i="33" s="1"/>
  <c r="W828" i="33"/>
  <c r="X828" i="33" s="1"/>
  <c r="W923" i="33"/>
  <c r="X923" i="33" s="1"/>
  <c r="W975" i="33"/>
  <c r="X975" i="33" s="1"/>
  <c r="W720" i="33"/>
  <c r="X720" i="33" s="1"/>
  <c r="W571" i="33"/>
  <c r="X571" i="33" s="1"/>
  <c r="W605" i="33"/>
  <c r="X605" i="33" s="1"/>
  <c r="W694" i="33"/>
  <c r="X694" i="33" s="1"/>
  <c r="W868" i="33"/>
  <c r="X868" i="33" s="1"/>
  <c r="W872" i="33"/>
  <c r="X872" i="33" s="1"/>
  <c r="W636" i="33"/>
  <c r="X636" i="33" s="1"/>
  <c r="W895" i="33"/>
  <c r="X895" i="33" s="1"/>
  <c r="W1010" i="33"/>
  <c r="X1010" i="33" s="1"/>
  <c r="W563" i="33"/>
  <c r="X563" i="33" s="1"/>
  <c r="W645" i="33"/>
  <c r="X645" i="33" s="1"/>
  <c r="W729" i="33"/>
  <c r="X729" i="33" s="1"/>
  <c r="W675" i="33"/>
  <c r="X675" i="33" s="1"/>
  <c r="W566" i="33"/>
  <c r="X566" i="33" s="1"/>
  <c r="W916" i="33"/>
  <c r="X916" i="33" s="1"/>
  <c r="W684" i="33"/>
  <c r="X684" i="33" s="1"/>
  <c r="W757" i="33"/>
  <c r="X757" i="33" s="1"/>
  <c r="W974" i="33"/>
  <c r="X974" i="33" s="1"/>
  <c r="W733" i="33"/>
  <c r="X733" i="33" s="1"/>
  <c r="W873" i="33"/>
  <c r="X873" i="33" s="1"/>
  <c r="W809" i="33"/>
  <c r="X809" i="33" s="1"/>
  <c r="W581" i="33"/>
  <c r="X581" i="33" s="1"/>
  <c r="W731" i="33"/>
  <c r="X731" i="33" s="1"/>
  <c r="W1034" i="33"/>
  <c r="X1034" i="33" s="1"/>
  <c r="W565" i="33"/>
  <c r="X565" i="33" s="1"/>
  <c r="W811" i="33"/>
  <c r="X811" i="33" s="1"/>
  <c r="W1060" i="33"/>
  <c r="X1060" i="33" s="1"/>
  <c r="W569" i="33"/>
  <c r="X569" i="33" s="1"/>
  <c r="W997" i="33"/>
  <c r="X997" i="33" s="1"/>
  <c r="W652" i="33"/>
  <c r="X652" i="33" s="1"/>
  <c r="W1040" i="33"/>
  <c r="X1040" i="33" s="1"/>
  <c r="W573" i="33"/>
  <c r="X573" i="33" s="1"/>
  <c r="W698" i="33"/>
  <c r="X698" i="33" s="1"/>
  <c r="W795" i="33"/>
  <c r="X795" i="33" s="1"/>
  <c r="W874" i="33"/>
  <c r="X874" i="33" s="1"/>
  <c r="W797" i="33"/>
  <c r="X797" i="33" s="1"/>
  <c r="W714" i="33"/>
  <c r="X714" i="33" s="1"/>
  <c r="W619" i="33"/>
  <c r="X619" i="33" s="1"/>
  <c r="W690" i="33"/>
  <c r="X690" i="33" s="1"/>
  <c r="W613" i="33"/>
  <c r="X613" i="33" s="1"/>
  <c r="W1031" i="33"/>
  <c r="X1031" i="33" s="1"/>
  <c r="W663" i="33"/>
  <c r="X663" i="33" s="1"/>
  <c r="X531" i="33"/>
  <c r="Q3" i="33" s="1"/>
  <c r="D282" i="23" s="1"/>
  <c r="B37" i="24" s="1"/>
  <c r="W841" i="33"/>
  <c r="X841" i="33" s="1"/>
  <c r="W721" i="33"/>
  <c r="X721" i="33" s="1"/>
  <c r="W1018" i="33"/>
  <c r="X1018" i="33" s="1"/>
  <c r="W567" i="33"/>
  <c r="X567" i="33" s="1"/>
  <c r="W1049" i="33"/>
  <c r="X1049" i="33" s="1"/>
  <c r="W740" i="33"/>
  <c r="X740" i="33" s="1"/>
  <c r="W763" i="33"/>
  <c r="X763" i="33" s="1"/>
  <c r="W851" i="33"/>
  <c r="X851" i="33" s="1"/>
  <c r="W931" i="33"/>
  <c r="X931" i="33" s="1"/>
  <c r="W718" i="33"/>
  <c r="X718" i="33" s="1"/>
  <c r="W880" i="33"/>
  <c r="X880" i="33" s="1"/>
  <c r="W659" i="33"/>
  <c r="X659" i="33" s="1"/>
  <c r="W782" i="33"/>
  <c r="X782" i="33" s="1"/>
  <c r="W1058" i="33"/>
  <c r="X1058" i="33" s="1"/>
  <c r="W856" i="33"/>
  <c r="X856" i="33" s="1"/>
  <c r="W775" i="33"/>
  <c r="X775" i="33" s="1"/>
  <c r="W944" i="33"/>
  <c r="X944" i="33" s="1"/>
  <c r="W846" i="33"/>
  <c r="X846" i="33" s="1"/>
  <c r="W907" i="33"/>
  <c r="X907" i="33" s="1"/>
  <c r="W722" i="33"/>
  <c r="X722" i="33" s="1"/>
  <c r="W1047" i="33"/>
  <c r="X1047" i="33" s="1"/>
  <c r="W611" i="33"/>
  <c r="X611" i="33" s="1"/>
  <c r="W810" i="33"/>
  <c r="X810" i="33" s="1"/>
  <c r="W678" i="33"/>
  <c r="X678" i="33" s="1"/>
  <c r="W897" i="33"/>
  <c r="X897" i="33" s="1"/>
  <c r="W940" i="33"/>
  <c r="X940" i="33" s="1"/>
  <c r="W957" i="33"/>
  <c r="X957" i="33" s="1"/>
  <c r="W819" i="33"/>
  <c r="X819" i="33" s="1"/>
  <c r="W774" i="33"/>
  <c r="X774" i="33" s="1"/>
  <c r="W978" i="33"/>
  <c r="X978" i="33" s="1"/>
  <c r="W832" i="33"/>
  <c r="X832" i="33" s="1"/>
  <c r="W641" i="33"/>
  <c r="X641" i="33" s="1"/>
  <c r="W674" i="33"/>
  <c r="X674" i="33" s="1"/>
  <c r="W812" i="33"/>
  <c r="X812" i="33" s="1"/>
  <c r="W793" i="33"/>
  <c r="X793" i="33" s="1"/>
  <c r="W664" i="33"/>
  <c r="X664" i="33" s="1"/>
  <c r="W961" i="33"/>
  <c r="X961" i="33" s="1"/>
  <c r="W584" i="33"/>
  <c r="X584" i="33" s="1"/>
  <c r="W770" i="33"/>
  <c r="X770" i="33" s="1"/>
  <c r="W709" i="33"/>
  <c r="X709" i="33" s="1"/>
  <c r="W746" i="33"/>
  <c r="X746" i="33" s="1"/>
  <c r="W1015" i="33"/>
  <c r="X1015" i="33" s="1"/>
  <c r="W676" i="33"/>
  <c r="X676" i="33" s="1"/>
  <c r="W866" i="33"/>
  <c r="X866" i="33" s="1"/>
  <c r="W806" i="33"/>
  <c r="X806" i="33" s="1"/>
  <c r="W1048" i="33"/>
  <c r="X1048" i="33" s="1"/>
  <c r="W999" i="33"/>
  <c r="X999" i="33" s="1"/>
  <c r="W626" i="33"/>
  <c r="X626" i="33" s="1"/>
  <c r="W761" i="33"/>
  <c r="X761" i="33" s="1"/>
  <c r="W904" i="33"/>
  <c r="X904" i="33" s="1"/>
  <c r="W1006" i="33"/>
  <c r="X1006" i="33" s="1"/>
  <c r="W1022" i="33"/>
  <c r="X1022" i="33" s="1"/>
  <c r="W623" i="33"/>
  <c r="X623" i="33" s="1"/>
  <c r="W802" i="33"/>
  <c r="X802" i="33" s="1"/>
  <c r="W1000" i="33"/>
  <c r="X1000" i="33" s="1"/>
  <c r="W910" i="33"/>
  <c r="X910" i="33" s="1"/>
  <c r="W876" i="33"/>
  <c r="X876" i="33" s="1"/>
  <c r="W839" i="33"/>
  <c r="X839" i="33" s="1"/>
  <c r="W747" i="33"/>
  <c r="X747" i="33" s="1"/>
  <c r="W1057" i="33"/>
  <c r="X1057" i="33" s="1"/>
  <c r="W1039" i="33"/>
  <c r="X1039" i="33" s="1"/>
  <c r="W1014" i="33"/>
  <c r="X1014" i="33" s="1"/>
  <c r="W951" i="33"/>
  <c r="X951" i="33" s="1"/>
  <c r="W962" i="33"/>
  <c r="X962" i="33" s="1"/>
  <c r="W1059" i="33"/>
  <c r="X1059" i="33" s="1"/>
  <c r="W798" i="33"/>
  <c r="X798" i="33" s="1"/>
  <c r="W579" i="33"/>
  <c r="X579" i="33" s="1"/>
  <c r="W647" i="33"/>
  <c r="X647" i="33" s="1"/>
  <c r="W1036" i="33"/>
  <c r="X1036" i="33" s="1"/>
  <c r="W697" i="33"/>
  <c r="X697" i="33" s="1"/>
  <c r="W995" i="33"/>
  <c r="X995" i="33" s="1"/>
  <c r="W689" i="33"/>
  <c r="X689" i="33" s="1"/>
  <c r="W661" i="33"/>
  <c r="X661" i="33" s="1"/>
  <c r="W906" i="33"/>
  <c r="X906" i="33" s="1"/>
  <c r="W615" i="33"/>
  <c r="X615" i="33" s="1"/>
  <c r="W591" i="33"/>
  <c r="X591" i="33" s="1"/>
  <c r="W982" i="33"/>
  <c r="X982" i="33" s="1"/>
  <c r="W1050" i="33"/>
  <c r="X1050" i="33" s="1"/>
  <c r="W821" i="33"/>
  <c r="X821" i="33" s="1"/>
  <c r="W1052" i="33"/>
  <c r="X1052" i="33" s="1"/>
  <c r="W996" i="33"/>
  <c r="X996" i="33" s="1"/>
  <c r="W911" i="33"/>
  <c r="X911" i="33" s="1"/>
  <c r="W723" i="33"/>
  <c r="X723" i="33" s="1"/>
  <c r="W630" i="33"/>
  <c r="X630" i="33" s="1"/>
  <c r="W600" i="33"/>
  <c r="X600" i="33" s="1"/>
  <c r="W953" i="33"/>
  <c r="X953" i="33" s="1"/>
  <c r="W655" i="33"/>
  <c r="X655" i="33" s="1"/>
  <c r="W948" i="33"/>
  <c r="X948" i="33" s="1"/>
  <c r="W1025" i="33"/>
  <c r="X1025" i="33" s="1"/>
  <c r="W643" i="33"/>
  <c r="X643" i="33" s="1"/>
  <c r="W570" i="33"/>
  <c r="X570" i="33" s="1"/>
  <c r="W627" i="33"/>
  <c r="X627" i="33" s="1"/>
  <c r="W590" i="33"/>
  <c r="X590" i="33" s="1"/>
  <c r="W942" i="33"/>
  <c r="X942" i="33" s="1"/>
  <c r="W640" i="33"/>
  <c r="X640" i="33" s="1"/>
  <c r="W823" i="33"/>
  <c r="X823" i="33" s="1"/>
  <c r="W800" i="33"/>
  <c r="X800" i="33" s="1"/>
  <c r="W593" i="33"/>
  <c r="X593" i="33" s="1"/>
  <c r="W756" i="33"/>
  <c r="X756" i="33" s="1"/>
  <c r="W1028" i="33"/>
  <c r="X1028" i="33" s="1"/>
  <c r="W572" i="33"/>
  <c r="X572" i="33" s="1"/>
  <c r="W837" i="33"/>
  <c r="X837" i="33" s="1"/>
  <c r="W1001" i="33"/>
  <c r="X1001" i="33" s="1"/>
  <c r="W758" i="33"/>
  <c r="X758" i="33" s="1"/>
  <c r="W860" i="33"/>
  <c r="X860" i="33" s="1"/>
  <c r="W934" i="33"/>
  <c r="X934" i="33" s="1"/>
  <c r="W599" i="33"/>
  <c r="X599" i="33" s="1"/>
  <c r="W670" i="33"/>
  <c r="X670" i="33" s="1"/>
  <c r="W791" i="33"/>
  <c r="X791" i="33" s="1"/>
  <c r="W925" i="33"/>
  <c r="X925" i="33" s="1"/>
  <c r="W726" i="33"/>
  <c r="X726" i="33" s="1"/>
  <c r="W586" i="33"/>
  <c r="X586" i="33" s="1"/>
  <c r="W952" i="33"/>
  <c r="X952" i="33" s="1"/>
  <c r="W858" i="33"/>
  <c r="X858" i="33" s="1"/>
  <c r="W1026" i="33"/>
  <c r="X1026" i="33" s="1"/>
  <c r="W826" i="33"/>
  <c r="X826" i="33" s="1"/>
  <c r="W634" i="33"/>
  <c r="X634" i="33" s="1"/>
  <c r="W561" i="33"/>
  <c r="X561" i="33" s="1"/>
  <c r="W900" i="33"/>
  <c r="X900" i="33" s="1"/>
  <c r="W884" i="33"/>
  <c r="X884" i="33" s="1"/>
  <c r="W656" i="33"/>
  <c r="X656" i="33" s="1"/>
  <c r="W976" i="33"/>
  <c r="X976" i="33" s="1"/>
  <c r="W673" i="33"/>
  <c r="X673" i="33" s="1"/>
  <c r="W765" i="33"/>
  <c r="X765" i="33" s="1"/>
  <c r="W969" i="33"/>
  <c r="X969" i="33" s="1"/>
  <c r="W935" i="33"/>
  <c r="X935" i="33" s="1"/>
  <c r="W604" i="33"/>
  <c r="X604" i="33" s="1"/>
  <c r="W691" i="33"/>
  <c r="X691" i="33" s="1"/>
  <c r="W724" i="33"/>
  <c r="X724" i="33" s="1"/>
  <c r="W855" i="33"/>
  <c r="X855" i="33" s="1"/>
  <c r="W776" i="33"/>
  <c r="X776" i="33" s="1"/>
  <c r="W899" i="33"/>
  <c r="X899" i="33" s="1"/>
  <c r="W983" i="33"/>
  <c r="X983" i="33" s="1"/>
  <c r="W688" i="33"/>
  <c r="X688" i="33" s="1"/>
  <c r="W815" i="33"/>
  <c r="X815" i="33" s="1"/>
  <c r="W589" i="33"/>
  <c r="X589" i="33" s="1"/>
  <c r="W803" i="33"/>
  <c r="X803" i="33" s="1"/>
  <c r="W682" i="33"/>
  <c r="X682" i="33" s="1"/>
  <c r="W745" i="33"/>
  <c r="X745" i="33" s="1"/>
  <c r="W881" i="33"/>
  <c r="X881" i="33" s="1"/>
  <c r="W927" i="33"/>
  <c r="X927" i="33" s="1"/>
  <c r="W1027" i="33"/>
  <c r="X1027" i="33" s="1"/>
  <c r="W994" i="33"/>
  <c r="X994" i="33" s="1"/>
  <c r="W950" i="33"/>
  <c r="X950" i="33" s="1"/>
  <c r="W870" i="33"/>
  <c r="X870" i="33" s="1"/>
  <c r="W558" i="33"/>
  <c r="X558" i="33" s="1"/>
  <c r="W794" i="33"/>
  <c r="X794" i="33" s="1"/>
  <c r="W1023" i="33"/>
  <c r="X1023" i="33" s="1"/>
  <c r="W598" i="33"/>
  <c r="X598" i="33" s="1"/>
  <c r="W943" i="33"/>
  <c r="X943" i="33" s="1"/>
  <c r="W842" i="33"/>
  <c r="X842" i="33" s="1"/>
  <c r="W799" i="33"/>
  <c r="X799" i="33" s="1"/>
  <c r="W577" i="33"/>
  <c r="X577" i="33" s="1"/>
  <c r="W1003" i="33"/>
  <c r="X1003" i="33" s="1"/>
  <c r="W902" i="33"/>
  <c r="X902" i="33" s="1"/>
  <c r="W780" i="33"/>
  <c r="X780" i="33" s="1"/>
  <c r="W730" i="33"/>
  <c r="X730" i="33" s="1"/>
  <c r="W771" i="33"/>
  <c r="X771" i="33" s="1"/>
  <c r="W1021" i="33"/>
  <c r="X1021" i="33" s="1"/>
  <c r="W840" i="33"/>
  <c r="X840" i="33" s="1"/>
  <c r="W966" i="33"/>
  <c r="X966" i="33" s="1"/>
  <c r="W744" i="33"/>
  <c r="X744" i="33" s="1"/>
  <c r="W1061" i="33"/>
  <c r="X1061" i="33" s="1"/>
  <c r="W1037" i="33"/>
  <c r="X1037" i="33" s="1"/>
  <c r="W920" i="33"/>
  <c r="X920" i="33" s="1"/>
  <c r="W705" i="33"/>
  <c r="X705" i="33" s="1"/>
  <c r="W1030" i="33"/>
  <c r="X1030" i="33" s="1"/>
  <c r="W585" i="33"/>
  <c r="X585" i="33" s="1"/>
  <c r="W557" i="33"/>
  <c r="X557" i="33" s="1"/>
  <c r="W929" i="33"/>
  <c r="X929" i="33" s="1"/>
  <c r="W863" i="33"/>
  <c r="X863" i="33" s="1"/>
  <c r="W827" i="33"/>
  <c r="X827" i="33" s="1"/>
  <c r="W875" i="33"/>
  <c r="X875" i="33" s="1"/>
  <c r="W898" i="33"/>
  <c r="X898" i="33" s="1"/>
  <c r="W882" i="33"/>
  <c r="X882" i="33" s="1"/>
  <c r="W638" i="33"/>
  <c r="X638" i="33" s="1"/>
  <c r="W588" i="33"/>
  <c r="X588" i="33" s="1"/>
  <c r="W801" i="33"/>
  <c r="X801" i="33" s="1"/>
  <c r="W594" i="33"/>
  <c r="X594" i="33" s="1"/>
  <c r="W1007" i="33"/>
  <c r="X1007" i="33" s="1"/>
  <c r="W813" i="33"/>
  <c r="X813" i="33" s="1"/>
  <c r="W658" i="33"/>
  <c r="X658" i="33" s="1"/>
  <c r="W1051" i="33"/>
  <c r="X1051" i="33" s="1"/>
  <c r="W562" i="33"/>
  <c r="X562" i="33" s="1"/>
  <c r="W893" i="33"/>
  <c r="X893" i="33" s="1"/>
  <c r="W628" i="33"/>
  <c r="X628" i="33" s="1"/>
  <c r="W960" i="33"/>
  <c r="X960" i="33" s="1"/>
  <c r="W617" i="33"/>
  <c r="X617" i="33" s="1"/>
  <c r="W624" i="33"/>
  <c r="X624" i="33" s="1"/>
  <c r="W672" i="33"/>
  <c r="X672" i="33" s="1"/>
  <c r="W703" i="33"/>
  <c r="X703" i="33" s="1"/>
  <c r="W986" i="33"/>
  <c r="X986" i="33" s="1"/>
  <c r="W592" i="33"/>
  <c r="X592" i="33" s="1"/>
  <c r="W666" i="33"/>
  <c r="X666" i="33" s="1"/>
  <c r="W807" i="33"/>
  <c r="X807" i="33" s="1"/>
  <c r="W972" i="33"/>
  <c r="X972" i="33" s="1"/>
  <c r="W629" i="33"/>
  <c r="X629" i="33" s="1"/>
  <c r="W610" i="33"/>
  <c r="X610" i="33" s="1"/>
  <c r="W668" i="33"/>
  <c r="X668" i="33" s="1"/>
  <c r="W808" i="33"/>
  <c r="X808" i="33" s="1"/>
  <c r="W1062" i="33"/>
  <c r="X1062" i="33" s="1"/>
  <c r="W833" i="33"/>
  <c r="X833" i="33" s="1"/>
  <c r="W967" i="33"/>
  <c r="X967" i="33" s="1"/>
  <c r="W769" i="33"/>
  <c r="X769" i="33" s="1"/>
  <c r="W669" i="33"/>
  <c r="X669" i="33" s="1"/>
  <c r="W859" i="33"/>
  <c r="X859" i="33" s="1"/>
  <c r="W933" i="33"/>
  <c r="X933" i="33" s="1"/>
  <c r="W687" i="33"/>
  <c r="X687" i="33" s="1"/>
  <c r="W918" i="33"/>
  <c r="X918" i="33" s="1"/>
  <c r="W965" i="33"/>
  <c r="X965" i="33" s="1"/>
  <c r="W1013" i="33"/>
  <c r="X1013" i="33" s="1"/>
  <c r="W889" i="33"/>
  <c r="X889" i="33" s="1"/>
  <c r="W830" i="33"/>
  <c r="X830" i="33" s="1"/>
  <c r="W603" i="33"/>
  <c r="X603" i="33" s="1"/>
  <c r="W984" i="33"/>
  <c r="X984" i="33" s="1"/>
  <c r="W612" i="33"/>
  <c r="X612" i="33" s="1"/>
  <c r="W683" i="33"/>
  <c r="X683" i="33" s="1"/>
  <c r="W861" i="33"/>
  <c r="X861" i="33" s="1"/>
  <c r="W789" i="33"/>
  <c r="X789" i="33" s="1"/>
  <c r="W712" i="33"/>
  <c r="X712" i="33" s="1"/>
  <c r="W621" i="33"/>
  <c r="X621" i="33" s="1"/>
  <c r="W728" i="33"/>
  <c r="X728" i="33" s="1"/>
  <c r="W759" i="33"/>
  <c r="X759" i="33" s="1"/>
  <c r="W941" i="33"/>
  <c r="X941" i="33" s="1"/>
  <c r="W587" i="33"/>
  <c r="X587" i="33" s="1"/>
  <c r="W939" i="33"/>
  <c r="X939" i="33" s="1"/>
  <c r="W932" i="33"/>
  <c r="X932" i="33" s="1"/>
  <c r="W715" i="33"/>
  <c r="X715" i="33" s="1"/>
  <c r="W607" i="33"/>
  <c r="X607" i="33" s="1"/>
  <c r="W732" i="33"/>
  <c r="X732" i="33" s="1"/>
  <c r="W892" i="33"/>
  <c r="X892" i="33" s="1"/>
  <c r="W580" i="33"/>
  <c r="X580" i="33" s="1"/>
  <c r="W735" i="33"/>
  <c r="X735" i="33" s="1"/>
  <c r="W1008" i="33"/>
  <c r="X1008" i="33" s="1"/>
  <c r="W564" i="33"/>
  <c r="X564" i="33" s="1"/>
  <c r="W820" i="33"/>
  <c r="X820" i="33" s="1"/>
  <c r="W1033" i="33"/>
  <c r="X1033" i="33" s="1"/>
  <c r="W555" i="33"/>
  <c r="X555" i="33" s="1"/>
  <c r="W650" i="33"/>
  <c r="X650" i="33" s="1"/>
  <c r="W642" i="33"/>
  <c r="X642" i="33" s="1"/>
  <c r="W741" i="33"/>
  <c r="X741" i="33" s="1"/>
  <c r="W1024" i="33"/>
  <c r="X1024" i="33" s="1"/>
  <c r="W748" i="33"/>
  <c r="X748" i="33" s="1"/>
  <c r="W968" i="33"/>
  <c r="X968" i="33" s="1"/>
  <c r="W554" i="33"/>
  <c r="X554" i="33" s="1"/>
  <c r="W963" i="33"/>
  <c r="X963" i="33" s="1"/>
  <c r="W742" i="33"/>
  <c r="X742" i="33" s="1"/>
  <c r="W646" i="33"/>
  <c r="X646" i="33" s="1"/>
  <c r="W1019" i="33"/>
  <c r="X1019" i="33" s="1"/>
  <c r="W625" i="33"/>
  <c r="X625" i="33" s="1"/>
  <c r="W894" i="33"/>
  <c r="X894" i="33" s="1"/>
  <c r="W1041" i="33"/>
  <c r="X1041" i="33" s="1"/>
  <c r="W1035" i="33"/>
  <c r="X1035" i="33" s="1"/>
  <c r="W814" i="33"/>
  <c r="X814" i="33" s="1"/>
  <c r="W1009" i="33"/>
  <c r="X1009" i="33" s="1"/>
  <c r="W772" i="33"/>
  <c r="X772" i="33" s="1"/>
  <c r="W1055" i="33"/>
  <c r="X1055" i="33" s="1"/>
  <c r="W706" i="33"/>
  <c r="X706" i="33" s="1"/>
  <c r="W869" i="33"/>
  <c r="X869" i="33" s="1"/>
  <c r="W786" i="33"/>
  <c r="X786" i="33" s="1"/>
  <c r="W700" i="33"/>
  <c r="X700" i="33" s="1"/>
  <c r="W924" i="33"/>
  <c r="X924" i="33" s="1"/>
  <c r="W552" i="33"/>
  <c r="X552" i="33" s="1"/>
  <c r="W937" i="33"/>
  <c r="X937" i="33" s="1"/>
  <c r="W912" i="33"/>
  <c r="X912" i="33" s="1"/>
  <c r="W989" i="33"/>
  <c r="X989" i="33" s="1"/>
  <c r="W578" i="33"/>
  <c r="X578" i="33" s="1"/>
  <c r="W891" i="33"/>
  <c r="X891" i="33" s="1"/>
  <c r="W711" i="33"/>
  <c r="X711" i="33" s="1"/>
  <c r="W1032" i="33"/>
  <c r="X1032" i="33" s="1"/>
  <c r="W847" i="33"/>
  <c r="X847" i="33" s="1"/>
  <c r="W681" i="33"/>
  <c r="X681" i="33" s="1"/>
  <c r="W708" i="33"/>
  <c r="X708" i="33" s="1"/>
  <c r="W667" i="33"/>
  <c r="X667" i="33" s="1"/>
  <c r="W781" i="33"/>
  <c r="X781" i="33" s="1"/>
  <c r="W778" i="33"/>
  <c r="X778" i="33" s="1"/>
  <c r="W685" i="33"/>
  <c r="X685" i="33" s="1"/>
  <c r="W653" i="33"/>
  <c r="X653" i="33" s="1"/>
  <c r="W749" i="33"/>
  <c r="X749" i="33" s="1"/>
  <c r="W633" i="33"/>
  <c r="X633" i="33" s="1"/>
  <c r="W844" i="33"/>
  <c r="X844" i="33" s="1"/>
  <c r="W713" i="33"/>
  <c r="X713" i="33" s="1"/>
  <c r="W843" i="33"/>
  <c r="X843" i="33" s="1"/>
  <c r="W693" i="33"/>
  <c r="X693" i="33" s="1"/>
  <c r="W620" i="33"/>
  <c r="X620" i="33" s="1"/>
  <c r="W727" i="33"/>
  <c r="X727" i="33" s="1"/>
  <c r="W553" i="33"/>
  <c r="X553" i="33" s="1"/>
  <c r="W1017" i="33"/>
  <c r="X1017" i="33" s="1"/>
  <c r="W734" i="33"/>
  <c r="X734" i="33" s="1"/>
  <c r="W1029" i="33"/>
  <c r="X1029" i="33" s="1"/>
  <c r="W768" i="33"/>
  <c r="X768" i="33" s="1"/>
  <c r="W695" i="33"/>
  <c r="X695" i="33" s="1"/>
  <c r="W985" i="33"/>
  <c r="X985" i="33" s="1"/>
  <c r="W596" i="33"/>
  <c r="X596" i="33" s="1"/>
  <c r="W609" i="33"/>
  <c r="X609" i="33" s="1"/>
  <c r="W635" i="33"/>
  <c r="X635" i="33" s="1"/>
  <c r="W890" i="33"/>
  <c r="X890" i="33" s="1"/>
  <c r="W790" i="33"/>
  <c r="X790" i="33" s="1"/>
  <c r="W1053" i="33"/>
  <c r="X1053" i="33" s="1"/>
  <c r="W817" i="33"/>
  <c r="X817" i="33" s="1"/>
  <c r="W971" i="33"/>
  <c r="X971" i="33" s="1"/>
  <c r="W865" i="33"/>
  <c r="X865" i="33" s="1"/>
  <c r="W987" i="33"/>
  <c r="X987" i="33" s="1"/>
  <c r="W936" i="33"/>
  <c r="X936" i="33" s="1"/>
  <c r="W1005" i="33"/>
  <c r="X1005" i="33" s="1"/>
  <c r="W1045" i="33"/>
  <c r="X1045" i="33" s="1"/>
  <c r="W901" i="33"/>
  <c r="X901" i="33" s="1"/>
  <c r="W1044" i="33"/>
  <c r="X1044" i="33" s="1"/>
  <c r="W805" i="33"/>
  <c r="X805" i="33" s="1"/>
  <c r="W887" i="33"/>
  <c r="X887" i="33" s="1"/>
  <c r="W651" i="33"/>
  <c r="X651" i="33" s="1"/>
  <c r="W637" i="33"/>
  <c r="X637" i="33" s="1"/>
  <c r="W556" i="33"/>
  <c r="X556" i="33" s="1"/>
  <c r="W824" i="33"/>
  <c r="X824" i="33" s="1"/>
  <c r="W886" i="33"/>
  <c r="X886" i="33" s="1"/>
  <c r="W719" i="33"/>
  <c r="X719" i="33" s="1"/>
  <c r="W835" i="33"/>
  <c r="X835" i="33" s="1"/>
  <c r="W1042" i="33"/>
  <c r="X1042" i="33" s="1"/>
  <c r="W879" i="33"/>
  <c r="X879" i="33" s="1"/>
  <c r="W750" i="33"/>
  <c r="X750" i="33" s="1"/>
  <c r="W981" i="33"/>
  <c r="X981" i="33" s="1"/>
  <c r="W710" i="33"/>
  <c r="X710" i="33" s="1"/>
  <c r="W788" i="33"/>
  <c r="X788" i="33" s="1"/>
  <c r="W973" i="33"/>
  <c r="X973" i="33" s="1"/>
  <c r="W1054" i="33"/>
  <c r="X1054" i="33" s="1"/>
  <c r="W753" i="33"/>
  <c r="X753" i="33" s="1"/>
  <c r="W1016" i="33"/>
  <c r="X1016" i="33" s="1"/>
  <c r="W913" i="33"/>
  <c r="X913" i="33" s="1"/>
  <c r="W979" i="33"/>
  <c r="X979" i="33" s="1"/>
  <c r="W888" i="33"/>
  <c r="X888" i="33" s="1"/>
  <c r="W717" i="33"/>
  <c r="X717" i="33" s="1"/>
  <c r="W677" i="33"/>
  <c r="X677" i="33" s="1"/>
  <c r="W917" i="33"/>
  <c r="X917" i="33" s="1"/>
  <c r="W905" i="33"/>
  <c r="X905" i="33" s="1"/>
  <c r="W737" i="33"/>
  <c r="X737" i="33" s="1"/>
  <c r="W649" i="33"/>
  <c r="X649" i="33" s="1"/>
  <c r="W796" i="33"/>
  <c r="X796" i="33" s="1"/>
  <c r="W852" i="33"/>
  <c r="X852" i="33" s="1"/>
  <c r="W956" i="33"/>
  <c r="X956" i="33" s="1"/>
  <c r="W958" i="33"/>
  <c r="X958" i="33" s="1"/>
  <c r="W867" i="33"/>
  <c r="X867" i="33" s="1"/>
  <c r="W702" i="33"/>
  <c r="X702" i="33" s="1"/>
  <c r="W850" i="33"/>
  <c r="X850" i="33" s="1"/>
  <c r="W783" i="33"/>
  <c r="X783" i="33" s="1"/>
  <c r="W699" i="33"/>
  <c r="X699" i="33" s="1"/>
  <c r="W785" i="33"/>
  <c r="X785" i="33" s="1"/>
  <c r="W938" i="33"/>
  <c r="X938" i="33" s="1"/>
  <c r="W680" i="33"/>
  <c r="X680" i="33" s="1"/>
  <c r="W754" i="33"/>
  <c r="X754" i="33" s="1"/>
  <c r="W1056" i="33"/>
  <c r="X1056" i="33" s="1"/>
  <c r="W686" i="33"/>
  <c r="X686" i="33" s="1"/>
  <c r="W752" i="33"/>
  <c r="X752" i="33" s="1"/>
  <c r="W945" i="33"/>
  <c r="X945" i="33" s="1"/>
  <c r="W608" i="33"/>
  <c r="X608" i="33" s="1"/>
  <c r="W1004" i="33"/>
  <c r="X1004" i="33" s="1"/>
  <c r="W908" i="33"/>
  <c r="X908" i="33" s="1"/>
  <c r="W616" i="33"/>
  <c r="X616" i="33" s="1"/>
  <c r="W644" i="33"/>
  <c r="X644" i="33" s="1"/>
  <c r="W601" i="33"/>
  <c r="X601" i="33" s="1"/>
  <c r="W760" i="33"/>
  <c r="X760" i="33" s="1"/>
  <c r="W921" i="33"/>
  <c r="X921" i="33" s="1"/>
  <c r="W583" i="33"/>
  <c r="X583" i="33" s="1"/>
  <c r="W779" i="33"/>
  <c r="X779" i="33" s="1"/>
  <c r="W1020" i="33"/>
  <c r="X1020" i="33" s="1"/>
  <c r="W660" i="33"/>
  <c r="X660" i="33" s="1"/>
  <c r="W903" i="33"/>
  <c r="X903" i="33" s="1"/>
  <c r="W914" i="33"/>
  <c r="X914" i="33" s="1"/>
  <c r="W568" i="33"/>
  <c r="X568" i="33" s="1"/>
  <c r="W825" i="33"/>
  <c r="X825" i="33" s="1"/>
  <c r="W947" i="33"/>
  <c r="X947" i="33" s="1"/>
  <c r="W818" i="33"/>
  <c r="X818" i="33" s="1"/>
  <c r="W946" i="33"/>
  <c r="X946" i="33" s="1"/>
  <c r="W618" i="33"/>
  <c r="X618" i="33" s="1"/>
  <c r="W551" i="33"/>
  <c r="X551" i="33" s="1"/>
  <c r="W930" i="33"/>
  <c r="X930" i="33" s="1"/>
  <c r="W988" i="33"/>
  <c r="X988" i="33" s="1"/>
  <c r="W767" i="33"/>
  <c r="X767" i="33" s="1"/>
  <c r="W804" i="33"/>
  <c r="X804" i="33" s="1"/>
  <c r="W762" i="33"/>
  <c r="X762" i="33" s="1"/>
  <c r="W959" i="33"/>
  <c r="X959" i="33" s="1"/>
  <c r="W993" i="33"/>
  <c r="X993" i="33" s="1"/>
  <c r="W954" i="33"/>
  <c r="X954" i="33" s="1"/>
  <c r="W1043" i="33"/>
  <c r="X1043" i="33" s="1"/>
  <c r="W836" i="33"/>
  <c r="X836" i="33" s="1"/>
  <c r="W871" i="33"/>
  <c r="X871" i="33" s="1"/>
  <c r="W922" i="33"/>
  <c r="X922" i="33" s="1"/>
  <c r="W964" i="33"/>
  <c r="X964" i="33" s="1"/>
  <c r="W977" i="33"/>
  <c r="X977" i="33" s="1"/>
  <c r="W864" i="33"/>
  <c r="X864" i="33" s="1"/>
  <c r="W816" i="33"/>
  <c r="X816" i="33" s="1"/>
  <c r="W560" i="33"/>
  <c r="X560" i="33" s="1"/>
  <c r="W654" i="33"/>
  <c r="X654" i="33" s="1"/>
  <c r="W606" i="33"/>
  <c r="X606" i="33" s="1"/>
  <c r="W883" i="33"/>
  <c r="X883" i="33" s="1"/>
  <c r="W787" i="33"/>
  <c r="X787" i="33" s="1"/>
  <c r="W1046" i="33"/>
  <c r="X1046" i="33" s="1"/>
  <c r="W631" i="33"/>
  <c r="X631" i="33" s="1"/>
  <c r="W665" i="33"/>
  <c r="X665" i="33" s="1"/>
  <c r="W854" i="33"/>
  <c r="X854" i="33" s="1"/>
  <c r="W559" i="33"/>
  <c r="X559" i="33" s="1"/>
  <c r="W614" i="33"/>
  <c r="X614" i="33" s="1"/>
  <c r="W632" i="33"/>
  <c r="X632" i="33" s="1"/>
  <c r="W739" i="33"/>
  <c r="X739" i="33" s="1"/>
  <c r="W849" i="33"/>
  <c r="X849" i="33" s="1"/>
  <c r="W1012" i="33"/>
  <c r="X1012" i="33" s="1"/>
  <c r="W582" i="33"/>
  <c r="X582" i="33" s="1"/>
  <c r="W829" i="33"/>
  <c r="X829" i="33" s="1"/>
  <c r="W848" i="33"/>
  <c r="X848" i="33" s="1"/>
  <c r="W928" i="33"/>
  <c r="X928" i="33" s="1"/>
  <c r="W970" i="33"/>
  <c r="X970" i="33" s="1"/>
  <c r="W926" i="33"/>
  <c r="X926" i="33" s="1"/>
  <c r="W980" i="33"/>
  <c r="X980" i="33" s="1"/>
  <c r="W701" i="33"/>
  <c r="X701" i="33" s="1"/>
  <c r="W597" i="33"/>
  <c r="X597" i="33" s="1"/>
  <c r="W877" i="33"/>
  <c r="X877" i="33" s="1"/>
  <c r="W1002" i="33"/>
  <c r="X1002" i="33" s="1"/>
  <c r="W704" i="33"/>
  <c r="X704" i="33" s="1"/>
  <c r="W992" i="33"/>
  <c r="X992" i="33" s="1"/>
  <c r="W639" i="33"/>
  <c r="X639" i="33" s="1"/>
  <c r="W696" i="33"/>
  <c r="X696" i="33" s="1"/>
  <c r="W773" i="33"/>
  <c r="X773" i="33" s="1"/>
  <c r="W755" i="33"/>
  <c r="X755" i="33" s="1"/>
  <c r="W792" i="33"/>
  <c r="X792" i="33" s="1"/>
  <c r="W777" i="33"/>
  <c r="X777" i="33" s="1"/>
  <c r="W671" i="33"/>
  <c r="X671" i="33" s="1"/>
  <c r="W834" i="33"/>
  <c r="X834" i="33" s="1"/>
  <c r="W575" i="33"/>
  <c r="X575" i="33" s="1"/>
  <c r="W743" i="33"/>
  <c r="X743" i="33" s="1"/>
  <c r="W896" i="33"/>
  <c r="X896" i="33" s="1"/>
  <c r="W919" i="33"/>
  <c r="X919" i="33" s="1"/>
  <c r="W909" i="33"/>
  <c r="X909" i="33" s="1"/>
  <c r="W736" i="33"/>
  <c r="X736" i="33" s="1"/>
  <c r="W648" i="33"/>
  <c r="X648" i="33" s="1"/>
  <c r="D285" i="23" l="1"/>
  <c r="B47" i="2"/>
  <c r="X1064" i="33"/>
  <c r="R3" i="33" s="1"/>
  <c r="E282" i="23" s="1"/>
  <c r="Z47" i="2" s="1"/>
  <c r="B39" i="24"/>
  <c r="D286" i="23"/>
  <c r="C37" i="24" l="1"/>
  <c r="E285" i="23"/>
  <c r="E286" i="23" s="1"/>
  <c r="B23" i="2"/>
  <c r="B43" i="24"/>
  <c r="C39" i="24" l="1"/>
  <c r="Z23" i="2"/>
  <c r="C43" i="24"/>
  <c r="B48" i="24" s="1"/>
</calcChain>
</file>

<file path=xl/sharedStrings.xml><?xml version="1.0" encoding="utf-8"?>
<sst xmlns="http://schemas.openxmlformats.org/spreadsheetml/2006/main" count="2722" uniqueCount="922">
  <si>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</si>
  <si>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</si>
  <si>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</si>
  <si>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</si>
  <si>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</si>
  <si>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</si>
  <si>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</si>
  <si>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</si>
  <si>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</si>
  <si>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</si>
  <si>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</si>
  <si>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</si>
  <si>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</si>
  <si>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</si>
  <si>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</si>
  <si>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</si>
  <si>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</si>
  <si>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</si>
  <si>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</si>
  <si>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</si>
  <si>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</si>
  <si>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</si>
  <si>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</si>
  <si>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</si>
  <si>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</si>
  <si>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</si>
  <si>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</si>
  <si>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</si>
  <si>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</si>
  <si>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</si>
  <si>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</si>
  <si>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</si>
  <si>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</si>
  <si>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</si>
  <si>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</si>
  <si>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</si>
  <si>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</si>
  <si>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</si>
  <si>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</si>
  <si>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</si>
  <si>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</si>
  <si>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</si>
  <si>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</si>
  <si>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</si>
  <si>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</si>
  <si>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</si>
  <si>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</si>
  <si>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</si>
  <si>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</si>
  <si>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</si>
  <si>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</si>
  <si>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</si>
  <si>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</si>
  <si>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</si>
  <si>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</si>
  <si>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</si>
  <si>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</si>
  <si>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</si>
  <si>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</si>
  <si>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</si>
  <si>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</si>
  <si>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</si>
  <si>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</si>
  <si>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</si>
  <si>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</si>
  <si>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</si>
  <si>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</si>
  <si>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</si>
  <si>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</si>
  <si>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</si>
  <si>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</si>
  <si>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</si>
  <si>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</si>
  <si>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</si>
  <si>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</si>
  <si>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</si>
  <si>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</si>
  <si>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</si>
  <si>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</si>
  <si>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</si>
  <si>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</si>
  <si>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</si>
  <si>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</si>
  <si>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</si>
  <si>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</si>
  <si>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</si>
  <si>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</si>
  <si>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</si>
  <si>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</si>
  <si>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</si>
  <si>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</si>
  <si>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</si>
  <si>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</si>
  <si>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</si>
  <si>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</si>
  <si>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</si>
  <si>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</si>
  <si>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</si>
  <si>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</si>
  <si>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</si>
  <si>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</si>
  <si>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</si>
  <si>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</si>
  <si>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</si>
  <si>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</si>
  <si>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</si>
  <si>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</si>
  <si>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</si>
  <si>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</si>
  <si>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</si>
  <si>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</si>
  <si>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</si>
  <si>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</si>
  <si>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</si>
  <si>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</si>
  <si>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</si>
  <si>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</si>
  <si>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</si>
  <si>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</si>
  <si>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</si>
  <si>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</si>
  <si>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</si>
  <si>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</si>
  <si>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</si>
  <si>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</si>
  <si>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</si>
  <si>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</si>
  <si>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</si>
  <si>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</si>
  <si>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</si>
  <si>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</si>
  <si>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</si>
  <si>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</si>
  <si>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</si>
  <si>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</si>
  <si>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</si>
  <si>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</si>
  <si>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</si>
  <si>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</si>
  <si>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</si>
  <si>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</si>
  <si>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</si>
  <si>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</si>
  <si>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</si>
  <si>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</si>
  <si>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</si>
  <si>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</si>
  <si>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</si>
  <si>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</si>
  <si>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</si>
  <si>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</si>
  <si>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</si>
  <si>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</si>
  <si>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</si>
  <si>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</si>
  <si>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</si>
  <si>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</si>
  <si>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</si>
  <si>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</si>
  <si>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</si>
  <si>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</si>
  <si>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</si>
  <si>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</si>
  <si>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</si>
  <si>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</si>
  <si>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</si>
  <si>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</si>
  <si>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</si>
  <si>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</si>
  <si>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</si>
  <si>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</si>
  <si>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</si>
  <si>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</si>
  <si>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</si>
  <si>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</si>
  <si>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</si>
  <si>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</si>
  <si>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</si>
  <si>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</si>
  <si>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</si>
  <si>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</si>
  <si>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</si>
  <si>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</si>
  <si>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</si>
  <si>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</si>
  <si>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</si>
  <si>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</si>
  <si>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</si>
  <si>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</si>
  <si>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</si>
  <si>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</si>
  <si>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</si>
  <si>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</si>
  <si>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</si>
  <si>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</si>
  <si>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</si>
  <si>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</si>
  <si>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</si>
  <si>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</si>
  <si>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</si>
  <si>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</si>
  <si>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</si>
  <si>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</si>
  <si>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</si>
  <si>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</si>
  <si>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</si>
  <si>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</si>
  <si>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</si>
  <si>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</si>
  <si>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</si>
  <si>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</si>
  <si>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</si>
  <si>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</si>
  <si>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</si>
  <si>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</si>
  <si>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</si>
  <si>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</si>
  <si>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</si>
  <si>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</si>
  <si>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</si>
  <si>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</si>
  <si>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</si>
  <si>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</si>
  <si>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</si>
  <si>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</si>
  <si>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</si>
  <si>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</si>
  <si>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</si>
  <si>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</si>
  <si>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</si>
  <si>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</si>
  <si>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</si>
  <si>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</si>
  <si>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</si>
  <si>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</si>
  <si>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</si>
  <si>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</si>
  <si>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</si>
  <si>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</si>
  <si>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</si>
  <si>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</si>
  <si>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</si>
  <si>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</si>
  <si>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</si>
  <si>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</si>
  <si>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</si>
  <si>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</si>
  <si>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</si>
  <si>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</si>
  <si>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</si>
  <si>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</si>
  <si>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</si>
  <si>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</si>
  <si>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</si>
  <si>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</si>
  <si>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</si>
  <si>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</si>
  <si>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</si>
  <si>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</si>
  <si>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</si>
  <si>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</si>
  <si>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</si>
  <si>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</si>
  <si>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</si>
  <si>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</si>
  <si>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</si>
  <si>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</si>
  <si>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</si>
  <si>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</si>
  <si>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</si>
  <si>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</si>
  <si>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</si>
  <si>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</si>
  <si>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</si>
  <si>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</si>
  <si>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</si>
  <si>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</si>
  <si>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</si>
  <si>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</si>
  <si>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</si>
  <si>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</si>
  <si>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</si>
  <si>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</si>
  <si>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</si>
  <si>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</si>
  <si>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</si>
  <si>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</si>
  <si>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</si>
  <si>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</si>
  <si>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</si>
  <si>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</si>
  <si>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</si>
  <si>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</si>
  <si>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</si>
  <si>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</si>
  <si>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</si>
  <si>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</si>
  <si>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</si>
  <si>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</si>
  <si>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</si>
  <si>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</si>
  <si>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</si>
  <si>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</si>
  <si>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</si>
  <si>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</si>
  <si>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</si>
  <si>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</si>
  <si>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</si>
  <si>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</si>
  <si>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</si>
  <si>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</si>
  <si>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</si>
  <si>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</si>
  <si>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</si>
  <si>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</si>
  <si>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</si>
  <si>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</si>
  <si>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</si>
  <si>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</si>
  <si>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</si>
  <si>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</si>
  <si>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</si>
  <si>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</si>
  <si>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</si>
  <si>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</si>
  <si>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</si>
  <si>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</si>
  <si>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</si>
  <si>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</si>
  <si>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</si>
  <si>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</si>
  <si>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</si>
  <si>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</si>
  <si>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</si>
  <si>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</si>
  <si>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</si>
  <si>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</si>
  <si>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</si>
  <si>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</si>
  <si>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</si>
  <si>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</si>
  <si>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</si>
  <si>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</si>
  <si>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</si>
  <si>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</si>
  <si>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</si>
  <si>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</si>
  <si>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</si>
  <si>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</si>
  <si>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</si>
  <si>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</si>
  <si>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</si>
  <si>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</si>
  <si>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</si>
  <si>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</si>
  <si>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</si>
  <si>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</si>
  <si>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</si>
  <si>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</si>
  <si>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</si>
  <si>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</si>
  <si>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</si>
  <si>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</si>
  <si>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</si>
  <si>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</si>
  <si>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</si>
  <si>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</si>
  <si>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</si>
  <si>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</si>
  <si>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</si>
  <si>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</si>
  <si>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</si>
  <si>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</si>
  <si>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</si>
  <si>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</si>
  <si>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</si>
  <si>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</si>
  <si>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</si>
  <si>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</si>
  <si>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</si>
  <si>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</si>
  <si>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</si>
  <si>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</si>
  <si>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</si>
  <si>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</si>
  <si>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</si>
  <si>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</si>
  <si>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</si>
  <si>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</si>
  <si>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</si>
  <si>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</si>
  <si>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</si>
  <si>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</si>
  <si>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</si>
  <si>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</si>
  <si>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</si>
  <si>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</si>
  <si>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</si>
  <si>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</si>
  <si>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</si>
  <si>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</si>
  <si>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</si>
  <si>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</si>
  <si>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</si>
  <si>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</si>
  <si>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</si>
  <si>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</si>
  <si>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</si>
  <si>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</si>
  <si>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</si>
  <si>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</si>
  <si>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</si>
  <si>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</si>
  <si>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</si>
  <si>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</si>
  <si>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</si>
  <si>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</si>
  <si>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</si>
  <si>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</si>
  <si>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</si>
  <si>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</si>
  <si>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</si>
  <si>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</si>
  <si>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</si>
  <si>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</si>
  <si>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</si>
  <si>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</si>
  <si>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</si>
  <si>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</si>
  <si>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</si>
  <si>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</si>
  <si>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</si>
  <si>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</si>
  <si>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</si>
  <si>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</si>
  <si>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</si>
  <si>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</si>
  <si>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</si>
  <si>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</si>
  <si>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</si>
  <si>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</si>
  <si>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</si>
  <si>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</si>
  <si>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</si>
  <si>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</si>
  <si>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</si>
  <si>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</si>
  <si>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</si>
  <si>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</si>
  <si>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</si>
  <si>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</si>
  <si>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</si>
  <si>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</si>
  <si>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</si>
  <si>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</si>
  <si>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</si>
  <si>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</si>
  <si>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</si>
  <si>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</si>
  <si>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</si>
  <si>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</si>
  <si>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</si>
  <si>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</si>
  <si>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</si>
  <si>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</si>
  <si>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</si>
  <si>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</si>
  <si>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</si>
  <si>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</si>
  <si>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</si>
  <si>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</si>
  <si>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</si>
  <si>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</si>
  <si>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</si>
  <si>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</si>
  <si>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</si>
  <si>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</si>
  <si>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</si>
  <si>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</si>
  <si>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</si>
  <si>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</si>
  <si>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</si>
  <si>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</si>
  <si>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</si>
  <si>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</si>
  <si>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</si>
  <si>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</si>
  <si>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</si>
  <si>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</si>
  <si>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</si>
  <si>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</si>
  <si>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</si>
  <si>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</si>
  <si>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</si>
  <si>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</si>
  <si>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</si>
  <si>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</si>
  <si>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</si>
  <si>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</si>
  <si>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</si>
  <si>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</si>
  <si>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</si>
  <si>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</si>
  <si>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</si>
  <si>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</si>
  <si>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</si>
  <si>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</si>
  <si>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</si>
  <si>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</si>
  <si>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</si>
  <si>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</si>
  <si>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</si>
  <si>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</si>
  <si>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</si>
  <si>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</si>
  <si>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</si>
  <si>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</si>
  <si>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</si>
  <si>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</si>
  <si>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</si>
  <si>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</si>
  <si>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</si>
  <si>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</si>
  <si>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</si>
  <si>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</si>
  <si>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</si>
  <si>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</si>
  <si>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</si>
  <si>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</si>
  <si>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</si>
  <si>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</si>
  <si>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</si>
  <si>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</si>
  <si>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</si>
  <si>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</si>
  <si>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</si>
  <si>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</si>
  <si>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</si>
  <si>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</si>
  <si>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</si>
  <si>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</si>
  <si>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</si>
  <si>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</si>
  <si>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</si>
  <si>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</si>
  <si>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</si>
  <si>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</si>
  <si>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</si>
  <si>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</si>
  <si>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</si>
  <si>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</si>
  <si>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</si>
  <si>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</si>
  <si>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</si>
  <si>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</si>
  <si>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</si>
  <si>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</si>
  <si>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</si>
  <si>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</si>
  <si>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</si>
  <si>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</si>
  <si>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</si>
  <si>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</si>
  <si>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</si>
  <si>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</si>
  <si>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</si>
  <si>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</si>
  <si>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</si>
  <si>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</si>
  <si>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</si>
  <si>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</si>
  <si>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</si>
  <si>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</si>
  <si>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</si>
  <si>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</si>
  <si>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</si>
  <si>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</si>
  <si>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</si>
  <si>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</si>
  <si>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</si>
  <si>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</si>
  <si>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</si>
  <si>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</si>
  <si>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</si>
  <si>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</si>
  <si>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</si>
  <si>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</si>
  <si>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</si>
  <si>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</si>
  <si>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</si>
  <si>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</si>
  <si>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</si>
  <si>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</si>
  <si>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</si>
  <si>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</si>
  <si>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</si>
  <si>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</si>
  <si>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</si>
  <si>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</si>
  <si>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</si>
  <si>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</si>
  <si>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</si>
  <si>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</si>
  <si>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</si>
  <si>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</si>
  <si>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</si>
  <si>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</si>
  <si>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</si>
  <si>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</si>
  <si>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</si>
  <si>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</si>
  <si>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</si>
  <si>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</si>
  <si>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</si>
  <si>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</si>
  <si>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</si>
  <si>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</si>
  <si>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</si>
  <si>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</si>
  <si>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</si>
  <si>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</si>
  <si>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</si>
  <si>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</si>
  <si>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</si>
  <si>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</si>
  <si>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</si>
  <si>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</si>
  <si>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</si>
  <si>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</si>
  <si>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</si>
  <si>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</si>
  <si>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</si>
  <si>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</si>
  <si>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</si>
  <si>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</si>
  <si>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</si>
  <si>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</si>
  <si>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</si>
  <si>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</si>
  <si>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</si>
  <si>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</si>
  <si>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</si>
  <si>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</si>
  <si>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</si>
  <si>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</si>
  <si>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</si>
  <si>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</si>
  <si>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</si>
  <si>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</si>
  <si>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</si>
  <si>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</si>
  <si>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</si>
  <si>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</si>
  <si>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</si>
  <si>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</si>
  <si>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</si>
  <si>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</si>
  <si>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</si>
  <si>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</si>
  <si>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</si>
  <si>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</si>
  <si>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</si>
  <si>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</si>
  <si>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</si>
  <si>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</si>
  <si>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</si>
  <si>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</si>
  <si>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</si>
  <si>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</si>
  <si>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</si>
  <si>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</si>
  <si>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</si>
  <si>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</si>
  <si>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</si>
  <si>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</si>
  <si>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</si>
  <si>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</si>
  <si>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</si>
  <si>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</si>
  <si>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</si>
  <si>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</si>
  <si>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</si>
  <si>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</si>
  <si>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</si>
  <si>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</si>
  <si>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</si>
  <si>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</si>
  <si>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</si>
  <si>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</si>
  <si>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</si>
  <si>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</si>
  <si>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</si>
  <si>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</si>
  <si>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</si>
  <si>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</si>
  <si>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</si>
  <si>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</si>
  <si>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</si>
  <si>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</si>
  <si>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</si>
  <si>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</si>
  <si>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</si>
  <si>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</si>
  <si>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</si>
  <si>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</si>
  <si>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</si>
  <si>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</si>
  <si>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</si>
  <si>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</si>
  <si>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</si>
  <si>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</si>
  <si>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</si>
  <si>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</si>
  <si>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</si>
  <si>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</si>
  <si>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</si>
  <si>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</si>
  <si>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</si>
  <si>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</si>
  <si>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</si>
  <si>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</si>
  <si>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</si>
  <si>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</si>
  <si>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</si>
  <si>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</si>
  <si>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</si>
  <si>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</si>
  <si>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</si>
  <si>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</si>
  <si>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</si>
  <si>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</si>
  <si>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</si>
  <si>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</si>
  <si>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</si>
  <si>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</si>
  <si>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</si>
  <si>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</si>
  <si>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</si>
  <si>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</si>
  <si>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</si>
  <si>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</si>
  <si>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</si>
  <si>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</si>
  <si>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</si>
  <si>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</si>
  <si>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</si>
  <si>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</si>
  <si>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</si>
  <si>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</si>
  <si>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</si>
  <si>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</si>
  <si>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</si>
  <si>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</si>
  <si>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</si>
  <si>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</si>
  <si>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</si>
  <si>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</si>
  <si>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</si>
  <si>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</si>
  <si>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</si>
  <si>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</si>
  <si>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</si>
  <si>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</si>
  <si>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</si>
  <si>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</si>
  <si>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</si>
  <si>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</si>
  <si>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</si>
  <si>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</si>
  <si>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</si>
  <si>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</si>
  <si>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</si>
  <si>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</si>
  <si>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</si>
  <si>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</si>
  <si>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</si>
  <si>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</si>
  <si>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</si>
  <si>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</si>
  <si>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</si>
  <si>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</si>
  <si>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</si>
  <si>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</si>
  <si>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</si>
  <si>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</si>
  <si>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</si>
  <si>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</si>
  <si>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</si>
  <si>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</si>
  <si>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</si>
  <si>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</si>
  <si>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</si>
  <si>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</si>
  <si>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</si>
  <si>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</si>
  <si>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</si>
  <si>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</si>
  <si>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</si>
  <si>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</si>
  <si>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</si>
  <si>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</si>
  <si>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</si>
  <si>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</si>
  <si>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</si>
  <si>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</si>
  <si>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</si>
  <si>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</si>
  <si>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</si>
  <si>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</si>
  <si>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</si>
  <si>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</si>
  <si>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</si>
  <si>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</si>
  <si>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</si>
  <si>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</si>
  <si>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</si>
  <si>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</si>
  <si>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</si>
  <si>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</si>
  <si>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</si>
  <si>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</si>
  <si>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</si>
  <si>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</si>
  <si>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</si>
  <si>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</si>
  <si>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</si>
  <si>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</si>
  <si>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</si>
  <si>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</si>
  <si>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</si>
  <si>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</si>
  <si>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</si>
  <si>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</si>
  <si>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</si>
  <si>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</si>
  <si>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</si>
  <si>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</si>
  <si>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</si>
  <si>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</si>
  <si>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</si>
  <si>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</si>
  <si>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</si>
  <si>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</si>
  <si>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</si>
  <si>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</si>
  <si>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</si>
  <si>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</si>
  <si>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</si>
  <si>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</si>
  <si>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</si>
  <si>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</si>
  <si>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</si>
  <si>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</si>
  <si>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</si>
  <si>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</si>
  <si>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</si>
  <si>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</si>
  <si>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</si>
  <si>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</si>
  <si>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</si>
  <si>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</si>
  <si>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</si>
  <si>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</si>
  <si>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</si>
  <si>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</si>
  <si>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</si>
  <si>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</si>
  <si>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</si>
  <si>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</si>
  <si>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</si>
  <si>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</si>
  <si>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</si>
  <si>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</si>
  <si>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</si>
  <si>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</si>
  <si>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</si>
  <si>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</si>
  <si>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</si>
  <si>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</si>
  <si>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</si>
  <si>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</si>
  <si>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</si>
  <si>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</si>
  <si>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</si>
  <si>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</si>
  <si>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</si>
  <si>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</si>
  <si>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</si>
  <si>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</si>
  <si>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</si>
  <si>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</si>
  <si>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</si>
  <si>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</si>
  <si>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</si>
  <si>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</si>
  <si>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</si>
  <si>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</si>
  <si>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</si>
  <si>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</si>
  <si>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</si>
  <si>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</si>
  <si>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</si>
  <si>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</si>
  <si>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</si>
  <si>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</si>
  <si>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</si>
  <si>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</si>
  <si>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Attack Capped</t>
  </si>
  <si>
    <t>Accuracy Capped</t>
  </si>
  <si>
    <t>Can turn off Berserk and Aggressor with no DPS loss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</si>
  <si>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</si>
  <si>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</si>
  <si>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</si>
  <si>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</si>
  <si>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</si>
  <si>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</si>
  <si>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</si>
  <si>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</si>
  <si>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</si>
  <si>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Herc Hands STR10 TATK4 for WS Set</t>
  </si>
  <si>
    <t>Blade: Ku Setup</t>
  </si>
  <si>
    <t>Blade: Kamu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</si>
</sst>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zoomScaleNormal="100" workbookViewId="0">
      <selection activeCell="C25" sqref="C25"/>
    </sheetView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4</v>
      </c>
      <c r="K5" s="10">
        <v>4</v>
      </c>
      <c r="L5" s="52"/>
      <c r="M5" t="s">
        <v>175</v>
      </c>
      <c r="N5" s="203"/>
      <c r="O5" s="200">
        <f>N3-FLOOR(N3*(O4), 1)</f>
        <v>506</v>
      </c>
      <c r="P5" s="200">
        <f>N3-FLOOR(N3*($P$4), 1)</f>
        <v>506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906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907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908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897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2" t="s">
        <v>909</v>
      </c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0"/>
      <c r="M23" s="200"/>
      <c r="N23" s="200"/>
    </row>
    <row r="24" spans="1:14" x14ac:dyDescent="0.2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2" t="s">
        <v>750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2" t="s">
        <v>754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2664.7667543919702</v>
      </c>
      <c r="C33" s="7">
        <f ca="1">Data!C265</f>
        <v>2950.784682093994</v>
      </c>
      <c r="I33" t="s">
        <v>852</v>
      </c>
      <c r="J33" s="10">
        <v>1</v>
      </c>
      <c r="K33" s="10">
        <v>1</v>
      </c>
      <c r="L33" s="202" t="s">
        <v>852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1960.2881871389206</v>
      </c>
      <c r="C34" s="6">
        <f ca="1">Data!C273</f>
        <v>2170.692179931214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889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 x14ac:dyDescent="0.2">
      <c r="A36" t="s">
        <v>190</v>
      </c>
      <c r="B36" s="4">
        <f ca="1">Data!D283</f>
        <v>2.3386697860051462</v>
      </c>
      <c r="C36" s="4">
        <f ca="1">Data!E283</f>
        <v>2.3329934166373349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24037.751428709977</v>
      </c>
      <c r="C37" s="7">
        <f ca="1">Data!E282</f>
        <v>12187.681025314871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30269.760923957474</v>
      </c>
      <c r="C39" s="7">
        <f ca="1">Data!E285</f>
        <v>19071.842262554448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310.74775442104476</v>
      </c>
      <c r="C40" s="7">
        <f ca="1">Data!E284</f>
        <v>310.28477554448261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5844.5656633020253</v>
      </c>
      <c r="C43" s="8">
        <f ca="1">Data!E286</f>
        <v>3687.9364569055947</v>
      </c>
      <c r="D43">
        <f>B47+C47</f>
        <v>300</v>
      </c>
      <c r="E43" s="9"/>
      <c r="I43" s="9" t="s">
        <v>732</v>
      </c>
    </row>
    <row r="44" spans="1:14" x14ac:dyDescent="0.2">
      <c r="E44" s="202"/>
      <c r="I44" s="202" t="s">
        <v>733</v>
      </c>
      <c r="J44" s="213">
        <v>0</v>
      </c>
      <c r="K44" s="213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 x14ac:dyDescent="0.2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 x14ac:dyDescent="0.2">
      <c r="A48" s="9" t="s">
        <v>198</v>
      </c>
      <c r="B48" s="8">
        <f ca="1">B43*B47/D43 + C43*C47/D43</f>
        <v>4406.8128590377382</v>
      </c>
      <c r="C48" s="6"/>
      <c r="I48" s="202" t="s">
        <v>737</v>
      </c>
      <c r="J48" s="213">
        <v>1</v>
      </c>
      <c r="K48" s="213">
        <v>1</v>
      </c>
      <c r="L48" s="202" t="s">
        <v>741</v>
      </c>
      <c r="M48" s="209">
        <v>0.41799999999999998</v>
      </c>
      <c r="N48" s="209">
        <v>0.41799999999999998</v>
      </c>
    </row>
    <row r="49" spans="9:14" x14ac:dyDescent="0.2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 x14ac:dyDescent="0.2">
      <c r="I50" s="202" t="s">
        <v>739</v>
      </c>
      <c r="J50" s="10">
        <v>1</v>
      </c>
      <c r="K50" s="10">
        <v>1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zoomScaleNormal="100" workbookViewId="0"/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 x14ac:dyDescent="0.2">
      <c r="A3" s="31" t="s">
        <v>519</v>
      </c>
      <c r="B3" s="33" t="s">
        <v>871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894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0">
        <f t="shared" ca="1" si="8"/>
        <v>0</v>
      </c>
    </row>
    <row r="4" spans="1:47" x14ac:dyDescent="0.2">
      <c r="A4" s="32" t="s">
        <v>517</v>
      </c>
      <c r="B4" s="41" t="s">
        <v>898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 x14ac:dyDescent="0.2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705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705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 x14ac:dyDescent="0.2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 x14ac:dyDescent="0.2">
      <c r="A9" t="s">
        <v>70</v>
      </c>
      <c r="B9" s="32" t="s">
        <v>699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 x14ac:dyDescent="0.2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0">
        <f t="shared" ca="1" si="12"/>
        <v>0</v>
      </c>
    </row>
    <row r="11" spans="1:47" x14ac:dyDescent="0.2">
      <c r="A11" t="s">
        <v>18</v>
      </c>
      <c r="B11" s="32" t="s">
        <v>807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807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 x14ac:dyDescent="0.2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 x14ac:dyDescent="0.2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 x14ac:dyDescent="0.2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 x14ac:dyDescent="0.2">
      <c r="A16" t="s">
        <v>21</v>
      </c>
      <c r="B16" s="32" t="s">
        <v>881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881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 x14ac:dyDescent="0.2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 x14ac:dyDescent="0.2">
      <c r="A18" t="s">
        <v>23</v>
      </c>
      <c r="B18" s="32" t="s">
        <v>721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-</v>
      </c>
      <c r="Y18" t="s">
        <v>23</v>
      </c>
      <c r="Z18" s="32" t="s">
        <v>807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0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238</v>
      </c>
      <c r="G22">
        <f t="shared" ca="1" si="18"/>
        <v>181</v>
      </c>
      <c r="H22">
        <f t="shared" ca="1" si="18"/>
        <v>93</v>
      </c>
      <c r="I22">
        <f t="shared" ca="1" si="18"/>
        <v>195</v>
      </c>
      <c r="J22">
        <f t="shared" ca="1" si="18"/>
        <v>276</v>
      </c>
      <c r="K22" s="2">
        <f t="shared" ca="1" si="18"/>
        <v>0.16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159</v>
      </c>
      <c r="V22">
        <f ca="1">SUM(V3:V20)</f>
        <v>42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167</v>
      </c>
      <c r="AF22">
        <f t="shared" ca="1" si="21"/>
        <v>78</v>
      </c>
      <c r="AG22">
        <f t="shared" ca="1" si="21"/>
        <v>130</v>
      </c>
      <c r="AH22">
        <f t="shared" ca="1" si="21"/>
        <v>249</v>
      </c>
      <c r="AI22" s="2">
        <f t="shared" ca="1" si="21"/>
        <v>0.16</v>
      </c>
      <c r="AJ22" s="2">
        <f t="shared" ca="1" si="21"/>
        <v>0.35000000000000003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42</v>
      </c>
      <c r="AU22" s="200">
        <f ca="1">SUM(AU3:AU20)</f>
        <v>0.1</v>
      </c>
    </row>
    <row r="23" spans="1:47" x14ac:dyDescent="0.2">
      <c r="A23" s="9" t="s">
        <v>102</v>
      </c>
      <c r="B23" s="8">
        <f ca="1">Data!D286</f>
        <v>5844.5656633020253</v>
      </c>
      <c r="Y23" s="9" t="s">
        <v>102</v>
      </c>
      <c r="Z23" s="8">
        <f ca="1">Data!E286</f>
        <v>3687.9364569055947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 x14ac:dyDescent="0.2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 x14ac:dyDescent="0.2">
      <c r="A30" s="210" t="s">
        <v>15</v>
      </c>
      <c r="B30" s="32" t="s">
        <v>910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=</v>
      </c>
      <c r="Y30" s="210" t="s">
        <v>15</v>
      </c>
      <c r="Z30" s="32" t="s">
        <v>910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 x14ac:dyDescent="0.2">
      <c r="A31" t="s">
        <v>16</v>
      </c>
      <c r="B31" s="32" t="s">
        <v>912</v>
      </c>
      <c r="C31">
        <f t="shared" ca="1" si="23"/>
        <v>0</v>
      </c>
      <c r="D31">
        <f t="shared" ca="1" si="23"/>
        <v>41</v>
      </c>
      <c r="E31">
        <f t="shared" ca="1" si="23"/>
        <v>41</v>
      </c>
      <c r="F31">
        <f t="shared" ca="1" si="23"/>
        <v>16</v>
      </c>
      <c r="G31">
        <f t="shared" ca="1" si="23"/>
        <v>16</v>
      </c>
      <c r="H31">
        <f t="shared" ca="1" si="23"/>
        <v>0</v>
      </c>
      <c r="I31">
        <f t="shared" ca="1" si="23"/>
        <v>53</v>
      </c>
      <c r="J31" s="2">
        <f t="shared" ca="1" si="23"/>
        <v>0.03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0.1</v>
      </c>
      <c r="O31" s="2">
        <f t="shared" ca="1" si="23"/>
        <v>0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-</v>
      </c>
      <c r="Y31" t="s">
        <v>16</v>
      </c>
      <c r="Z31" s="32" t="s">
        <v>790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 x14ac:dyDescent="0.2">
      <c r="A32" t="s">
        <v>17</v>
      </c>
      <c r="B32" s="32" t="s">
        <v>850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 x14ac:dyDescent="0.2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887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10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0.01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3</v>
      </c>
      <c r="AU33" s="200">
        <f t="shared" ca="1" si="26"/>
        <v>0</v>
      </c>
    </row>
    <row r="34" spans="1:47" x14ac:dyDescent="0.2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 x14ac:dyDescent="0.2">
      <c r="A35" t="s">
        <v>18</v>
      </c>
      <c r="B35" s="32" t="s">
        <v>879</v>
      </c>
      <c r="C35">
        <f t="shared" ca="1" si="23"/>
        <v>0</v>
      </c>
      <c r="D35">
        <f t="shared" ca="1" si="23"/>
        <v>19</v>
      </c>
      <c r="E35">
        <f t="shared" ca="1" si="23"/>
        <v>49</v>
      </c>
      <c r="F35">
        <f t="shared" ca="1" si="23"/>
        <v>42</v>
      </c>
      <c r="G35">
        <f t="shared" ca="1" si="23"/>
        <v>19</v>
      </c>
      <c r="H35">
        <f t="shared" ca="1" si="23"/>
        <v>0</v>
      </c>
      <c r="I35">
        <f t="shared" ca="1" si="23"/>
        <v>50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11</v>
      </c>
      <c r="W35" s="200">
        <f t="shared" ca="1" si="24"/>
        <v>0.06</v>
      </c>
      <c r="X35" t="str">
        <f t="shared" si="27"/>
        <v>-</v>
      </c>
      <c r="Y35" t="s">
        <v>18</v>
      </c>
      <c r="Z35" s="32" t="s">
        <v>903</v>
      </c>
      <c r="AA35">
        <f t="shared" ca="1" si="25"/>
        <v>0</v>
      </c>
      <c r="AB35">
        <f t="shared" ca="1" si="25"/>
        <v>38</v>
      </c>
      <c r="AC35">
        <f t="shared" ca="1" si="25"/>
        <v>34</v>
      </c>
      <c r="AD35">
        <f t="shared" ca="1" si="25"/>
        <v>29</v>
      </c>
      <c r="AE35">
        <f t="shared" ca="1" si="25"/>
        <v>29</v>
      </c>
      <c r="AF35">
        <f t="shared" ca="1" si="25"/>
        <v>35</v>
      </c>
      <c r="AG35">
        <f t="shared" ca="1" si="25"/>
        <v>65</v>
      </c>
      <c r="AH35" s="2">
        <f t="shared" ca="1" si="25"/>
        <v>0</v>
      </c>
      <c r="AI35" s="2">
        <f t="shared" ca="1" si="25"/>
        <v>0.05</v>
      </c>
      <c r="AJ35" s="2">
        <f t="shared" ca="1" si="25"/>
        <v>0</v>
      </c>
      <c r="AK35" s="2">
        <f t="shared" ca="1" si="25"/>
        <v>0</v>
      </c>
      <c r="AL35" s="2">
        <f t="shared" ca="1" si="25"/>
        <v>0.06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9</v>
      </c>
      <c r="AU35" s="200">
        <f t="shared" ca="1" si="26"/>
        <v>0</v>
      </c>
    </row>
    <row r="36" spans="1:47" x14ac:dyDescent="0.2">
      <c r="A36" t="s">
        <v>19</v>
      </c>
      <c r="B36" s="32" t="s">
        <v>880</v>
      </c>
      <c r="C36">
        <f t="shared" ca="1" si="23"/>
        <v>0</v>
      </c>
      <c r="D36">
        <f t="shared" ca="1" si="23"/>
        <v>25</v>
      </c>
      <c r="E36">
        <f t="shared" ca="1" si="23"/>
        <v>56</v>
      </c>
      <c r="F36">
        <f t="shared" ca="1" si="23"/>
        <v>24</v>
      </c>
      <c r="G36">
        <f t="shared" ca="1" si="23"/>
        <v>11</v>
      </c>
      <c r="H36">
        <f t="shared" ca="1" si="23"/>
        <v>0</v>
      </c>
      <c r="I36">
        <f t="shared" ca="1" si="23"/>
        <v>50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12</v>
      </c>
      <c r="W36" s="200">
        <f t="shared" ca="1" si="24"/>
        <v>0.04</v>
      </c>
      <c r="X36" t="str">
        <f t="shared" si="27"/>
        <v>=</v>
      </c>
      <c r="Y36" t="s">
        <v>19</v>
      </c>
      <c r="Z36" s="32" t="s">
        <v>880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12</v>
      </c>
      <c r="AU36" s="200">
        <f t="shared" ca="1" si="26"/>
        <v>0.04</v>
      </c>
    </row>
    <row r="37" spans="1:47" x14ac:dyDescent="0.2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 x14ac:dyDescent="0.2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 x14ac:dyDescent="0.2">
      <c r="A39" t="s">
        <v>20</v>
      </c>
      <c r="B39" s="32" t="s">
        <v>916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771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 x14ac:dyDescent="0.2">
      <c r="A40" t="s">
        <v>21</v>
      </c>
      <c r="B40" s="32" t="s">
        <v>753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881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 x14ac:dyDescent="0.2">
      <c r="A41" t="s">
        <v>22</v>
      </c>
      <c r="B41" s="32" t="s">
        <v>903</v>
      </c>
      <c r="C41">
        <f t="shared" ca="1" si="28"/>
        <v>0</v>
      </c>
      <c r="D41">
        <f t="shared" ca="1" si="28"/>
        <v>55</v>
      </c>
      <c r="E41">
        <f t="shared" ca="1" si="28"/>
        <v>10</v>
      </c>
      <c r="F41">
        <f t="shared" ca="1" si="28"/>
        <v>25</v>
      </c>
      <c r="G41">
        <f t="shared" ca="1" si="23"/>
        <v>33</v>
      </c>
      <c r="H41">
        <f t="shared" ca="1" si="28"/>
        <v>31</v>
      </c>
      <c r="I41">
        <f t="shared" ca="1" si="28"/>
        <v>60</v>
      </c>
      <c r="J41" s="2">
        <f t="shared" ca="1" si="28"/>
        <v>0</v>
      </c>
      <c r="K41" s="2">
        <f t="shared" ca="1" si="28"/>
        <v>0.03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903</v>
      </c>
      <c r="AA41">
        <f t="shared" ca="1" si="29"/>
        <v>0</v>
      </c>
      <c r="AB41">
        <f t="shared" ca="1" si="29"/>
        <v>55</v>
      </c>
      <c r="AC41">
        <f t="shared" ca="1" si="29"/>
        <v>10</v>
      </c>
      <c r="AD41">
        <f t="shared" ca="1" si="29"/>
        <v>25</v>
      </c>
      <c r="AE41">
        <f t="shared" ca="1" si="25"/>
        <v>33</v>
      </c>
      <c r="AF41">
        <f t="shared" ca="1" si="29"/>
        <v>31</v>
      </c>
      <c r="AG41">
        <f t="shared" ca="1" si="29"/>
        <v>60</v>
      </c>
      <c r="AH41" s="2">
        <f t="shared" ca="1" si="29"/>
        <v>0</v>
      </c>
      <c r="AI41" s="2">
        <f t="shared" ca="1" si="29"/>
        <v>0.03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0">
        <f t="shared" ca="1" si="26"/>
        <v>0</v>
      </c>
    </row>
    <row r="42" spans="1:47" x14ac:dyDescent="0.2">
      <c r="A42" t="s">
        <v>23</v>
      </c>
      <c r="B42" s="32" t="s">
        <v>825</v>
      </c>
      <c r="C42">
        <f t="shared" ca="1" si="28"/>
        <v>0</v>
      </c>
      <c r="D42">
        <f t="shared" ca="1" si="28"/>
        <v>39</v>
      </c>
      <c r="E42">
        <f t="shared" ca="1" si="28"/>
        <v>31</v>
      </c>
      <c r="F42">
        <f t="shared" ca="1" si="28"/>
        <v>38</v>
      </c>
      <c r="G42">
        <f t="shared" ca="1" si="23"/>
        <v>0</v>
      </c>
      <c r="H42">
        <f t="shared" ca="1" si="28"/>
        <v>32</v>
      </c>
      <c r="I42">
        <f t="shared" ca="1" si="28"/>
        <v>20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903</v>
      </c>
      <c r="AA42">
        <f t="shared" ca="1" si="29"/>
        <v>0</v>
      </c>
      <c r="AB42">
        <f t="shared" ca="1" si="29"/>
        <v>26</v>
      </c>
      <c r="AC42">
        <f t="shared" ca="1" si="29"/>
        <v>29</v>
      </c>
      <c r="AD42">
        <f t="shared" ca="1" si="29"/>
        <v>42</v>
      </c>
      <c r="AE42">
        <f t="shared" ca="1" si="25"/>
        <v>10</v>
      </c>
      <c r="AF42">
        <f t="shared" ca="1" si="29"/>
        <v>0</v>
      </c>
      <c r="AG42">
        <f t="shared" ca="1" si="29"/>
        <v>60</v>
      </c>
      <c r="AH42" s="2">
        <f t="shared" ca="1" si="29"/>
        <v>0</v>
      </c>
      <c r="AI42" s="2">
        <f t="shared" ca="1" si="29"/>
        <v>0.03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8</v>
      </c>
      <c r="AU42" s="200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260</v>
      </c>
      <c r="E46">
        <f t="shared" ref="E46:R46" ca="1" si="32">SUM(E27:E44)</f>
        <v>243</v>
      </c>
      <c r="F46">
        <f ca="1">SUM(F27:F44)</f>
        <v>200</v>
      </c>
      <c r="G46">
        <f ca="1">SUM(G27:G44)</f>
        <v>102</v>
      </c>
      <c r="H46">
        <f t="shared" ca="1" si="32"/>
        <v>162</v>
      </c>
      <c r="I46">
        <f t="shared" ca="1" si="32"/>
        <v>408</v>
      </c>
      <c r="J46" s="2">
        <f t="shared" ca="1" si="32"/>
        <v>0.21000000000000002</v>
      </c>
      <c r="K46" s="2">
        <f t="shared" ca="1" si="32"/>
        <v>0.12</v>
      </c>
      <c r="L46" s="2">
        <f t="shared" ca="1" si="32"/>
        <v>0</v>
      </c>
      <c r="M46" s="2">
        <f t="shared" ca="1" si="32"/>
        <v>0</v>
      </c>
      <c r="N46" s="2">
        <f t="shared" ca="1" si="32"/>
        <v>0.1</v>
      </c>
      <c r="O46" s="2">
        <f t="shared" ca="1" si="32"/>
        <v>0</v>
      </c>
      <c r="P46" s="2">
        <f t="shared" ca="1" si="32"/>
        <v>0.05</v>
      </c>
      <c r="Q46" s="2">
        <f t="shared" ca="1" si="32"/>
        <v>0</v>
      </c>
      <c r="R46">
        <f t="shared" ca="1" si="32"/>
        <v>0</v>
      </c>
      <c r="S46" s="4">
        <f ca="1">SUM(S27:S44)/1024</f>
        <v>9.5367431640625E-2</v>
      </c>
      <c r="T46" s="4"/>
      <c r="U46" s="4"/>
      <c r="V46">
        <f ca="1">SUM(V27:V44)</f>
        <v>39</v>
      </c>
      <c r="W46" s="200">
        <f ca="1">SUM(W27:W44)</f>
        <v>0.2</v>
      </c>
      <c r="Y46" t="s">
        <v>7</v>
      </c>
      <c r="AA46">
        <f ca="1">SUM(AA27:AA44)</f>
        <v>0</v>
      </c>
      <c r="AB46">
        <f ca="1">SUM(AB27:AB44)</f>
        <v>263</v>
      </c>
      <c r="AC46">
        <f t="shared" ref="AC46:AU46" ca="1" si="33">SUM(AC27:AC44)</f>
        <v>193</v>
      </c>
      <c r="AD46">
        <f ca="1">SUM(AD27:AD44)</f>
        <v>182</v>
      </c>
      <c r="AE46">
        <f ca="1">SUM(AE27:AE44)</f>
        <v>122</v>
      </c>
      <c r="AF46">
        <f t="shared" ca="1" si="33"/>
        <v>140</v>
      </c>
      <c r="AG46">
        <f t="shared" ca="1" si="33"/>
        <v>370</v>
      </c>
      <c r="AH46" s="2">
        <f t="shared" ca="1" si="33"/>
        <v>0.11</v>
      </c>
      <c r="AI46" s="2">
        <f t="shared" ca="1" si="33"/>
        <v>0.25</v>
      </c>
      <c r="AJ46" s="2">
        <f t="shared" ca="1" si="33"/>
        <v>0.01</v>
      </c>
      <c r="AK46" s="2">
        <f t="shared" ca="1" si="33"/>
        <v>0</v>
      </c>
      <c r="AL46" s="2">
        <f t="shared" ca="1" si="33"/>
        <v>0.06</v>
      </c>
      <c r="AM46" s="2">
        <f t="shared" ca="1" si="33"/>
        <v>0</v>
      </c>
      <c r="AN46" s="2">
        <f t="shared" ca="1" si="33"/>
        <v>0.25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47</v>
      </c>
      <c r="AU46" s="200">
        <f t="shared" ca="1" si="33"/>
        <v>0.14000000000000001</v>
      </c>
    </row>
    <row r="47" spans="1:47" x14ac:dyDescent="0.2">
      <c r="A47" s="9" t="s">
        <v>101</v>
      </c>
      <c r="B47" s="133">
        <f ca="1">Data!D282</f>
        <v>24037.751428709977</v>
      </c>
      <c r="Y47" s="9" t="s">
        <v>101</v>
      </c>
      <c r="Z47" s="133">
        <f ca="1">Data!E282</f>
        <v>12187.681025314871</v>
      </c>
    </row>
    <row r="48" spans="1:47" x14ac:dyDescent="0.2">
      <c r="A48" s="31" t="s">
        <v>527</v>
      </c>
      <c r="B48" s="4">
        <f ca="1">Data!D283</f>
        <v>2.3386697860051462</v>
      </c>
      <c r="Y48" s="31" t="s">
        <v>527</v>
      </c>
      <c r="Z48" s="4">
        <f ca="1">Data!E283</f>
        <v>2.3329934166373349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5"/>
  <sheetViews>
    <sheetView workbookViewId="0"/>
  </sheetViews>
  <sheetFormatPr defaultRowHeight="12.75" x14ac:dyDescent="0.2"/>
  <cols>
    <col min="1" max="1" width="45.42578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 x14ac:dyDescent="0.2">
      <c r="A1" s="9" t="s">
        <v>896</v>
      </c>
      <c r="B1" s="202"/>
    </row>
    <row r="2" spans="1:2" x14ac:dyDescent="0.2">
      <c r="A2" s="9" t="s">
        <v>920</v>
      </c>
    </row>
    <row r="3" spans="1:2" x14ac:dyDescent="0.2">
      <c r="A3" s="202"/>
    </row>
    <row r="4" spans="1:2" x14ac:dyDescent="0.2">
      <c r="A4" s="9" t="s">
        <v>921</v>
      </c>
    </row>
    <row r="5" spans="1:2" x14ac:dyDescent="0.2">
      <c r="A5" s="202" t="s">
        <v>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="200" zoomScaleNormal="2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506</v>
      </c>
      <c r="P3" s="202">
        <f>Setup!$P$5</f>
        <v>506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 x14ac:dyDescent="0.2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2"/>
    </row>
    <row r="12" spans="1:16" x14ac:dyDescent="0.2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1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1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</v>
      </c>
      <c r="H17" s="2">
        <f>Setup!C25</f>
        <v>0</v>
      </c>
      <c r="M17" s="200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 x14ac:dyDescent="0.2">
      <c r="A22" s="39" t="s">
        <v>649</v>
      </c>
      <c r="B22" s="2">
        <f>40%+SUM('Other Lists'!$B$155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788</v>
      </c>
      <c r="B23" s="89">
        <f>SUM('Other Lists'!$B$156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 x14ac:dyDescent="0.2">
      <c r="A28" s="39"/>
      <c r="C28" s="50"/>
      <c r="D28" s="50"/>
      <c r="F28" s="31"/>
      <c r="J28" s="29" t="s">
        <v>780</v>
      </c>
      <c r="K28" s="29"/>
    </row>
    <row r="29" spans="1:13" x14ac:dyDescent="0.2">
      <c r="A29" s="39"/>
      <c r="C29" s="50"/>
      <c r="D29" s="50"/>
      <c r="F29" s="31"/>
      <c r="J29" s="29" t="s">
        <v>777</v>
      </c>
      <c r="K29" s="29"/>
    </row>
    <row r="30" spans="1:13" x14ac:dyDescent="0.2">
      <c r="J30" s="29" t="s">
        <v>778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298</v>
      </c>
      <c r="D34" s="7">
        <f ca="1">$H3+HLOOKUP($A34, INDIRECT(D$31), MATCH("Total", Slots, 0)+1, 0) + IF(AND(Setup!$J9=1,Setup!$I$9="Boost-Str"), D$32, 0) + IF(Setup!$J28=1, D$33, 0) + IF(Setup!$J29=1, D$33, 0) + IF(Setup!$J30=1, D$33, 0)</f>
        <v>374</v>
      </c>
      <c r="E34" s="7">
        <f ca="1">$I3+HLOOKUP($A34, INDIRECT(E$31), MATCH("Total", Slots, 0)+1, 0) + IF(AND(Setup!$K9=1,Setup!$I$9="Boost-Str"), E$32, 0) + IF(Setup!$K28=1, E$33, 0) + IF(Setup!$K29=1, E$33, 0) + IF(Setup!$K30=1, E$33, 0)</f>
        <v>377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357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307</v>
      </c>
    </row>
    <row r="36" spans="1:9" x14ac:dyDescent="0.2">
      <c r="A36" s="24" t="s">
        <v>42</v>
      </c>
      <c r="B36" s="68">
        <f ca="1">$H5+HLOOKUP($A36, INDIRECT(B$31), MATCH("Total", Slots, 0)+1, 0)</f>
        <v>287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306</v>
      </c>
      <c r="E36" s="68">
        <f ca="1">$I5+HLOOKUP($A36, INDIRECT(E$31), MATCH("Total", Slots, 0)+1, 0)</f>
        <v>288</v>
      </c>
    </row>
    <row r="37" spans="1:9" x14ac:dyDescent="0.2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184.05</v>
      </c>
      <c r="E37" s="59">
        <f ca="1">$I6+HLOOKUP($A37, INDIRECT(E$31), MATCH("Total", Slots, 0)+1, 0)</f>
        <v>204.05</v>
      </c>
    </row>
    <row r="38" spans="1:9" x14ac:dyDescent="0.2">
      <c r="A38" s="31" t="s">
        <v>498</v>
      </c>
      <c r="B38" s="35">
        <f ca="1">B34-$L$6</f>
        <v>13</v>
      </c>
      <c r="C38" s="67">
        <f ca="1">C34-$L$6</f>
        <v>17</v>
      </c>
      <c r="D38" s="35">
        <f ca="1">D34-$L$6</f>
        <v>93</v>
      </c>
      <c r="E38" s="35">
        <f ca="1">E34-$L$6</f>
        <v>96</v>
      </c>
    </row>
    <row r="39" spans="1:9" x14ac:dyDescent="0.2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0" customFormat="1" x14ac:dyDescent="0.2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2009</v>
      </c>
      <c r="C59" s="62">
        <f ca="1">C55 + TRUNC(C$34*C57) + C$40 + C$41 + C$43 + $F$9 + Data!$H$9 + HLOOKUP("Att", INDIRECT(C$31), MATCH("Total", Slots, 0)+1, 0)</f>
        <v>1967</v>
      </c>
      <c r="D59" s="37">
        <f ca="1">D55 + TRUNC(D$34*D57) + D$40 + D$41 + D$43 + $E$9 + $H$9 + HLOOKUP("Att", INDIRECT(D$31), MATCH("Total", Slots, 0)+1, 0)</f>
        <v>2016</v>
      </c>
      <c r="E59" s="37">
        <f ca="1">E55 + TRUNC(E$34*E57) + E$40 + E$41 + E$43 + $F$9 + $H$9 + HLOOKUP("Att", INDIRECT(E$31), MATCH("Total", Slots, 0)+1, 0)</f>
        <v>2016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1459</v>
      </c>
      <c r="C60" s="61">
        <f ca="1">C56 + TRUNC(C$35*C58) + C$44 + C$50 + C$45 + C$46 + C$47 + C$48 + C$49 + C$51 + $E$10 + $H$10 + HLOOKUP("Acc", INDIRECT(C$31), MATCH("Total", Slots, 0)+1, 0)</f>
        <v>1445</v>
      </c>
      <c r="D60" s="38">
        <f ca="1">D56 + TRUNC(D$35*D58) + D$44 + D$50 + D$45 + D$46 + D$47 + D$48 + D$49 + D$51 + $E$10 + $H$10 + HLOOKUP("Acc", INDIRECT(D$31), MATCH("Total", Slots, 0)+1, 0)</f>
        <v>1594</v>
      </c>
      <c r="E60" s="38">
        <f ca="1">E56 + TRUNC(E$35*E58) + E$44 + E$50 + E$45 + E$46 + E$47 + E$48 + E$49 + E$51 + $E$10 + $H$10 + HLOOKUP("Acc", INDIRECT(E$31), MATCH("Total", Slots, 0)+1, 0)</f>
        <v>1536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 x14ac:dyDescent="0.2">
      <c r="A63" s="24" t="s">
        <v>120</v>
      </c>
      <c r="B63" s="29">
        <f ca="1">IF(AND(Setup!$F$10=1, $D$1="War"), TRUNC(B59*25%), 0)</f>
        <v>502</v>
      </c>
      <c r="C63" s="63">
        <f ca="1">IF(AND(Setup!$G$10=1, $D$1="War"), TRUNC(C59*25%), 0)</f>
        <v>491</v>
      </c>
      <c r="D63" s="29">
        <f ca="1">IF(AND(Setup!$F$10=1, $D$1="War"), TRUNC(D59*25%), 0)</f>
        <v>504</v>
      </c>
      <c r="E63" s="29">
        <f ca="1">IF(AND(Setup!$G$10=1, $D$1="War"), TRUNC(E59*25%), 0)</f>
        <v>504</v>
      </c>
    </row>
    <row r="64" spans="1:13" x14ac:dyDescent="0.2">
      <c r="A64" s="24" t="s">
        <v>121</v>
      </c>
      <c r="B64" s="29">
        <f ca="1">IF(Setup!$J$35=1, TRUNC(B59*Setup!$M$35), 0)</f>
        <v>1406</v>
      </c>
      <c r="C64" s="63">
        <f ca="1">IF(Setup!$K$35=1, TRUNC(C59*Setup!$N$35), 0)</f>
        <v>1376</v>
      </c>
      <c r="D64" s="29">
        <f ca="1">IF(Setup!$J$35=1, TRUNC(D59*Setup!$M$35), 0)</f>
        <v>1411</v>
      </c>
      <c r="E64" s="29">
        <f ca="1">IF(Setup!$K$35=1, TRUNC(E59*Setup!$N$35), 0)</f>
        <v>1411</v>
      </c>
    </row>
    <row r="65" spans="1:13" s="200" customFormat="1" x14ac:dyDescent="0.2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2520</v>
      </c>
      <c r="M66" s="200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 x14ac:dyDescent="0.2">
      <c r="A68" s="119" t="s">
        <v>746</v>
      </c>
      <c r="B68" s="29">
        <f ca="1">IF(Setup!$J$50=1, FLOOR(Setup!$M$50*B59, 1), 0)</f>
        <v>1239</v>
      </c>
      <c r="C68" s="211">
        <f ca="1">IF(Setup!$K$50=1, FLOOR(Setup!$N$50*C59, 1), 0)</f>
        <v>1213</v>
      </c>
      <c r="D68" s="29">
        <f ca="1">IF(Setup!$J$50=1, FLOOR(Setup!$M$50*D59, 1), 0)</f>
        <v>1243</v>
      </c>
      <c r="E68" s="29">
        <f ca="1">IF(Setup!$K$50=1, FLOOR(Setup!$N$50*E59, 1), 0)</f>
        <v>1243</v>
      </c>
      <c r="M68"/>
    </row>
    <row r="69" spans="1:13" s="200" customFormat="1" x14ac:dyDescent="0.2">
      <c r="A69" s="119" t="s">
        <v>733</v>
      </c>
      <c r="B69" s="29"/>
      <c r="C69" s="63"/>
      <c r="D69" s="29"/>
      <c r="E69" s="29"/>
    </row>
    <row r="70" spans="1:13" s="200" customFormat="1" x14ac:dyDescent="0.2">
      <c r="A70" s="119" t="s">
        <v>757</v>
      </c>
      <c r="B70" s="29"/>
      <c r="C70" s="63"/>
      <c r="D70" s="29"/>
      <c r="E70" s="29"/>
    </row>
    <row r="71" spans="1:13" s="200" customFormat="1" x14ac:dyDescent="0.2">
      <c r="A71" s="25" t="s">
        <v>734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5156</v>
      </c>
      <c r="C72" s="125">
        <f ca="1">C59+C61+C63+C64+C67+C68+C65</f>
        <v>5047</v>
      </c>
      <c r="D72" s="39">
        <f ca="1">D59+D61+D63+D64+D67+D68+D65+D66</f>
        <v>5174</v>
      </c>
      <c r="E72" s="39">
        <f ca="1">E59+E61+E63+E64+E67+E66+E68+E65</f>
        <v>7694</v>
      </c>
      <c r="M72" s="200"/>
    </row>
    <row r="73" spans="1:13" x14ac:dyDescent="0.2">
      <c r="A73" s="26" t="s">
        <v>504</v>
      </c>
      <c r="B73" s="126">
        <f ca="1">B60+B62</f>
        <v>1564</v>
      </c>
      <c r="C73" s="127">
        <f ca="1">C60+C62</f>
        <v>1550</v>
      </c>
      <c r="D73" s="126">
        <f ca="1">D60+D62</f>
        <v>1699</v>
      </c>
      <c r="E73" s="126">
        <f ca="1">E60+E62</f>
        <v>1641</v>
      </c>
    </row>
    <row r="74" spans="1:13" s="200" customFormat="1" x14ac:dyDescent="0.2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 x14ac:dyDescent="0.2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0.2</v>
      </c>
      <c r="E75" s="221">
        <f ca="1">HLOOKUP($A74, INDIRECT(E$31), MATCH("Total", Slots, 0)+1, 0)</f>
        <v>0.14000000000000001</v>
      </c>
    </row>
    <row r="76" spans="1:13" x14ac:dyDescent="0.2">
      <c r="A76" s="14" t="s">
        <v>37</v>
      </c>
      <c r="B76" s="151">
        <f ca="1">MAX(B72/$O$3-$N$3, 0)</f>
        <v>10.189723320158103</v>
      </c>
      <c r="C76" s="224">
        <f ca="1">MAX(C72/$P$3-$N$3, 0)</f>
        <v>9.9743083003952577</v>
      </c>
      <c r="D76" s="151">
        <f ca="1">MAX(D72/FLOOR(($O$3-$N$3)*IF(Setup!$B$24="Blade: Kamu",0.75,1),1), 0)</f>
        <v>10.225296442687746</v>
      </c>
      <c r="E76" s="151">
        <f ca="1">MAX(E72/FLOOR(($P$3-$N$3)*IF(Setup!$C$24="Blade: Kamu",0.75,1),1), 0)</f>
        <v>20.300791556728232</v>
      </c>
    </row>
    <row r="77" spans="1:13" x14ac:dyDescent="0.2">
      <c r="A77" s="9" t="s">
        <v>547</v>
      </c>
      <c r="B77" s="137"/>
      <c r="C77" s="138"/>
      <c r="D77" s="137"/>
      <c r="E77" s="137"/>
      <c r="F77" s="44"/>
    </row>
    <row r="78" spans="1:13" s="200" customFormat="1" x14ac:dyDescent="0.2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5.0199999999999996</v>
      </c>
      <c r="E78" s="237">
        <f ca="1">(3.25+E74)*(1+E75)+1</f>
        <v>4.8190000000000008</v>
      </c>
      <c r="F78" s="44"/>
    </row>
    <row r="79" spans="1:13" s="200" customFormat="1" x14ac:dyDescent="0.2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4.0199999999999996</v>
      </c>
      <c r="E79" s="237">
        <f ca="1">(3.25+E74)*(1+E75)</f>
        <v>3.8190000000000004</v>
      </c>
    </row>
    <row r="80" spans="1:13" x14ac:dyDescent="0.2">
      <c r="A80" s="31" t="s">
        <v>548</v>
      </c>
      <c r="B80" s="137">
        <f ca="1">B76</f>
        <v>10.189723320158103</v>
      </c>
      <c r="C80" s="139">
        <f ca="1">C76</f>
        <v>9.9743083003952577</v>
      </c>
      <c r="D80" s="137">
        <f ca="1">D76</f>
        <v>10.225296442687746</v>
      </c>
      <c r="E80" s="137">
        <f ca="1">E76</f>
        <v>20.300791556728232</v>
      </c>
      <c r="F80" s="44"/>
    </row>
    <row r="81" spans="1:6" x14ac:dyDescent="0.2">
      <c r="A81" s="31" t="s">
        <v>549</v>
      </c>
      <c r="B81" s="137">
        <f ca="1">B80+MIN(B80*(152/1024) - (752/1024), -0.375)</f>
        <v>9.8147233201581034</v>
      </c>
      <c r="C81" s="139">
        <f ca="1">C80+MIN(C80*(152/1024) - (752/1024), -0.375)</f>
        <v>9.5993083003952577</v>
      </c>
      <c r="D81" s="137">
        <f ca="1">D80+MIN(D80*(152/1024) - (752/1024), -0.375)</f>
        <v>9.8502964426877462</v>
      </c>
      <c r="E81" s="137">
        <f ca="1">E80+MIN(E80*(152/1024) - (752/1024), -0.375)</f>
        <v>19.925791556728232</v>
      </c>
      <c r="F81" s="44"/>
    </row>
    <row r="82" spans="1:6" x14ac:dyDescent="0.2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 x14ac:dyDescent="0.2">
      <c r="A83" s="31" t="s">
        <v>551</v>
      </c>
      <c r="B83" s="137">
        <f ca="1">MAX(B81,B82)</f>
        <v>9.8147233201581034</v>
      </c>
      <c r="C83" s="139">
        <f ca="1">MAX(C81,C82)</f>
        <v>9.5993083003952577</v>
      </c>
      <c r="D83" s="137">
        <f ca="1">MAX(D81,D82)</f>
        <v>9.8502964426877462</v>
      </c>
      <c r="E83" s="137">
        <f ca="1">MAX(E81,E82)</f>
        <v>19.925791556728232</v>
      </c>
      <c r="F83" s="44"/>
    </row>
    <row r="84" spans="1:6" x14ac:dyDescent="0.2">
      <c r="A84" s="31" t="s">
        <v>552</v>
      </c>
      <c r="B84" s="226">
        <f ca="1">MIN(MAX(MAX(B81,B82), 0),B$79)</f>
        <v>3.6850000000000005</v>
      </c>
      <c r="C84" s="227">
        <f ca="1">MIN(MAX(MAX(C81,C82), 0),C$79)</f>
        <v>3.6850000000000005</v>
      </c>
      <c r="D84" s="226">
        <f ca="1">MIN(MAX(MAX(D81,D82), 0),D$79)</f>
        <v>4.0199999999999996</v>
      </c>
      <c r="E84" s="226">
        <f ca="1">MIN(MAX(MAX(E81,E82), 0),E$79)</f>
        <v>3.8190000000000004</v>
      </c>
      <c r="F84" s="44"/>
    </row>
    <row r="85" spans="1:6" x14ac:dyDescent="0.2">
      <c r="A85" s="31" t="s">
        <v>553</v>
      </c>
      <c r="B85" s="137">
        <f ca="1">B80 + MAX(MIN(B80 * 0.25, 0.375), 0.25)</f>
        <v>10.564723320158103</v>
      </c>
      <c r="C85" s="139">
        <f ca="1">C80 + MAX(MIN(C80 * 0.25, 0.375), 0.25)</f>
        <v>10.349308300395258</v>
      </c>
      <c r="D85" s="137">
        <f ca="1">D80 + MAX(MIN(D80 * 0.25, 0.375), 0.25)</f>
        <v>10.600296442687746</v>
      </c>
      <c r="E85" s="137">
        <f ca="1">E80 + MAX(MIN(E80 * 0.25, 0.375), 0.25)</f>
        <v>20.675791556728232</v>
      </c>
      <c r="F85" s="44"/>
    </row>
    <row r="86" spans="1:6" x14ac:dyDescent="0.2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 x14ac:dyDescent="0.2">
      <c r="A87" s="31" t="s">
        <v>555</v>
      </c>
      <c r="B87" s="137">
        <f ca="1">MAX(B85,B86)</f>
        <v>10.564723320158103</v>
      </c>
      <c r="C87" s="139">
        <f ca="1">MAX(C85,C86)</f>
        <v>10.349308300395258</v>
      </c>
      <c r="D87" s="137">
        <f ca="1">MAX(D85,D86)</f>
        <v>10.600296442687746</v>
      </c>
      <c r="E87" s="137">
        <f ca="1">MAX(E85,E86)</f>
        <v>20.675791556728232</v>
      </c>
      <c r="F87" s="44"/>
    </row>
    <row r="88" spans="1:6" x14ac:dyDescent="0.2">
      <c r="A88" s="31" t="s">
        <v>556</v>
      </c>
      <c r="B88" s="226">
        <f ca="1">MIN(MAX(B85,B86),$B$79)</f>
        <v>3.6850000000000005</v>
      </c>
      <c r="C88" s="227">
        <f ca="1">MIN(MAX(C85,C86),$C$79)</f>
        <v>3.6850000000000005</v>
      </c>
      <c r="D88" s="226">
        <f ca="1">MIN(MAX(D85,D86),$D$79)</f>
        <v>4.0199999999999996</v>
      </c>
      <c r="E88" s="226">
        <f ca="1">MIN(MAX(E85,E86),$E$79)</f>
        <v>3.8190000000000004</v>
      </c>
      <c r="F88" s="44"/>
    </row>
    <row r="89" spans="1:6" x14ac:dyDescent="0.2">
      <c r="A89" s="31" t="s">
        <v>557</v>
      </c>
      <c r="B89" s="137">
        <f t="shared" ref="B89:E90" ca="1" si="2">B87-B83</f>
        <v>0.75</v>
      </c>
      <c r="C89" s="139">
        <f t="shared" ca="1" si="2"/>
        <v>0.75</v>
      </c>
      <c r="D89" s="137">
        <f t="shared" ca="1" si="2"/>
        <v>0.75</v>
      </c>
      <c r="E89" s="137">
        <f t="shared" ca="1" si="2"/>
        <v>0.75</v>
      </c>
      <c r="F89" s="44"/>
    </row>
    <row r="90" spans="1:6" x14ac:dyDescent="0.2">
      <c r="A90" s="31" t="s">
        <v>558</v>
      </c>
      <c r="B90" s="137">
        <f t="shared" ca="1" si="2"/>
        <v>0</v>
      </c>
      <c r="C90" s="139">
        <f t="shared" ca="1" si="2"/>
        <v>0</v>
      </c>
      <c r="D90" s="137">
        <f t="shared" ca="1" si="2"/>
        <v>0</v>
      </c>
      <c r="E90" s="137">
        <f t="shared" ca="1" si="2"/>
        <v>0</v>
      </c>
      <c r="F90" s="44"/>
    </row>
    <row r="91" spans="1:6" x14ac:dyDescent="0.2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 x14ac:dyDescent="0.2">
      <c r="A92" s="31" t="s">
        <v>560</v>
      </c>
      <c r="B92" s="140">
        <f ca="1">IF(B87&gt;3.25, 1-(B90/B89), 0)</f>
        <v>1</v>
      </c>
      <c r="C92" s="141">
        <f ca="1">IF(C87&gt;3.25, 1-(C90/C89), 0)</f>
        <v>1</v>
      </c>
      <c r="D92" s="140">
        <f ca="1">IF(D87&gt;3.25, 1-(D90/D89), 0)</f>
        <v>1</v>
      </c>
      <c r="E92" s="140">
        <f ca="1">IF(E87&gt;3.25, 1-(E90/E89), 0)</f>
        <v>1</v>
      </c>
      <c r="F92" s="44"/>
    </row>
    <row r="93" spans="1:6" x14ac:dyDescent="0.2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 x14ac:dyDescent="0.2">
      <c r="A94" s="31" t="s">
        <v>562</v>
      </c>
      <c r="B94" s="230">
        <f ca="1">((0 * B91) + (B79 * B92) + (1 * B93) + (1 - B91 - B92 - B93) * ((B88 + B84) / 2)) * 1.02</f>
        <v>3.7587000000000006</v>
      </c>
      <c r="C94" s="231">
        <f ca="1">((0 * C91) + (C79 * C92) + (1 * C93) + (1 - C91 - C92 - C93) * ((C88 + C84) / 2)) * 1.02</f>
        <v>3.7587000000000006</v>
      </c>
      <c r="D94" s="230">
        <f t="shared" ref="D94:E94" ca="1" si="3">((0 * D91) + (D79 * D92) + (1 * D93) + (1 - D91 - D92 - D93) * ((D88 + D84) / 2)) * 1.02</f>
        <v>4.1003999999999996</v>
      </c>
      <c r="E94" s="230">
        <f t="shared" ca="1" si="3"/>
        <v>3.8953800000000003</v>
      </c>
      <c r="F94" s="44"/>
    </row>
    <row r="95" spans="1:6" x14ac:dyDescent="0.2">
      <c r="A95" s="9" t="s">
        <v>563</v>
      </c>
      <c r="B95" s="137"/>
      <c r="C95" s="139"/>
      <c r="D95" s="137"/>
      <c r="E95" s="137"/>
      <c r="F95" s="44"/>
    </row>
    <row r="96" spans="1:6" x14ac:dyDescent="0.2">
      <c r="A96" s="31" t="s">
        <v>548</v>
      </c>
      <c r="B96" s="137">
        <f ca="1">B76+1</f>
        <v>11.189723320158103</v>
      </c>
      <c r="C96" s="139">
        <f ca="1">C76+1</f>
        <v>10.974308300395258</v>
      </c>
      <c r="D96" s="137">
        <f ca="1">D76+1</f>
        <v>11.225296442687746</v>
      </c>
      <c r="E96" s="137">
        <f ca="1">E76+1</f>
        <v>21.300791556728232</v>
      </c>
      <c r="F96" s="44"/>
    </row>
    <row r="97" spans="1:6" x14ac:dyDescent="0.2">
      <c r="A97" s="31" t="s">
        <v>549</v>
      </c>
      <c r="B97" s="137">
        <f ca="1">B96+MIN(B96*(152/1024) - (752/1024), -0.375)</f>
        <v>10.814723320158103</v>
      </c>
      <c r="C97" s="139">
        <f ca="1">C96+MIN(C96*(152/1024) - (752/1024), -0.375)</f>
        <v>10.599308300395258</v>
      </c>
      <c r="D97" s="137">
        <f ca="1">D96+MIN(D96*(152/1024) - (752/1024), -0.375)</f>
        <v>10.850296442687746</v>
      </c>
      <c r="E97" s="137">
        <f ca="1">E96+MIN(E96*(152/1024) - (752/1024), -0.375)</f>
        <v>20.925791556728232</v>
      </c>
      <c r="F97" s="44"/>
    </row>
    <row r="98" spans="1:6" x14ac:dyDescent="0.2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 x14ac:dyDescent="0.2">
      <c r="A99" s="31" t="s">
        <v>551</v>
      </c>
      <c r="B99" s="137">
        <f ca="1">MAX(B97,B98)</f>
        <v>10.814723320158103</v>
      </c>
      <c r="C99" s="139">
        <f ca="1">MAX(C97,C98)</f>
        <v>10.599308300395258</v>
      </c>
      <c r="D99" s="137">
        <f ca="1">MAX(D97,D98)</f>
        <v>10.850296442687746</v>
      </c>
      <c r="E99" s="137">
        <f ca="1">MAX(E97,E98)</f>
        <v>20.925791556728232</v>
      </c>
      <c r="F99" s="44"/>
    </row>
    <row r="100" spans="1:6" x14ac:dyDescent="0.2">
      <c r="A100" s="31" t="s">
        <v>552</v>
      </c>
      <c r="B100" s="226">
        <f ca="1">MIN(MAX(MAX(B97,B98),0),$B$78)</f>
        <v>4.6850000000000005</v>
      </c>
      <c r="C100" s="227">
        <f ca="1">MIN(MAX(MAX(C97,C98),0),C$78)</f>
        <v>4.6850000000000005</v>
      </c>
      <c r="D100" s="233">
        <f t="shared" ref="D100:E100" ca="1" si="4">MIN(MAX(MAX(D97,D98),0),D$78)</f>
        <v>5.0199999999999996</v>
      </c>
      <c r="E100" s="233">
        <f t="shared" ca="1" si="4"/>
        <v>4.8190000000000008</v>
      </c>
      <c r="F100" s="44"/>
    </row>
    <row r="101" spans="1:6" x14ac:dyDescent="0.2">
      <c r="A101" s="31" t="s">
        <v>553</v>
      </c>
      <c r="B101" s="137">
        <f ca="1">B96 + MAX(MIN(B96 * 0.25, 0.375), 0.25)</f>
        <v>11.564723320158103</v>
      </c>
      <c r="C101" s="139">
        <f ca="1">C96 + MAX(MIN(C96 * 0.25, 0.375), 0.25)</f>
        <v>11.349308300395258</v>
      </c>
      <c r="D101" s="137">
        <f ca="1">D96 + MAX(MIN(D96 * 0.25, 0.375), 0.25)</f>
        <v>11.600296442687746</v>
      </c>
      <c r="E101" s="137">
        <f ca="1">E96 + MAX(MIN(E96 * 0.25, 0.375), 0.25)</f>
        <v>21.675791556728232</v>
      </c>
      <c r="F101" s="44"/>
    </row>
    <row r="102" spans="1:6" x14ac:dyDescent="0.2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 x14ac:dyDescent="0.2">
      <c r="A103" s="31" t="s">
        <v>555</v>
      </c>
      <c r="B103" s="137">
        <f ca="1">MAX(B101,B102)</f>
        <v>11.564723320158103</v>
      </c>
      <c r="C103" s="139">
        <f ca="1">MAX(C101,C102)</f>
        <v>11.349308300395258</v>
      </c>
      <c r="D103" s="137">
        <f ca="1">MAX(D101,D102)</f>
        <v>11.600296442687746</v>
      </c>
      <c r="E103" s="137">
        <f ca="1">MAX(E101,E102)</f>
        <v>21.675791556728232</v>
      </c>
      <c r="F103" s="44"/>
    </row>
    <row r="104" spans="1:6" x14ac:dyDescent="0.2">
      <c r="A104" s="31" t="s">
        <v>556</v>
      </c>
      <c r="B104" s="226">
        <f ca="1">MIN(MAX(B101,B102),B$78)</f>
        <v>4.6850000000000005</v>
      </c>
      <c r="C104" s="227">
        <f t="shared" ref="C104:E104" ca="1" si="5">MIN(MAX(C101,C102),C$78)</f>
        <v>4.6850000000000005</v>
      </c>
      <c r="D104" s="226">
        <f t="shared" ca="1" si="5"/>
        <v>5.0199999999999996</v>
      </c>
      <c r="E104" s="226">
        <f t="shared" ca="1" si="5"/>
        <v>4.8190000000000008</v>
      </c>
      <c r="F104" s="44"/>
    </row>
    <row r="105" spans="1:6" x14ac:dyDescent="0.2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 x14ac:dyDescent="0.2">
      <c r="A106" s="31" t="s">
        <v>558</v>
      </c>
      <c r="B106" s="137">
        <f t="shared" ca="1" si="6"/>
        <v>0</v>
      </c>
      <c r="C106" s="139">
        <f t="shared" ca="1" si="6"/>
        <v>0</v>
      </c>
      <c r="D106" s="137">
        <f t="shared" ca="1" si="6"/>
        <v>0</v>
      </c>
      <c r="E106" s="137">
        <f t="shared" ca="1" si="6"/>
        <v>0</v>
      </c>
      <c r="F106" s="44"/>
    </row>
    <row r="107" spans="1:6" x14ac:dyDescent="0.2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 x14ac:dyDescent="0.2">
      <c r="A108" s="31" t="s">
        <v>560</v>
      </c>
      <c r="B108" s="142">
        <f ca="1">IF(B103&gt;4.25, 1-(B106/B105), 0)</f>
        <v>1</v>
      </c>
      <c r="C108" s="143">
        <f ca="1">IF(C103&gt;4.25, 1-(C106/C105), 0)</f>
        <v>1</v>
      </c>
      <c r="D108" s="142">
        <f ca="1">IF(D103&gt;4.25, 1-(D106/D105), 0)</f>
        <v>1</v>
      </c>
      <c r="E108" s="142">
        <f ca="1">IF(E103&gt;4.25, 1-(E106/E105), 0)</f>
        <v>1</v>
      </c>
      <c r="F108" s="44"/>
    </row>
    <row r="109" spans="1:6" x14ac:dyDescent="0.2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 x14ac:dyDescent="0.2">
      <c r="A110" s="26" t="s">
        <v>564</v>
      </c>
      <c r="B110" s="228">
        <f ca="1">((0 * B107) + (B78 * B108) + (1 * B109) + (1 - B107 - B108 - B109) * ((B104 + B100) / 2)) * 1.02</f>
        <v>4.7787000000000006</v>
      </c>
      <c r="C110" s="229">
        <f t="shared" ref="C110:E110" ca="1" si="7">((0 * C107) + (C78 * C108) + (1 * C109) + (1 - C107 - C108 - C109) * ((C104 + C100) / 2)) * 1.02</f>
        <v>4.7787000000000006</v>
      </c>
      <c r="D110" s="228">
        <f t="shared" ca="1" si="7"/>
        <v>5.1204000000000001</v>
      </c>
      <c r="E110" s="228">
        <f t="shared" ca="1" si="7"/>
        <v>4.9153800000000007</v>
      </c>
      <c r="F110" s="44"/>
    </row>
    <row r="111" spans="1:6" x14ac:dyDescent="0.2">
      <c r="A111" t="s">
        <v>39</v>
      </c>
      <c r="B111" s="5">
        <f ca="1">((B73-($N$4+$O$4))/2)/100+75%</f>
        <v>2.2999999999999998</v>
      </c>
      <c r="C111" s="130">
        <f ca="1">((C73-($N$4+$P$4))/2)/100+75%</f>
        <v>2.23</v>
      </c>
      <c r="D111" s="45">
        <f ca="1">((D73-($N$4+$O$4))/2)/100+75%</f>
        <v>2.9750000000000001</v>
      </c>
      <c r="E111" s="5">
        <f ca="1">((E73-($N$4+$P$4))/2)/100+75%</f>
        <v>2.6850000000000001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 x14ac:dyDescent="0.2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25</v>
      </c>
    </row>
    <row r="116" spans="1:6" x14ac:dyDescent="0.2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181</v>
      </c>
      <c r="E116" s="70">
        <f ca="1">E113+E115</f>
        <v>181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1794</v>
      </c>
      <c r="C124" s="62">
        <f ca="1">C120 + TRUNC(C$34*C122) + C$40 + C$41 + C$43 + $F$9 + $H$9 + HLOOKUP("Att", INDIRECT(C$31), MATCH("Total", Slots, 0)+1, 0)</f>
        <v>1731</v>
      </c>
      <c r="D124" s="37">
        <f ca="1">D120 + TRUNC(D$34*D122) + D$40 + D$41 + D$43 + $E$9 + $H$9 + HLOOKUP("Att", INDIRECT(D$31), MATCH("Total", Slots, 0)+1, 0)</f>
        <v>1761</v>
      </c>
      <c r="E124" s="37">
        <f ca="1">E120 + TRUNC(E$34*E122) + E$40 + E$41 + E$43 + $F$9 + $H$9 + HLOOKUP("Att", INDIRECT(E$31), MATCH("Total", Slots, 0)+1, 0)</f>
        <v>1740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1397</v>
      </c>
      <c r="C125" s="61">
        <f ca="1">C121 + TRUNC(C$35*C123) + C$44 + C$45 + C$50 + C$46 + C$47 + C$48 + C$49 + C$51 + $E$10 + $H$10 + HLOOKUP("Acc", INDIRECT(C$31), MATCH("Total", Slots, 0)+1, 0)</f>
        <v>1366</v>
      </c>
      <c r="D125" s="38">
        <f ca="1">D121 + TRUNC(D$35*D123) + D$44 + D$45 + D$50 + D$46 + D$47 + D$48 + D$49 + D$51 + $E$10 + $H$10 + HLOOKUP("Acc", INDIRECT(D$31), MATCH("Total", Slots, 0)+1, 0)</f>
        <v>1532</v>
      </c>
      <c r="E125" s="38">
        <f ca="1">E121 + TRUNC(E$35*E123) + E$44 + E$45 + E$50 + E$46 + E$47 + E$48 + E$49 + E$51 + $E$10 + $H$10 + HLOOKUP("Acc", INDIRECT(E$31), MATCH("Total", Slots, 0)+1, 0)</f>
        <v>1457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 x14ac:dyDescent="0.2">
      <c r="A128" s="24" t="s">
        <v>120</v>
      </c>
      <c r="B128" s="29">
        <f ca="1">IF(AND(Setup!$F$10=1, $D$1="War"), TRUNC(B124*25%), 0)</f>
        <v>448</v>
      </c>
      <c r="C128" s="63">
        <f ca="1">IF(AND(Setup!$G$10=1, $D$1="War"), TRUNC(C124*25%), 0)</f>
        <v>432</v>
      </c>
      <c r="D128" s="29">
        <f ca="1">IF(AND(Setup!$F$10=1, $D$1="War"), TRUNC(D124*25%), 0)</f>
        <v>440</v>
      </c>
      <c r="E128" s="29">
        <f ca="1">IF(AND(Setup!$G$10=1, $D$1="War"), TRUNC(E124*25%), 0)</f>
        <v>435</v>
      </c>
      <c r="F128" s="44"/>
    </row>
    <row r="129" spans="1:13" x14ac:dyDescent="0.2">
      <c r="A129" s="24" t="s">
        <v>121</v>
      </c>
      <c r="B129" s="29">
        <f ca="1">IF(Setup!$J$35=1, TRUNC(B124*Setup!$M$35), 0)</f>
        <v>1255</v>
      </c>
      <c r="C129" s="63">
        <f ca="1">IF(Setup!$K$35=1, TRUNC(C124*Setup!$N$35), 0)</f>
        <v>1211</v>
      </c>
      <c r="D129" s="29">
        <f ca="1">IF(Setup!$J$35=1, TRUNC(D124*Setup!$M$35), 0)</f>
        <v>1232</v>
      </c>
      <c r="E129" s="29">
        <f ca="1">IF(Setup!$K$35=1, TRUNC(E124*Setup!$N$35), 0)</f>
        <v>1218</v>
      </c>
      <c r="F129" s="44"/>
    </row>
    <row r="130" spans="1:13" s="200" customFormat="1" x14ac:dyDescent="0.2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2175</v>
      </c>
      <c r="F131" s="44"/>
      <c r="M131" s="200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 x14ac:dyDescent="0.2">
      <c r="A133" s="24" t="s">
        <v>746</v>
      </c>
      <c r="B133" s="29">
        <f ca="1">IF(Setup!$J$50=1, FLOOR(Setup!$M$50*B124, 1), 0)</f>
        <v>1106</v>
      </c>
      <c r="C133" s="211">
        <f ca="1">IF(Setup!$K$50=1, FLOOR(Setup!$N$50*C124, 1), 0)</f>
        <v>1068</v>
      </c>
      <c r="D133" s="29">
        <f ca="1">IF(Setup!$J$50=1, FLOOR(Setup!$M$50*D124, 1), 0)</f>
        <v>1086</v>
      </c>
      <c r="E133" s="29">
        <f ca="1">IF(Setup!$K$50=1, FLOOR(Setup!$N$50*E124, 1), 0)</f>
        <v>1073</v>
      </c>
      <c r="F133" s="44"/>
      <c r="M133"/>
    </row>
    <row r="134" spans="1:13" s="200" customFormat="1" x14ac:dyDescent="0.2">
      <c r="A134" s="24" t="s">
        <v>733</v>
      </c>
      <c r="B134" s="29"/>
      <c r="C134" s="63"/>
      <c r="D134" s="29"/>
      <c r="E134" s="29"/>
      <c r="F134" s="44"/>
    </row>
    <row r="135" spans="1:13" s="200" customFormat="1" x14ac:dyDescent="0.2">
      <c r="A135" s="24" t="s">
        <v>757</v>
      </c>
      <c r="B135" s="29"/>
      <c r="C135" s="63"/>
      <c r="D135" s="29"/>
      <c r="E135" s="29"/>
      <c r="F135" s="44"/>
    </row>
    <row r="136" spans="1:13" s="200" customFormat="1" x14ac:dyDescent="0.2">
      <c r="A136" s="25" t="s">
        <v>734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4603</v>
      </c>
      <c r="C137" s="125">
        <f ca="1">C124+C126+C128+C129+C132+C133+C130</f>
        <v>4442</v>
      </c>
      <c r="D137" s="39">
        <f ca="1">D124+D126+D128+D129+D132+D133+D130+D131</f>
        <v>4519</v>
      </c>
      <c r="E137" s="39">
        <f ca="1">E124+E126+E128+E129+E132+E133+E130+E131</f>
        <v>6641</v>
      </c>
      <c r="F137" s="44"/>
      <c r="M137" s="200"/>
    </row>
    <row r="138" spans="1:13" x14ac:dyDescent="0.2">
      <c r="A138" s="26" t="s">
        <v>504</v>
      </c>
      <c r="B138" s="126">
        <f ca="1">B125+B127</f>
        <v>1502</v>
      </c>
      <c r="C138" s="127">
        <f ca="1">C125+C127</f>
        <v>1471</v>
      </c>
      <c r="D138" s="126">
        <f ca="1">D125+D127</f>
        <v>1637</v>
      </c>
      <c r="E138" s="126">
        <f ca="1">E125+E127</f>
        <v>1562</v>
      </c>
      <c r="F138" s="44"/>
    </row>
    <row r="139" spans="1:13" s="200" customFormat="1" x14ac:dyDescent="0.2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1.2</v>
      </c>
      <c r="E139" s="221">
        <f ca="1">1+HLOOKUP($A139, INDIRECT(E$31), MATCH("Total", Slots, 0)+1, 0)</f>
        <v>1.1400000000000001</v>
      </c>
      <c r="F139" s="44" t="s">
        <v>892</v>
      </c>
    </row>
    <row r="140" spans="1:13" x14ac:dyDescent="0.2">
      <c r="A140" s="82" t="s">
        <v>37</v>
      </c>
      <c r="B140" s="128">
        <f ca="1">MAX(B137/$O$3-$N$3, 0)</f>
        <v>9.0968379446640313</v>
      </c>
      <c r="C140" s="129">
        <f ca="1">MAX(C137/$P$3-$N$3, 0)</f>
        <v>8.7786561264822129</v>
      </c>
      <c r="D140" s="128">
        <f ca="1">MAX(D137/FLOOR(($O$3-$N$3)*IF(Setup!$B$24="Blade: Kamu",0.75,1),1), 0)</f>
        <v>8.9308300395256914</v>
      </c>
      <c r="E140" s="128">
        <f ca="1">MAX(E137/FLOOR(($P$3-$N$3)*IF(Setup!$C$24="Blade: Kamu",0.75,1),1), 0)</f>
        <v>17.522427440633244</v>
      </c>
      <c r="F140" s="44"/>
    </row>
    <row r="141" spans="1:13" x14ac:dyDescent="0.2">
      <c r="A141" s="9" t="s">
        <v>547</v>
      </c>
      <c r="B141" s="137"/>
      <c r="C141" s="138"/>
      <c r="D141" s="137"/>
      <c r="E141" s="137"/>
      <c r="F141" s="44"/>
    </row>
    <row r="142" spans="1:13" x14ac:dyDescent="0.2">
      <c r="A142" s="31" t="s">
        <v>548</v>
      </c>
      <c r="B142" s="137">
        <f ca="1">B140</f>
        <v>9.0968379446640313</v>
      </c>
      <c r="C142" s="139">
        <f ca="1">C140</f>
        <v>8.7786561264822129</v>
      </c>
      <c r="D142" s="137">
        <f ca="1">D140</f>
        <v>8.9308300395256914</v>
      </c>
      <c r="E142" s="137">
        <f ca="1">E140</f>
        <v>17.522427440633244</v>
      </c>
      <c r="F142" s="44"/>
    </row>
    <row r="143" spans="1:13" x14ac:dyDescent="0.2">
      <c r="A143" s="31" t="s">
        <v>549</v>
      </c>
      <c r="B143" s="137">
        <f ca="1">B142+MIN(B142*(152/1024) - (752/1024), -0.375)</f>
        <v>8.7218379446640313</v>
      </c>
      <c r="C143" s="139">
        <f ca="1">C142+MIN(C142*(152/1024) - (752/1024), -0.375)</f>
        <v>8.4036561264822129</v>
      </c>
      <c r="D143" s="137">
        <f ca="1">D142+MIN(D142*(152/1024) - (752/1024), -0.375)</f>
        <v>8.5558300395256914</v>
      </c>
      <c r="E143" s="137">
        <f ca="1">E142+MIN(E142*(152/1024) - (752/1024), -0.375)</f>
        <v>17.147427440633244</v>
      </c>
      <c r="F143" s="44"/>
    </row>
    <row r="144" spans="1:13" x14ac:dyDescent="0.2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 x14ac:dyDescent="0.2">
      <c r="A145" s="31" t="s">
        <v>551</v>
      </c>
      <c r="B145" s="137">
        <f ca="1">MAX(B143,B144)</f>
        <v>8.7218379446640313</v>
      </c>
      <c r="C145" s="139">
        <f ca="1">MAX(C143,C144)</f>
        <v>8.4036561264822129</v>
      </c>
      <c r="D145" s="137">
        <f ca="1">MAX(D143,D144)</f>
        <v>8.5558300395256914</v>
      </c>
      <c r="E145" s="137">
        <f ca="1">MAX(E143,E144)</f>
        <v>17.147427440633244</v>
      </c>
      <c r="F145" s="44"/>
    </row>
    <row r="146" spans="1:6" x14ac:dyDescent="0.2">
      <c r="A146" s="31" t="s">
        <v>552</v>
      </c>
      <c r="B146" s="226">
        <f ca="1">MIN(MAX(MAX(B143,B144), 0),B$79)</f>
        <v>3.6850000000000005</v>
      </c>
      <c r="C146" s="227">
        <f t="shared" ref="C146:E146" ca="1" si="8">MIN(MAX(MAX(C143,C144), 0),C$79)</f>
        <v>3.6850000000000005</v>
      </c>
      <c r="D146" s="226">
        <f t="shared" ca="1" si="8"/>
        <v>4.0199999999999996</v>
      </c>
      <c r="E146" s="226">
        <f t="shared" ca="1" si="8"/>
        <v>3.8190000000000004</v>
      </c>
      <c r="F146" s="44"/>
    </row>
    <row r="147" spans="1:6" x14ac:dyDescent="0.2">
      <c r="A147" s="31" t="s">
        <v>553</v>
      </c>
      <c r="B147" s="137">
        <f ca="1">B142 + MAX(MIN(B142 * 0.25, 0.375), 0.25)</f>
        <v>9.4718379446640313</v>
      </c>
      <c r="C147" s="139">
        <f ca="1">C142 + MAX(MIN(C142 * 0.25, 0.375), 0.25)</f>
        <v>9.1536561264822129</v>
      </c>
      <c r="D147" s="137">
        <f ca="1">D142 + MAX(MIN(D142 * 0.25, 0.375), 0.25)</f>
        <v>9.3058300395256914</v>
      </c>
      <c r="E147" s="137">
        <f ca="1">E142 + MAX(MIN(E142 * 0.25, 0.375), 0.25)</f>
        <v>17.897427440633244</v>
      </c>
      <c r="F147" s="44"/>
    </row>
    <row r="148" spans="1:6" x14ac:dyDescent="0.2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 x14ac:dyDescent="0.2">
      <c r="A149" s="31" t="s">
        <v>555</v>
      </c>
      <c r="B149" s="137">
        <f ca="1">MAX(B147,B148)</f>
        <v>9.4718379446640313</v>
      </c>
      <c r="C149" s="139">
        <f ca="1">MAX(C147,C148)</f>
        <v>9.1536561264822129</v>
      </c>
      <c r="D149" s="137">
        <f ca="1">MAX(D147,D148)</f>
        <v>9.3058300395256914</v>
      </c>
      <c r="E149" s="137">
        <f ca="1">MAX(E147,E148)</f>
        <v>17.897427440633244</v>
      </c>
      <c r="F149" s="44"/>
    </row>
    <row r="150" spans="1:6" x14ac:dyDescent="0.2">
      <c r="A150" s="31" t="s">
        <v>556</v>
      </c>
      <c r="B150" s="226">
        <f ca="1">MIN(MAX(B147,B148),B$79)</f>
        <v>3.6850000000000005</v>
      </c>
      <c r="C150" s="227">
        <f t="shared" ref="C150:E150" ca="1" si="9">MIN(MAX(C147,C148),C$79)</f>
        <v>3.6850000000000005</v>
      </c>
      <c r="D150" s="226">
        <f t="shared" ca="1" si="9"/>
        <v>4.0199999999999996</v>
      </c>
      <c r="E150" s="226">
        <f t="shared" ca="1" si="9"/>
        <v>3.8190000000000004</v>
      </c>
      <c r="F150" s="44"/>
    </row>
    <row r="151" spans="1:6" x14ac:dyDescent="0.2">
      <c r="A151" s="31" t="s">
        <v>557</v>
      </c>
      <c r="B151" s="137">
        <f ca="1">B149-B145</f>
        <v>0.75</v>
      </c>
      <c r="C151" s="139">
        <f t="shared" ref="C151:E152" ca="1" si="10">C149-C145</f>
        <v>0.75</v>
      </c>
      <c r="D151" s="137">
        <f t="shared" ca="1" si="10"/>
        <v>0.75</v>
      </c>
      <c r="E151" s="137">
        <f t="shared" ca="1" si="10"/>
        <v>0.75</v>
      </c>
      <c r="F151" s="44"/>
    </row>
    <row r="152" spans="1:6" x14ac:dyDescent="0.2">
      <c r="A152" s="31" t="s">
        <v>558</v>
      </c>
      <c r="B152" s="137">
        <f ca="1">B150-B146</f>
        <v>0</v>
      </c>
      <c r="C152" s="139">
        <f t="shared" ca="1" si="10"/>
        <v>0</v>
      </c>
      <c r="D152" s="137">
        <f t="shared" ca="1" si="10"/>
        <v>0</v>
      </c>
      <c r="E152" s="137">
        <f t="shared" ca="1" si="10"/>
        <v>0</v>
      </c>
      <c r="F152" s="44"/>
    </row>
    <row r="153" spans="1:6" x14ac:dyDescent="0.2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 x14ac:dyDescent="0.2">
      <c r="A154" s="31" t="s">
        <v>560</v>
      </c>
      <c r="B154" s="140">
        <f ca="1">IF(B149&gt;3.25, 1-(B152/B151), 0)</f>
        <v>1</v>
      </c>
      <c r="C154" s="141">
        <f ca="1">IF(C149&gt;3.25, 1-(C152/C151), 0)</f>
        <v>1</v>
      </c>
      <c r="D154" s="140">
        <f ca="1">IF(D149&gt;3.25, 1-(D152/D151), 0)</f>
        <v>1</v>
      </c>
      <c r="E154" s="140">
        <f ca="1">IF(E149&gt;3.25, 1-(E152/E151), 0)</f>
        <v>1</v>
      </c>
      <c r="F154" s="44"/>
    </row>
    <row r="155" spans="1:6" x14ac:dyDescent="0.2">
      <c r="A155" s="31" t="s">
        <v>561</v>
      </c>
      <c r="B155" s="140">
        <f ca="1">MAX(0, MIN(1/3, (0.5 - ABS(B142-1)) * 1.2))</f>
        <v>0</v>
      </c>
      <c r="C155" s="141">
        <f ca="1">MAX(0, MIN(1/3, (0.5 - ABS(C142-1)) * 1.2))</f>
        <v>0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 x14ac:dyDescent="0.2">
      <c r="A156" s="31" t="s">
        <v>562</v>
      </c>
      <c r="B156" s="230">
        <f ca="1">((0 * B153) + (B79 * B154) + (1 * B155) + (1 - B153 - B154 - B155) * ((B150 + B146) / 2)) * 1.02</f>
        <v>3.7587000000000006</v>
      </c>
      <c r="C156" s="231">
        <f t="shared" ref="C156:E156" ca="1" si="11">((0 * C153) + (C79 * C154) + (1 * C155) + (1 - C153 - C154 - C155) * ((C150 + C146) / 2)) * 1.02</f>
        <v>3.7587000000000006</v>
      </c>
      <c r="D156" s="230">
        <f t="shared" ca="1" si="11"/>
        <v>4.1003999999999996</v>
      </c>
      <c r="E156" s="230">
        <f t="shared" ca="1" si="11"/>
        <v>3.8953800000000003</v>
      </c>
      <c r="F156" s="44"/>
    </row>
    <row r="157" spans="1:6" x14ac:dyDescent="0.2">
      <c r="A157" s="9" t="s">
        <v>563</v>
      </c>
      <c r="B157" s="137"/>
      <c r="C157" s="139"/>
      <c r="D157" s="137"/>
      <c r="E157" s="137"/>
      <c r="F157" s="44"/>
    </row>
    <row r="158" spans="1:6" x14ac:dyDescent="0.2">
      <c r="A158" s="31" t="s">
        <v>548</v>
      </c>
      <c r="B158" s="137">
        <f ca="1">B140+1</f>
        <v>10.096837944664031</v>
      </c>
      <c r="C158" s="139">
        <f ca="1">C140+1</f>
        <v>9.7786561264822129</v>
      </c>
      <c r="D158" s="137">
        <f ca="1">D140+1</f>
        <v>9.9308300395256914</v>
      </c>
      <c r="E158" s="137">
        <f ca="1">E140+1</f>
        <v>18.522427440633244</v>
      </c>
      <c r="F158" s="44"/>
    </row>
    <row r="159" spans="1:6" x14ac:dyDescent="0.2">
      <c r="A159" s="31" t="s">
        <v>549</v>
      </c>
      <c r="B159" s="137">
        <f ca="1">B158+MIN(B158*(152/1024) - (752/1024), -0.375)</f>
        <v>9.7218379446640313</v>
      </c>
      <c r="C159" s="139">
        <f ca="1">C158+MIN(C158*(152/1024) - (752/1024), -0.375)</f>
        <v>9.4036561264822129</v>
      </c>
      <c r="D159" s="137">
        <f ca="1">D158+MIN(D158*(152/1024) - (752/1024), -0.375)</f>
        <v>9.5558300395256914</v>
      </c>
      <c r="E159" s="137">
        <f ca="1">E158+MIN(E158*(152/1024) - (752/1024), -0.375)</f>
        <v>18.147427440633244</v>
      </c>
      <c r="F159" s="44"/>
    </row>
    <row r="160" spans="1:6" x14ac:dyDescent="0.2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 x14ac:dyDescent="0.2">
      <c r="A161" s="31" t="s">
        <v>551</v>
      </c>
      <c r="B161" s="137">
        <f ca="1">MAX(B159,B160)</f>
        <v>9.7218379446640313</v>
      </c>
      <c r="C161" s="139">
        <f ca="1">MAX(C159,C160)</f>
        <v>9.4036561264822129</v>
      </c>
      <c r="D161" s="137">
        <f ca="1">MAX(D159,D160)</f>
        <v>9.5558300395256914</v>
      </c>
      <c r="E161" s="137">
        <f ca="1">MAX(E159,E160)</f>
        <v>18.147427440633244</v>
      </c>
      <c r="F161" s="44"/>
    </row>
    <row r="162" spans="1:6" x14ac:dyDescent="0.2">
      <c r="A162" s="31" t="s">
        <v>552</v>
      </c>
      <c r="B162" s="226">
        <f ca="1">MIN(MAX(MAX(B159,B160), 0),B$78)</f>
        <v>4.6850000000000005</v>
      </c>
      <c r="C162" s="227">
        <f t="shared" ref="C162:E162" ca="1" si="12">MIN(MAX(MAX(C159,C160), 0),C$78)</f>
        <v>4.6850000000000005</v>
      </c>
      <c r="D162" s="226">
        <f t="shared" ca="1" si="12"/>
        <v>5.0199999999999996</v>
      </c>
      <c r="E162" s="226">
        <f t="shared" ca="1" si="12"/>
        <v>4.8190000000000008</v>
      </c>
      <c r="F162" s="44"/>
    </row>
    <row r="163" spans="1:6" x14ac:dyDescent="0.2">
      <c r="A163" s="31" t="s">
        <v>553</v>
      </c>
      <c r="B163" s="137">
        <f ca="1">B158 + MAX(MIN(B158 * 0.25, 0.375), 0.25)</f>
        <v>10.471837944664031</v>
      </c>
      <c r="C163" s="139">
        <f ca="1">C158 + MAX(MIN(C158 * 0.25, 0.375), 0.25)</f>
        <v>10.153656126482213</v>
      </c>
      <c r="D163" s="137">
        <f ca="1">D158 + MAX(MIN(D158 * 0.25, 0.375), 0.25)</f>
        <v>10.305830039525691</v>
      </c>
      <c r="E163" s="137">
        <f ca="1">E158 + MAX(MIN(E158 * 0.25, 0.375), 0.25)</f>
        <v>18.897427440633244</v>
      </c>
      <c r="F163" s="44"/>
    </row>
    <row r="164" spans="1:6" x14ac:dyDescent="0.2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 x14ac:dyDescent="0.2">
      <c r="A165" s="31" t="s">
        <v>555</v>
      </c>
      <c r="B165" s="137">
        <f ca="1">MAX(B163,B164)</f>
        <v>10.471837944664031</v>
      </c>
      <c r="C165" s="139">
        <f ca="1">MAX(C163,C164)</f>
        <v>10.153656126482213</v>
      </c>
      <c r="D165" s="137">
        <f ca="1">MAX(D163,D164)</f>
        <v>10.305830039525691</v>
      </c>
      <c r="E165" s="137">
        <f ca="1">MAX(E163,E164)</f>
        <v>18.897427440633244</v>
      </c>
      <c r="F165" s="44"/>
    </row>
    <row r="166" spans="1:6" x14ac:dyDescent="0.2">
      <c r="A166" s="31" t="s">
        <v>556</v>
      </c>
      <c r="B166" s="226">
        <f ca="1">MIN(MAX(B163,B164),B$78)</f>
        <v>4.6850000000000005</v>
      </c>
      <c r="C166" s="227">
        <f t="shared" ref="C166:E166" ca="1" si="13">MIN(MAX(C163,C164),C$78)</f>
        <v>4.6850000000000005</v>
      </c>
      <c r="D166" s="226">
        <f t="shared" ca="1" si="13"/>
        <v>5.0199999999999996</v>
      </c>
      <c r="E166" s="226">
        <f t="shared" ca="1" si="13"/>
        <v>4.8190000000000008</v>
      </c>
      <c r="F166" s="44"/>
    </row>
    <row r="167" spans="1:6" x14ac:dyDescent="0.2">
      <c r="A167" s="31" t="s">
        <v>557</v>
      </c>
      <c r="B167" s="137">
        <f ca="1">B165-B161</f>
        <v>0.75</v>
      </c>
      <c r="C167" s="139">
        <f t="shared" ref="C167:E168" ca="1" si="14">C165-C161</f>
        <v>0.75</v>
      </c>
      <c r="D167" s="137">
        <f t="shared" ca="1" si="14"/>
        <v>0.75</v>
      </c>
      <c r="E167" s="137">
        <f t="shared" ca="1" si="14"/>
        <v>0.75</v>
      </c>
      <c r="F167" s="44"/>
    </row>
    <row r="168" spans="1:6" x14ac:dyDescent="0.2">
      <c r="A168" s="31" t="s">
        <v>558</v>
      </c>
      <c r="B168" s="137">
        <f ca="1">B166-B162</f>
        <v>0</v>
      </c>
      <c r="C168" s="139">
        <f t="shared" ca="1" si="14"/>
        <v>0</v>
      </c>
      <c r="D168" s="137">
        <f t="shared" ca="1" si="14"/>
        <v>0</v>
      </c>
      <c r="E168" s="137">
        <f t="shared" ca="1" si="14"/>
        <v>0</v>
      </c>
      <c r="F168" s="44"/>
    </row>
    <row r="169" spans="1:6" x14ac:dyDescent="0.2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 x14ac:dyDescent="0.2">
      <c r="A170" s="31" t="s">
        <v>560</v>
      </c>
      <c r="B170" s="142">
        <f ca="1">IF(B165&gt;4.25, 1-(B168/B167), 0)</f>
        <v>1</v>
      </c>
      <c r="C170" s="143">
        <f ca="1">IF(C165&gt;4.25, 1-(C168/C167), 0)</f>
        <v>1</v>
      </c>
      <c r="D170" s="142">
        <f ca="1">IF(D165&gt;4.25, 1-(D168/D167), 0)</f>
        <v>1</v>
      </c>
      <c r="E170" s="142">
        <f ca="1">IF(E165&gt;4.25, 1-(E168/E167), 0)</f>
        <v>1</v>
      </c>
      <c r="F170" s="44"/>
    </row>
    <row r="171" spans="1:6" x14ac:dyDescent="0.2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 x14ac:dyDescent="0.2">
      <c r="A172" s="26" t="s">
        <v>564</v>
      </c>
      <c r="B172" s="228">
        <f ca="1">((0 * B169) + (B78 * B170) + (1 * B171) + (1 - B169 - B170 - B171) * ((B166 + B162) / 2)) * 1.02</f>
        <v>4.7787000000000006</v>
      </c>
      <c r="C172" s="229">
        <f t="shared" ref="C172:E172" ca="1" si="15">((0 * C169) + (C78 * C170) + (1 * C171) + (1 - C169 - C170 - C171) * ((C166 + C162) / 2)) * 1.02</f>
        <v>4.7787000000000006</v>
      </c>
      <c r="D172" s="228">
        <f t="shared" ca="1" si="15"/>
        <v>5.1204000000000001</v>
      </c>
      <c r="E172" s="228">
        <f t="shared" ca="1" si="15"/>
        <v>4.9153800000000007</v>
      </c>
      <c r="F172" s="44"/>
    </row>
    <row r="173" spans="1:6" x14ac:dyDescent="0.2">
      <c r="A173" t="s">
        <v>39</v>
      </c>
      <c r="B173" s="5">
        <f ca="1">((B138-($N$4+$O$4))/2)/100+75%</f>
        <v>1.99</v>
      </c>
      <c r="C173" s="130">
        <f ca="1">((C138-($N$4+$P$4))/2)/100+75%</f>
        <v>1.835</v>
      </c>
      <c r="D173" s="45">
        <f ca="1">((D138-($N$4+$O$4))/2)/100+75%</f>
        <v>2.665</v>
      </c>
      <c r="E173" s="5">
        <f ca="1">((E138-($N$4+$P$4))/2)/100+75%</f>
        <v>2.29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21</v>
      </c>
      <c r="E177" s="31">
        <f ca="1">TRUNC(MAX(MIN(TRUNC((E$38+E$39)/2), (8+E176)*2), (0-E176)*2)/2)</f>
        <v>21</v>
      </c>
      <c r="F177" s="44"/>
    </row>
    <row r="178" spans="1:6" x14ac:dyDescent="0.2">
      <c r="A178" s="26" t="s">
        <v>509</v>
      </c>
      <c r="B178" s="70">
        <f ca="1">B175+B177</f>
        <v>121</v>
      </c>
      <c r="C178" s="71">
        <f ca="1">C175+C177</f>
        <v>122</v>
      </c>
      <c r="D178" s="70">
        <f ca="1">D175+D177</f>
        <v>138</v>
      </c>
      <c r="E178" s="70">
        <f ca="1">E175+E177</f>
        <v>138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1842</v>
      </c>
      <c r="C187" s="62">
        <f ca="1">C182 + TRUNC(C$34*C184) + C186 + C$40 + C$41 + C$43 + $H$9 + HLOOKUP("R.Att", INDIRECT(C$31), MATCH("Total", Slots, 0)+1, 0)</f>
        <v>1836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1083</v>
      </c>
      <c r="C188" s="61">
        <f ca="1">C183 + TRUNC(C$36*C185) + C$45 + C$46 + C$47 + C$48 + C$51 + $H$10 + HLOOKUP("R.Acc", INDIRECT(C$31), MATCH("Total", Slots, 0)+1, 0)</f>
        <v>1065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 x14ac:dyDescent="0.2">
      <c r="A191" s="134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 ca="1">IF(AND(Setup!$F$10=1, $D$1="War"), TRUNC(B187*25%), 0)</f>
        <v>460</v>
      </c>
      <c r="C193" s="63">
        <f ca="1">IF(AND(Setup!$G$10=1, $D$1="War"), TRUNC(C187*25%), 0)</f>
        <v>459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1289</v>
      </c>
      <c r="C194" s="63">
        <f ca="1">IF(Setup!$K$35=1, TRUNC(C187*Setup!$N$35), 0)</f>
        <v>1285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 x14ac:dyDescent="0.2">
      <c r="A197" s="24" t="s">
        <v>746</v>
      </c>
      <c r="B197" s="29">
        <f ca="1">IF(Setup!$J$50=1, FLOOR(Setup!$M$50*B187, 1), 0)</f>
        <v>1136</v>
      </c>
      <c r="C197" s="211">
        <f ca="1">IF(Setup!$K$50=1, FLOOR(Setup!$N$50*C187, 1), 0)</f>
        <v>1132</v>
      </c>
      <c r="D197" s="29"/>
      <c r="E197" s="29"/>
      <c r="M197"/>
    </row>
    <row r="198" spans="1:13" s="200" customFormat="1" x14ac:dyDescent="0.2">
      <c r="A198" s="24" t="s">
        <v>733</v>
      </c>
      <c r="B198" s="29"/>
      <c r="C198" s="63"/>
      <c r="D198" s="29"/>
      <c r="E198" s="29"/>
    </row>
    <row r="199" spans="1:13" s="200" customFormat="1" x14ac:dyDescent="0.2">
      <c r="A199" s="24" t="s">
        <v>757</v>
      </c>
      <c r="B199" s="29"/>
      <c r="C199" s="63"/>
      <c r="D199" s="29"/>
      <c r="E199" s="29"/>
    </row>
    <row r="200" spans="1:13" s="200" customFormat="1" x14ac:dyDescent="0.2">
      <c r="A200" s="25" t="s">
        <v>734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4727</v>
      </c>
      <c r="C201" s="125">
        <f ca="1">C187+C189+C193+C194+C196+C197</f>
        <v>4712</v>
      </c>
      <c r="D201" s="39"/>
      <c r="E201" s="39"/>
      <c r="M201" s="200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1346</v>
      </c>
      <c r="C202" s="127">
        <f ca="1">C188+C190+C191+C192+$C$50 + (IF(Setup!K$33=1, 42 + 4*Setup!N33, 0))*IF(Setup!K25=1, 2, 1)</f>
        <v>1328</v>
      </c>
      <c r="D202" s="126"/>
      <c r="E202" s="126"/>
    </row>
    <row r="203" spans="1:13" x14ac:dyDescent="0.2">
      <c r="A203" s="149" t="s">
        <v>37</v>
      </c>
      <c r="B203" s="150">
        <f ca="1">MAX(MIN(B201/$O$3, 3.25)-$N$3, 0)</f>
        <v>3.25</v>
      </c>
      <c r="C203" s="223">
        <f ca="1">MAX(MIN(C201/$P$3, 3.25)-$N$3, 0)</f>
        <v>3.25</v>
      </c>
      <c r="D203" s="150"/>
      <c r="E203" s="150"/>
    </row>
    <row r="204" spans="1:13" x14ac:dyDescent="0.2">
      <c r="A204" s="26" t="s">
        <v>664</v>
      </c>
      <c r="B204" s="151">
        <f ca="1">B203*1.25</f>
        <v>4.0625</v>
      </c>
      <c r="C204" s="224">
        <f ca="1">C203*1.25</f>
        <v>4.0625</v>
      </c>
      <c r="D204" s="151"/>
      <c r="E204" s="151"/>
    </row>
    <row r="205" spans="1:13" s="200" customFormat="1" x14ac:dyDescent="0.2">
      <c r="A205" s="232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1.21</v>
      </c>
      <c r="C206" s="130">
        <f ca="1">((C202-($N$4+$P$4))/2)/100+75%</f>
        <v>1.1200000000000001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10</v>
      </c>
      <c r="D210" s="31"/>
      <c r="E210" s="31"/>
    </row>
    <row r="211" spans="1:5" x14ac:dyDescent="0.2">
      <c r="A211" s="26" t="s">
        <v>509</v>
      </c>
      <c r="B211" s="70">
        <f ca="1">B208+B210</f>
        <v>110</v>
      </c>
      <c r="C211" s="71">
        <f ca="1">C208+C210</f>
        <v>111</v>
      </c>
      <c r="D211" s="70"/>
      <c r="E211" s="70"/>
    </row>
    <row r="212" spans="1:5" x14ac:dyDescent="0.2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122</v>
      </c>
      <c r="D214" s="66"/>
      <c r="E214" s="66"/>
    </row>
    <row r="215" spans="1:5" x14ac:dyDescent="0.2">
      <c r="A215" s="14" t="s">
        <v>277</v>
      </c>
      <c r="B215" s="70">
        <f ca="1">TRUNC(B213*(1+B214/100))</f>
        <v>139</v>
      </c>
      <c r="C215" s="71">
        <f ca="1">TRUNC(C213*(1+C214/100))</f>
        <v>139</v>
      </c>
      <c r="D215" s="70"/>
      <c r="E215" s="70"/>
    </row>
    <row r="216" spans="1:5" x14ac:dyDescent="0.2">
      <c r="A216" s="119" t="s">
        <v>665</v>
      </c>
      <c r="B216" s="68">
        <f ca="1">B36-$L$5</f>
        <v>-3</v>
      </c>
      <c r="C216" s="88">
        <f ca="1">C36-$L$5</f>
        <v>-17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 x14ac:dyDescent="0.2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 x14ac:dyDescent="0.2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0.18000000000000002</v>
      </c>
      <c r="D220" s="66"/>
      <c r="E220" s="66"/>
    </row>
    <row r="221" spans="1:5" x14ac:dyDescent="0.2">
      <c r="A221" s="147" t="s">
        <v>667</v>
      </c>
      <c r="B221" s="86">
        <f ca="1">B217+B218+B219+B220+$B16+C16+IF(Setup!$F$4=1, 20%, 0)</f>
        <v>0.43000000000000005</v>
      </c>
      <c r="C221" s="87">
        <f ca="1">C217+C218+C219+C220+$B16+D16++IF(Setup!$F$4=1, 20%, 0)</f>
        <v>0.48000000000000004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0.26</v>
      </c>
      <c r="D226" s="2">
        <f ca="1">MIN(MAX($B$13+$C$13+HLOOKUP($A226, INDIRECT(D$31), MATCH("Total", Slots, 0)+1, 0) + IF(Setup!$J37=1, Setup!$M37, 0), 0), 100%)</f>
        <v>0.31000000000000005</v>
      </c>
      <c r="E226" s="2">
        <f ca="1">MIN(MAX($B$13+$D$13+HLOOKUP($A226, INDIRECT(E$31), MATCH("Total", Slots, 0)+1, 0) + IF(Setup!$K37=1, Setup!$N37, 0), 0), 100%)</f>
        <v>0.21000000000000002</v>
      </c>
      <c r="G226" s="202" t="s">
        <v>817</v>
      </c>
      <c r="H226" s="200">
        <f ca="1">TRUNC(B234*(1+B235/100))</f>
        <v>115</v>
      </c>
      <c r="I226" s="200">
        <f ca="1">TRUNC(C234*(1+C235/100))</f>
        <v>115</v>
      </c>
    </row>
    <row r="227" spans="1:9" x14ac:dyDescent="0.2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0.35000000000000003</v>
      </c>
      <c r="D227" s="43">
        <f ca="1">$B$14+$C$14+HLOOKUP($A227, INDIRECT(D$31), MATCH("Total", Slots, 0)+1, 0)</f>
        <v>0.12</v>
      </c>
      <c r="E227" s="43">
        <f ca="1">$B$14+$D$14+HLOOKUP($A227, INDIRECT(E$31), MATCH("Total", Slots, 0)+1, 0)</f>
        <v>0.25</v>
      </c>
      <c r="G227" s="202" t="s">
        <v>818</v>
      </c>
      <c r="H227">
        <f ca="1">TRUNC(B213*(1+B214/100))</f>
        <v>139</v>
      </c>
      <c r="I227" s="200">
        <f ca="1">TRUNC(C213*(1+C214/100))</f>
        <v>139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0.01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24</v>
      </c>
      <c r="I229" s="200">
        <f ca="1">TRUNC(I227-I226, 1)</f>
        <v>24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5</v>
      </c>
      <c r="I230" s="200">
        <f ca="1">TRUNC(I229/AvgHitsPerRound2)</f>
        <v>5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0.35</v>
      </c>
      <c r="E231" s="43">
        <f ca="1">$L$19+HLOOKUP($A231, INDIRECT(E$31), MATCH("Total", Slots, 0)+1, 0)</f>
        <v>0.35</v>
      </c>
    </row>
    <row r="232" spans="1:9" x14ac:dyDescent="0.2">
      <c r="A232" s="24" t="s">
        <v>274</v>
      </c>
      <c r="B232" s="68">
        <f ca="1">IF(Gear!$B$4="None",$G15,FLOOR(($G15+$G21)*(100%-B231), 1))</f>
        <v>261</v>
      </c>
      <c r="C232" s="58">
        <f ca="1">IF(Gear!$Z$4="None",$H15,FLOOR(($H15+$H21)*(100%-C231), 1))</f>
        <v>261</v>
      </c>
      <c r="D232" s="68">
        <f ca="1">FLOOR(($G15+$G21)*(100%-D231), 1)</f>
        <v>261</v>
      </c>
      <c r="E232" s="68">
        <f ca="1">FLOOR(($H15+$H21)*(100%-E231), 1)</f>
        <v>261</v>
      </c>
    </row>
    <row r="233" spans="1:9" x14ac:dyDescent="0.2">
      <c r="A233" s="24" t="s">
        <v>275</v>
      </c>
      <c r="B233" s="68">
        <f ca="1">FLOOR(B232/2,1)</f>
        <v>130</v>
      </c>
      <c r="C233" s="58">
        <f ca="1">FLOOR(C232/2,1)</f>
        <v>130</v>
      </c>
      <c r="D233" s="68">
        <f ca="1">FLOOR(D232/2,1)</f>
        <v>130</v>
      </c>
      <c r="E233" s="68">
        <f ca="1">FLOOR(E232/2,1)</f>
        <v>130</v>
      </c>
    </row>
    <row r="234" spans="1:9" x14ac:dyDescent="0.2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52</v>
      </c>
      <c r="E234" s="66">
        <f t="shared" ca="1" si="16"/>
        <v>52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122</v>
      </c>
      <c r="D235" s="66">
        <f ca="1">$B$18+$B$19+$C$18+HLOOKUP($A235, INDIRECT(D$31), MATCH("Total", Slots, 0)+1, 0)+IF(Setup!$J39=1, Setup!M39, 0)+IF(Setup!$F$7=1, 10, 0)</f>
        <v>119</v>
      </c>
      <c r="E235" s="66">
        <f ca="1">$B$18+$B$19+$D$18+HLOOKUP($A235, INDIRECT(E$31), MATCH("Total", Slots, 0)+1, 0)+IF(Setup!$K39=1, Setup!N39, 0)+IF(Setup!$G$7=1, 10, 0)</f>
        <v>127</v>
      </c>
    </row>
    <row r="236" spans="1:9" x14ac:dyDescent="0.2">
      <c r="A236" s="26" t="s">
        <v>820</v>
      </c>
      <c r="B236" s="70">
        <f ca="1">TRUNC(B234*(1+B235/100)+H230)</f>
        <v>120</v>
      </c>
      <c r="C236" s="71">
        <f ca="1">TRUNC(C234*(1+C235/100)+I230)</f>
        <v>120</v>
      </c>
      <c r="D236" s="70">
        <f t="shared" ref="D236" ca="1" si="17">TRUNC(D234*(1+D235/100))</f>
        <v>113</v>
      </c>
      <c r="E236" s="70">
        <f ca="1">TRUNC(E234*(1+E235/100))</f>
        <v>118</v>
      </c>
    </row>
    <row r="237" spans="1:9" x14ac:dyDescent="0.2">
      <c r="A237" s="24" t="s">
        <v>290</v>
      </c>
      <c r="B237" s="68">
        <f ca="1">B35-$L$5</f>
        <v>62</v>
      </c>
      <c r="C237" s="88">
        <f ca="1">C35-$L$5</f>
        <v>57</v>
      </c>
      <c r="D237" s="68">
        <f ca="1">D35-$L$5</f>
        <v>67</v>
      </c>
      <c r="E237" s="68">
        <f ca="1">E35-$L$5</f>
        <v>17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7.0000000000000007E-2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0.35</v>
      </c>
      <c r="E240" s="2">
        <f ca="1">MAX(MIN(E238+E239+Setup!$C$13+$B$16+$D$16+HLOOKUP($A240, INDIRECT(E$31), MATCH("Total", Slots, 0)+1, 0)-HLOOKUP($A240, INDIRECT(E$31), 3, 0) + IF(Setup!K38=1, Setup!N38, 0), 100%), 0)</f>
        <v>0.18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0.35</v>
      </c>
      <c r="E241" s="2">
        <f ca="1">MAX(MIN(E238+Setup!$C$13+$B$16+$D$16+HLOOKUP($A240, INDIRECT(E$31), MATCH("Total", Slots, 0)+1, 0)-HLOOKUP($A240, INDIRECT(E$31), 2, 0) + IF(Setup!K38=1, Setup!N38, 0), 100%), 0)</f>
        <v>0.18</v>
      </c>
      <c r="M241" s="1"/>
    </row>
    <row r="242" spans="1:13" x14ac:dyDescent="0.2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 x14ac:dyDescent="0.2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0.63000000000000012</v>
      </c>
      <c r="D243" s="2">
        <f ca="1">MIN(D240+D242 + $L$8, 100%)</f>
        <v>0.55000000000000004</v>
      </c>
      <c r="E243" s="2">
        <f ca="1">MIN(E240+E242 + $L$8, 100%)</f>
        <v>0.38</v>
      </c>
    </row>
    <row r="244" spans="1:13" x14ac:dyDescent="0.2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0.63000000000000012</v>
      </c>
      <c r="D244" s="2">
        <f ca="1">MIN(D241+D242 + $L$8, 100%)</f>
        <v>0.55000000000000004</v>
      </c>
      <c r="E244" s="2">
        <f ca="1">MIN(E241+E242 + $L$8, 100%)</f>
        <v>0.38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727.1724003600001</v>
      </c>
      <c r="C253" s="6">
        <f ca="1">C116*(C94*(100%-C243)+C110*C243*C246)</f>
        <v>737.69151246000013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546.50844996000012</v>
      </c>
      <c r="C254" s="6">
        <f ca="1">C178*(C156*(100%-C244)+C172*C244*C246)</f>
        <v>558.99605292000001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407.46062500000005</v>
      </c>
      <c r="C255" s="6">
        <f ca="1">C211*C203*(1-C221) + C211*C204*C221*C246</f>
        <v>417.02700000000004</v>
      </c>
      <c r="D255" s="73"/>
      <c r="E255" s="74"/>
    </row>
    <row r="256" spans="1:13" x14ac:dyDescent="0.2">
      <c r="A256" t="s">
        <v>292</v>
      </c>
      <c r="B256" s="6">
        <f ca="1">AvgHitsPerHand1Set1</f>
        <v>1.8847619999999998</v>
      </c>
      <c r="C256" s="6">
        <f ca="1">AvgHitsPerHand1Set2</f>
        <v>2.2303096199999999</v>
      </c>
      <c r="D256" s="75"/>
    </row>
    <row r="257" spans="1:5" x14ac:dyDescent="0.2">
      <c r="A257" t="s">
        <v>293</v>
      </c>
      <c r="B257" s="6">
        <f ca="1">IF(Gear!$B$4="None",0,AvgHitsPerHand2Set1)</f>
        <v>1.8086100000000001</v>
      </c>
      <c r="C257" s="6">
        <f ca="1">IF(Gear!$Z$4="None",0,AvgHitsPerHand2Set2)</f>
        <v>1.77555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752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0.32432399999999995</v>
      </c>
      <c r="C262" s="6">
        <f ca="1">(1-C228)*(1-C227)*C226*C112*2</f>
        <v>0.33461999999999997</v>
      </c>
      <c r="D262" s="75"/>
    </row>
    <row r="263" spans="1:5" x14ac:dyDescent="0.2">
      <c r="A263" s="31" t="s">
        <v>545</v>
      </c>
      <c r="B263" s="6">
        <f ca="1">IF(B119&gt;0, (1-B228)*(1-B227)*B226*B174*2, 0)</f>
        <v>0.31121999999999994</v>
      </c>
      <c r="C263" s="6">
        <f ca="1">IF(C119&gt;0, (1-C228)*(1-C227)*C226*C174*2, 0)</f>
        <v>0.32109999999999994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2664.7667543919702</v>
      </c>
      <c r="C265" s="76">
        <f ca="1">(C256*(C253+C251)) + (C257*(C254+C252)) + C255*C258 + C260 + C261 + C264</f>
        <v>2950.784682093994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81.5625</v>
      </c>
      <c r="C270" s="13">
        <f ca="1">C232*(1-C269)</f>
        <v>81.5625</v>
      </c>
      <c r="D270" s="75"/>
    </row>
    <row r="271" spans="1:5" x14ac:dyDescent="0.2">
      <c r="A271" t="s">
        <v>282</v>
      </c>
      <c r="B271" s="13">
        <f ca="1">(G15+G21) * 0.2</f>
        <v>80.400000000000006</v>
      </c>
      <c r="C271" s="69">
        <f ca="1">(H15+H21) * 0.2</f>
        <v>80.400000000000006</v>
      </c>
      <c r="D271" s="75"/>
    </row>
    <row r="272" spans="1:5" x14ac:dyDescent="0.2">
      <c r="A272" s="14" t="s">
        <v>283</v>
      </c>
      <c r="B272" s="78">
        <f ca="1">MAX(B270,B271)</f>
        <v>81.5625</v>
      </c>
      <c r="C272" s="78">
        <f ca="1">MAX(C270,C271)</f>
        <v>81.5625</v>
      </c>
      <c r="D272" s="77"/>
      <c r="E272" s="14"/>
    </row>
    <row r="273" spans="1:7" x14ac:dyDescent="0.2">
      <c r="A273" s="79" t="s">
        <v>189</v>
      </c>
      <c r="B273" s="80">
        <f ca="1">B265/(B272/60)</f>
        <v>1960.2881871389206</v>
      </c>
      <c r="C273" s="80">
        <f ca="1">C265/(C272/60)</f>
        <v>2170.692179931214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9.5367431640625E-2</v>
      </c>
      <c r="E274" s="4">
        <f ca="1">HLOOKUP($A274, INDIRECT(E$31), MATCH("Total", Slots, 0)+1, 0)</f>
        <v>0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1.1000000000000001</v>
      </c>
      <c r="E277" s="2">
        <f ca="1">1+HLOOKUP($A277, INDIRECT(E$31), MATCH("Total", Slots, 0)+1, 0)+$B$23</f>
        <v>1.3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 x14ac:dyDescent="0.2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24037.751428709977</v>
      </c>
      <c r="E282" s="84">
        <f ca="1">Weaponskill!R3 * E278 * E279</f>
        <v>12187.681025314871</v>
      </c>
      <c r="F282" s="31"/>
    </row>
    <row r="283" spans="1:7" x14ac:dyDescent="0.2">
      <c r="A283" t="s">
        <v>285</v>
      </c>
      <c r="D283" s="85">
        <f ca="1">Weaponskill!Q2</f>
        <v>2.3386697860051462</v>
      </c>
      <c r="E283" s="85">
        <f ca="1">Weaponskill!R2</f>
        <v>2.3329934166373349</v>
      </c>
      <c r="G283" s="31"/>
    </row>
    <row r="284" spans="1:7" x14ac:dyDescent="0.2">
      <c r="A284" t="s">
        <v>286</v>
      </c>
      <c r="D284" s="6">
        <f ca="1">D283*$B$272+120</f>
        <v>310.74775442104476</v>
      </c>
      <c r="E284" s="6">
        <f ca="1">E283*$C$272+120</f>
        <v>310.28477554448261</v>
      </c>
    </row>
    <row r="285" spans="1:7" x14ac:dyDescent="0.2">
      <c r="A285" t="s">
        <v>287</v>
      </c>
      <c r="D285" s="6">
        <f ca="1">B265*D283+D282</f>
        <v>30269.760923957474</v>
      </c>
      <c r="E285" s="6">
        <f ca="1">C265*E283+E282</f>
        <v>19071.842262554448</v>
      </c>
    </row>
    <row r="286" spans="1:7" x14ac:dyDescent="0.2">
      <c r="A286" t="s">
        <v>193</v>
      </c>
      <c r="D286" s="6">
        <f ca="1">D285/(D284/60)</f>
        <v>5844.5656633020253</v>
      </c>
      <c r="E286" s="6">
        <f ca="1">E285/(E284/60)</f>
        <v>3687.9364569055947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374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2.3386697860051462</v>
      </c>
      <c r="R2" s="93">
        <f ca="1">T1064+Set2OverTP</f>
        <v>2.3329934166373349</v>
      </c>
    </row>
    <row r="3" spans="1:28" x14ac:dyDescent="0.2">
      <c r="A3" t="s">
        <v>49</v>
      </c>
      <c r="B3" s="35">
        <f ca="1">Set1MeleeTP</f>
        <v>120</v>
      </c>
      <c r="D3" t="s">
        <v>43</v>
      </c>
      <c r="E3" s="2">
        <f ca="1">Set1DA</f>
        <v>0.31000000000000005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357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15023.594642943735</v>
      </c>
      <c r="R3" s="46">
        <f ca="1">X1064</f>
        <v>8152.2950002106154</v>
      </c>
    </row>
    <row r="4" spans="1:28" x14ac:dyDescent="0.2">
      <c r="A4" t="s">
        <v>50</v>
      </c>
      <c r="B4">
        <f ca="1">Set1WSTP</f>
        <v>113</v>
      </c>
      <c r="D4" t="s">
        <v>150</v>
      </c>
      <c r="E4" s="2">
        <f ca="1">Set1TA</f>
        <v>0.12</v>
      </c>
      <c r="F4" s="2"/>
      <c r="I4" t="s">
        <v>98</v>
      </c>
      <c r="J4">
        <f ca="1">TRUNC(J2*K2+J3*K3)</f>
        <v>219</v>
      </c>
    </row>
    <row r="5" spans="1:28" x14ac:dyDescent="0.2">
      <c r="A5" t="s">
        <v>361</v>
      </c>
      <c r="B5">
        <f ca="1">Set1WSStoreTP</f>
        <v>119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21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1.345367431640625</v>
      </c>
      <c r="K6" s="3">
        <f ca="1">K5+Set1FTP</f>
        <v>1.345367431640625</v>
      </c>
      <c r="L6" s="3">
        <f ca="1">L5+Set1FTP</f>
        <v>1.345367431640625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1568</v>
      </c>
      <c r="K7" t="s">
        <v>312</v>
      </c>
      <c r="L7" s="3">
        <f ca="1">IF(J7&lt;1000, 0, IF(J7&lt;2000, J6+(J7-1000)/1000*(K6-J6), K6+(J7-2000)/1000*(L6-K6)))</f>
        <v>1.345367431640625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538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538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1.1000000000000001</v>
      </c>
      <c r="V12" s="35"/>
      <c r="AB12" s="4"/>
    </row>
    <row r="13" spans="1:28" x14ac:dyDescent="0.2">
      <c r="I13" t="s">
        <v>137</v>
      </c>
      <c r="J13">
        <f ca="1">Data!D178</f>
        <v>138</v>
      </c>
      <c r="K13">
        <f ca="1">IF(J13&gt;0, FLOOR((J13+$J$4) * IF(VLOOKUP($A$2, WeaponskillData, MATCH("FTPCarry", WeaponskillDataCols, 0), 0)=1, $L$7, 1), 1), 0)</f>
        <v>480</v>
      </c>
      <c r="L13" s="1">
        <f>IF(J8=0, 0, MAX(MIN($J$8+$K$8+Data!D244, 100%), 1%))</f>
        <v>0</v>
      </c>
      <c r="AA13" s="7"/>
    </row>
    <row r="14" spans="1:28" x14ac:dyDescent="0.2">
      <c r="I14" t="s">
        <v>37</v>
      </c>
      <c r="J14" s="6">
        <f ca="1">Data!D76</f>
        <v>10.225296442687746</v>
      </c>
      <c r="K14" s="31" t="s">
        <v>565</v>
      </c>
      <c r="L14" s="6">
        <f ca="1">Data!D94</f>
        <v>4.1003999999999996</v>
      </c>
      <c r="M14" s="6">
        <f ca="1">Data!D110</f>
        <v>5.1204000000000001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4.1003999999999996</v>
      </c>
      <c r="M15" s="6">
        <f ca="1">Data!D172</f>
        <v>5.1204000000000001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0.36869183999999994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373</v>
      </c>
      <c r="M18" s="7">
        <f ca="1">MAX(Set1MinTP-(L18+Set1Regain), 0)</f>
        <v>627</v>
      </c>
      <c r="N18" s="44">
        <f ca="1">CEILING(M18/Set1MeleeTP, 1)</f>
        <v>6</v>
      </c>
      <c r="O18" s="94">
        <f ca="1">VLOOKUP(N18,AvgRoundsSet1,2)</f>
        <v>1.8267422873331627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18.267422873331626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18.267422873331626</v>
      </c>
      <c r="R18" s="94">
        <f t="shared" ref="R18:R81" ca="1" si="2">(P18+Q18)/20</f>
        <v>1.8267422873331625</v>
      </c>
      <c r="S18" s="94">
        <f ca="1">R18*Set1ConserveTP + O18*(1-Set1ConserveTP)</f>
        <v>1.8267422873331627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1613.7693882274957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19836.915119999998</v>
      </c>
      <c r="X18" s="4">
        <f t="shared" ref="X18:X81" ca="1" si="6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0.36869183999999994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352</v>
      </c>
      <c r="M19" s="7">
        <f t="shared" ref="M19:M81" ca="1" si="12">MAX(Set1MinTP-(L19+Set1Regain), 0)</f>
        <v>648</v>
      </c>
      <c r="N19" s="44">
        <f t="shared" ref="N19:N81" ca="1" si="13">CEILING(M19/Set1MeleeTP, 1)</f>
        <v>6</v>
      </c>
      <c r="O19" s="94">
        <f t="shared" ref="O19:O81" ca="1" si="14">VLOOKUP(N19,AvgRoundsSet1,2)</f>
        <v>1.8267422873331627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18.267422873331626</v>
      </c>
      <c r="Q19" s="94">
        <f t="shared" ca="1" si="1"/>
        <v>18.267422873331626</v>
      </c>
      <c r="R19" s="94">
        <f t="shared" ca="1" si="2"/>
        <v>1.8267422873331625</v>
      </c>
      <c r="S19" s="94">
        <f ca="1">R19*Set1ConserveTP + O19*(1-Set1ConserveTP)</f>
        <v>1.8267422873331627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1592.7693882274957</v>
      </c>
      <c r="V19" s="4">
        <f t="shared" ca="1" si="4"/>
        <v>0</v>
      </c>
      <c r="W19" s="13">
        <f t="shared" ca="1" si="5"/>
        <v>17630.89992</v>
      </c>
      <c r="X19" s="4">
        <f t="shared" ca="1" si="6"/>
        <v>0</v>
      </c>
      <c r="AE19" s="4"/>
    </row>
    <row r="20" spans="1:31" x14ac:dyDescent="0.2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0.36869183999999994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331</v>
      </c>
      <c r="M20" s="7">
        <f t="shared" ca="1" si="12"/>
        <v>669</v>
      </c>
      <c r="N20" s="44">
        <f t="shared" ca="1" si="13"/>
        <v>6</v>
      </c>
      <c r="O20" s="94">
        <f t="shared" ca="1" si="14"/>
        <v>1.8267422873331627</v>
      </c>
      <c r="P20" s="94">
        <f t="shared" ca="1" si="0"/>
        <v>18.267422873331626</v>
      </c>
      <c r="Q20" s="94">
        <f t="shared" ca="1" si="1"/>
        <v>18.267422873331626</v>
      </c>
      <c r="R20" s="94">
        <f t="shared" ca="1" si="2"/>
        <v>1.8267422873331625</v>
      </c>
      <c r="S20" s="94">
        <f t="shared" ref="S20:S81" ca="1" si="18">R20*Set1ConserveTP + O20*(1-Set1ConserveTP)</f>
        <v>1.8267422873331627</v>
      </c>
      <c r="T20" s="4">
        <f ca="1">K20*S20</f>
        <v>0</v>
      </c>
      <c r="U20" s="46">
        <f ca="1">MIN(L20+(S20+Set1OverTP)*AvgHitsPerRound1*Set1MeleeTP + Set1Regain + 10.5*Set1ConserveTP, 3000)</f>
        <v>1571.7693882274957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15424.884719999998</v>
      </c>
      <c r="X20" s="4">
        <f t="shared" ca="1" si="6"/>
        <v>0</v>
      </c>
      <c r="AE20" s="4"/>
    </row>
    <row r="21" spans="1:31" x14ac:dyDescent="0.2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0.36869183999999994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0.33309115775335657</v>
      </c>
      <c r="L21" s="13">
        <f t="shared" ca="1" si="11"/>
        <v>310</v>
      </c>
      <c r="M21" s="7">
        <f t="shared" ca="1" si="12"/>
        <v>690</v>
      </c>
      <c r="N21" s="44">
        <f t="shared" ca="1" si="13"/>
        <v>6</v>
      </c>
      <c r="O21" s="94">
        <f t="shared" ca="1" si="14"/>
        <v>1.8267422873331627</v>
      </c>
      <c r="P21" s="94">
        <f t="shared" ca="1" si="0"/>
        <v>18.267422873331626</v>
      </c>
      <c r="Q21" s="94">
        <f t="shared" ca="1" si="1"/>
        <v>18.267422873331626</v>
      </c>
      <c r="R21" s="94">
        <f t="shared" ca="1" si="2"/>
        <v>1.8267422873331625</v>
      </c>
      <c r="S21" s="94">
        <f t="shared" ca="1" si="18"/>
        <v>1.8267422873331627</v>
      </c>
      <c r="T21" s="4">
        <f t="shared" ca="1" si="3"/>
        <v>0.60847170340481793</v>
      </c>
      <c r="U21" s="46">
        <f t="shared" ca="1" si="15"/>
        <v>1550.7693882274957</v>
      </c>
      <c r="V21" s="4">
        <f t="shared" ca="1" si="4"/>
        <v>516.54757093316107</v>
      </c>
      <c r="W21" s="13">
        <f t="shared" ca="1" si="5"/>
        <v>13218.86952</v>
      </c>
      <c r="X21" s="4">
        <f t="shared" ca="1" si="6"/>
        <v>4403.0885526073571</v>
      </c>
      <c r="AE21" s="4"/>
    </row>
    <row r="22" spans="1:31" x14ac:dyDescent="0.2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0.36869183999999994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1.3458228596095228E-2</v>
      </c>
      <c r="L22" s="13">
        <f t="shared" ca="1" si="11"/>
        <v>289</v>
      </c>
      <c r="M22" s="7">
        <f t="shared" ca="1" si="12"/>
        <v>711</v>
      </c>
      <c r="N22" s="44">
        <f t="shared" ca="1" si="13"/>
        <v>6</v>
      </c>
      <c r="O22" s="94">
        <f t="shared" ca="1" si="14"/>
        <v>1.8267422873331627</v>
      </c>
      <c r="P22" s="94">
        <f t="shared" ca="1" si="0"/>
        <v>18.267422873331626</v>
      </c>
      <c r="Q22" s="94">
        <f t="shared" ca="1" si="1"/>
        <v>18.267422873331626</v>
      </c>
      <c r="R22" s="94">
        <f t="shared" ca="1" si="2"/>
        <v>1.8267422873331625</v>
      </c>
      <c r="S22" s="94">
        <f t="shared" ca="1" si="18"/>
        <v>1.8267422873331627</v>
      </c>
      <c r="T22" s="4">
        <f t="shared" ca="1" si="3"/>
        <v>2.4584715289083577E-2</v>
      </c>
      <c r="U22" s="46">
        <f t="shared" ca="1" si="15"/>
        <v>1529.7693882274957</v>
      </c>
      <c r="V22" s="4">
        <f t="shared" ca="1" si="4"/>
        <v>20.587986126074384</v>
      </c>
      <c r="W22" s="13">
        <f t="shared" ca="1" si="5"/>
        <v>11012.854319999999</v>
      </c>
      <c r="X22" s="4">
        <f t="shared" ca="1" si="6"/>
        <v>148.21351093405485</v>
      </c>
      <c r="AE22" s="4"/>
    </row>
    <row r="23" spans="1:31" x14ac:dyDescent="0.2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0.36869183999999994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2.0391255448629154E-4</v>
      </c>
      <c r="L23" s="13">
        <f t="shared" ca="1" si="11"/>
        <v>268</v>
      </c>
      <c r="M23" s="7">
        <f t="shared" ca="1" si="12"/>
        <v>732</v>
      </c>
      <c r="N23" s="44">
        <f t="shared" ca="1" si="13"/>
        <v>7</v>
      </c>
      <c r="O23" s="94">
        <f t="shared" ca="1" si="14"/>
        <v>2.024607876260911</v>
      </c>
      <c r="P23" s="94">
        <f t="shared" ca="1" si="0"/>
        <v>20.246078762609113</v>
      </c>
      <c r="Q23" s="94">
        <f t="shared" ca="1" si="1"/>
        <v>18.465288462259373</v>
      </c>
      <c r="R23" s="94">
        <f t="shared" ca="1" si="2"/>
        <v>1.935568361243424</v>
      </c>
      <c r="S23" s="94">
        <f t="shared" ca="1" si="18"/>
        <v>2.024607876260911</v>
      </c>
      <c r="T23" s="4">
        <f t="shared" ca="1" si="3"/>
        <v>4.1284296388142803E-4</v>
      </c>
      <c r="U23" s="46">
        <f t="shared" ca="1" si="15"/>
        <v>1614.2841102754392</v>
      </c>
      <c r="V23" s="4">
        <f t="shared" ca="1" si="4"/>
        <v>0.32917279659289517</v>
      </c>
      <c r="W23" s="13">
        <f t="shared" ca="1" si="5"/>
        <v>8806.8391200000005</v>
      </c>
      <c r="X23" s="4">
        <f t="shared" ca="1" si="6"/>
        <v>1.7958250619090039</v>
      </c>
      <c r="AE23" s="4"/>
    </row>
    <row r="24" spans="1:31" x14ac:dyDescent="0.2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0.36869183999999994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1.3731485150592033E-6</v>
      </c>
      <c r="L24" s="13">
        <f t="shared" ca="1" si="11"/>
        <v>247</v>
      </c>
      <c r="M24" s="7">
        <f t="shared" ca="1" si="12"/>
        <v>753</v>
      </c>
      <c r="N24" s="44">
        <f t="shared" ca="1" si="13"/>
        <v>7</v>
      </c>
      <c r="O24" s="94">
        <f t="shared" ca="1" si="14"/>
        <v>2.024607876260911</v>
      </c>
      <c r="P24" s="94">
        <f t="shared" ca="1" si="0"/>
        <v>20.246078762609113</v>
      </c>
      <c r="Q24" s="94">
        <f t="shared" ca="1" si="1"/>
        <v>20.246078762609113</v>
      </c>
      <c r="R24" s="94">
        <f t="shared" ca="1" si="2"/>
        <v>2.0246078762609114</v>
      </c>
      <c r="S24" s="94">
        <f t="shared" ca="1" si="18"/>
        <v>2.024607876260911</v>
      </c>
      <c r="T24" s="4">
        <f t="shared" ca="1" si="3"/>
        <v>2.7800872988648373E-6</v>
      </c>
      <c r="U24" s="46">
        <f ca="1">MIN(L24+(S24+Set1OverTP)*AvgHitsPerRound1*Set1MeleeTP + Set1Regain + 10.5*Set1ConserveTP, 3000)</f>
        <v>1593.2841102754392</v>
      </c>
      <c r="V24" s="4">
        <f t="shared" ca="1" si="4"/>
        <v>2.1878157100921431E-3</v>
      </c>
      <c r="W24" s="13">
        <f t="shared" ca="1" si="5"/>
        <v>6600.8239199999998</v>
      </c>
      <c r="X24" s="4">
        <f t="shared" ca="1" si="6"/>
        <v>9.0639115639152695E-3</v>
      </c>
      <c r="AE24" s="4"/>
    </row>
    <row r="25" spans="1:31" x14ac:dyDescent="0.2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0.36869183999999994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3.4675467552000125E-9</v>
      </c>
      <c r="L25" s="13">
        <f t="shared" ca="1" si="11"/>
        <v>226</v>
      </c>
      <c r="M25" s="7">
        <f ca="1">MAX(Set1MinTP-(L25+Set1Regain), 0)</f>
        <v>774</v>
      </c>
      <c r="N25" s="44">
        <f ca="1">CEILING(M25/Set1MeleeTP, 1)</f>
        <v>7</v>
      </c>
      <c r="O25" s="94">
        <f t="shared" ca="1" si="14"/>
        <v>2.024607876260911</v>
      </c>
      <c r="P25" s="94">
        <f t="shared" ca="1" si="0"/>
        <v>20.246078762609113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20.246078762609113</v>
      </c>
      <c r="R25" s="94">
        <f ca="1">(P25+Q25)/20</f>
        <v>2.0246078762609114</v>
      </c>
      <c r="S25" s="94">
        <f ca="1">R25*Set1ConserveTP + O25*(1-Set1ConserveTP)</f>
        <v>2.024607876260911</v>
      </c>
      <c r="T25" s="4">
        <f ca="1">K25*S25</f>
        <v>7.0204224718809099E-9</v>
      </c>
      <c r="U25" s="46">
        <f ca="1">MIN(L25+(S25+Set1OverTP)*AvgHitsPerRound1*Set1MeleeTP + Set1Regain + 10.5*Set1ConserveTP, 3000)</f>
        <v>1572.2841102754392</v>
      </c>
      <c r="V25" s="4">
        <f ca="1">U25*K25</f>
        <v>5.4519686648381377E-6</v>
      </c>
      <c r="W25" s="13">
        <f t="shared" ca="1" si="5"/>
        <v>4394.80872</v>
      </c>
      <c r="X25" s="4">
        <f t="shared" ca="1" si="6"/>
        <v>1.5239204716760721E-5</v>
      </c>
      <c r="AE25" s="4"/>
    </row>
    <row r="26" spans="1:31" x14ac:dyDescent="0.2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0.36869183999999994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260</v>
      </c>
      <c r="M26" s="7">
        <f t="shared" ca="1" si="12"/>
        <v>740</v>
      </c>
      <c r="N26" s="44">
        <f t="shared" ca="1" si="13"/>
        <v>7</v>
      </c>
      <c r="O26" s="94">
        <f t="shared" ca="1" si="14"/>
        <v>2.024607876260911</v>
      </c>
      <c r="P26" s="94">
        <f t="shared" ca="1" si="0"/>
        <v>20.246078762609113</v>
      </c>
      <c r="Q26" s="94">
        <f t="shared" ca="1" si="1"/>
        <v>20.048213173681361</v>
      </c>
      <c r="R26" s="94">
        <f t="shared" ca="1" si="2"/>
        <v>2.0147145968145237</v>
      </c>
      <c r="S26" s="94">
        <f t="shared" ca="1" si="18"/>
        <v>2.024607876260911</v>
      </c>
      <c r="T26" s="4">
        <f t="shared" ca="1" si="3"/>
        <v>0</v>
      </c>
      <c r="U26" s="46">
        <f t="shared" ca="1" si="15"/>
        <v>1606.2841102754392</v>
      </c>
      <c r="V26" s="4">
        <f t="shared" ca="1" si="4"/>
        <v>0</v>
      </c>
      <c r="W26" s="13">
        <f t="shared" ca="1" si="5"/>
        <v>17868.723119999999</v>
      </c>
      <c r="X26" s="4">
        <f t="shared" ca="1" si="6"/>
        <v>0</v>
      </c>
      <c r="AE26" s="4"/>
    </row>
    <row r="27" spans="1:31" x14ac:dyDescent="0.2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0.36869183999999994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239</v>
      </c>
      <c r="M27" s="7">
        <f t="shared" ca="1" si="12"/>
        <v>761</v>
      </c>
      <c r="N27" s="44">
        <f t="shared" ca="1" si="13"/>
        <v>7</v>
      </c>
      <c r="O27" s="94">
        <f t="shared" ca="1" si="14"/>
        <v>2.024607876260911</v>
      </c>
      <c r="P27" s="94">
        <f t="shared" ca="1" si="0"/>
        <v>20.246078762609113</v>
      </c>
      <c r="Q27" s="94">
        <f t="shared" ca="1" si="1"/>
        <v>20.246078762609113</v>
      </c>
      <c r="R27" s="94">
        <f t="shared" ca="1" si="2"/>
        <v>2.0246078762609114</v>
      </c>
      <c r="S27" s="94">
        <f t="shared" ca="1" si="18"/>
        <v>2.024607876260911</v>
      </c>
      <c r="T27" s="4">
        <f t="shared" ca="1" si="3"/>
        <v>0</v>
      </c>
      <c r="U27" s="46">
        <f t="shared" ca="1" si="15"/>
        <v>1585.2841102754392</v>
      </c>
      <c r="V27" s="4">
        <f t="shared" ca="1" si="4"/>
        <v>0</v>
      </c>
      <c r="W27" s="13">
        <f t="shared" ca="1" si="5"/>
        <v>15662.707919999999</v>
      </c>
      <c r="X27" s="4">
        <f t="shared" ca="1" si="6"/>
        <v>0</v>
      </c>
      <c r="AE27" s="4"/>
    </row>
    <row r="28" spans="1:31" x14ac:dyDescent="0.2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0.36869183999999994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218</v>
      </c>
      <c r="M28" s="7">
        <f t="shared" ca="1" si="12"/>
        <v>782</v>
      </c>
      <c r="N28" s="44">
        <f t="shared" ca="1" si="13"/>
        <v>7</v>
      </c>
      <c r="O28" s="94">
        <f t="shared" ca="1" si="14"/>
        <v>2.024607876260911</v>
      </c>
      <c r="P28" s="94">
        <f t="shared" ca="1" si="0"/>
        <v>20.246078762609113</v>
      </c>
      <c r="Q28" s="94">
        <f t="shared" ca="1" si="1"/>
        <v>20.246078762609113</v>
      </c>
      <c r="R28" s="94">
        <f t="shared" ca="1" si="2"/>
        <v>2.0246078762609114</v>
      </c>
      <c r="S28" s="94">
        <f t="shared" ca="1" si="18"/>
        <v>2.024607876260911</v>
      </c>
      <c r="T28" s="4">
        <f t="shared" ca="1" si="3"/>
        <v>0</v>
      </c>
      <c r="U28" s="46">
        <f t="shared" ca="1" si="15"/>
        <v>1564.2841102754392</v>
      </c>
      <c r="V28" s="4">
        <f t="shared" ca="1" si="4"/>
        <v>0</v>
      </c>
      <c r="W28" s="13">
        <f t="shared" ca="1" si="5"/>
        <v>13456.692719999999</v>
      </c>
      <c r="X28" s="4">
        <f t="shared" ca="1" si="6"/>
        <v>0</v>
      </c>
      <c r="AE28" s="4"/>
    </row>
    <row r="29" spans="1:31" x14ac:dyDescent="0.2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0.36869183999999994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3.364557149023807E-3</v>
      </c>
      <c r="L29" s="13">
        <f t="shared" ca="1" si="11"/>
        <v>197</v>
      </c>
      <c r="M29" s="7">
        <f t="shared" ca="1" si="12"/>
        <v>803</v>
      </c>
      <c r="N29" s="44">
        <f t="shared" ca="1" si="13"/>
        <v>7</v>
      </c>
      <c r="O29" s="94">
        <f t="shared" ca="1" si="14"/>
        <v>2.024607876260911</v>
      </c>
      <c r="P29" s="94">
        <f t="shared" ca="1" si="0"/>
        <v>20.246078762609113</v>
      </c>
      <c r="Q29" s="94">
        <f t="shared" ca="1" si="1"/>
        <v>20.246078762609113</v>
      </c>
      <c r="R29" s="94">
        <f t="shared" ca="1" si="2"/>
        <v>2.0246078762609114</v>
      </c>
      <c r="S29" s="94">
        <f t="shared" ca="1" si="18"/>
        <v>2.024607876260911</v>
      </c>
      <c r="T29" s="4">
        <f t="shared" ca="1" si="3"/>
        <v>6.8119089040435555E-3</v>
      </c>
      <c r="U29" s="46">
        <f t="shared" ca="1" si="15"/>
        <v>1543.2841102754392</v>
      </c>
      <c r="V29" s="4">
        <f t="shared" ca="1" si="4"/>
        <v>5.1924675862020742</v>
      </c>
      <c r="W29" s="13">
        <f t="shared" ca="1" si="5"/>
        <v>11250.677519999999</v>
      </c>
      <c r="X29" s="4">
        <f t="shared" ca="1" si="6"/>
        <v>37.853547481277431</v>
      </c>
      <c r="AE29" s="4"/>
    </row>
    <row r="30" spans="1:31" x14ac:dyDescent="0.2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0.36869183999999994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1.3594170299086102E-4</v>
      </c>
      <c r="L30" s="13">
        <f t="shared" ca="1" si="11"/>
        <v>176</v>
      </c>
      <c r="M30" s="7">
        <f t="shared" ca="1" si="12"/>
        <v>824</v>
      </c>
      <c r="N30" s="44">
        <f t="shared" ca="1" si="13"/>
        <v>7</v>
      </c>
      <c r="O30" s="94">
        <f t="shared" ca="1" si="14"/>
        <v>2.024607876260911</v>
      </c>
      <c r="P30" s="94">
        <f t="shared" ca="1" si="0"/>
        <v>20.246078762609113</v>
      </c>
      <c r="Q30" s="94">
        <f t="shared" ca="1" si="1"/>
        <v>20.246078762609113</v>
      </c>
      <c r="R30" s="94">
        <f t="shared" ca="1" si="2"/>
        <v>2.0246078762609114</v>
      </c>
      <c r="S30" s="94">
        <f t="shared" ca="1" si="18"/>
        <v>2.024607876260911</v>
      </c>
      <c r="T30" s="4">
        <f t="shared" ca="1" si="3"/>
        <v>2.7522864258761867E-4</v>
      </c>
      <c r="U30" s="46">
        <f t="shared" ca="1" si="15"/>
        <v>1522.2841102754392</v>
      </c>
      <c r="V30" s="4">
        <f t="shared" ca="1" si="4"/>
        <v>0.20694189438677088</v>
      </c>
      <c r="W30" s="13">
        <f t="shared" ca="1" si="5"/>
        <v>9044.6623199999995</v>
      </c>
      <c r="X30" s="4">
        <f t="shared" ca="1" si="6"/>
        <v>1.2295467987580719</v>
      </c>
      <c r="AE30" s="4"/>
    </row>
    <row r="31" spans="1:31" x14ac:dyDescent="0.2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0.36869183999999994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2.0597227725888052E-6</v>
      </c>
      <c r="L31" s="13">
        <f t="shared" ca="1" si="11"/>
        <v>155</v>
      </c>
      <c r="M31" s="7">
        <f t="shared" ca="1" si="12"/>
        <v>845</v>
      </c>
      <c r="N31" s="44">
        <f t="shared" ca="1" si="13"/>
        <v>8</v>
      </c>
      <c r="O31" s="94">
        <f t="shared" ca="1" si="14"/>
        <v>2.2453575181263927</v>
      </c>
      <c r="P31" s="94">
        <f t="shared" ca="1" si="0"/>
        <v>21.129077330071038</v>
      </c>
      <c r="Q31" s="94">
        <f t="shared" ca="1" si="1"/>
        <v>20.246078762609113</v>
      </c>
      <c r="R31" s="94">
        <f t="shared" ca="1" si="2"/>
        <v>2.0687578046340076</v>
      </c>
      <c r="S31" s="94">
        <f t="shared" ca="1" si="18"/>
        <v>2.2453575181263927</v>
      </c>
      <c r="T31" s="4">
        <f t="shared" ca="1" si="3"/>
        <v>4.6248140126884122E-6</v>
      </c>
      <c r="U31" s="46">
        <f t="shared" ca="1" si="15"/>
        <v>1619.0020885749643</v>
      </c>
      <c r="V31" s="4">
        <f t="shared" ca="1" si="4"/>
        <v>3.3346954707066919E-3</v>
      </c>
      <c r="W31" s="13">
        <f t="shared" ca="1" si="5"/>
        <v>6838.6471199999996</v>
      </c>
      <c r="X31" s="4">
        <f t="shared" ca="1" si="6"/>
        <v>1.4085717206762847E-2</v>
      </c>
      <c r="AE31" s="4"/>
    </row>
    <row r="32" spans="1:31" x14ac:dyDescent="0.2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0.36869183999999994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1.3870187020800047E-8</v>
      </c>
      <c r="L32" s="13">
        <f t="shared" ca="1" si="11"/>
        <v>134</v>
      </c>
      <c r="M32" s="7">
        <f t="shared" ca="1" si="12"/>
        <v>866</v>
      </c>
      <c r="N32" s="44">
        <f t="shared" ca="1" si="13"/>
        <v>8</v>
      </c>
      <c r="O32" s="94">
        <f t="shared" ca="1" si="14"/>
        <v>2.2453575181263927</v>
      </c>
      <c r="P32" s="94">
        <f t="shared" ca="1" si="0"/>
        <v>22.453575181263933</v>
      </c>
      <c r="Q32" s="94">
        <f t="shared" ca="1" si="1"/>
        <v>22.453575181263933</v>
      </c>
      <c r="R32" s="94">
        <f t="shared" ca="1" si="2"/>
        <v>2.2453575181263932</v>
      </c>
      <c r="S32" s="94">
        <f t="shared" ca="1" si="18"/>
        <v>2.2453575181263927</v>
      </c>
      <c r="T32" s="4">
        <f t="shared" ca="1" si="3"/>
        <v>3.1143528704972498E-8</v>
      </c>
      <c r="U32" s="46">
        <f t="shared" ca="1" si="15"/>
        <v>1598.0020885749643</v>
      </c>
      <c r="V32" s="4">
        <f t="shared" ca="1" si="4"/>
        <v>2.2164587828163837E-5</v>
      </c>
      <c r="W32" s="13">
        <f t="shared" ca="1" si="5"/>
        <v>4632.6319199999998</v>
      </c>
      <c r="X32" s="4">
        <f t="shared" ca="1" si="6"/>
        <v>6.4255471128927999E-5</v>
      </c>
      <c r="AE32" s="4"/>
    </row>
    <row r="33" spans="1:31" x14ac:dyDescent="0.2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0.36869183999999994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3.5025724800000157E-11</v>
      </c>
      <c r="L33" s="13">
        <f t="shared" ca="1" si="11"/>
        <v>113</v>
      </c>
      <c r="M33" s="7">
        <f t="shared" ca="1" si="12"/>
        <v>887</v>
      </c>
      <c r="N33" s="44">
        <f t="shared" ca="1" si="13"/>
        <v>8</v>
      </c>
      <c r="O33" s="94">
        <f t="shared" ca="1" si="14"/>
        <v>2.2453575181263927</v>
      </c>
      <c r="P33" s="94">
        <f t="shared" ca="1" si="0"/>
        <v>22.453575181263933</v>
      </c>
      <c r="Q33" s="94">
        <f t="shared" ca="1" si="1"/>
        <v>22.453575181263933</v>
      </c>
      <c r="R33" s="94">
        <f t="shared" ca="1" si="2"/>
        <v>2.2453575181263932</v>
      </c>
      <c r="S33" s="94">
        <f t="shared" ca="1" si="18"/>
        <v>2.2453575181263927</v>
      </c>
      <c r="T33" s="4">
        <f t="shared" ca="1" si="3"/>
        <v>7.8645274507506396E-11</v>
      </c>
      <c r="U33" s="46">
        <f t="shared" ca="1" si="15"/>
        <v>1577.0020885749643</v>
      </c>
      <c r="V33" s="4">
        <f t="shared" ca="1" si="4"/>
        <v>5.5235641163452173E-8</v>
      </c>
      <c r="W33" s="13">
        <f t="shared" ca="1" si="5"/>
        <v>2426.61672</v>
      </c>
      <c r="X33" s="4">
        <f t="shared" ca="1" si="6"/>
        <v>8.4994009429799029E-8</v>
      </c>
      <c r="AE33" s="4"/>
    </row>
    <row r="34" spans="1:31" x14ac:dyDescent="0.2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0.36869183999999994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260</v>
      </c>
      <c r="M34" s="7">
        <f t="shared" ca="1" si="12"/>
        <v>740</v>
      </c>
      <c r="N34" s="44">
        <f t="shared" ca="1" si="13"/>
        <v>7</v>
      </c>
      <c r="O34" s="94">
        <f t="shared" ca="1" si="14"/>
        <v>2.024607876260911</v>
      </c>
      <c r="P34" s="94">
        <f t="shared" ca="1" si="0"/>
        <v>20.246078762609113</v>
      </c>
      <c r="Q34" s="94">
        <f t="shared" ca="1" si="1"/>
        <v>20.048213173681361</v>
      </c>
      <c r="R34" s="94">
        <f t="shared" ca="1" si="2"/>
        <v>2.0147145968145237</v>
      </c>
      <c r="S34" s="94">
        <f t="shared" ca="1" si="18"/>
        <v>2.024607876260911</v>
      </c>
      <c r="T34" s="4">
        <f t="shared" ca="1" si="3"/>
        <v>0</v>
      </c>
      <c r="U34" s="46">
        <f t="shared" ca="1" si="15"/>
        <v>1606.2841102754392</v>
      </c>
      <c r="V34" s="4">
        <f t="shared" ca="1" si="4"/>
        <v>0</v>
      </c>
      <c r="W34" s="13">
        <f t="shared" ca="1" si="5"/>
        <v>17410.2984</v>
      </c>
      <c r="X34" s="4">
        <f t="shared" ca="1" si="6"/>
        <v>0</v>
      </c>
      <c r="AE34" s="4"/>
    </row>
    <row r="35" spans="1:31" x14ac:dyDescent="0.2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0.36869183999999994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239</v>
      </c>
      <c r="M35" s="7">
        <f t="shared" ca="1" si="12"/>
        <v>761</v>
      </c>
      <c r="N35" s="44">
        <f t="shared" ca="1" si="13"/>
        <v>7</v>
      </c>
      <c r="O35" s="94">
        <f ca="1">VLOOKUP(N35,AvgRoundsSet1,2)</f>
        <v>2.024607876260911</v>
      </c>
      <c r="P35" s="94">
        <f t="shared" ca="1" si="0"/>
        <v>20.246078762609113</v>
      </c>
      <c r="Q35" s="94">
        <f t="shared" ca="1" si="1"/>
        <v>20.246078762609113</v>
      </c>
      <c r="R35" s="94">
        <f t="shared" ca="1" si="2"/>
        <v>2.0246078762609114</v>
      </c>
      <c r="S35" s="94">
        <f t="shared" ca="1" si="18"/>
        <v>2.024607876260911</v>
      </c>
      <c r="T35" s="4">
        <f t="shared" ca="1" si="3"/>
        <v>0</v>
      </c>
      <c r="U35" s="46">
        <f t="shared" ca="1" si="15"/>
        <v>1585.2841102754392</v>
      </c>
      <c r="V35" s="4">
        <f t="shared" ca="1" si="4"/>
        <v>0</v>
      </c>
      <c r="W35" s="13">
        <f t="shared" ca="1" si="5"/>
        <v>15204.283199999998</v>
      </c>
      <c r="X35" s="4">
        <f t="shared" ca="1" si="6"/>
        <v>0</v>
      </c>
      <c r="AE35" s="4"/>
    </row>
    <row r="36" spans="1:31" x14ac:dyDescent="0.2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0.36869183999999994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218</v>
      </c>
      <c r="M36" s="7">
        <f t="shared" ca="1" si="12"/>
        <v>782</v>
      </c>
      <c r="N36" s="44">
        <f t="shared" ca="1" si="13"/>
        <v>7</v>
      </c>
      <c r="O36" s="94">
        <f t="shared" ca="1" si="14"/>
        <v>2.024607876260911</v>
      </c>
      <c r="P36" s="94">
        <f t="shared" ca="1" si="0"/>
        <v>20.246078762609113</v>
      </c>
      <c r="Q36" s="94">
        <f t="shared" ca="1" si="1"/>
        <v>20.246078762609113</v>
      </c>
      <c r="R36" s="94">
        <f t="shared" ca="1" si="2"/>
        <v>2.0246078762609114</v>
      </c>
      <c r="S36" s="94">
        <f t="shared" ca="1" si="18"/>
        <v>2.024607876260911</v>
      </c>
      <c r="T36" s="4">
        <f t="shared" ca="1" si="3"/>
        <v>0</v>
      </c>
      <c r="U36" s="46">
        <f t="shared" ca="1" si="15"/>
        <v>1564.2841102754392</v>
      </c>
      <c r="V36" s="4">
        <f t="shared" ca="1" si="4"/>
        <v>0</v>
      </c>
      <c r="W36" s="13">
        <f t="shared" ca="1" si="5"/>
        <v>12998.267999999998</v>
      </c>
      <c r="X36" s="4">
        <f t="shared" ca="1" si="6"/>
        <v>0</v>
      </c>
      <c r="AE36" s="4"/>
    </row>
    <row r="37" spans="1:31" x14ac:dyDescent="0.2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0.36869183999999994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1.7531113565966136E-2</v>
      </c>
      <c r="L37" s="13">
        <f t="shared" ca="1" si="11"/>
        <v>197</v>
      </c>
      <c r="M37" s="7">
        <f t="shared" ca="1" si="12"/>
        <v>803</v>
      </c>
      <c r="N37" s="44">
        <f t="shared" ca="1" si="13"/>
        <v>7</v>
      </c>
      <c r="O37" s="94">
        <f t="shared" ca="1" si="14"/>
        <v>2.024607876260911</v>
      </c>
      <c r="P37" s="94">
        <f t="shared" ca="1" si="0"/>
        <v>20.246078762609113</v>
      </c>
      <c r="Q37" s="94">
        <f t="shared" ca="1" si="1"/>
        <v>20.246078762609113</v>
      </c>
      <c r="R37" s="94">
        <f t="shared" ca="1" si="2"/>
        <v>2.0246078762609114</v>
      </c>
      <c r="S37" s="94">
        <f t="shared" ca="1" si="18"/>
        <v>2.024607876260911</v>
      </c>
      <c r="T37" s="4">
        <f t="shared" ca="1" si="3"/>
        <v>3.5493630605279547E-2</v>
      </c>
      <c r="U37" s="46">
        <f t="shared" ca="1" si="15"/>
        <v>1543.2841102754392</v>
      </c>
      <c r="V37" s="4">
        <f t="shared" ca="1" si="4"/>
        <v>27.055489001789731</v>
      </c>
      <c r="W37" s="13">
        <f t="shared" ca="1" si="5"/>
        <v>10792.252799999998</v>
      </c>
      <c r="X37" s="4">
        <f t="shared" ca="1" si="6"/>
        <v>189.200209469416</v>
      </c>
      <c r="AE37" s="4"/>
    </row>
    <row r="38" spans="1:31" x14ac:dyDescent="0.2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0.36869183999999994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7.0832782084711741E-4</v>
      </c>
      <c r="L38" s="13">
        <f t="shared" ca="1" si="11"/>
        <v>176</v>
      </c>
      <c r="M38" s="7">
        <f t="shared" ca="1" si="12"/>
        <v>824</v>
      </c>
      <c r="N38" s="44">
        <f t="shared" ca="1" si="13"/>
        <v>7</v>
      </c>
      <c r="O38" s="94">
        <f t="shared" ca="1" si="14"/>
        <v>2.024607876260911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20.246078762609113</v>
      </c>
      <c r="Q38" s="94">
        <f t="shared" ca="1" si="1"/>
        <v>20.246078762609113</v>
      </c>
      <c r="R38" s="94">
        <f t="shared" ca="1" si="2"/>
        <v>2.0246078762609114</v>
      </c>
      <c r="S38" s="94">
        <f t="shared" ca="1" si="18"/>
        <v>2.024607876260911</v>
      </c>
      <c r="T38" s="4">
        <f t="shared" ca="1" si="3"/>
        <v>1.4340860850618014E-3</v>
      </c>
      <c r="U38" s="46">
        <f t="shared" ca="1" si="15"/>
        <v>1522.2841102754392</v>
      </c>
      <c r="V38" s="4">
        <f t="shared" ca="1" si="4"/>
        <v>1.0782761865415948</v>
      </c>
      <c r="W38" s="13">
        <f t="shared" ca="1" si="5"/>
        <v>8586.2375999999986</v>
      </c>
      <c r="X38" s="4">
        <f t="shared" ca="1" si="6"/>
        <v>6.0818709684835826</v>
      </c>
      <c r="AE38" s="4"/>
    </row>
    <row r="39" spans="1:31" x14ac:dyDescent="0.2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0.36869183999999994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1.0732239709804818E-5</v>
      </c>
      <c r="L39" s="13">
        <f t="shared" ca="1" si="11"/>
        <v>155</v>
      </c>
      <c r="M39" s="7">
        <f t="shared" ca="1" si="12"/>
        <v>845</v>
      </c>
      <c r="N39" s="44">
        <f t="shared" ca="1" si="13"/>
        <v>8</v>
      </c>
      <c r="O39" s="94">
        <f t="shared" ca="1" si="14"/>
        <v>2.2453575181263927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21.129077330071038</v>
      </c>
      <c r="Q39" s="94">
        <f t="shared" ca="1" si="1"/>
        <v>20.246078762609113</v>
      </c>
      <c r="R39" s="94">
        <f ca="1">(P39+Q39)/20</f>
        <v>2.0687578046340076</v>
      </c>
      <c r="S39" s="94">
        <f t="shared" ca="1" si="18"/>
        <v>2.2453575181263927</v>
      </c>
      <c r="T39" s="4">
        <f t="shared" ca="1" si="3"/>
        <v>2.4097715118744864E-5</v>
      </c>
      <c r="U39" s="46">
        <f t="shared" ca="1" si="15"/>
        <v>1619.0020885749643</v>
      </c>
      <c r="V39" s="4">
        <f t="shared" ca="1" si="4"/>
        <v>1.7375518505261169E-2</v>
      </c>
      <c r="W39" s="13">
        <f t="shared" ca="1" si="5"/>
        <v>6380.2223999999997</v>
      </c>
      <c r="X39" s="4">
        <f t="shared" ca="1" si="6"/>
        <v>6.8474076198666189E-2</v>
      </c>
      <c r="AE39" s="4"/>
    </row>
    <row r="40" spans="1:31" x14ac:dyDescent="0.2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0.36869183999999994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7.227097447680019E-8</v>
      </c>
      <c r="L40" s="13">
        <f t="shared" ca="1" si="11"/>
        <v>134</v>
      </c>
      <c r="M40" s="7">
        <f t="shared" ca="1" si="12"/>
        <v>866</v>
      </c>
      <c r="N40" s="44">
        <f t="shared" ca="1" si="13"/>
        <v>8</v>
      </c>
      <c r="O40" s="94">
        <f t="shared" ca="1" si="14"/>
        <v>2.2453575181263927</v>
      </c>
      <c r="P40" s="94">
        <f t="shared" ca="1" si="0"/>
        <v>22.453575181263933</v>
      </c>
      <c r="Q40" s="94">
        <f t="shared" ca="1" si="1"/>
        <v>22.453575181263933</v>
      </c>
      <c r="R40" s="94">
        <f t="shared" ca="1" si="2"/>
        <v>2.2453575181263932</v>
      </c>
      <c r="S40" s="94">
        <f t="shared" ca="1" si="18"/>
        <v>2.2453575181263927</v>
      </c>
      <c r="T40" s="4">
        <f t="shared" ca="1" si="3"/>
        <v>1.6227417588380396E-7</v>
      </c>
      <c r="U40" s="46">
        <f t="shared" ca="1" si="15"/>
        <v>1598.0020885749643</v>
      </c>
      <c r="V40" s="4">
        <f t="shared" ca="1" si="4"/>
        <v>1.1548916815727465E-4</v>
      </c>
      <c r="W40" s="13">
        <f t="shared" ca="1" si="5"/>
        <v>4174.2071999999998</v>
      </c>
      <c r="X40" s="4">
        <f t="shared" ca="1" si="6"/>
        <v>3.0167402201207558E-4</v>
      </c>
      <c r="AE40" s="4"/>
    </row>
    <row r="41" spans="1:31" x14ac:dyDescent="0.2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0.36869183999999994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1.8250246080000064E-10</v>
      </c>
      <c r="L41" s="13">
        <f t="shared" ca="1" si="11"/>
        <v>113</v>
      </c>
      <c r="M41" s="7">
        <f t="shared" ca="1" si="12"/>
        <v>887</v>
      </c>
      <c r="N41" s="44">
        <f t="shared" ca="1" si="13"/>
        <v>8</v>
      </c>
      <c r="O41" s="94">
        <f t="shared" ca="1" si="14"/>
        <v>2.2453575181263927</v>
      </c>
      <c r="P41" s="94">
        <f t="shared" ca="1" si="0"/>
        <v>22.453575181263933</v>
      </c>
      <c r="Q41" s="94">
        <f t="shared" ca="1" si="1"/>
        <v>22.453575181263933</v>
      </c>
      <c r="R41" s="94">
        <f t="shared" ca="1" si="2"/>
        <v>2.2453575181263932</v>
      </c>
      <c r="S41" s="94">
        <f t="shared" ca="1" si="18"/>
        <v>2.2453575181263927</v>
      </c>
      <c r="T41" s="4">
        <f t="shared" ca="1" si="3"/>
        <v>4.0978327243384872E-10</v>
      </c>
      <c r="U41" s="46">
        <f t="shared" ca="1" si="15"/>
        <v>1577.0020885749643</v>
      </c>
      <c r="V41" s="4">
        <f t="shared" ca="1" si="4"/>
        <v>2.8780676185167155E-7</v>
      </c>
      <c r="W41" s="13">
        <f t="shared" ca="1" si="5"/>
        <v>1968.1919999999998</v>
      </c>
      <c r="X41" s="4">
        <f t="shared" ca="1" si="6"/>
        <v>3.5919988332687482E-7</v>
      </c>
      <c r="AE41" s="4"/>
    </row>
    <row r="42" spans="1:31" x14ac:dyDescent="0.2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0.36869183999999994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147</v>
      </c>
      <c r="M42" s="7">
        <f t="shared" ca="1" si="12"/>
        <v>853</v>
      </c>
      <c r="N42" s="44">
        <f t="shared" ca="1" si="13"/>
        <v>8</v>
      </c>
      <c r="O42" s="94">
        <f t="shared" ca="1" si="14"/>
        <v>2.2453575181263927</v>
      </c>
      <c r="P42" s="94">
        <f t="shared" ca="1" si="0"/>
        <v>22.453575181263933</v>
      </c>
      <c r="Q42" s="94">
        <f t="shared" ca="1" si="1"/>
        <v>20.687578046340075</v>
      </c>
      <c r="R42" s="94">
        <f t="shared" ca="1" si="2"/>
        <v>2.1570576613802004</v>
      </c>
      <c r="S42" s="94">
        <f t="shared" ca="1" si="18"/>
        <v>2.2453575181263927</v>
      </c>
      <c r="T42" s="4">
        <f t="shared" ca="1" si="3"/>
        <v>0</v>
      </c>
      <c r="U42" s="46">
        <f t="shared" ca="1" si="15"/>
        <v>1611.0020885749643</v>
      </c>
      <c r="V42" s="4">
        <f t="shared" ca="1" si="4"/>
        <v>0</v>
      </c>
      <c r="W42" s="13">
        <f t="shared" ca="1" si="5"/>
        <v>15442.106399999999</v>
      </c>
      <c r="X42" s="4">
        <f t="shared" ca="1" si="6"/>
        <v>0</v>
      </c>
      <c r="AE42" s="4"/>
    </row>
    <row r="43" spans="1:31" x14ac:dyDescent="0.2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0.36869183999999994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126</v>
      </c>
      <c r="M43" s="7">
        <f t="shared" ca="1" si="12"/>
        <v>874</v>
      </c>
      <c r="N43" s="44">
        <f t="shared" ca="1" si="13"/>
        <v>8</v>
      </c>
      <c r="O43" s="94">
        <f t="shared" ca="1" si="14"/>
        <v>2.2453575181263927</v>
      </c>
      <c r="P43" s="94">
        <f t="shared" ca="1" si="0"/>
        <v>22.453575181263933</v>
      </c>
      <c r="Q43" s="94">
        <f t="shared" ca="1" si="1"/>
        <v>22.453575181263933</v>
      </c>
      <c r="R43" s="94">
        <f t="shared" ca="1" si="2"/>
        <v>2.2453575181263932</v>
      </c>
      <c r="S43" s="94">
        <f t="shared" ca="1" si="18"/>
        <v>2.2453575181263927</v>
      </c>
      <c r="T43" s="4">
        <f t="shared" ca="1" si="3"/>
        <v>0</v>
      </c>
      <c r="U43" s="46">
        <f t="shared" ca="1" si="15"/>
        <v>1590.0020885749643</v>
      </c>
      <c r="V43" s="4">
        <f t="shared" ca="1" si="4"/>
        <v>0</v>
      </c>
      <c r="W43" s="13">
        <f t="shared" ca="1" si="5"/>
        <v>13236.091199999999</v>
      </c>
      <c r="X43" s="4">
        <f t="shared" ca="1" si="6"/>
        <v>0</v>
      </c>
      <c r="AE43" s="4"/>
    </row>
    <row r="44" spans="1:31" x14ac:dyDescent="0.2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0.36869183999999994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105</v>
      </c>
      <c r="M44" s="7">
        <f t="shared" ca="1" si="12"/>
        <v>895</v>
      </c>
      <c r="N44" s="44">
        <f t="shared" ca="1" si="13"/>
        <v>8</v>
      </c>
      <c r="O44" s="94">
        <f t="shared" ca="1" si="14"/>
        <v>2.2453575181263927</v>
      </c>
      <c r="P44" s="94">
        <f t="shared" ca="1" si="0"/>
        <v>22.453575181263933</v>
      </c>
      <c r="Q44" s="94">
        <f t="shared" ca="1" si="1"/>
        <v>22.453575181263933</v>
      </c>
      <c r="R44" s="94">
        <f t="shared" ca="1" si="2"/>
        <v>2.2453575181263932</v>
      </c>
      <c r="S44" s="94">
        <f t="shared" ca="1" si="18"/>
        <v>2.2453575181263927</v>
      </c>
      <c r="T44" s="4">
        <f t="shared" ca="1" si="3"/>
        <v>0</v>
      </c>
      <c r="U44" s="46">
        <f t="shared" ca="1" si="15"/>
        <v>1569.0020885749643</v>
      </c>
      <c r="V44" s="4">
        <f t="shared" ca="1" si="4"/>
        <v>0</v>
      </c>
      <c r="W44" s="13">
        <f t="shared" ca="1" si="5"/>
        <v>11030.075999999999</v>
      </c>
      <c r="X44" s="4">
        <f t="shared" ca="1" si="6"/>
        <v>0</v>
      </c>
      <c r="AE44" s="4"/>
    </row>
    <row r="45" spans="1:31" x14ac:dyDescent="0.2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0.36869183999999994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1.7708195521177932E-4</v>
      </c>
      <c r="L45" s="13">
        <f t="shared" ca="1" si="11"/>
        <v>84</v>
      </c>
      <c r="M45" s="7">
        <f t="shared" ca="1" si="12"/>
        <v>916</v>
      </c>
      <c r="N45" s="44">
        <f t="shared" ca="1" si="13"/>
        <v>8</v>
      </c>
      <c r="O45" s="94">
        <f t="shared" ca="1" si="14"/>
        <v>2.2453575181263927</v>
      </c>
      <c r="P45" s="94">
        <f t="shared" ca="1" si="0"/>
        <v>22.453575181263933</v>
      </c>
      <c r="Q45" s="94">
        <f t="shared" ca="1" si="1"/>
        <v>22.453575181263933</v>
      </c>
      <c r="R45" s="94">
        <f t="shared" ca="1" si="2"/>
        <v>2.2453575181263932</v>
      </c>
      <c r="S45" s="94">
        <f t="shared" ca="1" si="18"/>
        <v>2.2453575181263927</v>
      </c>
      <c r="T45" s="4">
        <f t="shared" ca="1" si="3"/>
        <v>3.9761229945928987E-4</v>
      </c>
      <c r="U45" s="46">
        <f t="shared" ca="1" si="15"/>
        <v>1548.0020885749643</v>
      </c>
      <c r="V45" s="4">
        <f t="shared" ca="1" si="4"/>
        <v>0.27412323651677267</v>
      </c>
      <c r="W45" s="13">
        <f t="shared" ca="1" si="5"/>
        <v>8824.0607999999993</v>
      </c>
      <c r="X45" s="4">
        <f t="shared" ca="1" si="6"/>
        <v>1.5625819393716176</v>
      </c>
      <c r="AE45" s="4"/>
    </row>
    <row r="46" spans="1:31" x14ac:dyDescent="0.2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0.36869183999999994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7.1548264732032111E-6</v>
      </c>
      <c r="L46" s="13">
        <f t="shared" ca="1" si="11"/>
        <v>63</v>
      </c>
      <c r="M46" s="7">
        <f t="shared" ca="1" si="12"/>
        <v>937</v>
      </c>
      <c r="N46" s="44">
        <f t="shared" ca="1" si="13"/>
        <v>8</v>
      </c>
      <c r="O46" s="94">
        <f t="shared" ca="1" si="14"/>
        <v>2.2453575181263927</v>
      </c>
      <c r="P46" s="94">
        <f t="shared" ca="1" si="0"/>
        <v>22.453575181263933</v>
      </c>
      <c r="Q46" s="94">
        <f t="shared" ca="1" si="1"/>
        <v>22.453575181263933</v>
      </c>
      <c r="R46" s="94">
        <f t="shared" ca="1" si="2"/>
        <v>2.2453575181263932</v>
      </c>
      <c r="S46" s="94">
        <f t="shared" ca="1" si="18"/>
        <v>2.2453575181263927</v>
      </c>
      <c r="T46" s="4">
        <f t="shared" ca="1" si="3"/>
        <v>1.6065143412496572E-5</v>
      </c>
      <c r="U46" s="46">
        <f t="shared" ca="1" si="15"/>
        <v>1527.0020885749643</v>
      </c>
      <c r="V46" s="4">
        <f t="shared" ca="1" si="4"/>
        <v>1.092543496797275E-2</v>
      </c>
      <c r="W46" s="13">
        <f t="shared" ca="1" si="5"/>
        <v>6618.0455999999995</v>
      </c>
      <c r="X46" s="4">
        <f t="shared" ca="1" si="6"/>
        <v>4.7350967859746025E-2</v>
      </c>
      <c r="AE46" s="4"/>
    </row>
    <row r="47" spans="1:31" x14ac:dyDescent="0.2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0.36869183999999994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1.0840646171520027E-7</v>
      </c>
      <c r="L47" s="13">
        <f t="shared" ca="1" si="11"/>
        <v>42</v>
      </c>
      <c r="M47" s="7">
        <f t="shared" ca="1" si="12"/>
        <v>958</v>
      </c>
      <c r="N47" s="44">
        <f t="shared" ca="1" si="13"/>
        <v>8</v>
      </c>
      <c r="O47" s="94">
        <f t="shared" ca="1" si="14"/>
        <v>2.2453575181263927</v>
      </c>
      <c r="P47" s="94">
        <f t="shared" ca="1" si="0"/>
        <v>22.453575181263933</v>
      </c>
      <c r="Q47" s="94">
        <f t="shared" ca="1" si="1"/>
        <v>22.453575181263933</v>
      </c>
      <c r="R47" s="94">
        <f t="shared" ca="1" si="2"/>
        <v>2.2453575181263932</v>
      </c>
      <c r="S47" s="94">
        <f t="shared" ca="1" si="18"/>
        <v>2.2453575181263927</v>
      </c>
      <c r="T47" s="4">
        <f t="shared" ca="1" si="3"/>
        <v>2.4341126382570588E-7</v>
      </c>
      <c r="U47" s="46">
        <f t="shared" ca="1" si="15"/>
        <v>1506.0020885749643</v>
      </c>
      <c r="V47" s="4">
        <f t="shared" ca="1" si="4"/>
        <v>1.632603577581135E-4</v>
      </c>
      <c r="W47" s="13">
        <f t="shared" ca="1" si="5"/>
        <v>4412.0303999999996</v>
      </c>
      <c r="X47" s="4">
        <f t="shared" ca="1" si="6"/>
        <v>4.7829260464389968E-4</v>
      </c>
      <c r="AE47" s="4"/>
    </row>
    <row r="48" spans="1:31" x14ac:dyDescent="0.2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0.36869183999999994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7.3000984320000244E-10</v>
      </c>
      <c r="L48" s="13">
        <f t="shared" ca="1" si="11"/>
        <v>21</v>
      </c>
      <c r="M48" s="7">
        <f t="shared" ca="1" si="12"/>
        <v>979</v>
      </c>
      <c r="N48" s="44">
        <f t="shared" ca="1" si="13"/>
        <v>9</v>
      </c>
      <c r="O48" s="94">
        <f t="shared" ca="1" si="14"/>
        <v>2.4463826226525924</v>
      </c>
      <c r="P48" s="94">
        <f t="shared" ca="1" si="0"/>
        <v>24.463826226525924</v>
      </c>
      <c r="Q48" s="94">
        <f t="shared" ca="1" si="1"/>
        <v>24.061776017473527</v>
      </c>
      <c r="R48" s="94">
        <f t="shared" ca="1" si="2"/>
        <v>2.4262801121999726</v>
      </c>
      <c r="S48" s="94">
        <f t="shared" ca="1" si="18"/>
        <v>2.4463826226525924</v>
      </c>
      <c r="T48" s="4">
        <f t="shared" ca="1" si="3"/>
        <v>1.7858833947698297E-9</v>
      </c>
      <c r="U48" s="46">
        <f t="shared" ca="1" si="15"/>
        <v>1592.2016685710905</v>
      </c>
      <c r="V48" s="4">
        <f t="shared" ca="1" si="4"/>
        <v>1.162322890416364E-6</v>
      </c>
      <c r="W48" s="13">
        <f t="shared" ca="1" si="5"/>
        <v>2206.0151999999998</v>
      </c>
      <c r="X48" s="4">
        <f t="shared" ca="1" si="6"/>
        <v>1.6104128102488218E-6</v>
      </c>
      <c r="AE48" s="4"/>
    </row>
    <row r="49" spans="1:31" x14ac:dyDescent="0.2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0.36869183999999994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1.8434592000000083E-12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9</v>
      </c>
      <c r="O49" s="94">
        <f t="shared" ca="1" si="14"/>
        <v>2.4463826226525924</v>
      </c>
      <c r="P49" s="94">
        <f t="shared" ca="1" si="0"/>
        <v>24.463826226525924</v>
      </c>
      <c r="Q49" s="94">
        <f t="shared" ca="1" si="1"/>
        <v>24.463826226525924</v>
      </c>
      <c r="R49" s="94">
        <f t="shared" ca="1" si="2"/>
        <v>2.4463826226525924</v>
      </c>
      <c r="S49" s="94">
        <f t="shared" ca="1" si="18"/>
        <v>2.4463826226525924</v>
      </c>
      <c r="T49" s="4">
        <f t="shared" ca="1" si="3"/>
        <v>4.5098065524490699E-12</v>
      </c>
      <c r="U49" s="46">
        <f t="shared" ca="1" si="15"/>
        <v>1571.2016685710905</v>
      </c>
      <c r="V49" s="4">
        <f t="shared" ca="1" si="4"/>
        <v>2.8964461709827406E-9</v>
      </c>
      <c r="W49" s="13">
        <f t="shared" ca="1" si="5"/>
        <v>0</v>
      </c>
      <c r="X49" s="4">
        <f t="shared" ca="1" si="6"/>
        <v>0</v>
      </c>
      <c r="AE49" s="4"/>
    </row>
    <row r="50" spans="1:31" x14ac:dyDescent="0.2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0.16564416000000001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373</v>
      </c>
      <c r="M50" s="7">
        <f t="shared" ca="1" si="12"/>
        <v>627</v>
      </c>
      <c r="N50" s="44">
        <f t="shared" ca="1" si="13"/>
        <v>6</v>
      </c>
      <c r="O50" s="94">
        <f t="shared" ca="1" si="14"/>
        <v>1.8267422873331627</v>
      </c>
      <c r="P50" s="94">
        <f t="shared" ca="1" si="0"/>
        <v>18.267422873331626</v>
      </c>
      <c r="Q50" s="94">
        <f t="shared" ca="1" si="1"/>
        <v>18.267422873331626</v>
      </c>
      <c r="R50" s="94">
        <f t="shared" ca="1" si="2"/>
        <v>1.8267422873331625</v>
      </c>
      <c r="S50" s="94">
        <f t="shared" ca="1" si="18"/>
        <v>1.8267422873331627</v>
      </c>
      <c r="T50" s="4">
        <f t="shared" ca="1" si="3"/>
        <v>0</v>
      </c>
      <c r="U50" s="46">
        <f t="shared" ca="1" si="15"/>
        <v>1613.7693882274957</v>
      </c>
      <c r="V50" s="4">
        <f t="shared" ca="1" si="4"/>
        <v>0</v>
      </c>
      <c r="W50" s="13">
        <f t="shared" ca="1" si="5"/>
        <v>19836.915119999998</v>
      </c>
      <c r="X50" s="4">
        <f t="shared" ca="1" si="6"/>
        <v>0</v>
      </c>
      <c r="AE50" s="4"/>
    </row>
    <row r="51" spans="1:31" x14ac:dyDescent="0.2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0.16564416000000001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352</v>
      </c>
      <c r="M51" s="7">
        <f t="shared" ca="1" si="12"/>
        <v>648</v>
      </c>
      <c r="N51" s="44">
        <f t="shared" ca="1" si="13"/>
        <v>6</v>
      </c>
      <c r="O51" s="94">
        <f t="shared" ca="1" si="14"/>
        <v>1.8267422873331627</v>
      </c>
      <c r="P51" s="94">
        <f t="shared" ca="1" si="0"/>
        <v>18.267422873331626</v>
      </c>
      <c r="Q51" s="94">
        <f t="shared" ca="1" si="1"/>
        <v>18.267422873331626</v>
      </c>
      <c r="R51" s="94">
        <f t="shared" ca="1" si="2"/>
        <v>1.8267422873331625</v>
      </c>
      <c r="S51" s="94">
        <f t="shared" ca="1" si="18"/>
        <v>1.8267422873331627</v>
      </c>
      <c r="T51" s="4">
        <f t="shared" ca="1" si="3"/>
        <v>0</v>
      </c>
      <c r="U51" s="46">
        <f t="shared" ca="1" si="15"/>
        <v>1592.7693882274957</v>
      </c>
      <c r="V51" s="4">
        <f t="shared" ca="1" si="4"/>
        <v>0</v>
      </c>
      <c r="W51" s="13">
        <f t="shared" ca="1" si="5"/>
        <v>17630.89992</v>
      </c>
      <c r="X51" s="4">
        <f t="shared" ca="1" si="6"/>
        <v>0</v>
      </c>
      <c r="AE51" s="4"/>
    </row>
    <row r="52" spans="1:31" x14ac:dyDescent="0.2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0.16564416000000001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0.14815315407899299</v>
      </c>
      <c r="L52" s="13">
        <f t="shared" ca="1" si="11"/>
        <v>331</v>
      </c>
      <c r="M52" s="7">
        <f t="shared" ca="1" si="12"/>
        <v>669</v>
      </c>
      <c r="N52" s="44">
        <f t="shared" ca="1" si="13"/>
        <v>6</v>
      </c>
      <c r="O52" s="94">
        <f t="shared" ca="1" si="14"/>
        <v>1.8267422873331627</v>
      </c>
      <c r="P52" s="94">
        <f t="shared" ca="1" si="0"/>
        <v>18.267422873331626</v>
      </c>
      <c r="Q52" s="94">
        <f t="shared" ca="1" si="1"/>
        <v>18.267422873331626</v>
      </c>
      <c r="R52" s="94">
        <f t="shared" ca="1" si="2"/>
        <v>1.8267422873331625</v>
      </c>
      <c r="S52" s="94">
        <f t="shared" ca="1" si="18"/>
        <v>1.8267422873331627</v>
      </c>
      <c r="T52" s="4">
        <f t="shared" ca="1" si="3"/>
        <v>0.27063763155788212</v>
      </c>
      <c r="U52" s="46">
        <f t="shared" ca="1" si="15"/>
        <v>1571.7693882274957</v>
      </c>
      <c r="V52" s="4">
        <f t="shared" ca="1" si="4"/>
        <v>232.86259235071273</v>
      </c>
      <c r="W52" s="13">
        <f t="shared" ca="1" si="5"/>
        <v>15424.884719999998</v>
      </c>
      <c r="X52" s="4">
        <f t="shared" ca="1" si="6"/>
        <v>2285.2453225728646</v>
      </c>
      <c r="AE52" s="4"/>
    </row>
    <row r="53" spans="1:31" x14ac:dyDescent="0.2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0.16564416000000001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7.4824825292420767E-3</v>
      </c>
      <c r="L53" s="13">
        <f t="shared" ca="1" si="11"/>
        <v>310</v>
      </c>
      <c r="M53" s="7">
        <f t="shared" ca="1" si="12"/>
        <v>690</v>
      </c>
      <c r="N53" s="44">
        <f t="shared" ca="1" si="13"/>
        <v>6</v>
      </c>
      <c r="O53" s="94">
        <f t="shared" ca="1" si="14"/>
        <v>1.8267422873331627</v>
      </c>
      <c r="P53" s="94">
        <f t="shared" ca="1" si="0"/>
        <v>18.267422873331626</v>
      </c>
      <c r="Q53" s="94">
        <f t="shared" ca="1" si="1"/>
        <v>18.267422873331626</v>
      </c>
      <c r="R53" s="94">
        <f t="shared" ca="1" si="2"/>
        <v>1.8267422873331625</v>
      </c>
      <c r="S53" s="94">
        <f t="shared" ca="1" si="18"/>
        <v>1.8267422873331627</v>
      </c>
      <c r="T53" s="4">
        <f t="shared" ca="1" si="3"/>
        <v>1.3668567250398099E-2</v>
      </c>
      <c r="U53" s="46">
        <f t="shared" ca="1" si="15"/>
        <v>1550.7693882274957</v>
      </c>
      <c r="V53" s="4">
        <f t="shared" ca="1" si="4"/>
        <v>11.603604854295661</v>
      </c>
      <c r="W53" s="13">
        <f t="shared" ca="1" si="5"/>
        <v>13218.86952</v>
      </c>
      <c r="X53" s="4">
        <f t="shared" ca="1" si="6"/>
        <v>98.909960239730594</v>
      </c>
      <c r="AE53" s="4"/>
    </row>
    <row r="54" spans="1:31" x14ac:dyDescent="0.2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0.16564416000000001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1.511612632170118E-4</v>
      </c>
      <c r="L54" s="13">
        <f t="shared" ca="1" si="11"/>
        <v>289</v>
      </c>
      <c r="M54" s="7">
        <f t="shared" ca="1" si="12"/>
        <v>711</v>
      </c>
      <c r="N54" s="44">
        <f t="shared" ca="1" si="13"/>
        <v>6</v>
      </c>
      <c r="O54" s="94">
        <f t="shared" ca="1" si="14"/>
        <v>1.8267422873331627</v>
      </c>
      <c r="P54" s="94">
        <f t="shared" ca="1" si="0"/>
        <v>18.267422873331626</v>
      </c>
      <c r="Q54" s="94">
        <f t="shared" ca="1" si="1"/>
        <v>18.267422873331626</v>
      </c>
      <c r="R54" s="94">
        <f t="shared" ca="1" si="2"/>
        <v>1.8267422873331625</v>
      </c>
      <c r="S54" s="94">
        <f t="shared" ca="1" si="18"/>
        <v>1.8267422873331627</v>
      </c>
      <c r="T54" s="4">
        <f t="shared" ca="1" si="3"/>
        <v>2.7613267172521441E-4</v>
      </c>
      <c r="U54" s="46">
        <f t="shared" ca="1" si="15"/>
        <v>1529.7693882274957</v>
      </c>
      <c r="V54" s="4">
        <f t="shared" ca="1" si="4"/>
        <v>0.23124187315518357</v>
      </c>
      <c r="W54" s="13">
        <f t="shared" ca="1" si="5"/>
        <v>11012.854319999999</v>
      </c>
      <c r="X54" s="4">
        <f t="shared" ca="1" si="6"/>
        <v>1.6647169706361253</v>
      </c>
      <c r="AE54" s="4"/>
    </row>
    <row r="55" spans="1:31" x14ac:dyDescent="0.2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0.16564416000000001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1.5268814466364842E-6</v>
      </c>
      <c r="L55" s="13">
        <f t="shared" ca="1" si="11"/>
        <v>268</v>
      </c>
      <c r="M55" s="7">
        <f t="shared" ca="1" si="12"/>
        <v>732</v>
      </c>
      <c r="N55" s="44">
        <f t="shared" ca="1" si="13"/>
        <v>7</v>
      </c>
      <c r="O55" s="94">
        <f t="shared" ca="1" si="14"/>
        <v>2.024607876260911</v>
      </c>
      <c r="P55" s="94">
        <f t="shared" ca="1" si="0"/>
        <v>20.246078762609113</v>
      </c>
      <c r="Q55" s="94">
        <f t="shared" ca="1" si="1"/>
        <v>18.465288462259373</v>
      </c>
      <c r="R55" s="94">
        <f t="shared" ca="1" si="2"/>
        <v>1.935568361243424</v>
      </c>
      <c r="S55" s="94">
        <f t="shared" ca="1" si="18"/>
        <v>2.024607876260911</v>
      </c>
      <c r="T55" s="4">
        <f t="shared" ca="1" si="3"/>
        <v>3.0913362029768799E-6</v>
      </c>
      <c r="U55" s="46">
        <f t="shared" ca="1" si="15"/>
        <v>1614.2841102754392</v>
      </c>
      <c r="V55" s="4">
        <f t="shared" ca="1" si="4"/>
        <v>2.4648204575796525E-3</v>
      </c>
      <c r="W55" s="13">
        <f t="shared" ca="1" si="5"/>
        <v>8806.8391200000005</v>
      </c>
      <c r="X55" s="4">
        <f t="shared" ca="1" si="6"/>
        <v>1.3446999255840383E-2</v>
      </c>
      <c r="AE55" s="4"/>
    </row>
    <row r="56" spans="1:31" x14ac:dyDescent="0.2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0.16564416000000001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7.7115224577600285E-9</v>
      </c>
      <c r="L56" s="13">
        <f ca="1">MAX((G56+H56)*Set1WSTP + I56*$B$6, Set1SaveTP)</f>
        <v>247</v>
      </c>
      <c r="M56" s="7">
        <f t="shared" ca="1" si="12"/>
        <v>753</v>
      </c>
      <c r="N56" s="44">
        <f t="shared" ca="1" si="13"/>
        <v>7</v>
      </c>
      <c r="O56" s="94">
        <f t="shared" ca="1" si="14"/>
        <v>2.024607876260911</v>
      </c>
      <c r="P56" s="94">
        <f t="shared" ca="1" si="0"/>
        <v>20.246078762609113</v>
      </c>
      <c r="Q56" s="94">
        <f t="shared" ca="1" si="1"/>
        <v>20.246078762609113</v>
      </c>
      <c r="R56" s="94">
        <f t="shared" ca="1" si="2"/>
        <v>2.0246078762609114</v>
      </c>
      <c r="S56" s="94">
        <f t="shared" ca="1" si="18"/>
        <v>2.024607876260911</v>
      </c>
      <c r="T56" s="4">
        <f t="shared" ca="1" si="3"/>
        <v>1.5612809105943851E-8</v>
      </c>
      <c r="U56" s="46">
        <f t="shared" ca="1" si="15"/>
        <v>1593.2841102754392</v>
      </c>
      <c r="V56" s="4">
        <f t="shared" ca="1" si="4"/>
        <v>1.2286646197981255E-5</v>
      </c>
      <c r="W56" s="13">
        <f t="shared" ca="1" si="5"/>
        <v>6600.8239199999998</v>
      </c>
      <c r="X56" s="4">
        <f t="shared" ca="1" si="6"/>
        <v>5.0902401898799581E-5</v>
      </c>
      <c r="AE56" s="4"/>
    </row>
    <row r="57" spans="1:31" x14ac:dyDescent="0.2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0.16564416000000001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1.5578833248000071E-11</v>
      </c>
      <c r="L57" s="13">
        <f t="shared" ca="1" si="11"/>
        <v>226</v>
      </c>
      <c r="M57" s="7">
        <f t="shared" ca="1" si="12"/>
        <v>774</v>
      </c>
      <c r="N57" s="44">
        <f t="shared" ca="1" si="13"/>
        <v>7</v>
      </c>
      <c r="O57" s="94">
        <f t="shared" ca="1" si="14"/>
        <v>2.024607876260911</v>
      </c>
      <c r="P57" s="94">
        <f t="shared" ca="1" si="0"/>
        <v>20.246078762609113</v>
      </c>
      <c r="Q57" s="94">
        <f t="shared" ca="1" si="1"/>
        <v>20.246078762609113</v>
      </c>
      <c r="R57" s="94">
        <f t="shared" ca="1" si="2"/>
        <v>2.0246078762609114</v>
      </c>
      <c r="S57" s="94">
        <f t="shared" ca="1" si="18"/>
        <v>2.024607876260911</v>
      </c>
      <c r="T57" s="4">
        <f t="shared" ca="1" si="3"/>
        <v>3.1541028496856291E-11</v>
      </c>
      <c r="U57" s="46">
        <f t="shared" ca="1" si="15"/>
        <v>1572.2841102754392</v>
      </c>
      <c r="V57" s="4">
        <f t="shared" ca="1" si="4"/>
        <v>2.4494351972461222E-8</v>
      </c>
      <c r="W57" s="13">
        <f t="shared" ca="1" si="5"/>
        <v>4394.80872</v>
      </c>
      <c r="X57" s="4">
        <f t="shared" ca="1" si="6"/>
        <v>6.8465992205736636E-8</v>
      </c>
      <c r="AE57" s="4"/>
    </row>
    <row r="58" spans="1:31" x14ac:dyDescent="0.2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0.16564416000000001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260</v>
      </c>
      <c r="M58" s="7">
        <f t="shared" ca="1" si="12"/>
        <v>740</v>
      </c>
      <c r="N58" s="44">
        <f t="shared" ca="1" si="13"/>
        <v>7</v>
      </c>
      <c r="O58" s="94">
        <f t="shared" ca="1" si="14"/>
        <v>2.024607876260911</v>
      </c>
      <c r="P58" s="94">
        <f t="shared" ca="1" si="0"/>
        <v>20.246078762609113</v>
      </c>
      <c r="Q58" s="94">
        <f t="shared" ca="1" si="1"/>
        <v>20.048213173681361</v>
      </c>
      <c r="R58" s="94">
        <f t="shared" ca="1" si="2"/>
        <v>2.0147145968145237</v>
      </c>
      <c r="S58" s="94">
        <f t="shared" ca="1" si="18"/>
        <v>2.024607876260911</v>
      </c>
      <c r="T58" s="4">
        <f t="shared" ca="1" si="3"/>
        <v>0</v>
      </c>
      <c r="U58" s="46">
        <f t="shared" ca="1" si="15"/>
        <v>1606.2841102754392</v>
      </c>
      <c r="V58" s="4">
        <f t="shared" ca="1" si="4"/>
        <v>0</v>
      </c>
      <c r="W58" s="13">
        <f t="shared" ca="1" si="5"/>
        <v>17868.723119999999</v>
      </c>
      <c r="X58" s="4">
        <f t="shared" ca="1" si="6"/>
        <v>0</v>
      </c>
      <c r="AE58" s="4"/>
    </row>
    <row r="59" spans="1:31" x14ac:dyDescent="0.2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0.16564416000000001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239</v>
      </c>
      <c r="M59" s="7">
        <f t="shared" ca="1" si="12"/>
        <v>761</v>
      </c>
      <c r="N59" s="44">
        <f t="shared" ca="1" si="13"/>
        <v>7</v>
      </c>
      <c r="O59" s="94">
        <f t="shared" ca="1" si="14"/>
        <v>2.024607876260911</v>
      </c>
      <c r="P59" s="94">
        <f t="shared" ca="1" si="0"/>
        <v>20.246078762609113</v>
      </c>
      <c r="Q59" s="94">
        <f t="shared" ca="1" si="1"/>
        <v>20.246078762609113</v>
      </c>
      <c r="R59" s="94">
        <f t="shared" ca="1" si="2"/>
        <v>2.0246078762609114</v>
      </c>
      <c r="S59" s="94">
        <f t="shared" ca="1" si="18"/>
        <v>2.024607876260911</v>
      </c>
      <c r="T59" s="4">
        <f t="shared" ca="1" si="3"/>
        <v>0</v>
      </c>
      <c r="U59" s="46">
        <f t="shared" ca="1" si="15"/>
        <v>1585.2841102754392</v>
      </c>
      <c r="V59" s="4">
        <f t="shared" ca="1" si="4"/>
        <v>0</v>
      </c>
      <c r="W59" s="13">
        <f t="shared" ca="1" si="5"/>
        <v>15662.707919999999</v>
      </c>
      <c r="X59" s="4">
        <f t="shared" ca="1" si="6"/>
        <v>0</v>
      </c>
      <c r="AE59" s="4"/>
    </row>
    <row r="60" spans="1:31" x14ac:dyDescent="0.2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0.16564416000000001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1.4964965058484152E-3</v>
      </c>
      <c r="L60" s="13">
        <f t="shared" ca="1" si="11"/>
        <v>218</v>
      </c>
      <c r="M60" s="7">
        <f t="shared" ca="1" si="12"/>
        <v>782</v>
      </c>
      <c r="N60" s="44">
        <f t="shared" ca="1" si="13"/>
        <v>7</v>
      </c>
      <c r="O60" s="94">
        <f t="shared" ca="1" si="14"/>
        <v>2.024607876260911</v>
      </c>
      <c r="P60" s="94">
        <f t="shared" ca="1" si="0"/>
        <v>20.246078762609113</v>
      </c>
      <c r="Q60" s="94">
        <f t="shared" ca="1" si="1"/>
        <v>20.246078762609113</v>
      </c>
      <c r="R60" s="94">
        <f t="shared" ca="1" si="2"/>
        <v>2.0246078762609114</v>
      </c>
      <c r="S60" s="94">
        <f t="shared" ca="1" si="18"/>
        <v>2.024607876260911</v>
      </c>
      <c r="T60" s="4">
        <f t="shared" ca="1" si="3"/>
        <v>3.029818612537634E-3</v>
      </c>
      <c r="U60" s="46">
        <f t="shared" ca="1" si="15"/>
        <v>1564.2841102754392</v>
      </c>
      <c r="V60" s="4">
        <f t="shared" ca="1" si="4"/>
        <v>2.3409457051813916</v>
      </c>
      <c r="W60" s="13">
        <f t="shared" ca="1" si="5"/>
        <v>13456.692719999999</v>
      </c>
      <c r="X60" s="4">
        <f t="shared" ca="1" si="6"/>
        <v>20.137893635755805</v>
      </c>
      <c r="AE60" s="4"/>
    </row>
    <row r="61" spans="1:31" x14ac:dyDescent="0.2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0.16564416000000001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7.5580631608505885E-5</v>
      </c>
      <c r="L61" s="13">
        <f t="shared" ca="1" si="11"/>
        <v>197</v>
      </c>
      <c r="M61" s="7">
        <f t="shared" ca="1" si="12"/>
        <v>803</v>
      </c>
      <c r="N61" s="44">
        <f t="shared" ca="1" si="13"/>
        <v>7</v>
      </c>
      <c r="O61" s="94">
        <f t="shared" ca="1" si="14"/>
        <v>2.024607876260911</v>
      </c>
      <c r="P61" s="94">
        <f t="shared" ca="1" si="0"/>
        <v>20.246078762609113</v>
      </c>
      <c r="Q61" s="94">
        <f t="shared" ca="1" si="1"/>
        <v>20.246078762609113</v>
      </c>
      <c r="R61" s="94">
        <f t="shared" ca="1" si="2"/>
        <v>2.0246078762609114</v>
      </c>
      <c r="S61" s="94">
        <f t="shared" ca="1" si="18"/>
        <v>2.024607876260911</v>
      </c>
      <c r="T61" s="4">
        <f t="shared" ca="1" si="3"/>
        <v>1.5302114204735539E-4</v>
      </c>
      <c r="U61" s="46">
        <f t="shared" ca="1" si="15"/>
        <v>1543.2841102754392</v>
      </c>
      <c r="V61" s="4">
        <f t="shared" ca="1" si="4"/>
        <v>0.11664238780598873</v>
      </c>
      <c r="W61" s="13">
        <f t="shared" ca="1" si="5"/>
        <v>11250.677519999999</v>
      </c>
      <c r="X61" s="4">
        <f t="shared" ca="1" si="6"/>
        <v>0.85033331298521853</v>
      </c>
      <c r="AE61" s="4"/>
    </row>
    <row r="62" spans="1:31" x14ac:dyDescent="0.2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0.16564416000000001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1.5268814466364842E-6</v>
      </c>
      <c r="L62" s="13">
        <f t="shared" ca="1" si="11"/>
        <v>176</v>
      </c>
      <c r="M62" s="7">
        <f t="shared" ca="1" si="12"/>
        <v>824</v>
      </c>
      <c r="N62" s="44">
        <f t="shared" ca="1" si="13"/>
        <v>7</v>
      </c>
      <c r="O62" s="94">
        <f t="shared" ca="1" si="14"/>
        <v>2.024607876260911</v>
      </c>
      <c r="P62" s="94">
        <f t="shared" ca="1" si="0"/>
        <v>20.246078762609113</v>
      </c>
      <c r="Q62" s="94">
        <f t="shared" ca="1" si="1"/>
        <v>20.246078762609113</v>
      </c>
      <c r="R62" s="94">
        <f t="shared" ca="1" si="2"/>
        <v>2.0246078762609114</v>
      </c>
      <c r="S62" s="94">
        <f t="shared" ca="1" si="18"/>
        <v>2.024607876260911</v>
      </c>
      <c r="T62" s="4">
        <f t="shared" ca="1" si="3"/>
        <v>3.0913362029768799E-6</v>
      </c>
      <c r="U62" s="46">
        <f t="shared" ca="1" si="15"/>
        <v>1522.2841102754392</v>
      </c>
      <c r="V62" s="4">
        <f t="shared" ca="1" si="4"/>
        <v>2.3243473644890961E-3</v>
      </c>
      <c r="W62" s="13">
        <f t="shared" ca="1" si="5"/>
        <v>9044.6623199999995</v>
      </c>
      <c r="X62" s="4">
        <f t="shared" ca="1" si="6"/>
        <v>1.3810127087500099E-2</v>
      </c>
      <c r="AE62" s="4"/>
    </row>
    <row r="63" spans="1:31" x14ac:dyDescent="0.2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0.16564416000000001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1.5423044915520057E-8</v>
      </c>
      <c r="L63" s="13">
        <f t="shared" ca="1" si="11"/>
        <v>155</v>
      </c>
      <c r="M63" s="7">
        <f t="shared" ca="1" si="12"/>
        <v>845</v>
      </c>
      <c r="N63" s="44">
        <f t="shared" ca="1" si="13"/>
        <v>8</v>
      </c>
      <c r="O63" s="94">
        <f t="shared" ca="1" si="14"/>
        <v>2.2453575181263927</v>
      </c>
      <c r="P63" s="94">
        <f t="shared" ca="1" si="0"/>
        <v>21.129077330071038</v>
      </c>
      <c r="Q63" s="94">
        <f t="shared" ca="1" si="1"/>
        <v>20.246078762609113</v>
      </c>
      <c r="R63" s="94">
        <f t="shared" ca="1" si="2"/>
        <v>2.0687578046340076</v>
      </c>
      <c r="S63" s="94">
        <f t="shared" ca="1" si="18"/>
        <v>2.2453575181263927</v>
      </c>
      <c r="T63" s="4">
        <f t="shared" ca="1" si="3"/>
        <v>3.4630249853463995E-8</v>
      </c>
      <c r="U63" s="46">
        <f t="shared" ca="1" si="15"/>
        <v>1619.0020885749643</v>
      </c>
      <c r="V63" s="4">
        <f t="shared" ca="1" si="4"/>
        <v>2.4969941930412457E-5</v>
      </c>
      <c r="W63" s="13">
        <f t="shared" ca="1" si="5"/>
        <v>6838.6471199999996</v>
      </c>
      <c r="X63" s="4">
        <f t="shared" ca="1" si="6"/>
        <v>1.0547276169315188E-4</v>
      </c>
      <c r="AE63" s="4"/>
    </row>
    <row r="64" spans="1:31" x14ac:dyDescent="0.2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0.16564416000000001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7.7894166240000344E-11</v>
      </c>
      <c r="L64" s="13">
        <f t="shared" ca="1" si="11"/>
        <v>134</v>
      </c>
      <c r="M64" s="7">
        <f t="shared" ca="1" si="12"/>
        <v>866</v>
      </c>
      <c r="N64" s="44">
        <f t="shared" ca="1" si="13"/>
        <v>8</v>
      </c>
      <c r="O64" s="94">
        <f t="shared" ca="1" si="14"/>
        <v>2.2453575181263927</v>
      </c>
      <c r="P64" s="94">
        <f t="shared" ca="1" si="0"/>
        <v>22.453575181263933</v>
      </c>
      <c r="Q64" s="94">
        <f t="shared" ca="1" si="1"/>
        <v>22.453575181263933</v>
      </c>
      <c r="R64" s="94">
        <f t="shared" ca="1" si="2"/>
        <v>2.2453575181263932</v>
      </c>
      <c r="S64" s="94">
        <f t="shared" ca="1" si="18"/>
        <v>2.2453575181263927</v>
      </c>
      <c r="T64" s="4">
        <f t="shared" ca="1" si="3"/>
        <v>1.7490025178517181E-10</v>
      </c>
      <c r="U64" s="46">
        <f t="shared" ca="1" si="15"/>
        <v>1598.0020885749643</v>
      </c>
      <c r="V64" s="4">
        <f t="shared" ca="1" si="4"/>
        <v>1.2447504033932603E-7</v>
      </c>
      <c r="W64" s="13">
        <f t="shared" ca="1" si="5"/>
        <v>4632.6319199999998</v>
      </c>
      <c r="X64" s="4">
        <f t="shared" ca="1" si="6"/>
        <v>3.6085500090521197E-7</v>
      </c>
      <c r="AE64" s="4"/>
    </row>
    <row r="65" spans="1:31" x14ac:dyDescent="0.2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0.16564416000000001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1.5736195200000088E-13</v>
      </c>
      <c r="L65" s="13">
        <f t="shared" ca="1" si="11"/>
        <v>113</v>
      </c>
      <c r="M65" s="7">
        <f t="shared" ca="1" si="12"/>
        <v>887</v>
      </c>
      <c r="N65" s="44">
        <f t="shared" ca="1" si="13"/>
        <v>8</v>
      </c>
      <c r="O65" s="94">
        <f t="shared" ca="1" si="14"/>
        <v>2.2453575181263927</v>
      </c>
      <c r="P65" s="94">
        <f t="shared" ca="1" si="0"/>
        <v>22.453575181263933</v>
      </c>
      <c r="Q65" s="94">
        <f t="shared" ca="1" si="1"/>
        <v>22.453575181263933</v>
      </c>
      <c r="R65" s="94">
        <f t="shared" ca="1" si="2"/>
        <v>2.2453575181263932</v>
      </c>
      <c r="S65" s="94">
        <f t="shared" ca="1" si="18"/>
        <v>2.2453575181263927</v>
      </c>
      <c r="T65" s="4">
        <f t="shared" ca="1" si="3"/>
        <v>3.5333384199024652E-13</v>
      </c>
      <c r="U65" s="46">
        <f t="shared" ca="1" si="15"/>
        <v>1577.0020885749643</v>
      </c>
      <c r="V65" s="4">
        <f t="shared" ca="1" si="4"/>
        <v>2.4816012696623467E-10</v>
      </c>
      <c r="W65" s="13">
        <f t="shared" ca="1" si="5"/>
        <v>2426.61672</v>
      </c>
      <c r="X65" s="4">
        <f t="shared" ca="1" si="6"/>
        <v>3.8185714381503959E-10</v>
      </c>
      <c r="AE65" s="4"/>
    </row>
    <row r="66" spans="1:31" x14ac:dyDescent="0.2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0.16564416000000001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260</v>
      </c>
      <c r="M66" s="7">
        <f t="shared" ca="1" si="12"/>
        <v>740</v>
      </c>
      <c r="N66" s="44">
        <f t="shared" ca="1" si="13"/>
        <v>7</v>
      </c>
      <c r="O66" s="94">
        <f t="shared" ca="1" si="14"/>
        <v>2.024607876260911</v>
      </c>
      <c r="P66" s="94">
        <f t="shared" ca="1" si="0"/>
        <v>20.246078762609113</v>
      </c>
      <c r="Q66" s="94">
        <f t="shared" ca="1" si="1"/>
        <v>20.048213173681361</v>
      </c>
      <c r="R66" s="94">
        <f t="shared" ca="1" si="2"/>
        <v>2.0147145968145237</v>
      </c>
      <c r="S66" s="94">
        <f t="shared" ca="1" si="18"/>
        <v>2.024607876260911</v>
      </c>
      <c r="T66" s="4">
        <f t="shared" ca="1" si="3"/>
        <v>0</v>
      </c>
      <c r="U66" s="46">
        <f t="shared" ca="1" si="15"/>
        <v>1606.2841102754392</v>
      </c>
      <c r="V66" s="4">
        <f t="shared" ca="1" si="4"/>
        <v>0</v>
      </c>
      <c r="W66" s="13">
        <f t="shared" ca="1" si="5"/>
        <v>17410.2984</v>
      </c>
      <c r="X66" s="4">
        <f t="shared" ca="1" si="6"/>
        <v>0</v>
      </c>
      <c r="AE66" s="4"/>
    </row>
    <row r="67" spans="1:31" x14ac:dyDescent="0.2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0.16564416000000001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239</v>
      </c>
      <c r="M67" s="7">
        <f t="shared" ca="1" si="12"/>
        <v>761</v>
      </c>
      <c r="N67" s="44">
        <f t="shared" ca="1" si="13"/>
        <v>7</v>
      </c>
      <c r="O67" s="94">
        <f t="shared" ca="1" si="14"/>
        <v>2.024607876260911</v>
      </c>
      <c r="P67" s="94">
        <f t="shared" ca="1" si="0"/>
        <v>20.246078762609113</v>
      </c>
      <c r="Q67" s="94">
        <f t="shared" ca="1" si="1"/>
        <v>20.246078762609113</v>
      </c>
      <c r="R67" s="94">
        <f t="shared" ca="1" si="2"/>
        <v>2.0246078762609114</v>
      </c>
      <c r="S67" s="94">
        <f t="shared" ca="1" si="18"/>
        <v>2.024607876260911</v>
      </c>
      <c r="T67" s="4">
        <f t="shared" ca="1" si="3"/>
        <v>0</v>
      </c>
      <c r="U67" s="46">
        <f t="shared" ca="1" si="15"/>
        <v>1585.2841102754392</v>
      </c>
      <c r="V67" s="4">
        <f t="shared" ca="1" si="4"/>
        <v>0</v>
      </c>
      <c r="W67" s="13">
        <f t="shared" ca="1" si="5"/>
        <v>15204.283199999998</v>
      </c>
      <c r="X67" s="4">
        <f t="shared" ca="1" si="6"/>
        <v>0</v>
      </c>
      <c r="AE67" s="4"/>
    </row>
    <row r="68" spans="1:31" x14ac:dyDescent="0.2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0.16564416000000001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7.7975344252101579E-3</v>
      </c>
      <c r="L68" s="13">
        <f t="shared" ca="1" si="11"/>
        <v>218</v>
      </c>
      <c r="M68" s="7">
        <f t="shared" ca="1" si="12"/>
        <v>782</v>
      </c>
      <c r="N68" s="44">
        <f t="shared" ca="1" si="13"/>
        <v>7</v>
      </c>
      <c r="O68" s="94">
        <f t="shared" ca="1" si="14"/>
        <v>2.024607876260911</v>
      </c>
      <c r="P68" s="94">
        <f t="shared" ca="1" si="0"/>
        <v>20.246078762609113</v>
      </c>
      <c r="Q68" s="94">
        <f t="shared" ca="1" si="1"/>
        <v>20.246078762609113</v>
      </c>
      <c r="R68" s="94">
        <f t="shared" ca="1" si="2"/>
        <v>2.0246078762609114</v>
      </c>
      <c r="S68" s="94">
        <f t="shared" ca="1" si="18"/>
        <v>2.024607876260911</v>
      </c>
      <c r="T68" s="4">
        <f t="shared" ca="1" si="3"/>
        <v>1.5786949612696079E-2</v>
      </c>
      <c r="U68" s="46">
        <f t="shared" ca="1" si="15"/>
        <v>1564.2841102754392</v>
      </c>
      <c r="V68" s="4">
        <f t="shared" ca="1" si="4"/>
        <v>12.19755920068198</v>
      </c>
      <c r="W68" s="13">
        <f t="shared" ca="1" si="5"/>
        <v>12998.267999999998</v>
      </c>
      <c r="X68" s="4">
        <f t="shared" ca="1" si="6"/>
        <v>101.35444219810758</v>
      </c>
      <c r="AE68" s="4"/>
    </row>
    <row r="69" spans="1:31" x14ac:dyDescent="0.2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0.16564416000000001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3.938148699601093E-4</v>
      </c>
      <c r="L69" s="13">
        <f t="shared" ca="1" si="11"/>
        <v>197</v>
      </c>
      <c r="M69" s="7">
        <f t="shared" ca="1" si="12"/>
        <v>803</v>
      </c>
      <c r="N69" s="44">
        <f t="shared" ca="1" si="13"/>
        <v>7</v>
      </c>
      <c r="O69" s="94">
        <f t="shared" ca="1" si="14"/>
        <v>2.024607876260911</v>
      </c>
      <c r="P69" s="94">
        <f t="shared" ca="1" si="0"/>
        <v>20.246078762609113</v>
      </c>
      <c r="Q69" s="94">
        <f t="shared" ca="1" si="1"/>
        <v>20.246078762609113</v>
      </c>
      <c r="R69" s="94">
        <f t="shared" ca="1" si="2"/>
        <v>2.0246078762609114</v>
      </c>
      <c r="S69" s="94">
        <f t="shared" ca="1" si="18"/>
        <v>2.024607876260911</v>
      </c>
      <c r="T69" s="4">
        <f t="shared" ca="1" si="3"/>
        <v>7.9732068750990373E-4</v>
      </c>
      <c r="U69" s="46">
        <f t="shared" ca="1" si="15"/>
        <v>1543.2841102754392</v>
      </c>
      <c r="V69" s="4">
        <f t="shared" ca="1" si="4"/>
        <v>0.60776823119962509</v>
      </c>
      <c r="W69" s="13">
        <f t="shared" ca="1" si="5"/>
        <v>10792.252799999998</v>
      </c>
      <c r="X69" s="4">
        <f t="shared" ca="1" si="6"/>
        <v>4.2501496330086246</v>
      </c>
      <c r="AE69" s="4"/>
    </row>
    <row r="70" spans="1:31" x14ac:dyDescent="0.2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0.16564416000000001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7.9558559587900946E-6</v>
      </c>
      <c r="L70" s="13">
        <f t="shared" ca="1" si="11"/>
        <v>176</v>
      </c>
      <c r="M70" s="7">
        <f t="shared" ca="1" si="12"/>
        <v>824</v>
      </c>
      <c r="N70" s="44">
        <f t="shared" ca="1" si="13"/>
        <v>7</v>
      </c>
      <c r="O70" s="94">
        <f t="shared" ca="1" si="14"/>
        <v>2.024607876260911</v>
      </c>
      <c r="P70" s="94">
        <f t="shared" ca="1" si="0"/>
        <v>20.246078762609113</v>
      </c>
      <c r="Q70" s="94">
        <f t="shared" ca="1" si="1"/>
        <v>20.246078762609113</v>
      </c>
      <c r="R70" s="94">
        <f t="shared" ca="1" si="2"/>
        <v>2.0246078762609114</v>
      </c>
      <c r="S70" s="94">
        <f t="shared" ca="1" si="18"/>
        <v>2.024607876260911</v>
      </c>
      <c r="T70" s="4">
        <f t="shared" ca="1" si="3"/>
        <v>1.6107488636563727E-5</v>
      </c>
      <c r="U70" s="46">
        <f t="shared" ca="1" si="15"/>
        <v>1522.2841102754392</v>
      </c>
      <c r="V70" s="4">
        <f t="shared" ca="1" si="4"/>
        <v>1.2111073109706331E-2</v>
      </c>
      <c r="W70" s="13">
        <f t="shared" ca="1" si="5"/>
        <v>8586.2375999999986</v>
      </c>
      <c r="X70" s="4">
        <f t="shared" ca="1" si="6"/>
        <v>6.8310869573547553E-2</v>
      </c>
      <c r="AE70" s="4"/>
    </row>
    <row r="71" spans="1:31" x14ac:dyDescent="0.2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0.16564416000000001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8.036218140192024E-8</v>
      </c>
      <c r="L71" s="13">
        <f t="shared" ca="1" si="11"/>
        <v>155</v>
      </c>
      <c r="M71" s="7">
        <f t="shared" ca="1" si="12"/>
        <v>845</v>
      </c>
      <c r="N71" s="44">
        <f t="shared" ca="1" si="13"/>
        <v>8</v>
      </c>
      <c r="O71" s="94">
        <f t="shared" ca="1" si="14"/>
        <v>2.2453575181263927</v>
      </c>
      <c r="P71" s="94">
        <f t="shared" ca="1" si="0"/>
        <v>21.129077330071038</v>
      </c>
      <c r="Q71" s="94">
        <f t="shared" ca="1" si="1"/>
        <v>20.246078762609113</v>
      </c>
      <c r="R71" s="94">
        <f t="shared" ca="1" si="2"/>
        <v>2.0687578046340076</v>
      </c>
      <c r="S71" s="94">
        <f t="shared" ca="1" si="18"/>
        <v>2.2453575181263927</v>
      </c>
      <c r="T71" s="4">
        <f t="shared" ca="1" si="3"/>
        <v>1.8044182818383858E-7</v>
      </c>
      <c r="U71" s="46">
        <f t="shared" ca="1" si="15"/>
        <v>1619.0020885749643</v>
      </c>
      <c r="V71" s="4">
        <f t="shared" ca="1" si="4"/>
        <v>1.3010653953214902E-4</v>
      </c>
      <c r="W71" s="13">
        <f t="shared" ca="1" si="5"/>
        <v>6380.2223999999997</v>
      </c>
      <c r="X71" s="4">
        <f t="shared" ca="1" si="6"/>
        <v>5.1272858989339493E-4</v>
      </c>
      <c r="AE71" s="4"/>
    </row>
    <row r="72" spans="1:31" x14ac:dyDescent="0.2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0.16564416000000001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4.058696030400015E-10</v>
      </c>
      <c r="L72" s="13">
        <f t="shared" ca="1" si="11"/>
        <v>134</v>
      </c>
      <c r="M72" s="7">
        <f t="shared" ca="1" si="12"/>
        <v>866</v>
      </c>
      <c r="N72" s="44">
        <f t="shared" ca="1" si="13"/>
        <v>8</v>
      </c>
      <c r="O72" s="94">
        <f t="shared" ca="1" si="14"/>
        <v>2.2453575181263927</v>
      </c>
      <c r="P72" s="94">
        <f t="shared" ca="1" si="0"/>
        <v>22.453575181263933</v>
      </c>
      <c r="Q72" s="94">
        <f t="shared" ca="1" si="1"/>
        <v>22.453575181263933</v>
      </c>
      <c r="R72" s="94">
        <f t="shared" ca="1" si="2"/>
        <v>2.2453575181263932</v>
      </c>
      <c r="S72" s="94">
        <f t="shared" ca="1" si="18"/>
        <v>2.2453575181263927</v>
      </c>
      <c r="T72" s="4">
        <f t="shared" ca="1" si="3"/>
        <v>9.1132236456484199E-10</v>
      </c>
      <c r="U72" s="46">
        <f t="shared" ca="1" si="15"/>
        <v>1598.0020885749643</v>
      </c>
      <c r="V72" s="4">
        <f t="shared" ca="1" si="4"/>
        <v>6.4858047334701407E-7</v>
      </c>
      <c r="W72" s="13">
        <f t="shared" ca="1" si="5"/>
        <v>4174.2071999999998</v>
      </c>
      <c r="X72" s="4">
        <f t="shared" ca="1" si="6"/>
        <v>1.694183819270716E-6</v>
      </c>
      <c r="AE72" s="4"/>
    </row>
    <row r="73" spans="1:31" x14ac:dyDescent="0.2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0.16564416000000001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8.1993859200000393E-13</v>
      </c>
      <c r="L73" s="13">
        <f t="shared" ca="1" si="11"/>
        <v>113</v>
      </c>
      <c r="M73" s="7">
        <f t="shared" ca="1" si="12"/>
        <v>887</v>
      </c>
      <c r="N73" s="44">
        <f t="shared" ca="1" si="13"/>
        <v>8</v>
      </c>
      <c r="O73" s="94">
        <f t="shared" ca="1" si="14"/>
        <v>2.2453575181263927</v>
      </c>
      <c r="P73" s="94">
        <f t="shared" ca="1" si="0"/>
        <v>22.453575181263933</v>
      </c>
      <c r="Q73" s="94">
        <f t="shared" ca="1" si="1"/>
        <v>22.453575181263933</v>
      </c>
      <c r="R73" s="94">
        <f t="shared" ca="1" si="2"/>
        <v>2.2453575181263932</v>
      </c>
      <c r="S73" s="94">
        <f t="shared" ca="1" si="18"/>
        <v>2.2453575181263927</v>
      </c>
      <c r="T73" s="4">
        <f t="shared" ca="1" si="3"/>
        <v>1.8410552819491778E-12</v>
      </c>
      <c r="U73" s="46">
        <f t="shared" ca="1" si="15"/>
        <v>1577.0020885749643</v>
      </c>
      <c r="V73" s="4">
        <f t="shared" ca="1" si="4"/>
        <v>1.2930448720872216E-9</v>
      </c>
      <c r="W73" s="13">
        <f t="shared" ca="1" si="5"/>
        <v>1968.1919999999998</v>
      </c>
      <c r="X73" s="4">
        <f t="shared" ca="1" si="6"/>
        <v>1.6137965772656716E-9</v>
      </c>
      <c r="AE73" s="4"/>
    </row>
    <row r="74" spans="1:31" x14ac:dyDescent="0.2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0.16564416000000001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147</v>
      </c>
      <c r="M74" s="7">
        <f t="shared" ca="1" si="12"/>
        <v>853</v>
      </c>
      <c r="N74" s="44">
        <f t="shared" ca="1" si="13"/>
        <v>8</v>
      </c>
      <c r="O74" s="94">
        <f t="shared" ca="1" si="14"/>
        <v>2.2453575181263927</v>
      </c>
      <c r="P74" s="94">
        <f t="shared" ca="1" si="0"/>
        <v>22.453575181263933</v>
      </c>
      <c r="Q74" s="94">
        <f t="shared" ca="1" si="1"/>
        <v>20.687578046340075</v>
      </c>
      <c r="R74" s="94">
        <f t="shared" ca="1" si="2"/>
        <v>2.1570576613802004</v>
      </c>
      <c r="S74" s="94">
        <f t="shared" ca="1" si="18"/>
        <v>2.2453575181263927</v>
      </c>
      <c r="T74" s="4">
        <f t="shared" ca="1" si="3"/>
        <v>0</v>
      </c>
      <c r="U74" s="46">
        <f t="shared" ca="1" si="15"/>
        <v>1611.0020885749643</v>
      </c>
      <c r="V74" s="4">
        <f t="shared" ca="1" si="4"/>
        <v>0</v>
      </c>
      <c r="W74" s="13">
        <f t="shared" ca="1" si="5"/>
        <v>15442.106399999999</v>
      </c>
      <c r="X74" s="4">
        <f t="shared" ca="1" si="6"/>
        <v>0</v>
      </c>
      <c r="AE74" s="4"/>
    </row>
    <row r="75" spans="1:31" x14ac:dyDescent="0.2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0.16564416000000001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126</v>
      </c>
      <c r="M75" s="7">
        <f t="shared" ca="1" si="12"/>
        <v>874</v>
      </c>
      <c r="N75" s="44">
        <f t="shared" ca="1" si="13"/>
        <v>8</v>
      </c>
      <c r="O75" s="94">
        <f t="shared" ca="1" si="14"/>
        <v>2.2453575181263927</v>
      </c>
      <c r="P75" s="94">
        <f t="shared" ca="1" si="0"/>
        <v>22.453575181263933</v>
      </c>
      <c r="Q75" s="94">
        <f t="shared" ca="1" si="1"/>
        <v>22.453575181263933</v>
      </c>
      <c r="R75" s="94">
        <f t="shared" ca="1" si="2"/>
        <v>2.2453575181263932</v>
      </c>
      <c r="S75" s="94">
        <f t="shared" ca="1" si="18"/>
        <v>2.2453575181263927</v>
      </c>
      <c r="T75" s="4">
        <f t="shared" ca="1" si="3"/>
        <v>0</v>
      </c>
      <c r="U75" s="46">
        <f t="shared" ca="1" si="15"/>
        <v>1590.0020885749643</v>
      </c>
      <c r="V75" s="4">
        <f t="shared" ca="1" si="4"/>
        <v>0</v>
      </c>
      <c r="W75" s="13">
        <f t="shared" ca="1" si="5"/>
        <v>13236.091199999999</v>
      </c>
      <c r="X75" s="4">
        <f t="shared" ca="1" si="6"/>
        <v>0</v>
      </c>
      <c r="AE75" s="4"/>
    </row>
    <row r="76" spans="1:31" x14ac:dyDescent="0.2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0.16564416000000001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7.8762973992021858E-5</v>
      </c>
      <c r="L76" s="13">
        <f t="shared" ca="1" si="11"/>
        <v>105</v>
      </c>
      <c r="M76" s="7">
        <f t="shared" ca="1" si="12"/>
        <v>895</v>
      </c>
      <c r="N76" s="44">
        <f t="shared" ca="1" si="13"/>
        <v>8</v>
      </c>
      <c r="O76" s="94">
        <f t="shared" ca="1" si="14"/>
        <v>2.2453575181263927</v>
      </c>
      <c r="P76" s="94">
        <f t="shared" ca="1" si="0"/>
        <v>22.453575181263933</v>
      </c>
      <c r="Q76" s="94">
        <f t="shared" ca="1" si="1"/>
        <v>22.453575181263933</v>
      </c>
      <c r="R76" s="94">
        <f t="shared" ca="1" si="2"/>
        <v>2.2453575181263932</v>
      </c>
      <c r="S76" s="94">
        <f t="shared" ca="1" si="18"/>
        <v>2.2453575181263927</v>
      </c>
      <c r="T76" s="4">
        <f t="shared" ca="1" si="3"/>
        <v>1.7685103580297981E-4</v>
      </c>
      <c r="U76" s="46">
        <f t="shared" ca="1" si="15"/>
        <v>1569.0020885749643</v>
      </c>
      <c r="V76" s="4">
        <f t="shared" ca="1" si="4"/>
        <v>0.12357927069585789</v>
      </c>
      <c r="W76" s="13">
        <f t="shared" ca="1" si="5"/>
        <v>11030.075999999999</v>
      </c>
      <c r="X76" s="4">
        <f t="shared" ca="1" si="6"/>
        <v>0.86876158911802437</v>
      </c>
      <c r="AE76" s="4"/>
    </row>
    <row r="77" spans="1:31" x14ac:dyDescent="0.2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0.16564416000000001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3.9779279793950473E-6</v>
      </c>
      <c r="L77" s="13">
        <f t="shared" ca="1" si="11"/>
        <v>84</v>
      </c>
      <c r="M77" s="7">
        <f t="shared" ca="1" si="12"/>
        <v>916</v>
      </c>
      <c r="N77" s="44">
        <f t="shared" ca="1" si="13"/>
        <v>8</v>
      </c>
      <c r="O77" s="94">
        <f t="shared" ca="1" si="14"/>
        <v>2.2453575181263927</v>
      </c>
      <c r="P77" s="94">
        <f t="shared" ca="1" si="0"/>
        <v>22.453575181263933</v>
      </c>
      <c r="Q77" s="94">
        <f t="shared" ca="1" si="1"/>
        <v>22.453575181263933</v>
      </c>
      <c r="R77" s="94">
        <f t="shared" ca="1" si="2"/>
        <v>2.2453575181263932</v>
      </c>
      <c r="S77" s="94">
        <f t="shared" ca="1" si="18"/>
        <v>2.2453575181263927</v>
      </c>
      <c r="T77" s="4">
        <f t="shared" ca="1" si="3"/>
        <v>8.9318704951000001E-6</v>
      </c>
      <c r="U77" s="46">
        <f t="shared" ca="1" si="15"/>
        <v>1548.0020885749643</v>
      </c>
      <c r="V77" s="4">
        <f t="shared" ca="1" si="4"/>
        <v>6.1578408203043205E-3</v>
      </c>
      <c r="W77" s="13">
        <f t="shared" ca="1" si="5"/>
        <v>8824.0607999999993</v>
      </c>
      <c r="X77" s="4">
        <f t="shared" ca="1" si="6"/>
        <v>3.5101478348203041E-2</v>
      </c>
      <c r="AE77" s="4"/>
    </row>
    <row r="78" spans="1:31" x14ac:dyDescent="0.2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0.16564416000000001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8.0362181401920214E-8</v>
      </c>
      <c r="L78" s="13">
        <f t="shared" ca="1" si="11"/>
        <v>63</v>
      </c>
      <c r="M78" s="7">
        <f t="shared" ca="1" si="12"/>
        <v>937</v>
      </c>
      <c r="N78" s="44">
        <f t="shared" ca="1" si="13"/>
        <v>8</v>
      </c>
      <c r="O78" s="94">
        <f t="shared" ca="1" si="14"/>
        <v>2.2453575181263927</v>
      </c>
      <c r="P78" s="94">
        <f t="shared" ca="1" si="0"/>
        <v>22.453575181263933</v>
      </c>
      <c r="Q78" s="94">
        <f t="shared" ca="1" si="1"/>
        <v>22.453575181263933</v>
      </c>
      <c r="R78" s="94">
        <f t="shared" ca="1" si="2"/>
        <v>2.2453575181263932</v>
      </c>
      <c r="S78" s="94">
        <f t="shared" ca="1" si="18"/>
        <v>2.2453575181263927</v>
      </c>
      <c r="T78" s="4">
        <f t="shared" ca="1" si="3"/>
        <v>1.8044182818383853E-7</v>
      </c>
      <c r="U78" s="46">
        <f t="shared" ca="1" si="15"/>
        <v>1527.0020885749643</v>
      </c>
      <c r="V78" s="4">
        <f t="shared" ca="1" si="4"/>
        <v>1.2271321884317233E-4</v>
      </c>
      <c r="W78" s="13">
        <f t="shared" ca="1" si="5"/>
        <v>6618.0455999999995</v>
      </c>
      <c r="X78" s="4">
        <f t="shared" ca="1" si="6"/>
        <v>5.3184058103337983E-4</v>
      </c>
      <c r="AE78" s="4"/>
    </row>
    <row r="79" spans="1:31" x14ac:dyDescent="0.2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0.16564416000000001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8.11739206080003E-10</v>
      </c>
      <c r="L79" s="13">
        <f t="shared" ca="1" si="11"/>
        <v>42</v>
      </c>
      <c r="M79" s="7">
        <f t="shared" ca="1" si="12"/>
        <v>958</v>
      </c>
      <c r="N79" s="44">
        <f t="shared" ca="1" si="13"/>
        <v>8</v>
      </c>
      <c r="O79" s="94">
        <f t="shared" ca="1" si="14"/>
        <v>2.2453575181263927</v>
      </c>
      <c r="P79" s="94">
        <f t="shared" ca="1" si="0"/>
        <v>22.453575181263933</v>
      </c>
      <c r="Q79" s="94">
        <f t="shared" ca="1" si="1"/>
        <v>22.453575181263933</v>
      </c>
      <c r="R79" s="94">
        <f t="shared" ca="1" si="2"/>
        <v>2.2453575181263932</v>
      </c>
      <c r="S79" s="94">
        <f t="shared" ca="1" si="18"/>
        <v>2.2453575181263927</v>
      </c>
      <c r="T79" s="4">
        <f t="shared" ca="1" si="3"/>
        <v>1.822644729129684E-9</v>
      </c>
      <c r="U79" s="46">
        <f t="shared" ca="1" si="15"/>
        <v>1506.0020885749643</v>
      </c>
      <c r="V79" s="4">
        <f t="shared" ca="1" si="4"/>
        <v>1.2224809397346678E-6</v>
      </c>
      <c r="W79" s="13">
        <f t="shared" ca="1" si="5"/>
        <v>4412.0303999999996</v>
      </c>
      <c r="X79" s="4">
        <f t="shared" ca="1" si="6"/>
        <v>3.5814180540968377E-6</v>
      </c>
      <c r="AE79" s="4"/>
    </row>
    <row r="80" spans="1:31" x14ac:dyDescent="0.2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0.16564416000000001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4.0996929600000186E-12</v>
      </c>
      <c r="L80" s="13">
        <f t="shared" ca="1" si="11"/>
        <v>21</v>
      </c>
      <c r="M80" s="7">
        <f t="shared" ca="1" si="12"/>
        <v>979</v>
      </c>
      <c r="N80" s="44">
        <f t="shared" ca="1" si="13"/>
        <v>9</v>
      </c>
      <c r="O80" s="94">
        <f t="shared" ca="1" si="14"/>
        <v>2.4463826226525924</v>
      </c>
      <c r="P80" s="94">
        <f t="shared" ca="1" si="0"/>
        <v>24.463826226525924</v>
      </c>
      <c r="Q80" s="94">
        <f t="shared" ca="1" si="1"/>
        <v>24.061776017473527</v>
      </c>
      <c r="R80" s="94">
        <f t="shared" ca="1" si="2"/>
        <v>2.4262801121999726</v>
      </c>
      <c r="S80" s="94">
        <f t="shared" ca="1" si="18"/>
        <v>2.4463826226525924</v>
      </c>
      <c r="T80" s="4">
        <f t="shared" ca="1" si="3"/>
        <v>1.0029417615555215E-11</v>
      </c>
      <c r="U80" s="46">
        <f t="shared" ca="1" si="15"/>
        <v>1592.2016685710905</v>
      </c>
      <c r="V80" s="4">
        <f t="shared" ca="1" si="4"/>
        <v>6.5275379715411825E-9</v>
      </c>
      <c r="W80" s="13">
        <f t="shared" ca="1" si="5"/>
        <v>2206.0151999999998</v>
      </c>
      <c r="X80" s="4">
        <f t="shared" ca="1" si="6"/>
        <v>9.0439849850930324E-9</v>
      </c>
      <c r="AE80" s="4"/>
    </row>
    <row r="81" spans="1:31" x14ac:dyDescent="0.2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0.16564416000000001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8.2822080000000462E-15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9</v>
      </c>
      <c r="O81" s="94">
        <f t="shared" ca="1" si="14"/>
        <v>2.4463826226525924</v>
      </c>
      <c r="P81" s="94">
        <f t="shared" ca="1" si="0"/>
        <v>24.463826226525924</v>
      </c>
      <c r="Q81" s="94">
        <f t="shared" ca="1" si="1"/>
        <v>24.463826226525924</v>
      </c>
      <c r="R81" s="94">
        <f t="shared" ca="1" si="2"/>
        <v>2.4463826226525924</v>
      </c>
      <c r="S81" s="94">
        <f t="shared" ca="1" si="18"/>
        <v>2.4463826226525924</v>
      </c>
      <c r="T81" s="4">
        <f t="shared" ca="1" si="3"/>
        <v>2.0261449728394396E-14</v>
      </c>
      <c r="U81" s="46">
        <f t="shared" ca="1" si="15"/>
        <v>1571.2016685710905</v>
      </c>
      <c r="V81" s="4">
        <f t="shared" ca="1" si="4"/>
        <v>1.3013019029052906E-11</v>
      </c>
      <c r="W81" s="13">
        <f t="shared" ca="1" si="5"/>
        <v>0</v>
      </c>
      <c r="X81" s="4">
        <f t="shared" ca="1" si="6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7.2863999999999998E-2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373</v>
      </c>
      <c r="M82" s="7">
        <f t="shared" ref="M82:M145" ca="1" si="26">MAX(Set1MinTP-(L82+Set1Regain), 0)</f>
        <v>627</v>
      </c>
      <c r="N82" s="44">
        <f t="shared" ref="N82:N145" ca="1" si="27">CEILING(M82/Set1MeleeTP, 1)</f>
        <v>6</v>
      </c>
      <c r="O82" s="94">
        <f t="shared" ref="O82:O145" ca="1" si="28">VLOOKUP(N82,AvgRoundsSet1,2)</f>
        <v>1.8267422873331627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18.267422873331626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18.267422873331626</v>
      </c>
      <c r="R82" s="94">
        <f t="shared" ref="R82:R145" ca="1" si="31">(P82+Q82)/20</f>
        <v>1.8267422873331625</v>
      </c>
      <c r="S82" s="94">
        <f t="shared" ref="S82:S145" ca="1" si="32">R82*Set1ConserveTP + O82*(1-Set1ConserveTP)</f>
        <v>1.8267422873331627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1613.7693882274957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19836.915119999998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7.2863999999999998E-2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6.4518309034400173E-2</v>
      </c>
      <c r="L83" s="13">
        <f t="shared" ca="1" si="25"/>
        <v>352</v>
      </c>
      <c r="M83" s="7">
        <f t="shared" ca="1" si="26"/>
        <v>648</v>
      </c>
      <c r="N83" s="44">
        <f t="shared" ca="1" si="27"/>
        <v>6</v>
      </c>
      <c r="O83" s="94">
        <f t="shared" ca="1" si="28"/>
        <v>1.8267422873331627</v>
      </c>
      <c r="P83" s="94">
        <f t="shared" ca="1" si="29"/>
        <v>18.267422873331626</v>
      </c>
      <c r="Q83" s="94">
        <f t="shared" ca="1" si="30"/>
        <v>18.267422873331626</v>
      </c>
      <c r="R83" s="94">
        <f t="shared" ca="1" si="31"/>
        <v>1.8267422873331625</v>
      </c>
      <c r="S83" s="94">
        <f t="shared" ca="1" si="32"/>
        <v>1.8267422873331627</v>
      </c>
      <c r="T83" s="4">
        <f t="shared" ca="1" si="33"/>
        <v>0.11785832342036803</v>
      </c>
      <c r="U83" s="46">
        <f t="shared" ca="1" si="34"/>
        <v>1592.7693882274957</v>
      </c>
      <c r="V83" s="4">
        <f t="shared" ca="1" si="35"/>
        <v>102.76278761019407</v>
      </c>
      <c r="W83" s="13">
        <f t="shared" ca="1" si="36"/>
        <v>17630.89992</v>
      </c>
      <c r="X83" s="4">
        <f t="shared" ca="1" si="37"/>
        <v>1137.5158495931412</v>
      </c>
      <c r="AE83" s="4"/>
    </row>
    <row r="84" spans="1:31" x14ac:dyDescent="0.2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7.2863999999999998E-2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3.910200547539407E-3</v>
      </c>
      <c r="L84" s="13">
        <f t="shared" ca="1" si="25"/>
        <v>331</v>
      </c>
      <c r="M84" s="7">
        <f t="shared" ca="1" si="26"/>
        <v>669</v>
      </c>
      <c r="N84" s="44">
        <f t="shared" ca="1" si="27"/>
        <v>6</v>
      </c>
      <c r="O84" s="94">
        <f t="shared" ca="1" si="28"/>
        <v>1.8267422873331627</v>
      </c>
      <c r="P84" s="94">
        <f t="shared" ca="1" si="29"/>
        <v>18.267422873331626</v>
      </c>
      <c r="Q84" s="94">
        <f t="shared" ca="1" si="30"/>
        <v>18.267422873331626</v>
      </c>
      <c r="R84" s="94">
        <f t="shared" ca="1" si="31"/>
        <v>1.8267422873331625</v>
      </c>
      <c r="S84" s="94">
        <f t="shared" ca="1" si="32"/>
        <v>1.8267422873331627</v>
      </c>
      <c r="T84" s="4">
        <f t="shared" ca="1" si="33"/>
        <v>7.1429286921435211E-3</v>
      </c>
      <c r="U84" s="46">
        <f t="shared" ca="1" si="34"/>
        <v>1571.7693882274957</v>
      </c>
      <c r="V84" s="4">
        <f t="shared" ca="1" si="35"/>
        <v>6.1459335224528324</v>
      </c>
      <c r="W84" s="13">
        <f t="shared" ca="1" si="36"/>
        <v>15424.884719999998</v>
      </c>
      <c r="X84" s="4">
        <f t="shared" ca="1" si="37"/>
        <v>60.314392677876228</v>
      </c>
      <c r="AE84" s="4"/>
    </row>
    <row r="85" spans="1:31" x14ac:dyDescent="0.2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7.2863999999999998E-2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9.8742438069177068E-5</v>
      </c>
      <c r="L85" s="13">
        <f t="shared" ca="1" si="25"/>
        <v>310</v>
      </c>
      <c r="M85" s="7">
        <f t="shared" ca="1" si="26"/>
        <v>690</v>
      </c>
      <c r="N85" s="44">
        <f t="shared" ca="1" si="27"/>
        <v>6</v>
      </c>
      <c r="O85" s="94">
        <f t="shared" ca="1" si="28"/>
        <v>1.8267422873331627</v>
      </c>
      <c r="P85" s="94">
        <f t="shared" ca="1" si="29"/>
        <v>18.267422873331626</v>
      </c>
      <c r="Q85" s="94">
        <f t="shared" ca="1" si="30"/>
        <v>18.267422873331626</v>
      </c>
      <c r="R85" s="94">
        <f t="shared" ca="1" si="31"/>
        <v>1.8267422873331625</v>
      </c>
      <c r="S85" s="94">
        <f t="shared" ca="1" si="32"/>
        <v>1.8267422873331627</v>
      </c>
      <c r="T85" s="4">
        <f t="shared" ca="1" si="33"/>
        <v>1.8037698717534168E-4</v>
      </c>
      <c r="U85" s="46">
        <f t="shared" ca="1" si="34"/>
        <v>1550.7693882274957</v>
      </c>
      <c r="V85" s="4">
        <f t="shared" ca="1" si="35"/>
        <v>0.15312675027662911</v>
      </c>
      <c r="W85" s="13">
        <f t="shared" ca="1" si="36"/>
        <v>13218.86952</v>
      </c>
      <c r="X85" s="4">
        <f t="shared" ca="1" si="37"/>
        <v>1.3052634049231324</v>
      </c>
      <c r="AE85" s="4"/>
    </row>
    <row r="86" spans="1:31" x14ac:dyDescent="0.2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7.2863999999999998E-2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1.3298644857801633E-6</v>
      </c>
      <c r="L86" s="13">
        <f t="shared" ca="1" si="25"/>
        <v>289</v>
      </c>
      <c r="M86" s="7">
        <f t="shared" ca="1" si="26"/>
        <v>711</v>
      </c>
      <c r="N86" s="44">
        <f t="shared" ca="1" si="27"/>
        <v>6</v>
      </c>
      <c r="O86" s="94">
        <f t="shared" ca="1" si="28"/>
        <v>1.8267422873331627</v>
      </c>
      <c r="P86" s="94">
        <f t="shared" ca="1" si="29"/>
        <v>18.267422873331626</v>
      </c>
      <c r="Q86" s="94">
        <f t="shared" ca="1" si="30"/>
        <v>18.267422873331626</v>
      </c>
      <c r="R86" s="94">
        <f t="shared" ca="1" si="31"/>
        <v>1.8267422873331625</v>
      </c>
      <c r="S86" s="94">
        <f t="shared" ca="1" si="32"/>
        <v>1.8267422873331627</v>
      </c>
      <c r="T86" s="4">
        <f t="shared" ca="1" si="33"/>
        <v>2.4293196925971955E-6</v>
      </c>
      <c r="U86" s="46">
        <f t="shared" ca="1" si="34"/>
        <v>1529.7693882274957</v>
      </c>
      <c r="V86" s="4">
        <f t="shared" ca="1" si="35"/>
        <v>2.0343859808373936E-3</v>
      </c>
      <c r="W86" s="13">
        <f t="shared" ca="1" si="36"/>
        <v>11012.854319999999</v>
      </c>
      <c r="X86" s="4">
        <f t="shared" ca="1" si="37"/>
        <v>1.4645603847238647E-2</v>
      </c>
      <c r="AE86" s="4"/>
    </row>
    <row r="87" spans="1:31" x14ac:dyDescent="0.2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7.2863999999999998E-2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1.0074730952880036E-8</v>
      </c>
      <c r="L87" s="13">
        <f t="shared" ca="1" si="25"/>
        <v>268</v>
      </c>
      <c r="M87" s="7">
        <f t="shared" ca="1" si="26"/>
        <v>732</v>
      </c>
      <c r="N87" s="44">
        <f t="shared" ca="1" si="27"/>
        <v>7</v>
      </c>
      <c r="O87" s="94">
        <f t="shared" ca="1" si="28"/>
        <v>2.024607876260911</v>
      </c>
      <c r="P87" s="94">
        <f t="shared" ca="1" si="29"/>
        <v>20.246078762609113</v>
      </c>
      <c r="Q87" s="94">
        <f t="shared" ca="1" si="30"/>
        <v>18.465288462259373</v>
      </c>
      <c r="R87" s="94">
        <f t="shared" ca="1" si="31"/>
        <v>1.935568361243424</v>
      </c>
      <c r="S87" s="94">
        <f t="shared" ca="1" si="32"/>
        <v>2.024607876260911</v>
      </c>
      <c r="T87" s="4">
        <f t="shared" ca="1" si="33"/>
        <v>2.0397379638410515E-8</v>
      </c>
      <c r="U87" s="46">
        <f t="shared" ca="1" si="34"/>
        <v>1614.2841102754392</v>
      </c>
      <c r="V87" s="4">
        <f t="shared" ca="1" si="35"/>
        <v>1.6263478092534376E-5</v>
      </c>
      <c r="W87" s="13">
        <f t="shared" ca="1" si="36"/>
        <v>8806.8391200000005</v>
      </c>
      <c r="X87" s="4">
        <f t="shared" ca="1" si="37"/>
        <v>8.8726534679298792E-5</v>
      </c>
      <c r="AE87" s="4"/>
    </row>
    <row r="88" spans="1:31" x14ac:dyDescent="0.2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7.2863999999999998E-2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4.0705983648000188E-11</v>
      </c>
      <c r="L88" s="13">
        <f t="shared" ca="1" si="25"/>
        <v>247</v>
      </c>
      <c r="M88" s="7">
        <f t="shared" ca="1" si="26"/>
        <v>753</v>
      </c>
      <c r="N88" s="44">
        <f t="shared" ca="1" si="27"/>
        <v>7</v>
      </c>
      <c r="O88" s="94">
        <f t="shared" ca="1" si="28"/>
        <v>2.024607876260911</v>
      </c>
      <c r="P88" s="94">
        <f t="shared" ca="1" si="29"/>
        <v>20.246078762609113</v>
      </c>
      <c r="Q88" s="94">
        <f t="shared" ca="1" si="30"/>
        <v>20.246078762609113</v>
      </c>
      <c r="R88" s="94">
        <f t="shared" ca="1" si="31"/>
        <v>2.0246078762609114</v>
      </c>
      <c r="S88" s="94">
        <f t="shared" ca="1" si="32"/>
        <v>2.024607876260911</v>
      </c>
      <c r="T88" s="4">
        <f t="shared" ca="1" si="33"/>
        <v>8.2413655104689025E-11</v>
      </c>
      <c r="U88" s="46">
        <f t="shared" ca="1" si="34"/>
        <v>1593.2841102754392</v>
      </c>
      <c r="V88" s="4">
        <f t="shared" ca="1" si="35"/>
        <v>6.4856196939490555E-8</v>
      </c>
      <c r="W88" s="13">
        <f t="shared" ca="1" si="36"/>
        <v>6600.8239199999998</v>
      </c>
      <c r="X88" s="4">
        <f t="shared" ca="1" si="37"/>
        <v>2.6869303055084849E-7</v>
      </c>
      <c r="AE88" s="4"/>
    </row>
    <row r="89" spans="1:31" x14ac:dyDescent="0.2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7.2863999999999998E-2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6.8528592000000366E-14</v>
      </c>
      <c r="L89" s="13">
        <f t="shared" ca="1" si="25"/>
        <v>226</v>
      </c>
      <c r="M89" s="7">
        <f t="shared" ca="1" si="26"/>
        <v>774</v>
      </c>
      <c r="N89" s="44">
        <f t="shared" ca="1" si="27"/>
        <v>7</v>
      </c>
      <c r="O89" s="94">
        <f t="shared" ca="1" si="28"/>
        <v>2.024607876260911</v>
      </c>
      <c r="P89" s="94">
        <f t="shared" ca="1" si="29"/>
        <v>20.246078762609113</v>
      </c>
      <c r="Q89" s="94">
        <f t="shared" ca="1" si="30"/>
        <v>20.246078762609113</v>
      </c>
      <c r="R89" s="94">
        <f t="shared" ca="1" si="31"/>
        <v>2.0246078762609114</v>
      </c>
      <c r="S89" s="94">
        <f t="shared" ca="1" si="32"/>
        <v>2.024607876260911</v>
      </c>
      <c r="T89" s="4">
        <f t="shared" ca="1" si="33"/>
        <v>1.3874352711227119E-13</v>
      </c>
      <c r="U89" s="46">
        <f t="shared" ca="1" si="34"/>
        <v>1572.2841102754392</v>
      </c>
      <c r="V89" s="4">
        <f t="shared" ca="1" si="35"/>
        <v>1.0774641630114915E-10</v>
      </c>
      <c r="W89" s="13">
        <f t="shared" ca="1" si="36"/>
        <v>4394.80872</v>
      </c>
      <c r="X89" s="4">
        <f t="shared" ca="1" si="37"/>
        <v>3.0117005369092386E-10</v>
      </c>
      <c r="AE89" s="4"/>
    </row>
    <row r="90" spans="1:31" x14ac:dyDescent="0.2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7.2863999999999998E-2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260</v>
      </c>
      <c r="M90" s="7">
        <f t="shared" ca="1" si="26"/>
        <v>740</v>
      </c>
      <c r="N90" s="44">
        <f t="shared" ca="1" si="27"/>
        <v>7</v>
      </c>
      <c r="O90" s="94">
        <f t="shared" ca="1" si="28"/>
        <v>2.024607876260911</v>
      </c>
      <c r="P90" s="94">
        <f t="shared" ca="1" si="29"/>
        <v>20.246078762609113</v>
      </c>
      <c r="Q90" s="94">
        <f t="shared" ca="1" si="30"/>
        <v>20.048213173681361</v>
      </c>
      <c r="R90" s="94">
        <f t="shared" ca="1" si="31"/>
        <v>2.0147145968145237</v>
      </c>
      <c r="S90" s="94">
        <f t="shared" ca="1" si="32"/>
        <v>2.024607876260911</v>
      </c>
      <c r="T90" s="4">
        <f t="shared" ca="1" si="33"/>
        <v>0</v>
      </c>
      <c r="U90" s="46">
        <f t="shared" ca="1" si="34"/>
        <v>1606.2841102754392</v>
      </c>
      <c r="V90" s="4">
        <f t="shared" ca="1" si="35"/>
        <v>0</v>
      </c>
      <c r="W90" s="13">
        <f t="shared" ca="1" si="36"/>
        <v>17868.723119999999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7.2863999999999998E-2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6.5170009125656791E-4</v>
      </c>
      <c r="L91" s="13">
        <f t="shared" ca="1" si="25"/>
        <v>239</v>
      </c>
      <c r="M91" s="7">
        <f t="shared" ca="1" si="26"/>
        <v>761</v>
      </c>
      <c r="N91" s="44">
        <f t="shared" ca="1" si="27"/>
        <v>7</v>
      </c>
      <c r="O91" s="94">
        <f t="shared" ca="1" si="28"/>
        <v>2.024607876260911</v>
      </c>
      <c r="P91" s="94">
        <f t="shared" ca="1" si="29"/>
        <v>20.246078762609113</v>
      </c>
      <c r="Q91" s="94">
        <f t="shared" ca="1" si="30"/>
        <v>20.246078762609113</v>
      </c>
      <c r="R91" s="94">
        <f t="shared" ca="1" si="31"/>
        <v>2.0246078762609114</v>
      </c>
      <c r="S91" s="94">
        <f t="shared" ca="1" si="32"/>
        <v>2.024607876260911</v>
      </c>
      <c r="T91" s="4">
        <f t="shared" ca="1" si="33"/>
        <v>1.3194371377180018E-3</v>
      </c>
      <c r="U91" s="46">
        <f t="shared" ca="1" si="34"/>
        <v>1585.2841102754392</v>
      </c>
      <c r="V91" s="4">
        <f t="shared" ca="1" si="35"/>
        <v>1.0331297993340907</v>
      </c>
      <c r="W91" s="13">
        <f t="shared" ca="1" si="36"/>
        <v>15662.707919999999</v>
      </c>
      <c r="X91" s="4">
        <f t="shared" ca="1" si="37"/>
        <v>10.207388180788968</v>
      </c>
      <c r="AE91" s="4"/>
    </row>
    <row r="92" spans="1:31" x14ac:dyDescent="0.2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7.2863999999999998E-2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3.9496975227670811E-5</v>
      </c>
      <c r="L92" s="13">
        <f t="shared" ca="1" si="25"/>
        <v>218</v>
      </c>
      <c r="M92" s="7">
        <f t="shared" ca="1" si="26"/>
        <v>782</v>
      </c>
      <c r="N92" s="44">
        <f t="shared" ca="1" si="27"/>
        <v>7</v>
      </c>
      <c r="O92" s="94">
        <f t="shared" ca="1" si="28"/>
        <v>2.024607876260911</v>
      </c>
      <c r="P92" s="94">
        <f t="shared" ca="1" si="29"/>
        <v>20.246078762609113</v>
      </c>
      <c r="Q92" s="94">
        <f t="shared" ca="1" si="30"/>
        <v>20.246078762609113</v>
      </c>
      <c r="R92" s="94">
        <f t="shared" ca="1" si="31"/>
        <v>2.0246078762609114</v>
      </c>
      <c r="S92" s="94">
        <f t="shared" ca="1" si="32"/>
        <v>2.024607876260911</v>
      </c>
      <c r="T92" s="4">
        <f t="shared" ca="1" si="33"/>
        <v>7.9965887134424417E-5</v>
      </c>
      <c r="U92" s="46">
        <f t="shared" ca="1" si="34"/>
        <v>1564.2841102754392</v>
      </c>
      <c r="V92" s="4">
        <f t="shared" ca="1" si="35"/>
        <v>6.1784490752588093E-2</v>
      </c>
      <c r="W92" s="13">
        <f t="shared" ca="1" si="36"/>
        <v>13456.692719999999</v>
      </c>
      <c r="X92" s="4">
        <f t="shared" ca="1" si="37"/>
        <v>0.53149865900821813</v>
      </c>
      <c r="AE92" s="4"/>
    </row>
    <row r="93" spans="1:31" x14ac:dyDescent="0.2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7.2863999999999998E-2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9.9739836433512262E-7</v>
      </c>
      <c r="L93" s="13">
        <f t="shared" ca="1" si="25"/>
        <v>197</v>
      </c>
      <c r="M93" s="7">
        <f t="shared" ca="1" si="26"/>
        <v>803</v>
      </c>
      <c r="N93" s="44">
        <f t="shared" ca="1" si="27"/>
        <v>7</v>
      </c>
      <c r="O93" s="94">
        <f t="shared" ca="1" si="28"/>
        <v>2.024607876260911</v>
      </c>
      <c r="P93" s="94">
        <f t="shared" ca="1" si="29"/>
        <v>20.246078762609113</v>
      </c>
      <c r="Q93" s="94">
        <f t="shared" ca="1" si="30"/>
        <v>20.246078762609113</v>
      </c>
      <c r="R93" s="94">
        <f t="shared" ca="1" si="31"/>
        <v>2.0246078762609114</v>
      </c>
      <c r="S93" s="94">
        <f t="shared" ca="1" si="32"/>
        <v>2.024607876260911</v>
      </c>
      <c r="T93" s="4">
        <f t="shared" ca="1" si="33"/>
        <v>2.0193405842026388E-6</v>
      </c>
      <c r="U93" s="46">
        <f t="shared" ca="1" si="34"/>
        <v>1543.2841102754392</v>
      </c>
      <c r="V93" s="4">
        <f t="shared" ca="1" si="35"/>
        <v>1.539269047293108E-3</v>
      </c>
      <c r="W93" s="13">
        <f t="shared" ca="1" si="36"/>
        <v>11250.677519999999</v>
      </c>
      <c r="X93" s="4">
        <f t="shared" ca="1" si="37"/>
        <v>1.1221407356109932E-2</v>
      </c>
      <c r="AE93" s="4"/>
    </row>
    <row r="94" spans="1:31" x14ac:dyDescent="0.2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7.2863999999999998E-2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1.3432974603840046E-8</v>
      </c>
      <c r="L94" s="13">
        <f t="shared" ca="1" si="25"/>
        <v>176</v>
      </c>
      <c r="M94" s="7">
        <f t="shared" ca="1" si="26"/>
        <v>824</v>
      </c>
      <c r="N94" s="44">
        <f t="shared" ca="1" si="27"/>
        <v>7</v>
      </c>
      <c r="O94" s="94">
        <f t="shared" ca="1" si="28"/>
        <v>2.024607876260911</v>
      </c>
      <c r="P94" s="94">
        <f t="shared" ca="1" si="29"/>
        <v>20.246078762609113</v>
      </c>
      <c r="Q94" s="94">
        <f t="shared" ca="1" si="30"/>
        <v>20.246078762609113</v>
      </c>
      <c r="R94" s="94">
        <f t="shared" ca="1" si="31"/>
        <v>2.0246078762609114</v>
      </c>
      <c r="S94" s="94">
        <f t="shared" ca="1" si="32"/>
        <v>2.024607876260911</v>
      </c>
      <c r="T94" s="4">
        <f t="shared" ca="1" si="33"/>
        <v>2.7196506184547346E-8</v>
      </c>
      <c r="U94" s="46">
        <f t="shared" ca="1" si="34"/>
        <v>1522.2841102754392</v>
      </c>
      <c r="V94" s="4">
        <f t="shared" ca="1" si="35"/>
        <v>2.0448803793159214E-5</v>
      </c>
      <c r="W94" s="13">
        <f t="shared" ca="1" si="36"/>
        <v>9044.6623199999995</v>
      </c>
      <c r="X94" s="4">
        <f t="shared" ca="1" si="37"/>
        <v>1.2149671924486899E-4</v>
      </c>
      <c r="AE94" s="4"/>
    </row>
    <row r="95" spans="1:31" x14ac:dyDescent="0.2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7.2863999999999998E-2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1.0176495912000047E-10</v>
      </c>
      <c r="L95" s="13">
        <f t="shared" ca="1" si="25"/>
        <v>155</v>
      </c>
      <c r="M95" s="7">
        <f t="shared" ca="1" si="26"/>
        <v>845</v>
      </c>
      <c r="N95" s="44">
        <f t="shared" ca="1" si="27"/>
        <v>8</v>
      </c>
      <c r="O95" s="94">
        <f t="shared" ca="1" si="28"/>
        <v>2.2453575181263927</v>
      </c>
      <c r="P95" s="94">
        <f t="shared" ca="1" si="29"/>
        <v>21.129077330071038</v>
      </c>
      <c r="Q95" s="94">
        <f t="shared" ca="1" si="30"/>
        <v>20.246078762609113</v>
      </c>
      <c r="R95" s="94">
        <f t="shared" ca="1" si="31"/>
        <v>2.0687578046340076</v>
      </c>
      <c r="S95" s="94">
        <f t="shared" ca="1" si="32"/>
        <v>2.2453575181263927</v>
      </c>
      <c r="T95" s="4">
        <f t="shared" ca="1" si="33"/>
        <v>2.2849871604191807E-10</v>
      </c>
      <c r="U95" s="46">
        <f t="shared" ca="1" si="34"/>
        <v>1619.0020885749643</v>
      </c>
      <c r="V95" s="4">
        <f t="shared" ca="1" si="35"/>
        <v>1.6475768135902662E-7</v>
      </c>
      <c r="W95" s="13">
        <f t="shared" ca="1" si="36"/>
        <v>6838.6471199999996</v>
      </c>
      <c r="X95" s="4">
        <f t="shared" ca="1" si="37"/>
        <v>6.9593464460290892E-7</v>
      </c>
      <c r="AE95" s="4"/>
    </row>
    <row r="96" spans="1:31" x14ac:dyDescent="0.2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7.2863999999999998E-2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4.1117155200000225E-13</v>
      </c>
      <c r="L96" s="13">
        <f t="shared" ca="1" si="25"/>
        <v>134</v>
      </c>
      <c r="M96" s="7">
        <f t="shared" ca="1" si="26"/>
        <v>866</v>
      </c>
      <c r="N96" s="44">
        <f t="shared" ca="1" si="27"/>
        <v>8</v>
      </c>
      <c r="O96" s="94">
        <f t="shared" ca="1" si="28"/>
        <v>2.2453575181263927</v>
      </c>
      <c r="P96" s="94">
        <f t="shared" ca="1" si="29"/>
        <v>22.453575181263933</v>
      </c>
      <c r="Q96" s="94">
        <f t="shared" ca="1" si="30"/>
        <v>22.453575181263933</v>
      </c>
      <c r="R96" s="94">
        <f t="shared" ca="1" si="31"/>
        <v>2.2453575181263932</v>
      </c>
      <c r="S96" s="94">
        <f t="shared" ca="1" si="32"/>
        <v>2.2453575181263927</v>
      </c>
      <c r="T96" s="4">
        <f t="shared" ca="1" si="33"/>
        <v>9.2322713552290208E-13</v>
      </c>
      <c r="U96" s="46">
        <f t="shared" ca="1" si="34"/>
        <v>1598.0020885749643</v>
      </c>
      <c r="V96" s="4">
        <f t="shared" ca="1" si="35"/>
        <v>6.5705299885861312E-10</v>
      </c>
      <c r="W96" s="13">
        <f t="shared" ca="1" si="36"/>
        <v>4632.6319199999998</v>
      </c>
      <c r="X96" s="4">
        <f t="shared" ca="1" si="37"/>
        <v>1.9048064563911501E-9</v>
      </c>
      <c r="AE96" s="4"/>
    </row>
    <row r="97" spans="1:31" x14ac:dyDescent="0.2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7.2863999999999998E-2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6.9220800000000436E-16</v>
      </c>
      <c r="L97" s="13">
        <f t="shared" ca="1" si="25"/>
        <v>113</v>
      </c>
      <c r="M97" s="7">
        <f t="shared" ca="1" si="26"/>
        <v>887</v>
      </c>
      <c r="N97" s="44">
        <f t="shared" ca="1" si="27"/>
        <v>8</v>
      </c>
      <c r="O97" s="94">
        <f t="shared" ca="1" si="28"/>
        <v>2.2453575181263927</v>
      </c>
      <c r="P97" s="94">
        <f t="shared" ca="1" si="29"/>
        <v>22.453575181263933</v>
      </c>
      <c r="Q97" s="94">
        <f t="shared" ca="1" si="30"/>
        <v>22.453575181263933</v>
      </c>
      <c r="R97" s="94">
        <f t="shared" ca="1" si="31"/>
        <v>2.2453575181263932</v>
      </c>
      <c r="S97" s="94">
        <f t="shared" ca="1" si="32"/>
        <v>2.2453575181263927</v>
      </c>
      <c r="T97" s="4">
        <f t="shared" ca="1" si="33"/>
        <v>1.554254436907244E-15</v>
      </c>
      <c r="U97" s="46">
        <f t="shared" ca="1" si="34"/>
        <v>1577.0020885749643</v>
      </c>
      <c r="V97" s="4">
        <f t="shared" ca="1" si="35"/>
        <v>1.0916134617283057E-12</v>
      </c>
      <c r="W97" s="13">
        <f t="shared" ca="1" si="36"/>
        <v>2426.61672</v>
      </c>
      <c r="X97" s="4">
        <f t="shared" ca="1" si="37"/>
        <v>1.6797235065177705E-12</v>
      </c>
      <c r="AE97" s="4"/>
    </row>
    <row r="98" spans="1:31" x14ac:dyDescent="0.2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7.2863999999999998E-2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260</v>
      </c>
      <c r="M98" s="7">
        <f t="shared" ca="1" si="26"/>
        <v>740</v>
      </c>
      <c r="N98" s="44">
        <f t="shared" ca="1" si="27"/>
        <v>7</v>
      </c>
      <c r="O98" s="94">
        <f t="shared" ca="1" si="28"/>
        <v>2.024607876260911</v>
      </c>
      <c r="P98" s="94">
        <f t="shared" ca="1" si="29"/>
        <v>20.246078762609113</v>
      </c>
      <c r="Q98" s="94">
        <f t="shared" ca="1" si="30"/>
        <v>20.048213173681361</v>
      </c>
      <c r="R98" s="94">
        <f t="shared" ca="1" si="31"/>
        <v>2.0147145968145237</v>
      </c>
      <c r="S98" s="94">
        <f t="shared" ca="1" si="32"/>
        <v>2.024607876260911</v>
      </c>
      <c r="T98" s="4">
        <f t="shared" ca="1" si="33"/>
        <v>0</v>
      </c>
      <c r="U98" s="46">
        <f t="shared" ca="1" si="34"/>
        <v>1606.2841102754392</v>
      </c>
      <c r="V98" s="4">
        <f t="shared" ca="1" si="35"/>
        <v>0</v>
      </c>
      <c r="W98" s="13">
        <f t="shared" ca="1" si="36"/>
        <v>17410.2984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7.2863999999999998E-2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3.3957004754947458E-3</v>
      </c>
      <c r="L99" s="13">
        <f t="shared" ca="1" si="25"/>
        <v>239</v>
      </c>
      <c r="M99" s="7">
        <f t="shared" ca="1" si="26"/>
        <v>761</v>
      </c>
      <c r="N99" s="44">
        <f t="shared" ca="1" si="27"/>
        <v>7</v>
      </c>
      <c r="O99" s="94">
        <f t="shared" ca="1" si="28"/>
        <v>2.024607876260911</v>
      </c>
      <c r="P99" s="94">
        <f t="shared" ca="1" si="29"/>
        <v>20.246078762609113</v>
      </c>
      <c r="Q99" s="94">
        <f t="shared" ca="1" si="30"/>
        <v>20.246078762609113</v>
      </c>
      <c r="R99" s="94">
        <f t="shared" ca="1" si="31"/>
        <v>2.0246078762609114</v>
      </c>
      <c r="S99" s="94">
        <f t="shared" ca="1" si="32"/>
        <v>2.024607876260911</v>
      </c>
      <c r="T99" s="4">
        <f t="shared" ca="1" si="33"/>
        <v>6.8749619281095829E-3</v>
      </c>
      <c r="U99" s="46">
        <f t="shared" ca="1" si="34"/>
        <v>1585.2841102754392</v>
      </c>
      <c r="V99" s="4">
        <f t="shared" ca="1" si="35"/>
        <v>5.3831500070565736</v>
      </c>
      <c r="W99" s="13">
        <f t="shared" ca="1" si="36"/>
        <v>15204.283199999998</v>
      </c>
      <c r="X99" s="4">
        <f t="shared" ca="1" si="37"/>
        <v>51.62919169179677</v>
      </c>
      <c r="AE99" s="4"/>
    </row>
    <row r="100" spans="1:31" x14ac:dyDescent="0.2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7.2863999999999998E-2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2.0580002881786356E-4</v>
      </c>
      <c r="L100" s="13">
        <f t="shared" ca="1" si="25"/>
        <v>218</v>
      </c>
      <c r="M100" s="7">
        <f t="shared" ca="1" si="26"/>
        <v>782</v>
      </c>
      <c r="N100" s="44">
        <f t="shared" ca="1" si="27"/>
        <v>7</v>
      </c>
      <c r="O100" s="94">
        <f t="shared" ca="1" si="28"/>
        <v>2.024607876260911</v>
      </c>
      <c r="P100" s="94">
        <f t="shared" ca="1" si="29"/>
        <v>20.246078762609113</v>
      </c>
      <c r="Q100" s="94">
        <f t="shared" ca="1" si="30"/>
        <v>20.246078762609113</v>
      </c>
      <c r="R100" s="94">
        <f t="shared" ca="1" si="31"/>
        <v>2.0246078762609114</v>
      </c>
      <c r="S100" s="94">
        <f t="shared" ca="1" si="32"/>
        <v>2.024607876260911</v>
      </c>
      <c r="T100" s="4">
        <f t="shared" ca="1" si="33"/>
        <v>4.1666435927936903E-4</v>
      </c>
      <c r="U100" s="46">
        <f t="shared" ca="1" si="34"/>
        <v>1564.2841102754392</v>
      </c>
      <c r="V100" s="4">
        <f t="shared" ca="1" si="35"/>
        <v>0.32192971497401146</v>
      </c>
      <c r="W100" s="13">
        <f t="shared" ca="1" si="36"/>
        <v>12998.267999999998</v>
      </c>
      <c r="X100" s="4">
        <f t="shared" ca="1" si="37"/>
        <v>2.6750439289823134</v>
      </c>
      <c r="AE100" s="4"/>
    </row>
    <row r="101" spans="1:31" x14ac:dyDescent="0.2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7.2863999999999998E-2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5.1969704246935301E-6</v>
      </c>
      <c r="L101" s="13">
        <f t="shared" ca="1" si="25"/>
        <v>197</v>
      </c>
      <c r="M101" s="7">
        <f t="shared" ca="1" si="26"/>
        <v>803</v>
      </c>
      <c r="N101" s="44">
        <f t="shared" ca="1" si="27"/>
        <v>7</v>
      </c>
      <c r="O101" s="94">
        <f t="shared" ca="1" si="28"/>
        <v>2.024607876260911</v>
      </c>
      <c r="P101" s="94">
        <f t="shared" ca="1" si="29"/>
        <v>20.246078762609113</v>
      </c>
      <c r="Q101" s="94">
        <f t="shared" ca="1" si="30"/>
        <v>20.246078762609113</v>
      </c>
      <c r="R101" s="94">
        <f t="shared" ca="1" si="31"/>
        <v>2.0246078762609114</v>
      </c>
      <c r="S101" s="94">
        <f t="shared" ca="1" si="32"/>
        <v>2.024607876260911</v>
      </c>
      <c r="T101" s="4">
        <f t="shared" ca="1" si="33"/>
        <v>1.0521827254529532E-5</v>
      </c>
      <c r="U101" s="46">
        <f t="shared" ca="1" si="34"/>
        <v>1543.2841102754392</v>
      </c>
      <c r="V101" s="4">
        <f t="shared" ca="1" si="35"/>
        <v>8.0204018780009254E-3</v>
      </c>
      <c r="W101" s="13">
        <f t="shared" ca="1" si="36"/>
        <v>10792.252799999998</v>
      </c>
      <c r="X101" s="4">
        <f t="shared" ca="1" si="37"/>
        <v>5.6087018617415933E-2</v>
      </c>
      <c r="AE101" s="4"/>
    </row>
    <row r="102" spans="1:31" x14ac:dyDescent="0.2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7.2863999999999998E-2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6.999286767264017E-8</v>
      </c>
      <c r="L102" s="13">
        <f t="shared" ca="1" si="25"/>
        <v>176</v>
      </c>
      <c r="M102" s="7">
        <f t="shared" ca="1" si="26"/>
        <v>824</v>
      </c>
      <c r="N102" s="44">
        <f t="shared" ca="1" si="27"/>
        <v>7</v>
      </c>
      <c r="O102" s="94">
        <f t="shared" ca="1" si="28"/>
        <v>2.024607876260911</v>
      </c>
      <c r="P102" s="94">
        <f t="shared" ca="1" si="29"/>
        <v>20.246078762609113</v>
      </c>
      <c r="Q102" s="94">
        <f t="shared" ca="1" si="30"/>
        <v>20.246078762609113</v>
      </c>
      <c r="R102" s="94">
        <f t="shared" ca="1" si="31"/>
        <v>2.0246078762609114</v>
      </c>
      <c r="S102" s="94">
        <f t="shared" ca="1" si="32"/>
        <v>2.024607876260911</v>
      </c>
      <c r="T102" s="4">
        <f t="shared" ca="1" si="33"/>
        <v>1.41708111172115E-7</v>
      </c>
      <c r="U102" s="46">
        <f t="shared" ca="1" si="34"/>
        <v>1522.2841102754392</v>
      </c>
      <c r="V102" s="4">
        <f t="shared" ca="1" si="35"/>
        <v>1.065490302906716E-4</v>
      </c>
      <c r="W102" s="13">
        <f t="shared" ca="1" si="36"/>
        <v>8586.2375999999986</v>
      </c>
      <c r="X102" s="4">
        <f t="shared" ca="1" si="37"/>
        <v>6.0097539214264747E-4</v>
      </c>
      <c r="AE102" s="4"/>
    </row>
    <row r="103" spans="1:31" x14ac:dyDescent="0.2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7.2863999999999998E-2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5.3024899752000199E-10</v>
      </c>
      <c r="L103" s="13">
        <f t="shared" ca="1" si="25"/>
        <v>155</v>
      </c>
      <c r="M103" s="7">
        <f t="shared" ca="1" si="26"/>
        <v>845</v>
      </c>
      <c r="N103" s="44">
        <f t="shared" ca="1" si="27"/>
        <v>8</v>
      </c>
      <c r="O103" s="94">
        <f t="shared" ca="1" si="28"/>
        <v>2.2453575181263927</v>
      </c>
      <c r="P103" s="94">
        <f t="shared" ca="1" si="29"/>
        <v>21.129077330071038</v>
      </c>
      <c r="Q103" s="94">
        <f t="shared" ca="1" si="30"/>
        <v>20.246078762609113</v>
      </c>
      <c r="R103" s="94">
        <f t="shared" ca="1" si="31"/>
        <v>2.0687578046340076</v>
      </c>
      <c r="S103" s="94">
        <f t="shared" ca="1" si="32"/>
        <v>2.2453575181263927</v>
      </c>
      <c r="T103" s="4">
        <f t="shared" ca="1" si="33"/>
        <v>1.1905985730605195E-9</v>
      </c>
      <c r="U103" s="46">
        <f t="shared" ca="1" si="34"/>
        <v>1619.0020885749643</v>
      </c>
      <c r="V103" s="4">
        <f t="shared" ca="1" si="35"/>
        <v>8.5847423444966432E-7</v>
      </c>
      <c r="W103" s="13">
        <f t="shared" ca="1" si="36"/>
        <v>6380.2223999999997</v>
      </c>
      <c r="X103" s="4">
        <f t="shared" ca="1" si="37"/>
        <v>3.3831065315546608E-6</v>
      </c>
      <c r="AE103" s="4"/>
    </row>
    <row r="104" spans="1:31" x14ac:dyDescent="0.2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7.2863999999999998E-2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2.1424201920000097E-12</v>
      </c>
      <c r="L104" s="13">
        <f t="shared" ca="1" si="25"/>
        <v>134</v>
      </c>
      <c r="M104" s="7">
        <f t="shared" ca="1" si="26"/>
        <v>866</v>
      </c>
      <c r="N104" s="44">
        <f t="shared" ca="1" si="27"/>
        <v>8</v>
      </c>
      <c r="O104" s="94">
        <f t="shared" ca="1" si="28"/>
        <v>2.2453575181263927</v>
      </c>
      <c r="P104" s="94">
        <f t="shared" ca="1" si="29"/>
        <v>22.453575181263933</v>
      </c>
      <c r="Q104" s="94">
        <f t="shared" ca="1" si="30"/>
        <v>22.453575181263933</v>
      </c>
      <c r="R104" s="94">
        <f t="shared" ca="1" si="31"/>
        <v>2.2453575181263932</v>
      </c>
      <c r="S104" s="94">
        <f t="shared" ca="1" si="32"/>
        <v>2.2453575181263927</v>
      </c>
      <c r="T104" s="4">
        <f t="shared" ca="1" si="33"/>
        <v>4.810499285093012E-12</v>
      </c>
      <c r="U104" s="46">
        <f t="shared" ca="1" si="34"/>
        <v>1598.0020885749643</v>
      </c>
      <c r="V104" s="4">
        <f t="shared" ca="1" si="35"/>
        <v>3.4235919414211915E-9</v>
      </c>
      <c r="W104" s="13">
        <f t="shared" ca="1" si="36"/>
        <v>4174.2071999999998</v>
      </c>
      <c r="X104" s="4">
        <f t="shared" ca="1" si="37"/>
        <v>8.9429057908718229E-9</v>
      </c>
      <c r="AE104" s="4"/>
    </row>
    <row r="105" spans="1:31" x14ac:dyDescent="0.2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7.2863999999999998E-2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3.6067680000000193E-15</v>
      </c>
      <c r="L105" s="13">
        <f t="shared" ca="1" si="25"/>
        <v>113</v>
      </c>
      <c r="M105" s="7">
        <f t="shared" ca="1" si="26"/>
        <v>887</v>
      </c>
      <c r="N105" s="44">
        <f t="shared" ca="1" si="27"/>
        <v>8</v>
      </c>
      <c r="O105" s="94">
        <f t="shared" ca="1" si="28"/>
        <v>2.2453575181263927</v>
      </c>
      <c r="P105" s="94">
        <f t="shared" ca="1" si="29"/>
        <v>22.453575181263933</v>
      </c>
      <c r="Q105" s="94">
        <f t="shared" ca="1" si="30"/>
        <v>22.453575181263933</v>
      </c>
      <c r="R105" s="94">
        <f t="shared" ca="1" si="31"/>
        <v>2.2453575181263932</v>
      </c>
      <c r="S105" s="94">
        <f t="shared" ca="1" si="32"/>
        <v>2.2453575181263927</v>
      </c>
      <c r="T105" s="4">
        <f t="shared" ca="1" si="33"/>
        <v>8.0984836449377359E-15</v>
      </c>
      <c r="U105" s="46">
        <f t="shared" ca="1" si="34"/>
        <v>1577.0020885749643</v>
      </c>
      <c r="V105" s="4">
        <f t="shared" ca="1" si="35"/>
        <v>5.6878806690053774E-12</v>
      </c>
      <c r="W105" s="13">
        <f t="shared" ca="1" si="36"/>
        <v>1968.1919999999998</v>
      </c>
      <c r="X105" s="4">
        <f t="shared" ca="1" si="37"/>
        <v>7.0988119234560375E-12</v>
      </c>
      <c r="AE105" s="4"/>
    </row>
    <row r="106" spans="1:31" x14ac:dyDescent="0.2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7.2863999999999998E-2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147</v>
      </c>
      <c r="M106" s="7">
        <f t="shared" ca="1" si="26"/>
        <v>853</v>
      </c>
      <c r="N106" s="44">
        <f t="shared" ca="1" si="27"/>
        <v>8</v>
      </c>
      <c r="O106" s="94">
        <f t="shared" ca="1" si="28"/>
        <v>2.2453575181263927</v>
      </c>
      <c r="P106" s="94">
        <f t="shared" ca="1" si="29"/>
        <v>22.453575181263933</v>
      </c>
      <c r="Q106" s="94">
        <f t="shared" ca="1" si="30"/>
        <v>20.687578046340075</v>
      </c>
      <c r="R106" s="94">
        <f t="shared" ca="1" si="31"/>
        <v>2.1570576613802004</v>
      </c>
      <c r="S106" s="94">
        <f t="shared" ca="1" si="32"/>
        <v>2.2453575181263927</v>
      </c>
      <c r="T106" s="4">
        <f t="shared" ca="1" si="33"/>
        <v>0</v>
      </c>
      <c r="U106" s="46">
        <f t="shared" ca="1" si="34"/>
        <v>1611.0020885749643</v>
      </c>
      <c r="V106" s="4">
        <f t="shared" ca="1" si="35"/>
        <v>0</v>
      </c>
      <c r="W106" s="13">
        <f t="shared" ca="1" si="36"/>
        <v>15442.106399999999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7.2863999999999998E-2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3.4300004802977257E-5</v>
      </c>
      <c r="L107" s="13">
        <f t="shared" ca="1" si="25"/>
        <v>126</v>
      </c>
      <c r="M107" s="7">
        <f t="shared" ca="1" si="26"/>
        <v>874</v>
      </c>
      <c r="N107" s="44">
        <f t="shared" ca="1" si="27"/>
        <v>8</v>
      </c>
      <c r="O107" s="94">
        <f t="shared" ca="1" si="28"/>
        <v>2.2453575181263927</v>
      </c>
      <c r="P107" s="94">
        <f t="shared" ca="1" si="29"/>
        <v>22.453575181263933</v>
      </c>
      <c r="Q107" s="94">
        <f t="shared" ca="1" si="30"/>
        <v>22.453575181263933</v>
      </c>
      <c r="R107" s="94">
        <f t="shared" ca="1" si="31"/>
        <v>2.2453575181263932</v>
      </c>
      <c r="S107" s="94">
        <f t="shared" ca="1" si="32"/>
        <v>2.2453575181263927</v>
      </c>
      <c r="T107" s="4">
        <f t="shared" ca="1" si="33"/>
        <v>7.7015773656136368E-5</v>
      </c>
      <c r="U107" s="46">
        <f t="shared" ca="1" si="34"/>
        <v>1590.0020885749643</v>
      </c>
      <c r="V107" s="4">
        <f t="shared" ca="1" si="35"/>
        <v>5.4537079274865147E-2</v>
      </c>
      <c r="W107" s="13">
        <f t="shared" ca="1" si="36"/>
        <v>13236.091199999999</v>
      </c>
      <c r="X107" s="4">
        <f t="shared" ca="1" si="37"/>
        <v>0.45399799173264499</v>
      </c>
      <c r="AE107" s="4"/>
    </row>
    <row r="108" spans="1:31" x14ac:dyDescent="0.2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7.2863999999999998E-2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2.0787881698774114E-6</v>
      </c>
      <c r="L108" s="13">
        <f t="shared" ca="1" si="25"/>
        <v>105</v>
      </c>
      <c r="M108" s="7">
        <f t="shared" ca="1" si="26"/>
        <v>895</v>
      </c>
      <c r="N108" s="44">
        <f t="shared" ca="1" si="27"/>
        <v>8</v>
      </c>
      <c r="O108" s="94">
        <f t="shared" ca="1" si="28"/>
        <v>2.2453575181263927</v>
      </c>
      <c r="P108" s="94">
        <f t="shared" ca="1" si="29"/>
        <v>22.453575181263933</v>
      </c>
      <c r="Q108" s="94">
        <f t="shared" ca="1" si="30"/>
        <v>22.453575181263933</v>
      </c>
      <c r="R108" s="94">
        <f t="shared" ca="1" si="31"/>
        <v>2.2453575181263932</v>
      </c>
      <c r="S108" s="94">
        <f t="shared" ca="1" si="32"/>
        <v>2.2453575181263927</v>
      </c>
      <c r="T108" s="4">
        <f t="shared" ca="1" si="33"/>
        <v>4.6676226458264508E-6</v>
      </c>
      <c r="U108" s="46">
        <f t="shared" ca="1" si="34"/>
        <v>1569.0020885749643</v>
      </c>
      <c r="V108" s="4">
        <f t="shared" ca="1" si="35"/>
        <v>3.2616229802425864E-3</v>
      </c>
      <c r="W108" s="13">
        <f t="shared" ca="1" si="36"/>
        <v>11030.075999999999</v>
      </c>
      <c r="X108" s="4">
        <f t="shared" ca="1" si="37"/>
        <v>2.2929191501648755E-2</v>
      </c>
      <c r="AE108" s="4"/>
    </row>
    <row r="109" spans="1:31" x14ac:dyDescent="0.2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7.2863999999999998E-2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5.2494650754480141E-8</v>
      </c>
      <c r="L109" s="13">
        <f t="shared" ca="1" si="25"/>
        <v>84</v>
      </c>
      <c r="M109" s="7">
        <f t="shared" ca="1" si="26"/>
        <v>916</v>
      </c>
      <c r="N109" s="44">
        <f t="shared" ca="1" si="27"/>
        <v>8</v>
      </c>
      <c r="O109" s="94">
        <f t="shared" ca="1" si="28"/>
        <v>2.2453575181263927</v>
      </c>
      <c r="P109" s="94">
        <f t="shared" ca="1" si="29"/>
        <v>22.453575181263933</v>
      </c>
      <c r="Q109" s="94">
        <f t="shared" ca="1" si="30"/>
        <v>22.453575181263933</v>
      </c>
      <c r="R109" s="94">
        <f t="shared" ca="1" si="31"/>
        <v>2.2453575181263932</v>
      </c>
      <c r="S109" s="94">
        <f t="shared" ca="1" si="32"/>
        <v>2.2453575181263927</v>
      </c>
      <c r="T109" s="4">
        <f t="shared" ca="1" si="33"/>
        <v>1.1786925873299129E-7</v>
      </c>
      <c r="U109" s="46">
        <f t="shared" ca="1" si="34"/>
        <v>1548.0020885749643</v>
      </c>
      <c r="V109" s="4">
        <f t="shared" ca="1" si="35"/>
        <v>8.1261829006948585E-5</v>
      </c>
      <c r="W109" s="13">
        <f t="shared" ca="1" si="36"/>
        <v>8824.0607999999993</v>
      </c>
      <c r="X109" s="4">
        <f t="shared" ca="1" si="37"/>
        <v>4.6321598993229857E-4</v>
      </c>
      <c r="AE109" s="4"/>
    </row>
    <row r="110" spans="1:31" x14ac:dyDescent="0.2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7.2863999999999998E-2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7.0699866336000244E-10</v>
      </c>
      <c r="L110" s="13">
        <f t="shared" ca="1" si="25"/>
        <v>63</v>
      </c>
      <c r="M110" s="7">
        <f t="shared" ca="1" si="26"/>
        <v>937</v>
      </c>
      <c r="N110" s="44">
        <f t="shared" ca="1" si="27"/>
        <v>8</v>
      </c>
      <c r="O110" s="94">
        <f t="shared" ca="1" si="28"/>
        <v>2.2453575181263927</v>
      </c>
      <c r="P110" s="94">
        <f t="shared" ca="1" si="29"/>
        <v>22.453575181263933</v>
      </c>
      <c r="Q110" s="94">
        <f t="shared" ca="1" si="30"/>
        <v>22.453575181263933</v>
      </c>
      <c r="R110" s="94">
        <f t="shared" ca="1" si="31"/>
        <v>2.2453575181263932</v>
      </c>
      <c r="S110" s="94">
        <f t="shared" ca="1" si="32"/>
        <v>2.2453575181263927</v>
      </c>
      <c r="T110" s="4">
        <f t="shared" ca="1" si="33"/>
        <v>1.5874647640806922E-9</v>
      </c>
      <c r="U110" s="46">
        <f t="shared" ca="1" si="34"/>
        <v>1527.0020885749643</v>
      </c>
      <c r="V110" s="4">
        <f t="shared" ca="1" si="35"/>
        <v>1.0795884355704319E-6</v>
      </c>
      <c r="W110" s="13">
        <f t="shared" ca="1" si="36"/>
        <v>6618.0455999999995</v>
      </c>
      <c r="X110" s="4">
        <f t="shared" ca="1" si="37"/>
        <v>4.6789493932555449E-6</v>
      </c>
      <c r="AE110" s="4"/>
    </row>
    <row r="111" spans="1:31" x14ac:dyDescent="0.2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7.2863999999999998E-2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5.3560504800000243E-12</v>
      </c>
      <c r="L111" s="13">
        <f t="shared" ca="1" si="25"/>
        <v>42</v>
      </c>
      <c r="M111" s="7">
        <f t="shared" ca="1" si="26"/>
        <v>958</v>
      </c>
      <c r="N111" s="44">
        <f t="shared" ca="1" si="27"/>
        <v>8</v>
      </c>
      <c r="O111" s="94">
        <f t="shared" ca="1" si="28"/>
        <v>2.2453575181263927</v>
      </c>
      <c r="P111" s="94">
        <f t="shared" ca="1" si="29"/>
        <v>22.453575181263933</v>
      </c>
      <c r="Q111" s="94">
        <f t="shared" ca="1" si="30"/>
        <v>22.453575181263933</v>
      </c>
      <c r="R111" s="94">
        <f t="shared" ca="1" si="31"/>
        <v>2.2453575181263932</v>
      </c>
      <c r="S111" s="94">
        <f t="shared" ca="1" si="32"/>
        <v>2.2453575181263927</v>
      </c>
      <c r="T111" s="4">
        <f t="shared" ca="1" si="33"/>
        <v>1.202624821273253E-11</v>
      </c>
      <c r="U111" s="46">
        <f t="shared" ca="1" si="34"/>
        <v>1506.0020885749643</v>
      </c>
      <c r="V111" s="4">
        <f t="shared" ca="1" si="35"/>
        <v>8.0662232093929776E-9</v>
      </c>
      <c r="W111" s="13">
        <f t="shared" ca="1" si="36"/>
        <v>4412.0303999999996</v>
      </c>
      <c r="X111" s="4">
        <f t="shared" ca="1" si="37"/>
        <v>2.3631057541694699E-8</v>
      </c>
      <c r="AE111" s="4"/>
    </row>
    <row r="112" spans="1:31" x14ac:dyDescent="0.2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7.2863999999999998E-2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2.1640608000000118E-14</v>
      </c>
      <c r="L112" s="13">
        <f t="shared" ca="1" si="25"/>
        <v>21</v>
      </c>
      <c r="M112" s="7">
        <f t="shared" ca="1" si="26"/>
        <v>979</v>
      </c>
      <c r="N112" s="44">
        <f t="shared" ca="1" si="27"/>
        <v>9</v>
      </c>
      <c r="O112" s="94">
        <f t="shared" ca="1" si="28"/>
        <v>2.4463826226525924</v>
      </c>
      <c r="P112" s="94">
        <f t="shared" ca="1" si="29"/>
        <v>24.463826226525924</v>
      </c>
      <c r="Q112" s="94">
        <f t="shared" ca="1" si="30"/>
        <v>24.061776017473527</v>
      </c>
      <c r="R112" s="94">
        <f t="shared" ca="1" si="31"/>
        <v>2.4262801121999726</v>
      </c>
      <c r="S112" s="94">
        <f t="shared" ca="1" si="32"/>
        <v>2.4463826226525924</v>
      </c>
      <c r="T112" s="4">
        <f t="shared" ca="1" si="33"/>
        <v>5.2941207354836959E-14</v>
      </c>
      <c r="U112" s="46">
        <f t="shared" ca="1" si="34"/>
        <v>1592.2016685710905</v>
      </c>
      <c r="V112" s="4">
        <f t="shared" ca="1" si="35"/>
        <v>3.4456212166493079E-11</v>
      </c>
      <c r="W112" s="13">
        <f t="shared" ca="1" si="36"/>
        <v>2206.0151999999998</v>
      </c>
      <c r="X112" s="4">
        <f t="shared" ca="1" si="37"/>
        <v>4.7739510185241854E-11</v>
      </c>
      <c r="AE112" s="4"/>
    </row>
    <row r="113" spans="1:31" x14ac:dyDescent="0.2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7.2863999999999998E-2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3.6432000000000233E-17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2.4463826226525924</v>
      </c>
      <c r="P113" s="94">
        <f t="shared" ca="1" si="29"/>
        <v>24.463826226525924</v>
      </c>
      <c r="Q113" s="94">
        <f t="shared" ca="1" si="30"/>
        <v>24.463826226525924</v>
      </c>
      <c r="R113" s="94">
        <f t="shared" ca="1" si="31"/>
        <v>2.4463826226525924</v>
      </c>
      <c r="S113" s="94">
        <f t="shared" ca="1" si="32"/>
        <v>2.4463826226525924</v>
      </c>
      <c r="T113" s="4">
        <f t="shared" ca="1" si="33"/>
        <v>8.9126611708479819E-17</v>
      </c>
      <c r="U113" s="46">
        <f t="shared" ca="1" si="34"/>
        <v>1571.2016685710905</v>
      </c>
      <c r="V113" s="4">
        <f t="shared" ca="1" si="35"/>
        <v>5.724201918938233E-14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373</v>
      </c>
      <c r="M114" s="7">
        <f t="shared" ca="1" si="26"/>
        <v>627</v>
      </c>
      <c r="N114" s="44">
        <f t="shared" ca="1" si="27"/>
        <v>6</v>
      </c>
      <c r="O114" s="94">
        <f t="shared" ca="1" si="28"/>
        <v>1.8267422873331627</v>
      </c>
      <c r="P114" s="94">
        <f t="shared" ca="1" si="29"/>
        <v>18.267422873331626</v>
      </c>
      <c r="Q114" s="94">
        <f t="shared" ca="1" si="30"/>
        <v>18.267422873331626</v>
      </c>
      <c r="R114" s="94">
        <f t="shared" ca="1" si="31"/>
        <v>1.8267422873331625</v>
      </c>
      <c r="S114" s="94">
        <f t="shared" ca="1" si="32"/>
        <v>1.8267422873331627</v>
      </c>
      <c r="T114" s="4">
        <f t="shared" ca="1" si="33"/>
        <v>0</v>
      </c>
      <c r="U114" s="46">
        <f t="shared" ca="1" si="34"/>
        <v>1613.7693882274957</v>
      </c>
      <c r="V114" s="4">
        <f t="shared" ca="1" si="35"/>
        <v>0</v>
      </c>
      <c r="W114" s="13">
        <f t="shared" ca="1" si="36"/>
        <v>19836.915119999998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352</v>
      </c>
      <c r="M115" s="7">
        <f t="shared" ca="1" si="26"/>
        <v>648</v>
      </c>
      <c r="N115" s="44">
        <f t="shared" ca="1" si="27"/>
        <v>6</v>
      </c>
      <c r="O115" s="94">
        <f t="shared" ca="1" si="28"/>
        <v>1.8267422873331627</v>
      </c>
      <c r="P115" s="94">
        <f t="shared" ca="1" si="29"/>
        <v>18.267422873331626</v>
      </c>
      <c r="Q115" s="94">
        <f t="shared" ca="1" si="30"/>
        <v>18.267422873331626</v>
      </c>
      <c r="R115" s="94">
        <f t="shared" ca="1" si="31"/>
        <v>1.8267422873331625</v>
      </c>
      <c r="S115" s="94">
        <f t="shared" ca="1" si="32"/>
        <v>1.8267422873331627</v>
      </c>
      <c r="T115" s="4">
        <f t="shared" ca="1" si="33"/>
        <v>0</v>
      </c>
      <c r="U115" s="46">
        <f t="shared" ca="1" si="34"/>
        <v>1592.7693882274957</v>
      </c>
      <c r="V115" s="4">
        <f t="shared" ca="1" si="35"/>
        <v>0</v>
      </c>
      <c r="W115" s="13">
        <f t="shared" ca="1" si="36"/>
        <v>17630.89992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331</v>
      </c>
      <c r="M116" s="7">
        <f t="shared" ca="1" si="26"/>
        <v>669</v>
      </c>
      <c r="N116" s="44">
        <f t="shared" ca="1" si="27"/>
        <v>6</v>
      </c>
      <c r="O116" s="94">
        <f t="shared" ca="1" si="28"/>
        <v>1.8267422873331627</v>
      </c>
      <c r="P116" s="94">
        <f t="shared" ca="1" si="29"/>
        <v>18.267422873331626</v>
      </c>
      <c r="Q116" s="94">
        <f t="shared" ca="1" si="30"/>
        <v>18.267422873331626</v>
      </c>
      <c r="R116" s="94">
        <f t="shared" ca="1" si="31"/>
        <v>1.8267422873331625</v>
      </c>
      <c r="S116" s="94">
        <f t="shared" ca="1" si="32"/>
        <v>1.8267422873331627</v>
      </c>
      <c r="T116" s="4">
        <f t="shared" ca="1" si="33"/>
        <v>0</v>
      </c>
      <c r="U116" s="46">
        <f t="shared" ca="1" si="34"/>
        <v>1571.7693882274957</v>
      </c>
      <c r="V116" s="4">
        <f t="shared" ca="1" si="35"/>
        <v>0</v>
      </c>
      <c r="W116" s="13">
        <f t="shared" ca="1" si="36"/>
        <v>15424.884719999998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310</v>
      </c>
      <c r="M117" s="7">
        <f t="shared" ca="1" si="26"/>
        <v>690</v>
      </c>
      <c r="N117" s="44">
        <f t="shared" ca="1" si="27"/>
        <v>6</v>
      </c>
      <c r="O117" s="94">
        <f t="shared" ca="1" si="28"/>
        <v>1.8267422873331627</v>
      </c>
      <c r="P117" s="94">
        <f t="shared" ca="1" si="29"/>
        <v>18.267422873331626</v>
      </c>
      <c r="Q117" s="94">
        <f t="shared" ca="1" si="30"/>
        <v>18.267422873331626</v>
      </c>
      <c r="R117" s="94">
        <f t="shared" ca="1" si="31"/>
        <v>1.8267422873331625</v>
      </c>
      <c r="S117" s="94">
        <f t="shared" ca="1" si="32"/>
        <v>1.8267422873331627</v>
      </c>
      <c r="T117" s="4">
        <f t="shared" ca="1" si="33"/>
        <v>0</v>
      </c>
      <c r="U117" s="46">
        <f t="shared" ca="1" si="34"/>
        <v>1550.7693882274957</v>
      </c>
      <c r="V117" s="4">
        <f t="shared" ca="1" si="35"/>
        <v>0</v>
      </c>
      <c r="W117" s="13">
        <f t="shared" ca="1" si="36"/>
        <v>13218.86952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289</v>
      </c>
      <c r="M118" s="7">
        <f t="shared" ca="1" si="26"/>
        <v>711</v>
      </c>
      <c r="N118" s="44">
        <f t="shared" ca="1" si="27"/>
        <v>6</v>
      </c>
      <c r="O118" s="94">
        <f t="shared" ca="1" si="28"/>
        <v>1.8267422873331627</v>
      </c>
      <c r="P118" s="94">
        <f t="shared" ca="1" si="29"/>
        <v>18.267422873331626</v>
      </c>
      <c r="Q118" s="94">
        <f t="shared" ca="1" si="30"/>
        <v>18.267422873331626</v>
      </c>
      <c r="R118" s="94">
        <f t="shared" ca="1" si="31"/>
        <v>1.8267422873331625</v>
      </c>
      <c r="S118" s="94">
        <f t="shared" ca="1" si="32"/>
        <v>1.8267422873331627</v>
      </c>
      <c r="T118" s="4">
        <f t="shared" ca="1" si="33"/>
        <v>0</v>
      </c>
      <c r="U118" s="46">
        <f t="shared" ca="1" si="34"/>
        <v>1529.7693882274957</v>
      </c>
      <c r="V118" s="4">
        <f t="shared" ca="1" si="35"/>
        <v>0</v>
      </c>
      <c r="W118" s="13">
        <f t="shared" ca="1" si="36"/>
        <v>11012.854319999999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268</v>
      </c>
      <c r="M119" s="7">
        <f t="shared" ca="1" si="26"/>
        <v>732</v>
      </c>
      <c r="N119" s="44">
        <f t="shared" ca="1" si="27"/>
        <v>7</v>
      </c>
      <c r="O119" s="94">
        <f t="shared" ca="1" si="28"/>
        <v>2.024607876260911</v>
      </c>
      <c r="P119" s="94">
        <f t="shared" ca="1" si="29"/>
        <v>20.246078762609113</v>
      </c>
      <c r="Q119" s="94">
        <f t="shared" ca="1" si="30"/>
        <v>18.465288462259373</v>
      </c>
      <c r="R119" s="94">
        <f t="shared" ca="1" si="31"/>
        <v>1.935568361243424</v>
      </c>
      <c r="S119" s="94">
        <f t="shared" ca="1" si="32"/>
        <v>2.024607876260911</v>
      </c>
      <c r="T119" s="4">
        <f t="shared" ca="1" si="33"/>
        <v>0</v>
      </c>
      <c r="U119" s="46">
        <f t="shared" ca="1" si="34"/>
        <v>1614.2841102754392</v>
      </c>
      <c r="V119" s="4">
        <f t="shared" ca="1" si="35"/>
        <v>0</v>
      </c>
      <c r="W119" s="13">
        <f t="shared" ca="1" si="36"/>
        <v>8806.8391200000005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247</v>
      </c>
      <c r="M120" s="7">
        <f t="shared" ca="1" si="26"/>
        <v>753</v>
      </c>
      <c r="N120" s="44">
        <f t="shared" ca="1" si="27"/>
        <v>7</v>
      </c>
      <c r="O120" s="94">
        <f t="shared" ca="1" si="28"/>
        <v>2.024607876260911</v>
      </c>
      <c r="P120" s="94">
        <f t="shared" ca="1" si="29"/>
        <v>20.246078762609113</v>
      </c>
      <c r="Q120" s="94">
        <f t="shared" ca="1" si="30"/>
        <v>20.246078762609113</v>
      </c>
      <c r="R120" s="94">
        <f t="shared" ca="1" si="31"/>
        <v>2.0246078762609114</v>
      </c>
      <c r="S120" s="94">
        <f t="shared" ca="1" si="32"/>
        <v>2.024607876260911</v>
      </c>
      <c r="T120" s="4">
        <f t="shared" ca="1" si="33"/>
        <v>0</v>
      </c>
      <c r="U120" s="46">
        <f t="shared" ca="1" si="34"/>
        <v>1593.2841102754392</v>
      </c>
      <c r="V120" s="4">
        <f t="shared" ca="1" si="35"/>
        <v>0</v>
      </c>
      <c r="W120" s="13">
        <f t="shared" ca="1" si="36"/>
        <v>6600.8239199999998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226</v>
      </c>
      <c r="M121" s="7">
        <f t="shared" ca="1" si="26"/>
        <v>774</v>
      </c>
      <c r="N121" s="44">
        <f t="shared" ca="1" si="27"/>
        <v>7</v>
      </c>
      <c r="O121" s="94">
        <f t="shared" ca="1" si="28"/>
        <v>2.024607876260911</v>
      </c>
      <c r="P121" s="94">
        <f t="shared" ca="1" si="29"/>
        <v>20.246078762609113</v>
      </c>
      <c r="Q121" s="94">
        <f t="shared" ca="1" si="30"/>
        <v>20.246078762609113</v>
      </c>
      <c r="R121" s="94">
        <f t="shared" ca="1" si="31"/>
        <v>2.0246078762609114</v>
      </c>
      <c r="S121" s="94">
        <f t="shared" ca="1" si="32"/>
        <v>2.024607876260911</v>
      </c>
      <c r="T121" s="4">
        <f t="shared" ca="1" si="33"/>
        <v>0</v>
      </c>
      <c r="U121" s="46">
        <f t="shared" ca="1" si="34"/>
        <v>1572.2841102754392</v>
      </c>
      <c r="V121" s="4">
        <f t="shared" ca="1" si="35"/>
        <v>0</v>
      </c>
      <c r="W121" s="13">
        <f t="shared" ca="1" si="36"/>
        <v>4394.80872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260</v>
      </c>
      <c r="M122" s="7">
        <f t="shared" ca="1" si="26"/>
        <v>740</v>
      </c>
      <c r="N122" s="44">
        <f t="shared" ca="1" si="27"/>
        <v>7</v>
      </c>
      <c r="O122" s="94">
        <f t="shared" ca="1" si="28"/>
        <v>2.024607876260911</v>
      </c>
      <c r="P122" s="94">
        <f t="shared" ca="1" si="29"/>
        <v>20.246078762609113</v>
      </c>
      <c r="Q122" s="94">
        <f t="shared" ca="1" si="30"/>
        <v>20.048213173681361</v>
      </c>
      <c r="R122" s="94">
        <f t="shared" ca="1" si="31"/>
        <v>2.0147145968145237</v>
      </c>
      <c r="S122" s="94">
        <f t="shared" ca="1" si="32"/>
        <v>2.024607876260911</v>
      </c>
      <c r="T122" s="4">
        <f t="shared" ca="1" si="33"/>
        <v>0</v>
      </c>
      <c r="U122" s="46">
        <f t="shared" ca="1" si="34"/>
        <v>1606.2841102754392</v>
      </c>
      <c r="V122" s="4">
        <f t="shared" ca="1" si="35"/>
        <v>0</v>
      </c>
      <c r="W122" s="13">
        <f t="shared" ca="1" si="36"/>
        <v>17868.723119999999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239</v>
      </c>
      <c r="M123" s="7">
        <f t="shared" ca="1" si="26"/>
        <v>761</v>
      </c>
      <c r="N123" s="44">
        <f t="shared" ca="1" si="27"/>
        <v>7</v>
      </c>
      <c r="O123" s="94">
        <f t="shared" ca="1" si="28"/>
        <v>2.024607876260911</v>
      </c>
      <c r="P123" s="94">
        <f t="shared" ca="1" si="29"/>
        <v>20.246078762609113</v>
      </c>
      <c r="Q123" s="94">
        <f t="shared" ca="1" si="30"/>
        <v>20.246078762609113</v>
      </c>
      <c r="R123" s="94">
        <f t="shared" ca="1" si="31"/>
        <v>2.0246078762609114</v>
      </c>
      <c r="S123" s="94">
        <f t="shared" ca="1" si="32"/>
        <v>2.024607876260911</v>
      </c>
      <c r="T123" s="4">
        <f t="shared" ca="1" si="33"/>
        <v>0</v>
      </c>
      <c r="U123" s="46">
        <f t="shared" ca="1" si="34"/>
        <v>1585.2841102754392</v>
      </c>
      <c r="V123" s="4">
        <f t="shared" ca="1" si="35"/>
        <v>0</v>
      </c>
      <c r="W123" s="13">
        <f t="shared" ca="1" si="36"/>
        <v>15662.707919999999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218</v>
      </c>
      <c r="M124" s="7">
        <f t="shared" ca="1" si="26"/>
        <v>782</v>
      </c>
      <c r="N124" s="44">
        <f t="shared" ca="1" si="27"/>
        <v>7</v>
      </c>
      <c r="O124" s="94">
        <f t="shared" ca="1" si="28"/>
        <v>2.024607876260911</v>
      </c>
      <c r="P124" s="94">
        <f t="shared" ca="1" si="29"/>
        <v>20.246078762609113</v>
      </c>
      <c r="Q124" s="94">
        <f t="shared" ca="1" si="30"/>
        <v>20.246078762609113</v>
      </c>
      <c r="R124" s="94">
        <f t="shared" ca="1" si="31"/>
        <v>2.0246078762609114</v>
      </c>
      <c r="S124" s="94">
        <f t="shared" ca="1" si="32"/>
        <v>2.024607876260911</v>
      </c>
      <c r="T124" s="4">
        <f t="shared" ca="1" si="33"/>
        <v>0</v>
      </c>
      <c r="U124" s="46">
        <f t="shared" ca="1" si="34"/>
        <v>1564.2841102754392</v>
      </c>
      <c r="V124" s="4">
        <f t="shared" ca="1" si="35"/>
        <v>0</v>
      </c>
      <c r="W124" s="13">
        <f t="shared" ca="1" si="36"/>
        <v>13456.692719999999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197</v>
      </c>
      <c r="M125" s="7">
        <f t="shared" ca="1" si="26"/>
        <v>803</v>
      </c>
      <c r="N125" s="44">
        <f t="shared" ca="1" si="27"/>
        <v>7</v>
      </c>
      <c r="O125" s="94">
        <f t="shared" ca="1" si="28"/>
        <v>2.024607876260911</v>
      </c>
      <c r="P125" s="94">
        <f t="shared" ca="1" si="29"/>
        <v>20.246078762609113</v>
      </c>
      <c r="Q125" s="94">
        <f t="shared" ca="1" si="30"/>
        <v>20.246078762609113</v>
      </c>
      <c r="R125" s="94">
        <f t="shared" ca="1" si="31"/>
        <v>2.0246078762609114</v>
      </c>
      <c r="S125" s="94">
        <f t="shared" ca="1" si="32"/>
        <v>2.024607876260911</v>
      </c>
      <c r="T125" s="4">
        <f t="shared" ca="1" si="33"/>
        <v>0</v>
      </c>
      <c r="U125" s="46">
        <f t="shared" ca="1" si="34"/>
        <v>1543.2841102754392</v>
      </c>
      <c r="V125" s="4">
        <f t="shared" ca="1" si="35"/>
        <v>0</v>
      </c>
      <c r="W125" s="13">
        <f t="shared" ca="1" si="36"/>
        <v>11250.677519999999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176</v>
      </c>
      <c r="M126" s="7">
        <f t="shared" ca="1" si="26"/>
        <v>824</v>
      </c>
      <c r="N126" s="44">
        <f t="shared" ca="1" si="27"/>
        <v>7</v>
      </c>
      <c r="O126" s="94">
        <f t="shared" ca="1" si="28"/>
        <v>2.024607876260911</v>
      </c>
      <c r="P126" s="94">
        <f t="shared" ca="1" si="29"/>
        <v>20.246078762609113</v>
      </c>
      <c r="Q126" s="94">
        <f t="shared" ca="1" si="30"/>
        <v>20.246078762609113</v>
      </c>
      <c r="R126" s="94">
        <f t="shared" ca="1" si="31"/>
        <v>2.0246078762609114</v>
      </c>
      <c r="S126" s="94">
        <f t="shared" ca="1" si="32"/>
        <v>2.024607876260911</v>
      </c>
      <c r="T126" s="4">
        <f t="shared" ca="1" si="33"/>
        <v>0</v>
      </c>
      <c r="U126" s="46">
        <f t="shared" ca="1" si="34"/>
        <v>1522.2841102754392</v>
      </c>
      <c r="V126" s="4">
        <f t="shared" ca="1" si="35"/>
        <v>0</v>
      </c>
      <c r="W126" s="13">
        <f t="shared" ca="1" si="36"/>
        <v>9044.6623199999995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155</v>
      </c>
      <c r="M127" s="7">
        <f t="shared" ca="1" si="26"/>
        <v>845</v>
      </c>
      <c r="N127" s="44">
        <f t="shared" ca="1" si="27"/>
        <v>8</v>
      </c>
      <c r="O127" s="94">
        <f t="shared" ca="1" si="28"/>
        <v>2.2453575181263927</v>
      </c>
      <c r="P127" s="94">
        <f t="shared" ca="1" si="29"/>
        <v>21.129077330071038</v>
      </c>
      <c r="Q127" s="94">
        <f t="shared" ca="1" si="30"/>
        <v>20.246078762609113</v>
      </c>
      <c r="R127" s="94">
        <f t="shared" ca="1" si="31"/>
        <v>2.0687578046340076</v>
      </c>
      <c r="S127" s="94">
        <f t="shared" ca="1" si="32"/>
        <v>2.2453575181263927</v>
      </c>
      <c r="T127" s="4">
        <f t="shared" ca="1" si="33"/>
        <v>0</v>
      </c>
      <c r="U127" s="46">
        <f t="shared" ca="1" si="34"/>
        <v>1619.0020885749643</v>
      </c>
      <c r="V127" s="4">
        <f t="shared" ca="1" si="35"/>
        <v>0</v>
      </c>
      <c r="W127" s="13">
        <f t="shared" ca="1" si="36"/>
        <v>6838.6471199999996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134</v>
      </c>
      <c r="M128" s="7">
        <f t="shared" ca="1" si="26"/>
        <v>866</v>
      </c>
      <c r="N128" s="44">
        <f t="shared" ca="1" si="27"/>
        <v>8</v>
      </c>
      <c r="O128" s="94">
        <f t="shared" ca="1" si="28"/>
        <v>2.2453575181263927</v>
      </c>
      <c r="P128" s="94">
        <f t="shared" ca="1" si="29"/>
        <v>22.453575181263933</v>
      </c>
      <c r="Q128" s="94">
        <f t="shared" ca="1" si="30"/>
        <v>22.453575181263933</v>
      </c>
      <c r="R128" s="94">
        <f t="shared" ca="1" si="31"/>
        <v>2.2453575181263932</v>
      </c>
      <c r="S128" s="94">
        <f t="shared" ca="1" si="32"/>
        <v>2.2453575181263927</v>
      </c>
      <c r="T128" s="4">
        <f t="shared" ca="1" si="33"/>
        <v>0</v>
      </c>
      <c r="U128" s="46">
        <f t="shared" ca="1" si="34"/>
        <v>1598.0020885749643</v>
      </c>
      <c r="V128" s="4">
        <f t="shared" ca="1" si="35"/>
        <v>0</v>
      </c>
      <c r="W128" s="13">
        <f t="shared" ca="1" si="36"/>
        <v>4632.6319199999998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113</v>
      </c>
      <c r="M129" s="7">
        <f t="shared" ca="1" si="26"/>
        <v>887</v>
      </c>
      <c r="N129" s="44">
        <f t="shared" ca="1" si="27"/>
        <v>8</v>
      </c>
      <c r="O129" s="94">
        <f t="shared" ca="1" si="28"/>
        <v>2.2453575181263927</v>
      </c>
      <c r="P129" s="94">
        <f t="shared" ca="1" si="29"/>
        <v>22.453575181263933</v>
      </c>
      <c r="Q129" s="94">
        <f t="shared" ca="1" si="30"/>
        <v>22.453575181263933</v>
      </c>
      <c r="R129" s="94">
        <f t="shared" ca="1" si="31"/>
        <v>2.2453575181263932</v>
      </c>
      <c r="S129" s="94">
        <f t="shared" ca="1" si="32"/>
        <v>2.2453575181263927</v>
      </c>
      <c r="T129" s="4">
        <f t="shared" ca="1" si="33"/>
        <v>0</v>
      </c>
      <c r="U129" s="46">
        <f t="shared" ca="1" si="34"/>
        <v>1577.0020885749643</v>
      </c>
      <c r="V129" s="4">
        <f t="shared" ca="1" si="35"/>
        <v>0</v>
      </c>
      <c r="W129" s="13">
        <f t="shared" ca="1" si="36"/>
        <v>2426.61672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260</v>
      </c>
      <c r="M130" s="7">
        <f t="shared" ca="1" si="26"/>
        <v>740</v>
      </c>
      <c r="N130" s="44">
        <f t="shared" ca="1" si="27"/>
        <v>7</v>
      </c>
      <c r="O130" s="94">
        <f t="shared" ca="1" si="28"/>
        <v>2.024607876260911</v>
      </c>
      <c r="P130" s="94">
        <f t="shared" ca="1" si="29"/>
        <v>20.246078762609113</v>
      </c>
      <c r="Q130" s="94">
        <f t="shared" ca="1" si="30"/>
        <v>20.048213173681361</v>
      </c>
      <c r="R130" s="94">
        <f t="shared" ca="1" si="31"/>
        <v>2.0147145968145237</v>
      </c>
      <c r="S130" s="94">
        <f t="shared" ca="1" si="32"/>
        <v>2.024607876260911</v>
      </c>
      <c r="T130" s="4">
        <f t="shared" ca="1" si="33"/>
        <v>0</v>
      </c>
      <c r="U130" s="46">
        <f t="shared" ca="1" si="34"/>
        <v>1606.2841102754392</v>
      </c>
      <c r="V130" s="4">
        <f t="shared" ca="1" si="35"/>
        <v>0</v>
      </c>
      <c r="W130" s="13">
        <f t="shared" ca="1" si="36"/>
        <v>17410.2984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239</v>
      </c>
      <c r="M131" s="7">
        <f t="shared" ca="1" si="26"/>
        <v>761</v>
      </c>
      <c r="N131" s="44">
        <f t="shared" ca="1" si="27"/>
        <v>7</v>
      </c>
      <c r="O131" s="94">
        <f t="shared" ca="1" si="28"/>
        <v>2.024607876260911</v>
      </c>
      <c r="P131" s="94">
        <f t="shared" ca="1" si="29"/>
        <v>20.246078762609113</v>
      </c>
      <c r="Q131" s="94">
        <f t="shared" ca="1" si="30"/>
        <v>20.246078762609113</v>
      </c>
      <c r="R131" s="94">
        <f t="shared" ca="1" si="31"/>
        <v>2.0246078762609114</v>
      </c>
      <c r="S131" s="94">
        <f t="shared" ca="1" si="32"/>
        <v>2.024607876260911</v>
      </c>
      <c r="T131" s="4">
        <f t="shared" ca="1" si="33"/>
        <v>0</v>
      </c>
      <c r="U131" s="46">
        <f t="shared" ca="1" si="34"/>
        <v>1585.2841102754392</v>
      </c>
      <c r="V131" s="4">
        <f t="shared" ca="1" si="35"/>
        <v>0</v>
      </c>
      <c r="W131" s="13">
        <f t="shared" ca="1" si="36"/>
        <v>15204.283199999998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218</v>
      </c>
      <c r="M132" s="7">
        <f t="shared" ca="1" si="26"/>
        <v>782</v>
      </c>
      <c r="N132" s="44">
        <f t="shared" ca="1" si="27"/>
        <v>7</v>
      </c>
      <c r="O132" s="94">
        <f t="shared" ca="1" si="28"/>
        <v>2.024607876260911</v>
      </c>
      <c r="P132" s="94">
        <f t="shared" ca="1" si="29"/>
        <v>20.246078762609113</v>
      </c>
      <c r="Q132" s="94">
        <f t="shared" ca="1" si="30"/>
        <v>20.246078762609113</v>
      </c>
      <c r="R132" s="94">
        <f t="shared" ca="1" si="31"/>
        <v>2.0246078762609114</v>
      </c>
      <c r="S132" s="94">
        <f t="shared" ca="1" si="32"/>
        <v>2.024607876260911</v>
      </c>
      <c r="T132" s="4">
        <f t="shared" ca="1" si="33"/>
        <v>0</v>
      </c>
      <c r="U132" s="46">
        <f t="shared" ca="1" si="34"/>
        <v>1564.2841102754392</v>
      </c>
      <c r="V132" s="4">
        <f t="shared" ca="1" si="35"/>
        <v>0</v>
      </c>
      <c r="W132" s="13">
        <f t="shared" ca="1" si="36"/>
        <v>12998.267999999998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197</v>
      </c>
      <c r="M133" s="7">
        <f t="shared" ca="1" si="26"/>
        <v>803</v>
      </c>
      <c r="N133" s="44">
        <f t="shared" ca="1" si="27"/>
        <v>7</v>
      </c>
      <c r="O133" s="94">
        <f t="shared" ca="1" si="28"/>
        <v>2.024607876260911</v>
      </c>
      <c r="P133" s="94">
        <f t="shared" ca="1" si="29"/>
        <v>20.246078762609113</v>
      </c>
      <c r="Q133" s="94">
        <f t="shared" ca="1" si="30"/>
        <v>20.246078762609113</v>
      </c>
      <c r="R133" s="94">
        <f t="shared" ca="1" si="31"/>
        <v>2.0246078762609114</v>
      </c>
      <c r="S133" s="94">
        <f t="shared" ca="1" si="32"/>
        <v>2.024607876260911</v>
      </c>
      <c r="T133" s="4">
        <f t="shared" ca="1" si="33"/>
        <v>0</v>
      </c>
      <c r="U133" s="46">
        <f t="shared" ca="1" si="34"/>
        <v>1543.2841102754392</v>
      </c>
      <c r="V133" s="4">
        <f t="shared" ca="1" si="35"/>
        <v>0</v>
      </c>
      <c r="W133" s="13">
        <f t="shared" ca="1" si="36"/>
        <v>10792.252799999998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176</v>
      </c>
      <c r="M134" s="7">
        <f t="shared" ca="1" si="26"/>
        <v>824</v>
      </c>
      <c r="N134" s="44">
        <f t="shared" ca="1" si="27"/>
        <v>7</v>
      </c>
      <c r="O134" s="94">
        <f t="shared" ca="1" si="28"/>
        <v>2.024607876260911</v>
      </c>
      <c r="P134" s="94">
        <f t="shared" ca="1" si="29"/>
        <v>20.246078762609113</v>
      </c>
      <c r="Q134" s="94">
        <f t="shared" ca="1" si="30"/>
        <v>20.246078762609113</v>
      </c>
      <c r="R134" s="94">
        <f t="shared" ca="1" si="31"/>
        <v>2.0246078762609114</v>
      </c>
      <c r="S134" s="94">
        <f t="shared" ca="1" si="32"/>
        <v>2.024607876260911</v>
      </c>
      <c r="T134" s="4">
        <f t="shared" ca="1" si="33"/>
        <v>0</v>
      </c>
      <c r="U134" s="46">
        <f t="shared" ca="1" si="34"/>
        <v>1522.2841102754392</v>
      </c>
      <c r="V134" s="4">
        <f t="shared" ca="1" si="35"/>
        <v>0</v>
      </c>
      <c r="W134" s="13">
        <f t="shared" ca="1" si="36"/>
        <v>8586.2375999999986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155</v>
      </c>
      <c r="M135" s="7">
        <f t="shared" ca="1" si="26"/>
        <v>845</v>
      </c>
      <c r="N135" s="44">
        <f t="shared" ca="1" si="27"/>
        <v>8</v>
      </c>
      <c r="O135" s="94">
        <f t="shared" ca="1" si="28"/>
        <v>2.2453575181263927</v>
      </c>
      <c r="P135" s="94">
        <f t="shared" ca="1" si="29"/>
        <v>21.129077330071038</v>
      </c>
      <c r="Q135" s="94">
        <f t="shared" ca="1" si="30"/>
        <v>20.246078762609113</v>
      </c>
      <c r="R135" s="94">
        <f t="shared" ca="1" si="31"/>
        <v>2.0687578046340076</v>
      </c>
      <c r="S135" s="94">
        <f t="shared" ca="1" si="32"/>
        <v>2.2453575181263927</v>
      </c>
      <c r="T135" s="4">
        <f t="shared" ca="1" si="33"/>
        <v>0</v>
      </c>
      <c r="U135" s="46">
        <f t="shared" ca="1" si="34"/>
        <v>1619.0020885749643</v>
      </c>
      <c r="V135" s="4">
        <f t="shared" ca="1" si="35"/>
        <v>0</v>
      </c>
      <c r="W135" s="13">
        <f t="shared" ca="1" si="36"/>
        <v>6380.2223999999997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134</v>
      </c>
      <c r="M136" s="7">
        <f t="shared" ca="1" si="26"/>
        <v>866</v>
      </c>
      <c r="N136" s="44">
        <f t="shared" ca="1" si="27"/>
        <v>8</v>
      </c>
      <c r="O136" s="94">
        <f t="shared" ca="1" si="28"/>
        <v>2.2453575181263927</v>
      </c>
      <c r="P136" s="94">
        <f t="shared" ca="1" si="29"/>
        <v>22.453575181263933</v>
      </c>
      <c r="Q136" s="94">
        <f t="shared" ca="1" si="30"/>
        <v>22.453575181263933</v>
      </c>
      <c r="R136" s="94">
        <f t="shared" ca="1" si="31"/>
        <v>2.2453575181263932</v>
      </c>
      <c r="S136" s="94">
        <f t="shared" ca="1" si="32"/>
        <v>2.2453575181263927</v>
      </c>
      <c r="T136" s="4">
        <f t="shared" ca="1" si="33"/>
        <v>0</v>
      </c>
      <c r="U136" s="46">
        <f t="shared" ca="1" si="34"/>
        <v>1598.0020885749643</v>
      </c>
      <c r="V136" s="4">
        <f t="shared" ca="1" si="35"/>
        <v>0</v>
      </c>
      <c r="W136" s="13">
        <f t="shared" ca="1" si="36"/>
        <v>4174.2071999999998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113</v>
      </c>
      <c r="M137" s="7">
        <f t="shared" ca="1" si="26"/>
        <v>887</v>
      </c>
      <c r="N137" s="44">
        <f t="shared" ca="1" si="27"/>
        <v>8</v>
      </c>
      <c r="O137" s="94">
        <f t="shared" ca="1" si="28"/>
        <v>2.2453575181263927</v>
      </c>
      <c r="P137" s="94">
        <f t="shared" ca="1" si="29"/>
        <v>22.453575181263933</v>
      </c>
      <c r="Q137" s="94">
        <f t="shared" ca="1" si="30"/>
        <v>22.453575181263933</v>
      </c>
      <c r="R137" s="94">
        <f t="shared" ca="1" si="31"/>
        <v>2.2453575181263932</v>
      </c>
      <c r="S137" s="94">
        <f t="shared" ca="1" si="32"/>
        <v>2.2453575181263927</v>
      </c>
      <c r="T137" s="4">
        <f t="shared" ca="1" si="33"/>
        <v>0</v>
      </c>
      <c r="U137" s="46">
        <f t="shared" ca="1" si="34"/>
        <v>1577.0020885749643</v>
      </c>
      <c r="V137" s="4">
        <f t="shared" ca="1" si="35"/>
        <v>0</v>
      </c>
      <c r="W137" s="13">
        <f t="shared" ca="1" si="36"/>
        <v>1968.1919999999998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147</v>
      </c>
      <c r="M138" s="7">
        <f t="shared" ca="1" si="26"/>
        <v>853</v>
      </c>
      <c r="N138" s="44">
        <f t="shared" ca="1" si="27"/>
        <v>8</v>
      </c>
      <c r="O138" s="94">
        <f t="shared" ca="1" si="28"/>
        <v>2.2453575181263927</v>
      </c>
      <c r="P138" s="94">
        <f t="shared" ca="1" si="29"/>
        <v>22.453575181263933</v>
      </c>
      <c r="Q138" s="94">
        <f t="shared" ca="1" si="30"/>
        <v>20.687578046340075</v>
      </c>
      <c r="R138" s="94">
        <f t="shared" ca="1" si="31"/>
        <v>2.1570576613802004</v>
      </c>
      <c r="S138" s="94">
        <f t="shared" ca="1" si="32"/>
        <v>2.2453575181263927</v>
      </c>
      <c r="T138" s="4">
        <f t="shared" ca="1" si="33"/>
        <v>0</v>
      </c>
      <c r="U138" s="46">
        <f t="shared" ca="1" si="34"/>
        <v>1611.0020885749643</v>
      </c>
      <c r="V138" s="4">
        <f t="shared" ca="1" si="35"/>
        <v>0</v>
      </c>
      <c r="W138" s="13">
        <f t="shared" ca="1" si="36"/>
        <v>15442.106399999999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126</v>
      </c>
      <c r="M139" s="7">
        <f t="shared" ca="1" si="26"/>
        <v>874</v>
      </c>
      <c r="N139" s="44">
        <f t="shared" ca="1" si="27"/>
        <v>8</v>
      </c>
      <c r="O139" s="94">
        <f t="shared" ca="1" si="28"/>
        <v>2.2453575181263927</v>
      </c>
      <c r="P139" s="94">
        <f t="shared" ca="1" si="29"/>
        <v>22.453575181263933</v>
      </c>
      <c r="Q139" s="94">
        <f t="shared" ca="1" si="30"/>
        <v>22.453575181263933</v>
      </c>
      <c r="R139" s="94">
        <f t="shared" ca="1" si="31"/>
        <v>2.2453575181263932</v>
      </c>
      <c r="S139" s="94">
        <f t="shared" ca="1" si="32"/>
        <v>2.2453575181263927</v>
      </c>
      <c r="T139" s="4">
        <f t="shared" ca="1" si="33"/>
        <v>0</v>
      </c>
      <c r="U139" s="46">
        <f t="shared" ca="1" si="34"/>
        <v>1590.0020885749643</v>
      </c>
      <c r="V139" s="4">
        <f t="shared" ca="1" si="35"/>
        <v>0</v>
      </c>
      <c r="W139" s="13">
        <f t="shared" ca="1" si="36"/>
        <v>13236.091199999999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105</v>
      </c>
      <c r="M140" s="7">
        <f t="shared" ca="1" si="26"/>
        <v>895</v>
      </c>
      <c r="N140" s="44">
        <f t="shared" ca="1" si="27"/>
        <v>8</v>
      </c>
      <c r="O140" s="94">
        <f t="shared" ca="1" si="28"/>
        <v>2.2453575181263927</v>
      </c>
      <c r="P140" s="94">
        <f t="shared" ca="1" si="29"/>
        <v>22.453575181263933</v>
      </c>
      <c r="Q140" s="94">
        <f t="shared" ca="1" si="30"/>
        <v>22.453575181263933</v>
      </c>
      <c r="R140" s="94">
        <f t="shared" ca="1" si="31"/>
        <v>2.2453575181263932</v>
      </c>
      <c r="S140" s="94">
        <f t="shared" ca="1" si="32"/>
        <v>2.2453575181263927</v>
      </c>
      <c r="T140" s="4">
        <f t="shared" ca="1" si="33"/>
        <v>0</v>
      </c>
      <c r="U140" s="46">
        <f t="shared" ca="1" si="34"/>
        <v>1569.0020885749643</v>
      </c>
      <c r="V140" s="4">
        <f t="shared" ca="1" si="35"/>
        <v>0</v>
      </c>
      <c r="W140" s="13">
        <f t="shared" ca="1" si="36"/>
        <v>11030.075999999999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84</v>
      </c>
      <c r="M141" s="7">
        <f t="shared" ca="1" si="26"/>
        <v>916</v>
      </c>
      <c r="N141" s="44">
        <f t="shared" ca="1" si="27"/>
        <v>8</v>
      </c>
      <c r="O141" s="94">
        <f t="shared" ca="1" si="28"/>
        <v>2.2453575181263927</v>
      </c>
      <c r="P141" s="94">
        <f t="shared" ca="1" si="29"/>
        <v>22.453575181263933</v>
      </c>
      <c r="Q141" s="94">
        <f t="shared" ca="1" si="30"/>
        <v>22.453575181263933</v>
      </c>
      <c r="R141" s="94">
        <f t="shared" ca="1" si="31"/>
        <v>2.2453575181263932</v>
      </c>
      <c r="S141" s="94">
        <f t="shared" ca="1" si="32"/>
        <v>2.2453575181263927</v>
      </c>
      <c r="T141" s="4">
        <f t="shared" ca="1" si="33"/>
        <v>0</v>
      </c>
      <c r="U141" s="46">
        <f t="shared" ca="1" si="34"/>
        <v>1548.0020885749643</v>
      </c>
      <c r="V141" s="4">
        <f t="shared" ca="1" si="35"/>
        <v>0</v>
      </c>
      <c r="W141" s="13">
        <f t="shared" ca="1" si="36"/>
        <v>8824.0607999999993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63</v>
      </c>
      <c r="M142" s="7">
        <f t="shared" ca="1" si="26"/>
        <v>937</v>
      </c>
      <c r="N142" s="44">
        <f t="shared" ca="1" si="27"/>
        <v>8</v>
      </c>
      <c r="O142" s="94">
        <f t="shared" ca="1" si="28"/>
        <v>2.2453575181263927</v>
      </c>
      <c r="P142" s="94">
        <f t="shared" ca="1" si="29"/>
        <v>22.453575181263933</v>
      </c>
      <c r="Q142" s="94">
        <f t="shared" ca="1" si="30"/>
        <v>22.453575181263933</v>
      </c>
      <c r="R142" s="94">
        <f t="shared" ca="1" si="31"/>
        <v>2.2453575181263932</v>
      </c>
      <c r="S142" s="94">
        <f t="shared" ca="1" si="32"/>
        <v>2.2453575181263927</v>
      </c>
      <c r="T142" s="4">
        <f t="shared" ca="1" si="33"/>
        <v>0</v>
      </c>
      <c r="U142" s="46">
        <f t="shared" ca="1" si="34"/>
        <v>1527.0020885749643</v>
      </c>
      <c r="V142" s="4">
        <f t="shared" ca="1" si="35"/>
        <v>0</v>
      </c>
      <c r="W142" s="13">
        <f t="shared" ca="1" si="36"/>
        <v>6618.0455999999995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42</v>
      </c>
      <c r="M143" s="7">
        <f t="shared" ca="1" si="26"/>
        <v>958</v>
      </c>
      <c r="N143" s="44">
        <f t="shared" ca="1" si="27"/>
        <v>8</v>
      </c>
      <c r="O143" s="94">
        <f t="shared" ca="1" si="28"/>
        <v>2.2453575181263927</v>
      </c>
      <c r="P143" s="94">
        <f t="shared" ca="1" si="29"/>
        <v>22.453575181263933</v>
      </c>
      <c r="Q143" s="94">
        <f t="shared" ca="1" si="30"/>
        <v>22.453575181263933</v>
      </c>
      <c r="R143" s="94">
        <f t="shared" ca="1" si="31"/>
        <v>2.2453575181263932</v>
      </c>
      <c r="S143" s="94">
        <f t="shared" ca="1" si="32"/>
        <v>2.2453575181263927</v>
      </c>
      <c r="T143" s="4">
        <f t="shared" ca="1" si="33"/>
        <v>0</v>
      </c>
      <c r="U143" s="46">
        <f t="shared" ca="1" si="34"/>
        <v>1506.0020885749643</v>
      </c>
      <c r="V143" s="4">
        <f t="shared" ca="1" si="35"/>
        <v>0</v>
      </c>
      <c r="W143" s="13">
        <f t="shared" ca="1" si="36"/>
        <v>4412.0303999999996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21</v>
      </c>
      <c r="M144" s="7">
        <f t="shared" ca="1" si="26"/>
        <v>979</v>
      </c>
      <c r="N144" s="44">
        <f t="shared" ca="1" si="27"/>
        <v>9</v>
      </c>
      <c r="O144" s="94">
        <f t="shared" ca="1" si="28"/>
        <v>2.4463826226525924</v>
      </c>
      <c r="P144" s="94">
        <f t="shared" ca="1" si="29"/>
        <v>24.463826226525924</v>
      </c>
      <c r="Q144" s="94">
        <f t="shared" ca="1" si="30"/>
        <v>24.061776017473527</v>
      </c>
      <c r="R144" s="94">
        <f t="shared" ca="1" si="31"/>
        <v>2.4262801121999726</v>
      </c>
      <c r="S144" s="94">
        <f t="shared" ca="1" si="32"/>
        <v>2.4463826226525924</v>
      </c>
      <c r="T144" s="4">
        <f t="shared" ca="1" si="33"/>
        <v>0</v>
      </c>
      <c r="U144" s="46">
        <f t="shared" ca="1" si="34"/>
        <v>1592.2016685710905</v>
      </c>
      <c r="V144" s="4">
        <f t="shared" ca="1" si="35"/>
        <v>0</v>
      </c>
      <c r="W144" s="13">
        <f t="shared" ca="1" si="36"/>
        <v>2206.0151999999998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2.4463826226525924</v>
      </c>
      <c r="P145" s="94">
        <f t="shared" ca="1" si="29"/>
        <v>24.463826226525924</v>
      </c>
      <c r="Q145" s="94">
        <f t="shared" ca="1" si="30"/>
        <v>24.463826226525924</v>
      </c>
      <c r="R145" s="94">
        <f t="shared" ca="1" si="31"/>
        <v>2.4463826226525924</v>
      </c>
      <c r="S145" s="94">
        <f t="shared" ca="1" si="32"/>
        <v>2.4463826226525924</v>
      </c>
      <c r="T145" s="4">
        <f t="shared" ca="1" si="33"/>
        <v>0</v>
      </c>
      <c r="U145" s="46">
        <f t="shared" ca="1" si="34"/>
        <v>1571.2016685710905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0.16564416000000001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373</v>
      </c>
      <c r="M146" s="7">
        <f t="shared" ref="M146:M209" ca="1" si="45">MAX(Set1MinTP-(L146+Set1Regain), 0)</f>
        <v>627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1.8267422873331627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18.267422873331626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18.267422873331626</v>
      </c>
      <c r="R146" s="94">
        <f t="shared" ref="R146:R209" ca="1" si="50">(P146+Q146)/20</f>
        <v>1.8267422873331625</v>
      </c>
      <c r="S146" s="94">
        <f t="shared" ref="S146:S209" ca="1" si="51">R146*Set1ConserveTP + O146*(1-Set1ConserveTP)</f>
        <v>1.8267422873331627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1613.7693882274957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19836.915119999998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0.16564416000000001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352</v>
      </c>
      <c r="M147" s="7">
        <f t="shared" ca="1" si="45"/>
        <v>648</v>
      </c>
      <c r="N147" s="44">
        <f t="shared" ca="1" si="46"/>
        <v>6</v>
      </c>
      <c r="O147" s="94">
        <f t="shared" ca="1" si="47"/>
        <v>1.8267422873331627</v>
      </c>
      <c r="P147" s="94">
        <f t="shared" ca="1" si="48"/>
        <v>18.267422873331626</v>
      </c>
      <c r="Q147" s="94">
        <f t="shared" ca="1" si="49"/>
        <v>18.267422873331626</v>
      </c>
      <c r="R147" s="94">
        <f t="shared" ca="1" si="50"/>
        <v>1.8267422873331625</v>
      </c>
      <c r="S147" s="94">
        <f t="shared" ca="1" si="51"/>
        <v>1.8267422873331627</v>
      </c>
      <c r="T147" s="4">
        <f t="shared" ca="1" si="52"/>
        <v>0</v>
      </c>
      <c r="U147" s="46">
        <f t="shared" ca="1" si="53"/>
        <v>1592.7693882274957</v>
      </c>
      <c r="V147" s="4">
        <f t="shared" ca="1" si="54"/>
        <v>0</v>
      </c>
      <c r="W147" s="13">
        <f t="shared" ca="1" si="55"/>
        <v>17630.89992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0.16564416000000001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0.14815315407899299</v>
      </c>
      <c r="L148" s="13">
        <f t="shared" ca="1" si="44"/>
        <v>331</v>
      </c>
      <c r="M148" s="7">
        <f t="shared" ca="1" si="45"/>
        <v>669</v>
      </c>
      <c r="N148" s="44">
        <f t="shared" ca="1" si="46"/>
        <v>6</v>
      </c>
      <c r="O148" s="94">
        <f t="shared" ca="1" si="47"/>
        <v>1.8267422873331627</v>
      </c>
      <c r="P148" s="94">
        <f t="shared" ca="1" si="48"/>
        <v>18.267422873331626</v>
      </c>
      <c r="Q148" s="94">
        <f t="shared" ca="1" si="49"/>
        <v>18.267422873331626</v>
      </c>
      <c r="R148" s="94">
        <f t="shared" ca="1" si="50"/>
        <v>1.8267422873331625</v>
      </c>
      <c r="S148" s="94">
        <f t="shared" ca="1" si="51"/>
        <v>1.8267422873331627</v>
      </c>
      <c r="T148" s="4">
        <f t="shared" ca="1" si="52"/>
        <v>0.27063763155788212</v>
      </c>
      <c r="U148" s="46">
        <f t="shared" ca="1" si="53"/>
        <v>1571.7693882274957</v>
      </c>
      <c r="V148" s="4">
        <f t="shared" ca="1" si="54"/>
        <v>232.86259235071273</v>
      </c>
      <c r="W148" s="13">
        <f t="shared" ca="1" si="55"/>
        <v>15424.884719999998</v>
      </c>
      <c r="X148" s="4">
        <f t="shared" ca="1" si="56"/>
        <v>2285.2453225728646</v>
      </c>
      <c r="AE148" s="4"/>
    </row>
    <row r="149" spans="1:31" x14ac:dyDescent="0.2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0.16564416000000001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7.4824825292420767E-3</v>
      </c>
      <c r="L149" s="13">
        <f t="shared" ca="1" si="44"/>
        <v>310</v>
      </c>
      <c r="M149" s="7">
        <f t="shared" ca="1" si="45"/>
        <v>690</v>
      </c>
      <c r="N149" s="44">
        <f t="shared" ca="1" si="46"/>
        <v>6</v>
      </c>
      <c r="O149" s="94">
        <f t="shared" ca="1" si="47"/>
        <v>1.8267422873331627</v>
      </c>
      <c r="P149" s="94">
        <f t="shared" ca="1" si="48"/>
        <v>18.267422873331626</v>
      </c>
      <c r="Q149" s="94">
        <f t="shared" ca="1" si="49"/>
        <v>18.267422873331626</v>
      </c>
      <c r="R149" s="94">
        <f t="shared" ca="1" si="50"/>
        <v>1.8267422873331625</v>
      </c>
      <c r="S149" s="94">
        <f t="shared" ca="1" si="51"/>
        <v>1.8267422873331627</v>
      </c>
      <c r="T149" s="4">
        <f t="shared" ca="1" si="52"/>
        <v>1.3668567250398099E-2</v>
      </c>
      <c r="U149" s="46">
        <f t="shared" ca="1" si="53"/>
        <v>1550.7693882274957</v>
      </c>
      <c r="V149" s="4">
        <f t="shared" ca="1" si="54"/>
        <v>11.603604854295661</v>
      </c>
      <c r="W149" s="13">
        <f t="shared" ca="1" si="55"/>
        <v>13218.86952</v>
      </c>
      <c r="X149" s="4">
        <f t="shared" ca="1" si="56"/>
        <v>98.909960239730594</v>
      </c>
      <c r="AE149" s="4"/>
    </row>
    <row r="150" spans="1:31" x14ac:dyDescent="0.2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0.16564416000000001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1.511612632170118E-4</v>
      </c>
      <c r="L150" s="13">
        <f t="shared" ca="1" si="44"/>
        <v>289</v>
      </c>
      <c r="M150" s="7">
        <f t="shared" ca="1" si="45"/>
        <v>711</v>
      </c>
      <c r="N150" s="44">
        <f t="shared" ca="1" si="46"/>
        <v>6</v>
      </c>
      <c r="O150" s="94">
        <f t="shared" ca="1" si="47"/>
        <v>1.8267422873331627</v>
      </c>
      <c r="P150" s="94">
        <f t="shared" ca="1" si="48"/>
        <v>18.267422873331626</v>
      </c>
      <c r="Q150" s="94">
        <f t="shared" ca="1" si="49"/>
        <v>18.267422873331626</v>
      </c>
      <c r="R150" s="94">
        <f t="shared" ca="1" si="50"/>
        <v>1.8267422873331625</v>
      </c>
      <c r="S150" s="94">
        <f t="shared" ca="1" si="51"/>
        <v>1.8267422873331627</v>
      </c>
      <c r="T150" s="4">
        <f t="shared" ca="1" si="52"/>
        <v>2.7613267172521441E-4</v>
      </c>
      <c r="U150" s="46">
        <f t="shared" ca="1" si="53"/>
        <v>1529.7693882274957</v>
      </c>
      <c r="V150" s="4">
        <f t="shared" ca="1" si="54"/>
        <v>0.23124187315518357</v>
      </c>
      <c r="W150" s="13">
        <f t="shared" ca="1" si="55"/>
        <v>11012.854319999999</v>
      </c>
      <c r="X150" s="4">
        <f t="shared" ca="1" si="56"/>
        <v>1.6647169706361253</v>
      </c>
      <c r="AE150" s="4"/>
    </row>
    <row r="151" spans="1:31" x14ac:dyDescent="0.2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0.16564416000000001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1.5268814466364842E-6</v>
      </c>
      <c r="L151" s="13">
        <f t="shared" ca="1" si="44"/>
        <v>268</v>
      </c>
      <c r="M151" s="7">
        <f t="shared" ca="1" si="45"/>
        <v>732</v>
      </c>
      <c r="N151" s="44">
        <f t="shared" ca="1" si="46"/>
        <v>7</v>
      </c>
      <c r="O151" s="94">
        <f t="shared" ca="1" si="47"/>
        <v>2.024607876260911</v>
      </c>
      <c r="P151" s="94">
        <f t="shared" ca="1" si="48"/>
        <v>20.246078762609113</v>
      </c>
      <c r="Q151" s="94">
        <f t="shared" ca="1" si="49"/>
        <v>18.465288462259373</v>
      </c>
      <c r="R151" s="94">
        <f t="shared" ca="1" si="50"/>
        <v>1.935568361243424</v>
      </c>
      <c r="S151" s="94">
        <f t="shared" ca="1" si="51"/>
        <v>2.024607876260911</v>
      </c>
      <c r="T151" s="4">
        <f t="shared" ca="1" si="52"/>
        <v>3.0913362029768799E-6</v>
      </c>
      <c r="U151" s="46">
        <f t="shared" ca="1" si="53"/>
        <v>1614.2841102754392</v>
      </c>
      <c r="V151" s="4">
        <f t="shared" ca="1" si="54"/>
        <v>2.4648204575796525E-3</v>
      </c>
      <c r="W151" s="13">
        <f t="shared" ca="1" si="55"/>
        <v>8806.8391200000005</v>
      </c>
      <c r="X151" s="4">
        <f t="shared" ca="1" si="56"/>
        <v>1.3446999255840383E-2</v>
      </c>
      <c r="AE151" s="4"/>
    </row>
    <row r="152" spans="1:31" x14ac:dyDescent="0.2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0.16564416000000001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7.7115224577600285E-9</v>
      </c>
      <c r="L152" s="13">
        <f t="shared" ca="1" si="44"/>
        <v>247</v>
      </c>
      <c r="M152" s="7">
        <f t="shared" ca="1" si="45"/>
        <v>753</v>
      </c>
      <c r="N152" s="44">
        <f t="shared" ca="1" si="46"/>
        <v>7</v>
      </c>
      <c r="O152" s="94">
        <f t="shared" ca="1" si="47"/>
        <v>2.024607876260911</v>
      </c>
      <c r="P152" s="94">
        <f t="shared" ca="1" si="48"/>
        <v>20.246078762609113</v>
      </c>
      <c r="Q152" s="94">
        <f t="shared" ca="1" si="49"/>
        <v>20.246078762609113</v>
      </c>
      <c r="R152" s="94">
        <f t="shared" ca="1" si="50"/>
        <v>2.0246078762609114</v>
      </c>
      <c r="S152" s="94">
        <f t="shared" ca="1" si="51"/>
        <v>2.024607876260911</v>
      </c>
      <c r="T152" s="4">
        <f t="shared" ca="1" si="52"/>
        <v>1.5612809105943851E-8</v>
      </c>
      <c r="U152" s="46">
        <f t="shared" ca="1" si="53"/>
        <v>1593.2841102754392</v>
      </c>
      <c r="V152" s="4">
        <f t="shared" ca="1" si="54"/>
        <v>1.2286646197981255E-5</v>
      </c>
      <c r="W152" s="13">
        <f t="shared" ca="1" si="55"/>
        <v>6600.8239199999998</v>
      </c>
      <c r="X152" s="4">
        <f t="shared" ca="1" si="56"/>
        <v>5.0902401898799581E-5</v>
      </c>
      <c r="AE152" s="4"/>
    </row>
    <row r="153" spans="1:31" x14ac:dyDescent="0.2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0.16564416000000001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1.5578833248000071E-11</v>
      </c>
      <c r="L153" s="13">
        <f t="shared" ca="1" si="44"/>
        <v>226</v>
      </c>
      <c r="M153" s="7">
        <f t="shared" ca="1" si="45"/>
        <v>774</v>
      </c>
      <c r="N153" s="44">
        <f t="shared" ca="1" si="46"/>
        <v>7</v>
      </c>
      <c r="O153" s="94">
        <f t="shared" ca="1" si="47"/>
        <v>2.024607876260911</v>
      </c>
      <c r="P153" s="94">
        <f t="shared" ca="1" si="48"/>
        <v>20.246078762609113</v>
      </c>
      <c r="Q153" s="94">
        <f t="shared" ca="1" si="49"/>
        <v>20.246078762609113</v>
      </c>
      <c r="R153" s="94">
        <f t="shared" ca="1" si="50"/>
        <v>2.0246078762609114</v>
      </c>
      <c r="S153" s="94">
        <f t="shared" ca="1" si="51"/>
        <v>2.024607876260911</v>
      </c>
      <c r="T153" s="4">
        <f t="shared" ca="1" si="52"/>
        <v>3.1541028496856291E-11</v>
      </c>
      <c r="U153" s="46">
        <f t="shared" ca="1" si="53"/>
        <v>1572.2841102754392</v>
      </c>
      <c r="V153" s="4">
        <f t="shared" ca="1" si="54"/>
        <v>2.4494351972461222E-8</v>
      </c>
      <c r="W153" s="13">
        <f t="shared" ca="1" si="55"/>
        <v>4394.80872</v>
      </c>
      <c r="X153" s="4">
        <f t="shared" ca="1" si="56"/>
        <v>6.8465992205736636E-8</v>
      </c>
      <c r="AE153" s="4"/>
    </row>
    <row r="154" spans="1:31" x14ac:dyDescent="0.2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0.16564416000000001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260</v>
      </c>
      <c r="M154" s="7">
        <f t="shared" ca="1" si="45"/>
        <v>740</v>
      </c>
      <c r="N154" s="44">
        <f t="shared" ca="1" si="46"/>
        <v>7</v>
      </c>
      <c r="O154" s="94">
        <f t="shared" ca="1" si="47"/>
        <v>2.024607876260911</v>
      </c>
      <c r="P154" s="94">
        <f t="shared" ca="1" si="48"/>
        <v>20.246078762609113</v>
      </c>
      <c r="Q154" s="94">
        <f t="shared" ca="1" si="49"/>
        <v>20.048213173681361</v>
      </c>
      <c r="R154" s="94">
        <f t="shared" ca="1" si="50"/>
        <v>2.0147145968145237</v>
      </c>
      <c r="S154" s="94">
        <f t="shared" ca="1" si="51"/>
        <v>2.024607876260911</v>
      </c>
      <c r="T154" s="4">
        <f t="shared" ca="1" si="52"/>
        <v>0</v>
      </c>
      <c r="U154" s="46">
        <f t="shared" ca="1" si="53"/>
        <v>1606.2841102754392</v>
      </c>
      <c r="V154" s="4">
        <f t="shared" ca="1" si="54"/>
        <v>0</v>
      </c>
      <c r="W154" s="13">
        <f t="shared" ca="1" si="55"/>
        <v>17868.723119999999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0.16564416000000001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239</v>
      </c>
      <c r="M155" s="7">
        <f t="shared" ca="1" si="45"/>
        <v>761</v>
      </c>
      <c r="N155" s="44">
        <f t="shared" ca="1" si="46"/>
        <v>7</v>
      </c>
      <c r="O155" s="94">
        <f t="shared" ca="1" si="47"/>
        <v>2.024607876260911</v>
      </c>
      <c r="P155" s="94">
        <f t="shared" ca="1" si="48"/>
        <v>20.246078762609113</v>
      </c>
      <c r="Q155" s="94">
        <f t="shared" ca="1" si="49"/>
        <v>20.246078762609113</v>
      </c>
      <c r="R155" s="94">
        <f t="shared" ca="1" si="50"/>
        <v>2.0246078762609114</v>
      </c>
      <c r="S155" s="94">
        <f t="shared" ca="1" si="51"/>
        <v>2.024607876260911</v>
      </c>
      <c r="T155" s="4">
        <f t="shared" ca="1" si="52"/>
        <v>0</v>
      </c>
      <c r="U155" s="46">
        <f t="shared" ca="1" si="53"/>
        <v>1585.2841102754392</v>
      </c>
      <c r="V155" s="4">
        <f t="shared" ca="1" si="54"/>
        <v>0</v>
      </c>
      <c r="W155" s="13">
        <f t="shared" ca="1" si="55"/>
        <v>15662.707919999999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0.16564416000000001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1.4964965058484152E-3</v>
      </c>
      <c r="L156" s="13">
        <f t="shared" ca="1" si="44"/>
        <v>218</v>
      </c>
      <c r="M156" s="7">
        <f t="shared" ca="1" si="45"/>
        <v>782</v>
      </c>
      <c r="N156" s="44">
        <f t="shared" ca="1" si="46"/>
        <v>7</v>
      </c>
      <c r="O156" s="94">
        <f t="shared" ca="1" si="47"/>
        <v>2.024607876260911</v>
      </c>
      <c r="P156" s="94">
        <f t="shared" ca="1" si="48"/>
        <v>20.246078762609113</v>
      </c>
      <c r="Q156" s="94">
        <f t="shared" ca="1" si="49"/>
        <v>20.246078762609113</v>
      </c>
      <c r="R156" s="94">
        <f t="shared" ca="1" si="50"/>
        <v>2.0246078762609114</v>
      </c>
      <c r="S156" s="94">
        <f t="shared" ca="1" si="51"/>
        <v>2.024607876260911</v>
      </c>
      <c r="T156" s="4">
        <f t="shared" ca="1" si="52"/>
        <v>3.029818612537634E-3</v>
      </c>
      <c r="U156" s="46">
        <f t="shared" ca="1" si="53"/>
        <v>1564.2841102754392</v>
      </c>
      <c r="V156" s="4">
        <f t="shared" ca="1" si="54"/>
        <v>2.3409457051813916</v>
      </c>
      <c r="W156" s="13">
        <f t="shared" ca="1" si="55"/>
        <v>13456.692719999999</v>
      </c>
      <c r="X156" s="4">
        <f t="shared" ca="1" si="56"/>
        <v>20.137893635755805</v>
      </c>
      <c r="AE156" s="4"/>
    </row>
    <row r="157" spans="1:31" x14ac:dyDescent="0.2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0.16564416000000001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7.5580631608505885E-5</v>
      </c>
      <c r="L157" s="13">
        <f t="shared" ca="1" si="44"/>
        <v>197</v>
      </c>
      <c r="M157" s="7">
        <f t="shared" ca="1" si="45"/>
        <v>803</v>
      </c>
      <c r="N157" s="44">
        <f t="shared" ca="1" si="46"/>
        <v>7</v>
      </c>
      <c r="O157" s="94">
        <f t="shared" ca="1" si="47"/>
        <v>2.024607876260911</v>
      </c>
      <c r="P157" s="94">
        <f t="shared" ca="1" si="48"/>
        <v>20.246078762609113</v>
      </c>
      <c r="Q157" s="94">
        <f t="shared" ca="1" si="49"/>
        <v>20.246078762609113</v>
      </c>
      <c r="R157" s="94">
        <f t="shared" ca="1" si="50"/>
        <v>2.0246078762609114</v>
      </c>
      <c r="S157" s="94">
        <f t="shared" ca="1" si="51"/>
        <v>2.024607876260911</v>
      </c>
      <c r="T157" s="4">
        <f t="shared" ca="1" si="52"/>
        <v>1.5302114204735539E-4</v>
      </c>
      <c r="U157" s="46">
        <f t="shared" ca="1" si="53"/>
        <v>1543.2841102754392</v>
      </c>
      <c r="V157" s="4">
        <f t="shared" ca="1" si="54"/>
        <v>0.11664238780598873</v>
      </c>
      <c r="W157" s="13">
        <f t="shared" ca="1" si="55"/>
        <v>11250.677519999999</v>
      </c>
      <c r="X157" s="4">
        <f t="shared" ca="1" si="56"/>
        <v>0.85033331298521853</v>
      </c>
      <c r="AE157" s="4"/>
    </row>
    <row r="158" spans="1:31" x14ac:dyDescent="0.2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0.16564416000000001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1.5268814466364842E-6</v>
      </c>
      <c r="L158" s="13">
        <f t="shared" ca="1" si="44"/>
        <v>176</v>
      </c>
      <c r="M158" s="7">
        <f t="shared" ca="1" si="45"/>
        <v>824</v>
      </c>
      <c r="N158" s="44">
        <f t="shared" ca="1" si="46"/>
        <v>7</v>
      </c>
      <c r="O158" s="94">
        <f t="shared" ca="1" si="47"/>
        <v>2.024607876260911</v>
      </c>
      <c r="P158" s="94">
        <f t="shared" ca="1" si="48"/>
        <v>20.246078762609113</v>
      </c>
      <c r="Q158" s="94">
        <f t="shared" ca="1" si="49"/>
        <v>20.246078762609113</v>
      </c>
      <c r="R158" s="94">
        <f t="shared" ca="1" si="50"/>
        <v>2.0246078762609114</v>
      </c>
      <c r="S158" s="94">
        <f t="shared" ca="1" si="51"/>
        <v>2.024607876260911</v>
      </c>
      <c r="T158" s="4">
        <f t="shared" ca="1" si="52"/>
        <v>3.0913362029768799E-6</v>
      </c>
      <c r="U158" s="46">
        <f t="shared" ca="1" si="53"/>
        <v>1522.2841102754392</v>
      </c>
      <c r="V158" s="4">
        <f t="shared" ca="1" si="54"/>
        <v>2.3243473644890961E-3</v>
      </c>
      <c r="W158" s="13">
        <f t="shared" ca="1" si="55"/>
        <v>9044.6623199999995</v>
      </c>
      <c r="X158" s="4">
        <f t="shared" ca="1" si="56"/>
        <v>1.3810127087500099E-2</v>
      </c>
      <c r="AE158" s="4"/>
    </row>
    <row r="159" spans="1:31" x14ac:dyDescent="0.2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0.16564416000000001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1.5423044915520057E-8</v>
      </c>
      <c r="L159" s="13">
        <f t="shared" ca="1" si="44"/>
        <v>155</v>
      </c>
      <c r="M159" s="7">
        <f t="shared" ca="1" si="45"/>
        <v>845</v>
      </c>
      <c r="N159" s="44">
        <f t="shared" ca="1" si="46"/>
        <v>8</v>
      </c>
      <c r="O159" s="94">
        <f t="shared" ca="1" si="47"/>
        <v>2.2453575181263927</v>
      </c>
      <c r="P159" s="94">
        <f t="shared" ca="1" si="48"/>
        <v>21.129077330071038</v>
      </c>
      <c r="Q159" s="94">
        <f t="shared" ca="1" si="49"/>
        <v>20.246078762609113</v>
      </c>
      <c r="R159" s="94">
        <f t="shared" ca="1" si="50"/>
        <v>2.0687578046340076</v>
      </c>
      <c r="S159" s="94">
        <f t="shared" ca="1" si="51"/>
        <v>2.2453575181263927</v>
      </c>
      <c r="T159" s="4">
        <f t="shared" ca="1" si="52"/>
        <v>3.4630249853463995E-8</v>
      </c>
      <c r="U159" s="46">
        <f t="shared" ca="1" si="53"/>
        <v>1619.0020885749643</v>
      </c>
      <c r="V159" s="4">
        <f t="shared" ca="1" si="54"/>
        <v>2.4969941930412457E-5</v>
      </c>
      <c r="W159" s="13">
        <f t="shared" ca="1" si="55"/>
        <v>6838.6471199999996</v>
      </c>
      <c r="X159" s="4">
        <f t="shared" ca="1" si="56"/>
        <v>1.0547276169315188E-4</v>
      </c>
      <c r="AE159" s="4"/>
    </row>
    <row r="160" spans="1:31" x14ac:dyDescent="0.2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0.16564416000000001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7.7894166240000344E-11</v>
      </c>
      <c r="L160" s="13">
        <f t="shared" ca="1" si="44"/>
        <v>134</v>
      </c>
      <c r="M160" s="7">
        <f t="shared" ca="1" si="45"/>
        <v>866</v>
      </c>
      <c r="N160" s="44">
        <f t="shared" ca="1" si="46"/>
        <v>8</v>
      </c>
      <c r="O160" s="94">
        <f t="shared" ca="1" si="47"/>
        <v>2.2453575181263927</v>
      </c>
      <c r="P160" s="94">
        <f t="shared" ca="1" si="48"/>
        <v>22.453575181263933</v>
      </c>
      <c r="Q160" s="94">
        <f t="shared" ca="1" si="49"/>
        <v>22.453575181263933</v>
      </c>
      <c r="R160" s="94">
        <f t="shared" ca="1" si="50"/>
        <v>2.2453575181263932</v>
      </c>
      <c r="S160" s="94">
        <f t="shared" ca="1" si="51"/>
        <v>2.2453575181263927</v>
      </c>
      <c r="T160" s="4">
        <f t="shared" ca="1" si="52"/>
        <v>1.7490025178517181E-10</v>
      </c>
      <c r="U160" s="46">
        <f t="shared" ca="1" si="53"/>
        <v>1598.0020885749643</v>
      </c>
      <c r="V160" s="4">
        <f t="shared" ca="1" si="54"/>
        <v>1.2447504033932603E-7</v>
      </c>
      <c r="W160" s="13">
        <f t="shared" ca="1" si="55"/>
        <v>4632.6319199999998</v>
      </c>
      <c r="X160" s="4">
        <f t="shared" ca="1" si="56"/>
        <v>3.6085500090521197E-7</v>
      </c>
      <c r="AE160" s="4"/>
    </row>
    <row r="161" spans="1:31" x14ac:dyDescent="0.2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0.16564416000000001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1.5736195200000088E-13</v>
      </c>
      <c r="L161" s="13">
        <f t="shared" ca="1" si="44"/>
        <v>113</v>
      </c>
      <c r="M161" s="7">
        <f t="shared" ca="1" si="45"/>
        <v>887</v>
      </c>
      <c r="N161" s="44">
        <f t="shared" ca="1" si="46"/>
        <v>8</v>
      </c>
      <c r="O161" s="94">
        <f t="shared" ca="1" si="47"/>
        <v>2.2453575181263927</v>
      </c>
      <c r="P161" s="94">
        <f t="shared" ca="1" si="48"/>
        <v>22.453575181263933</v>
      </c>
      <c r="Q161" s="94">
        <f t="shared" ca="1" si="49"/>
        <v>22.453575181263933</v>
      </c>
      <c r="R161" s="94">
        <f t="shared" ca="1" si="50"/>
        <v>2.2453575181263932</v>
      </c>
      <c r="S161" s="94">
        <f t="shared" ca="1" si="51"/>
        <v>2.2453575181263927</v>
      </c>
      <c r="T161" s="4">
        <f t="shared" ca="1" si="52"/>
        <v>3.5333384199024652E-13</v>
      </c>
      <c r="U161" s="46">
        <f t="shared" ca="1" si="53"/>
        <v>1577.0020885749643</v>
      </c>
      <c r="V161" s="4">
        <f t="shared" ca="1" si="54"/>
        <v>2.4816012696623467E-10</v>
      </c>
      <c r="W161" s="13">
        <f t="shared" ca="1" si="55"/>
        <v>2426.61672</v>
      </c>
      <c r="X161" s="4">
        <f t="shared" ca="1" si="56"/>
        <v>3.8185714381503959E-10</v>
      </c>
      <c r="AE161" s="4"/>
    </row>
    <row r="162" spans="1:31" x14ac:dyDescent="0.2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0.16564416000000001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260</v>
      </c>
      <c r="M162" s="7">
        <f t="shared" ca="1" si="45"/>
        <v>740</v>
      </c>
      <c r="N162" s="44">
        <f t="shared" ca="1" si="46"/>
        <v>7</v>
      </c>
      <c r="O162" s="94">
        <f t="shared" ca="1" si="47"/>
        <v>2.024607876260911</v>
      </c>
      <c r="P162" s="94">
        <f t="shared" ca="1" si="48"/>
        <v>20.246078762609113</v>
      </c>
      <c r="Q162" s="94">
        <f t="shared" ca="1" si="49"/>
        <v>20.048213173681361</v>
      </c>
      <c r="R162" s="94">
        <f t="shared" ca="1" si="50"/>
        <v>2.0147145968145237</v>
      </c>
      <c r="S162" s="94">
        <f t="shared" ca="1" si="51"/>
        <v>2.024607876260911</v>
      </c>
      <c r="T162" s="4">
        <f t="shared" ca="1" si="52"/>
        <v>0</v>
      </c>
      <c r="U162" s="46">
        <f t="shared" ca="1" si="53"/>
        <v>1606.2841102754392</v>
      </c>
      <c r="V162" s="4">
        <f t="shared" ca="1" si="54"/>
        <v>0</v>
      </c>
      <c r="W162" s="13">
        <f t="shared" ca="1" si="55"/>
        <v>17410.2984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0.16564416000000001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239</v>
      </c>
      <c r="M163" s="7">
        <f t="shared" ca="1" si="45"/>
        <v>761</v>
      </c>
      <c r="N163" s="44">
        <f t="shared" ca="1" si="46"/>
        <v>7</v>
      </c>
      <c r="O163" s="94">
        <f t="shared" ca="1" si="47"/>
        <v>2.024607876260911</v>
      </c>
      <c r="P163" s="94">
        <f t="shared" ca="1" si="48"/>
        <v>20.246078762609113</v>
      </c>
      <c r="Q163" s="94">
        <f t="shared" ca="1" si="49"/>
        <v>20.246078762609113</v>
      </c>
      <c r="R163" s="94">
        <f t="shared" ca="1" si="50"/>
        <v>2.0246078762609114</v>
      </c>
      <c r="S163" s="94">
        <f t="shared" ca="1" si="51"/>
        <v>2.024607876260911</v>
      </c>
      <c r="T163" s="4">
        <f t="shared" ca="1" si="52"/>
        <v>0</v>
      </c>
      <c r="U163" s="46">
        <f t="shared" ca="1" si="53"/>
        <v>1585.2841102754392</v>
      </c>
      <c r="V163" s="4">
        <f t="shared" ca="1" si="54"/>
        <v>0</v>
      </c>
      <c r="W163" s="13">
        <f t="shared" ca="1" si="55"/>
        <v>15204.283199999998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0.16564416000000001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7.7975344252101579E-3</v>
      </c>
      <c r="L164" s="13">
        <f t="shared" ca="1" si="44"/>
        <v>218</v>
      </c>
      <c r="M164" s="7">
        <f t="shared" ca="1" si="45"/>
        <v>782</v>
      </c>
      <c r="N164" s="44">
        <f t="shared" ca="1" si="46"/>
        <v>7</v>
      </c>
      <c r="O164" s="94">
        <f t="shared" ca="1" si="47"/>
        <v>2.024607876260911</v>
      </c>
      <c r="P164" s="94">
        <f t="shared" ca="1" si="48"/>
        <v>20.246078762609113</v>
      </c>
      <c r="Q164" s="94">
        <f t="shared" ca="1" si="49"/>
        <v>20.246078762609113</v>
      </c>
      <c r="R164" s="94">
        <f t="shared" ca="1" si="50"/>
        <v>2.0246078762609114</v>
      </c>
      <c r="S164" s="94">
        <f t="shared" ca="1" si="51"/>
        <v>2.024607876260911</v>
      </c>
      <c r="T164" s="4">
        <f t="shared" ca="1" si="52"/>
        <v>1.5786949612696079E-2</v>
      </c>
      <c r="U164" s="46">
        <f t="shared" ca="1" si="53"/>
        <v>1564.2841102754392</v>
      </c>
      <c r="V164" s="4">
        <f t="shared" ca="1" si="54"/>
        <v>12.19755920068198</v>
      </c>
      <c r="W164" s="13">
        <f t="shared" ca="1" si="55"/>
        <v>12998.267999999998</v>
      </c>
      <c r="X164" s="4">
        <f t="shared" ca="1" si="56"/>
        <v>101.35444219810758</v>
      </c>
      <c r="AE164" s="4"/>
    </row>
    <row r="165" spans="1:31" x14ac:dyDescent="0.2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0.16564416000000001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3.938148699601093E-4</v>
      </c>
      <c r="L165" s="13">
        <f t="shared" ca="1" si="44"/>
        <v>197</v>
      </c>
      <c r="M165" s="7">
        <f t="shared" ca="1" si="45"/>
        <v>803</v>
      </c>
      <c r="N165" s="44">
        <f t="shared" ca="1" si="46"/>
        <v>7</v>
      </c>
      <c r="O165" s="94">
        <f t="shared" ca="1" si="47"/>
        <v>2.024607876260911</v>
      </c>
      <c r="P165" s="94">
        <f t="shared" ca="1" si="48"/>
        <v>20.246078762609113</v>
      </c>
      <c r="Q165" s="94">
        <f t="shared" ca="1" si="49"/>
        <v>20.246078762609113</v>
      </c>
      <c r="R165" s="94">
        <f t="shared" ca="1" si="50"/>
        <v>2.0246078762609114</v>
      </c>
      <c r="S165" s="94">
        <f t="shared" ca="1" si="51"/>
        <v>2.024607876260911</v>
      </c>
      <c r="T165" s="4">
        <f t="shared" ca="1" si="52"/>
        <v>7.9732068750990373E-4</v>
      </c>
      <c r="U165" s="46">
        <f t="shared" ca="1" si="53"/>
        <v>1543.2841102754392</v>
      </c>
      <c r="V165" s="4">
        <f t="shared" ca="1" si="54"/>
        <v>0.60776823119962509</v>
      </c>
      <c r="W165" s="13">
        <f t="shared" ca="1" si="55"/>
        <v>10792.252799999998</v>
      </c>
      <c r="X165" s="4">
        <f t="shared" ca="1" si="56"/>
        <v>4.2501496330086246</v>
      </c>
      <c r="AE165" s="4"/>
    </row>
    <row r="166" spans="1:31" x14ac:dyDescent="0.2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0.16564416000000001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7.9558559587900946E-6</v>
      </c>
      <c r="L166" s="13">
        <f t="shared" ca="1" si="44"/>
        <v>176</v>
      </c>
      <c r="M166" s="7">
        <f t="shared" ca="1" si="45"/>
        <v>824</v>
      </c>
      <c r="N166" s="44">
        <f t="shared" ca="1" si="46"/>
        <v>7</v>
      </c>
      <c r="O166" s="94">
        <f t="shared" ca="1" si="47"/>
        <v>2.024607876260911</v>
      </c>
      <c r="P166" s="94">
        <f t="shared" ca="1" si="48"/>
        <v>20.246078762609113</v>
      </c>
      <c r="Q166" s="94">
        <f t="shared" ca="1" si="49"/>
        <v>20.246078762609113</v>
      </c>
      <c r="R166" s="94">
        <f t="shared" ca="1" si="50"/>
        <v>2.0246078762609114</v>
      </c>
      <c r="S166" s="94">
        <f t="shared" ca="1" si="51"/>
        <v>2.024607876260911</v>
      </c>
      <c r="T166" s="4">
        <f t="shared" ca="1" si="52"/>
        <v>1.6107488636563727E-5</v>
      </c>
      <c r="U166" s="46">
        <f t="shared" ca="1" si="53"/>
        <v>1522.2841102754392</v>
      </c>
      <c r="V166" s="4">
        <f t="shared" ca="1" si="54"/>
        <v>1.2111073109706331E-2</v>
      </c>
      <c r="W166" s="13">
        <f t="shared" ca="1" si="55"/>
        <v>8586.2375999999986</v>
      </c>
      <c r="X166" s="4">
        <f t="shared" ca="1" si="56"/>
        <v>6.8310869573547553E-2</v>
      </c>
      <c r="AE166" s="4"/>
    </row>
    <row r="167" spans="1:31" x14ac:dyDescent="0.2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0.16564416000000001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8.036218140192024E-8</v>
      </c>
      <c r="L167" s="13">
        <f t="shared" ca="1" si="44"/>
        <v>155</v>
      </c>
      <c r="M167" s="7">
        <f t="shared" ca="1" si="45"/>
        <v>845</v>
      </c>
      <c r="N167" s="44">
        <f t="shared" ca="1" si="46"/>
        <v>8</v>
      </c>
      <c r="O167" s="94">
        <f t="shared" ca="1" si="47"/>
        <v>2.2453575181263927</v>
      </c>
      <c r="P167" s="94">
        <f t="shared" ca="1" si="48"/>
        <v>21.129077330071038</v>
      </c>
      <c r="Q167" s="94">
        <f t="shared" ca="1" si="49"/>
        <v>20.246078762609113</v>
      </c>
      <c r="R167" s="94">
        <f t="shared" ca="1" si="50"/>
        <v>2.0687578046340076</v>
      </c>
      <c r="S167" s="94">
        <f t="shared" ca="1" si="51"/>
        <v>2.2453575181263927</v>
      </c>
      <c r="T167" s="4">
        <f t="shared" ca="1" si="52"/>
        <v>1.8044182818383858E-7</v>
      </c>
      <c r="U167" s="46">
        <f t="shared" ca="1" si="53"/>
        <v>1619.0020885749643</v>
      </c>
      <c r="V167" s="4">
        <f t="shared" ca="1" si="54"/>
        <v>1.3010653953214902E-4</v>
      </c>
      <c r="W167" s="13">
        <f t="shared" ca="1" si="55"/>
        <v>6380.2223999999997</v>
      </c>
      <c r="X167" s="4">
        <f t="shared" ca="1" si="56"/>
        <v>5.1272858989339493E-4</v>
      </c>
      <c r="AE167" s="4"/>
    </row>
    <row r="168" spans="1:31" x14ac:dyDescent="0.2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0.16564416000000001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4.058696030400015E-10</v>
      </c>
      <c r="L168" s="13">
        <f t="shared" ca="1" si="44"/>
        <v>134</v>
      </c>
      <c r="M168" s="7">
        <f t="shared" ca="1" si="45"/>
        <v>866</v>
      </c>
      <c r="N168" s="44">
        <f t="shared" ca="1" si="46"/>
        <v>8</v>
      </c>
      <c r="O168" s="94">
        <f t="shared" ca="1" si="47"/>
        <v>2.2453575181263927</v>
      </c>
      <c r="P168" s="94">
        <f t="shared" ca="1" si="48"/>
        <v>22.453575181263933</v>
      </c>
      <c r="Q168" s="94">
        <f t="shared" ca="1" si="49"/>
        <v>22.453575181263933</v>
      </c>
      <c r="R168" s="94">
        <f t="shared" ca="1" si="50"/>
        <v>2.2453575181263932</v>
      </c>
      <c r="S168" s="94">
        <f t="shared" ca="1" si="51"/>
        <v>2.2453575181263927</v>
      </c>
      <c r="T168" s="4">
        <f t="shared" ca="1" si="52"/>
        <v>9.1132236456484199E-10</v>
      </c>
      <c r="U168" s="46">
        <f t="shared" ca="1" si="53"/>
        <v>1598.0020885749643</v>
      </c>
      <c r="V168" s="4">
        <f t="shared" ca="1" si="54"/>
        <v>6.4858047334701407E-7</v>
      </c>
      <c r="W168" s="13">
        <f t="shared" ca="1" si="55"/>
        <v>4174.2071999999998</v>
      </c>
      <c r="X168" s="4">
        <f t="shared" ca="1" si="56"/>
        <v>1.694183819270716E-6</v>
      </c>
      <c r="AE168" s="4"/>
    </row>
    <row r="169" spans="1:31" x14ac:dyDescent="0.2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0.16564416000000001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8.1993859200000393E-13</v>
      </c>
      <c r="L169" s="13">
        <f t="shared" ca="1" si="44"/>
        <v>113</v>
      </c>
      <c r="M169" s="7">
        <f t="shared" ca="1" si="45"/>
        <v>887</v>
      </c>
      <c r="N169" s="44">
        <f t="shared" ca="1" si="46"/>
        <v>8</v>
      </c>
      <c r="O169" s="94">
        <f t="shared" ca="1" si="47"/>
        <v>2.2453575181263927</v>
      </c>
      <c r="P169" s="94">
        <f t="shared" ca="1" si="48"/>
        <v>22.453575181263933</v>
      </c>
      <c r="Q169" s="94">
        <f t="shared" ca="1" si="49"/>
        <v>22.453575181263933</v>
      </c>
      <c r="R169" s="94">
        <f t="shared" ca="1" si="50"/>
        <v>2.2453575181263932</v>
      </c>
      <c r="S169" s="94">
        <f t="shared" ca="1" si="51"/>
        <v>2.2453575181263927</v>
      </c>
      <c r="T169" s="4">
        <f t="shared" ca="1" si="52"/>
        <v>1.8410552819491778E-12</v>
      </c>
      <c r="U169" s="46">
        <f t="shared" ca="1" si="53"/>
        <v>1577.0020885749643</v>
      </c>
      <c r="V169" s="4">
        <f t="shared" ca="1" si="54"/>
        <v>1.2930448720872216E-9</v>
      </c>
      <c r="W169" s="13">
        <f t="shared" ca="1" si="55"/>
        <v>1968.1919999999998</v>
      </c>
      <c r="X169" s="4">
        <f t="shared" ca="1" si="56"/>
        <v>1.6137965772656716E-9</v>
      </c>
      <c r="AE169" s="4"/>
    </row>
    <row r="170" spans="1:31" x14ac:dyDescent="0.2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0.16564416000000001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147</v>
      </c>
      <c r="M170" s="7">
        <f t="shared" ca="1" si="45"/>
        <v>853</v>
      </c>
      <c r="N170" s="44">
        <f t="shared" ca="1" si="46"/>
        <v>8</v>
      </c>
      <c r="O170" s="94">
        <f t="shared" ca="1" si="47"/>
        <v>2.2453575181263927</v>
      </c>
      <c r="P170" s="94">
        <f t="shared" ca="1" si="48"/>
        <v>22.453575181263933</v>
      </c>
      <c r="Q170" s="94">
        <f t="shared" ca="1" si="49"/>
        <v>20.687578046340075</v>
      </c>
      <c r="R170" s="94">
        <f t="shared" ca="1" si="50"/>
        <v>2.1570576613802004</v>
      </c>
      <c r="S170" s="94">
        <f t="shared" ca="1" si="51"/>
        <v>2.2453575181263927</v>
      </c>
      <c r="T170" s="4">
        <f t="shared" ca="1" si="52"/>
        <v>0</v>
      </c>
      <c r="U170" s="46">
        <f t="shared" ca="1" si="53"/>
        <v>1611.0020885749643</v>
      </c>
      <c r="V170" s="4">
        <f t="shared" ca="1" si="54"/>
        <v>0</v>
      </c>
      <c r="W170" s="13">
        <f t="shared" ca="1" si="55"/>
        <v>15442.106399999999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0.16564416000000001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126</v>
      </c>
      <c r="M171" s="7">
        <f t="shared" ca="1" si="45"/>
        <v>874</v>
      </c>
      <c r="N171" s="44">
        <f t="shared" ca="1" si="46"/>
        <v>8</v>
      </c>
      <c r="O171" s="94">
        <f t="shared" ca="1" si="47"/>
        <v>2.2453575181263927</v>
      </c>
      <c r="P171" s="94">
        <f t="shared" ca="1" si="48"/>
        <v>22.453575181263933</v>
      </c>
      <c r="Q171" s="94">
        <f t="shared" ca="1" si="49"/>
        <v>22.453575181263933</v>
      </c>
      <c r="R171" s="94">
        <f t="shared" ca="1" si="50"/>
        <v>2.2453575181263932</v>
      </c>
      <c r="S171" s="94">
        <f t="shared" ca="1" si="51"/>
        <v>2.2453575181263927</v>
      </c>
      <c r="T171" s="4">
        <f t="shared" ca="1" si="52"/>
        <v>0</v>
      </c>
      <c r="U171" s="46">
        <f t="shared" ca="1" si="53"/>
        <v>1590.0020885749643</v>
      </c>
      <c r="V171" s="4">
        <f t="shared" ca="1" si="54"/>
        <v>0</v>
      </c>
      <c r="W171" s="13">
        <f t="shared" ca="1" si="55"/>
        <v>13236.091199999999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0.16564416000000001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7.8762973992021858E-5</v>
      </c>
      <c r="L172" s="13">
        <f t="shared" ca="1" si="44"/>
        <v>105</v>
      </c>
      <c r="M172" s="7">
        <f t="shared" ca="1" si="45"/>
        <v>895</v>
      </c>
      <c r="N172" s="44">
        <f t="shared" ca="1" si="46"/>
        <v>8</v>
      </c>
      <c r="O172" s="94">
        <f t="shared" ca="1" si="47"/>
        <v>2.2453575181263927</v>
      </c>
      <c r="P172" s="94">
        <f t="shared" ca="1" si="48"/>
        <v>22.453575181263933</v>
      </c>
      <c r="Q172" s="94">
        <f t="shared" ca="1" si="49"/>
        <v>22.453575181263933</v>
      </c>
      <c r="R172" s="94">
        <f t="shared" ca="1" si="50"/>
        <v>2.2453575181263932</v>
      </c>
      <c r="S172" s="94">
        <f t="shared" ca="1" si="51"/>
        <v>2.2453575181263927</v>
      </c>
      <c r="T172" s="4">
        <f t="shared" ca="1" si="52"/>
        <v>1.7685103580297981E-4</v>
      </c>
      <c r="U172" s="46">
        <f t="shared" ca="1" si="53"/>
        <v>1569.0020885749643</v>
      </c>
      <c r="V172" s="4">
        <f t="shared" ca="1" si="54"/>
        <v>0.12357927069585789</v>
      </c>
      <c r="W172" s="13">
        <f t="shared" ca="1" si="55"/>
        <v>11030.075999999999</v>
      </c>
      <c r="X172" s="4">
        <f t="shared" ca="1" si="56"/>
        <v>0.86876158911802437</v>
      </c>
      <c r="AE172" s="4"/>
    </row>
    <row r="173" spans="1:31" x14ac:dyDescent="0.2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0.16564416000000001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3.9779279793950473E-6</v>
      </c>
      <c r="L173" s="13">
        <f t="shared" ca="1" si="44"/>
        <v>84</v>
      </c>
      <c r="M173" s="7">
        <f t="shared" ca="1" si="45"/>
        <v>916</v>
      </c>
      <c r="N173" s="44">
        <f t="shared" ca="1" si="46"/>
        <v>8</v>
      </c>
      <c r="O173" s="94">
        <f t="shared" ca="1" si="47"/>
        <v>2.2453575181263927</v>
      </c>
      <c r="P173" s="94">
        <f t="shared" ca="1" si="48"/>
        <v>22.453575181263933</v>
      </c>
      <c r="Q173" s="94">
        <f t="shared" ca="1" si="49"/>
        <v>22.453575181263933</v>
      </c>
      <c r="R173" s="94">
        <f t="shared" ca="1" si="50"/>
        <v>2.2453575181263932</v>
      </c>
      <c r="S173" s="94">
        <f t="shared" ca="1" si="51"/>
        <v>2.2453575181263927</v>
      </c>
      <c r="T173" s="4">
        <f t="shared" ca="1" si="52"/>
        <v>8.9318704951000001E-6</v>
      </c>
      <c r="U173" s="46">
        <f t="shared" ca="1" si="53"/>
        <v>1548.0020885749643</v>
      </c>
      <c r="V173" s="4">
        <f t="shared" ca="1" si="54"/>
        <v>6.1578408203043205E-3</v>
      </c>
      <c r="W173" s="13">
        <f t="shared" ca="1" si="55"/>
        <v>8824.0607999999993</v>
      </c>
      <c r="X173" s="4">
        <f t="shared" ca="1" si="56"/>
        <v>3.5101478348203041E-2</v>
      </c>
      <c r="AE173" s="4"/>
    </row>
    <row r="174" spans="1:31" x14ac:dyDescent="0.2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0.16564416000000001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8.0362181401920214E-8</v>
      </c>
      <c r="L174" s="13">
        <f t="shared" ca="1" si="44"/>
        <v>63</v>
      </c>
      <c r="M174" s="7">
        <f t="shared" ca="1" si="45"/>
        <v>937</v>
      </c>
      <c r="N174" s="44">
        <f t="shared" ca="1" si="46"/>
        <v>8</v>
      </c>
      <c r="O174" s="94">
        <f t="shared" ca="1" si="47"/>
        <v>2.2453575181263927</v>
      </c>
      <c r="P174" s="94">
        <f t="shared" ca="1" si="48"/>
        <v>22.453575181263933</v>
      </c>
      <c r="Q174" s="94">
        <f t="shared" ca="1" si="49"/>
        <v>22.453575181263933</v>
      </c>
      <c r="R174" s="94">
        <f t="shared" ca="1" si="50"/>
        <v>2.2453575181263932</v>
      </c>
      <c r="S174" s="94">
        <f t="shared" ca="1" si="51"/>
        <v>2.2453575181263927</v>
      </c>
      <c r="T174" s="4">
        <f t="shared" ca="1" si="52"/>
        <v>1.8044182818383853E-7</v>
      </c>
      <c r="U174" s="46">
        <f t="shared" ca="1" si="53"/>
        <v>1527.0020885749643</v>
      </c>
      <c r="V174" s="4">
        <f t="shared" ca="1" si="54"/>
        <v>1.2271321884317233E-4</v>
      </c>
      <c r="W174" s="13">
        <f t="shared" ca="1" si="55"/>
        <v>6618.0455999999995</v>
      </c>
      <c r="X174" s="4">
        <f t="shared" ca="1" si="56"/>
        <v>5.3184058103337983E-4</v>
      </c>
      <c r="AE174" s="4"/>
    </row>
    <row r="175" spans="1:31" x14ac:dyDescent="0.2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0.16564416000000001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8.11739206080003E-10</v>
      </c>
      <c r="L175" s="13">
        <f t="shared" ca="1" si="44"/>
        <v>42</v>
      </c>
      <c r="M175" s="7">
        <f t="shared" ca="1" si="45"/>
        <v>958</v>
      </c>
      <c r="N175" s="44">
        <f t="shared" ca="1" si="46"/>
        <v>8</v>
      </c>
      <c r="O175" s="94">
        <f t="shared" ca="1" si="47"/>
        <v>2.2453575181263927</v>
      </c>
      <c r="P175" s="94">
        <f t="shared" ca="1" si="48"/>
        <v>22.453575181263933</v>
      </c>
      <c r="Q175" s="94">
        <f t="shared" ca="1" si="49"/>
        <v>22.453575181263933</v>
      </c>
      <c r="R175" s="94">
        <f t="shared" ca="1" si="50"/>
        <v>2.2453575181263932</v>
      </c>
      <c r="S175" s="94">
        <f t="shared" ca="1" si="51"/>
        <v>2.2453575181263927</v>
      </c>
      <c r="T175" s="4">
        <f t="shared" ca="1" si="52"/>
        <v>1.822644729129684E-9</v>
      </c>
      <c r="U175" s="46">
        <f t="shared" ca="1" si="53"/>
        <v>1506.0020885749643</v>
      </c>
      <c r="V175" s="4">
        <f t="shared" ca="1" si="54"/>
        <v>1.2224809397346678E-6</v>
      </c>
      <c r="W175" s="13">
        <f t="shared" ca="1" si="55"/>
        <v>4412.0303999999996</v>
      </c>
      <c r="X175" s="4">
        <f t="shared" ca="1" si="56"/>
        <v>3.5814180540968377E-6</v>
      </c>
      <c r="AE175" s="4"/>
    </row>
    <row r="176" spans="1:31" x14ac:dyDescent="0.2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0.16564416000000001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4.0996929600000186E-12</v>
      </c>
      <c r="L176" s="13">
        <f t="shared" ca="1" si="44"/>
        <v>21</v>
      </c>
      <c r="M176" s="7">
        <f t="shared" ca="1" si="45"/>
        <v>979</v>
      </c>
      <c r="N176" s="44">
        <f t="shared" ca="1" si="46"/>
        <v>9</v>
      </c>
      <c r="O176" s="94">
        <f t="shared" ca="1" si="47"/>
        <v>2.4463826226525924</v>
      </c>
      <c r="P176" s="94">
        <f t="shared" ca="1" si="48"/>
        <v>24.463826226525924</v>
      </c>
      <c r="Q176" s="94">
        <f t="shared" ca="1" si="49"/>
        <v>24.061776017473527</v>
      </c>
      <c r="R176" s="94">
        <f t="shared" ca="1" si="50"/>
        <v>2.4262801121999726</v>
      </c>
      <c r="S176" s="94">
        <f t="shared" ca="1" si="51"/>
        <v>2.4463826226525924</v>
      </c>
      <c r="T176" s="4">
        <f t="shared" ca="1" si="52"/>
        <v>1.0029417615555215E-11</v>
      </c>
      <c r="U176" s="46">
        <f t="shared" ca="1" si="53"/>
        <v>1592.2016685710905</v>
      </c>
      <c r="V176" s="4">
        <f t="shared" ca="1" si="54"/>
        <v>6.5275379715411825E-9</v>
      </c>
      <c r="W176" s="13">
        <f t="shared" ca="1" si="55"/>
        <v>2206.0151999999998</v>
      </c>
      <c r="X176" s="4">
        <f t="shared" ca="1" si="56"/>
        <v>9.0439849850930324E-9</v>
      </c>
      <c r="AE176" s="4"/>
    </row>
    <row r="177" spans="1:31" x14ac:dyDescent="0.2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0.16564416000000001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8.2822080000000462E-15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2.4463826226525924</v>
      </c>
      <c r="P177" s="94">
        <f t="shared" ca="1" si="48"/>
        <v>24.463826226525924</v>
      </c>
      <c r="Q177" s="94">
        <f t="shared" ca="1" si="49"/>
        <v>24.463826226525924</v>
      </c>
      <c r="R177" s="94">
        <f t="shared" ca="1" si="50"/>
        <v>2.4463826226525924</v>
      </c>
      <c r="S177" s="94">
        <f t="shared" ca="1" si="51"/>
        <v>2.4463826226525924</v>
      </c>
      <c r="T177" s="4">
        <f t="shared" ca="1" si="52"/>
        <v>2.0261449728394396E-14</v>
      </c>
      <c r="U177" s="46">
        <f t="shared" ca="1" si="53"/>
        <v>1571.2016685710905</v>
      </c>
      <c r="V177" s="4">
        <f t="shared" ca="1" si="54"/>
        <v>1.3013019029052906E-11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7.4419840000000029E-2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373</v>
      </c>
      <c r="M178" s="7">
        <f t="shared" ca="1" si="45"/>
        <v>627</v>
      </c>
      <c r="N178" s="44">
        <f t="shared" ca="1" si="46"/>
        <v>6</v>
      </c>
      <c r="O178" s="94">
        <f t="shared" ca="1" si="47"/>
        <v>1.8267422873331627</v>
      </c>
      <c r="P178" s="94">
        <f t="shared" ca="1" si="48"/>
        <v>18.267422873331626</v>
      </c>
      <c r="Q178" s="94">
        <f t="shared" ca="1" si="49"/>
        <v>18.267422873331626</v>
      </c>
      <c r="R178" s="94">
        <f t="shared" ca="1" si="50"/>
        <v>1.8267422873331625</v>
      </c>
      <c r="S178" s="94">
        <f t="shared" ca="1" si="51"/>
        <v>1.8267422873331627</v>
      </c>
      <c r="T178" s="4">
        <f t="shared" ca="1" si="52"/>
        <v>0</v>
      </c>
      <c r="U178" s="46">
        <f t="shared" ca="1" si="53"/>
        <v>1613.7693882274957</v>
      </c>
      <c r="V178" s="4">
        <f t="shared" ca="1" si="54"/>
        <v>0</v>
      </c>
      <c r="W178" s="13">
        <f t="shared" ca="1" si="55"/>
        <v>19836.915119999998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7.4419840000000029E-2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6.5895946357743429E-2</v>
      </c>
      <c r="L179" s="13">
        <f t="shared" ca="1" si="44"/>
        <v>352</v>
      </c>
      <c r="M179" s="7">
        <f t="shared" ca="1" si="45"/>
        <v>648</v>
      </c>
      <c r="N179" s="44">
        <f t="shared" ca="1" si="46"/>
        <v>6</v>
      </c>
      <c r="O179" s="94">
        <f t="shared" ca="1" si="47"/>
        <v>1.8267422873331627</v>
      </c>
      <c r="P179" s="94">
        <f t="shared" ca="1" si="48"/>
        <v>18.267422873331626</v>
      </c>
      <c r="Q179" s="94">
        <f t="shared" ca="1" si="49"/>
        <v>18.267422873331626</v>
      </c>
      <c r="R179" s="94">
        <f t="shared" ca="1" si="50"/>
        <v>1.8267422873331625</v>
      </c>
      <c r="S179" s="94">
        <f t="shared" ca="1" si="51"/>
        <v>1.8267422873331627</v>
      </c>
      <c r="T179" s="4">
        <f t="shared" ca="1" si="52"/>
        <v>0.12037491177552762</v>
      </c>
      <c r="U179" s="46">
        <f t="shared" ca="1" si="53"/>
        <v>1592.7693882274957</v>
      </c>
      <c r="V179" s="4">
        <f t="shared" ca="1" si="54"/>
        <v>104.95704616689487</v>
      </c>
      <c r="W179" s="13">
        <f t="shared" ca="1" si="55"/>
        <v>17630.89992</v>
      </c>
      <c r="X179" s="4">
        <f t="shared" ca="1" si="56"/>
        <v>1161.8048353670629</v>
      </c>
      <c r="AE179" s="4"/>
    </row>
    <row r="180" spans="1:31" x14ac:dyDescent="0.2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7.4419840000000029E-2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3.9936937186511199E-3</v>
      </c>
      <c r="L180" s="13">
        <f t="shared" ca="1" si="44"/>
        <v>331</v>
      </c>
      <c r="M180" s="7">
        <f t="shared" ca="1" si="45"/>
        <v>669</v>
      </c>
      <c r="N180" s="44">
        <f t="shared" ca="1" si="46"/>
        <v>6</v>
      </c>
      <c r="O180" s="94">
        <f t="shared" ca="1" si="47"/>
        <v>1.8267422873331627</v>
      </c>
      <c r="P180" s="94">
        <f t="shared" ca="1" si="48"/>
        <v>18.267422873331626</v>
      </c>
      <c r="Q180" s="94">
        <f t="shared" ca="1" si="49"/>
        <v>18.267422873331626</v>
      </c>
      <c r="R180" s="94">
        <f t="shared" ca="1" si="50"/>
        <v>1.8267422873331625</v>
      </c>
      <c r="S180" s="94">
        <f t="shared" ca="1" si="51"/>
        <v>1.8267422873331627</v>
      </c>
      <c r="T180" s="4">
        <f t="shared" ca="1" si="52"/>
        <v>7.2954491985168313E-3</v>
      </c>
      <c r="U180" s="46">
        <f t="shared" ca="1" si="53"/>
        <v>1571.7693882274957</v>
      </c>
      <c r="V180" s="4">
        <f t="shared" ca="1" si="54"/>
        <v>6.2771655329322629</v>
      </c>
      <c r="W180" s="13">
        <f t="shared" ca="1" si="55"/>
        <v>15424.884719999998</v>
      </c>
      <c r="X180" s="4">
        <f t="shared" ca="1" si="56"/>
        <v>61.602265217181632</v>
      </c>
      <c r="AE180" s="4"/>
    </row>
    <row r="181" spans="1:31" x14ac:dyDescent="0.2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7.4419840000000029E-2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1.00850851481089E-4</v>
      </c>
      <c r="L181" s="13">
        <f t="shared" ca="1" si="44"/>
        <v>310</v>
      </c>
      <c r="M181" s="7">
        <f t="shared" ca="1" si="45"/>
        <v>690</v>
      </c>
      <c r="N181" s="44">
        <f t="shared" ca="1" si="46"/>
        <v>6</v>
      </c>
      <c r="O181" s="94">
        <f t="shared" ca="1" si="47"/>
        <v>1.8267422873331627</v>
      </c>
      <c r="P181" s="94">
        <f t="shared" ca="1" si="48"/>
        <v>18.267422873331626</v>
      </c>
      <c r="Q181" s="94">
        <f t="shared" ca="1" si="49"/>
        <v>18.267422873331626</v>
      </c>
      <c r="R181" s="94">
        <f t="shared" ca="1" si="50"/>
        <v>1.8267422873331625</v>
      </c>
      <c r="S181" s="94">
        <f t="shared" ca="1" si="51"/>
        <v>1.8267422873331627</v>
      </c>
      <c r="T181" s="4">
        <f t="shared" ca="1" si="52"/>
        <v>1.8422851511406161E-4</v>
      </c>
      <c r="U181" s="46">
        <f t="shared" ca="1" si="53"/>
        <v>1550.7693882274957</v>
      </c>
      <c r="V181" s="4">
        <f t="shared" ca="1" si="54"/>
        <v>0.15639641325355041</v>
      </c>
      <c r="W181" s="13">
        <f t="shared" ca="1" si="55"/>
        <v>13218.86952</v>
      </c>
      <c r="X181" s="4">
        <f t="shared" ca="1" si="56"/>
        <v>1.3331342467094143</v>
      </c>
      <c r="AE181" s="4"/>
    </row>
    <row r="182" spans="1:31" x14ac:dyDescent="0.2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7.4419840000000029E-2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1.3582606260079336E-6</v>
      </c>
      <c r="L182" s="13">
        <f t="shared" ca="1" si="44"/>
        <v>289</v>
      </c>
      <c r="M182" s="7">
        <f t="shared" ca="1" si="45"/>
        <v>711</v>
      </c>
      <c r="N182" s="44">
        <f t="shared" ca="1" si="46"/>
        <v>6</v>
      </c>
      <c r="O182" s="94">
        <f t="shared" ca="1" si="47"/>
        <v>1.8267422873331627</v>
      </c>
      <c r="P182" s="94">
        <f t="shared" ca="1" si="48"/>
        <v>18.267422873331626</v>
      </c>
      <c r="Q182" s="94">
        <f t="shared" ca="1" si="49"/>
        <v>18.267422873331626</v>
      </c>
      <c r="R182" s="94">
        <f t="shared" ca="1" si="50"/>
        <v>1.8267422873331625</v>
      </c>
      <c r="S182" s="94">
        <f t="shared" ca="1" si="51"/>
        <v>1.8267422873331627</v>
      </c>
      <c r="T182" s="4">
        <f t="shared" ca="1" si="52"/>
        <v>2.4811921227483062E-6</v>
      </c>
      <c r="U182" s="46">
        <f t="shared" ca="1" si="53"/>
        <v>1529.7693882274957</v>
      </c>
      <c r="V182" s="4">
        <f t="shared" ca="1" si="54"/>
        <v>2.0778255269016518E-3</v>
      </c>
      <c r="W182" s="13">
        <f t="shared" ca="1" si="55"/>
        <v>11012.854319999999</v>
      </c>
      <c r="X182" s="4">
        <f t="shared" ca="1" si="56"/>
        <v>1.4958326402817374E-2</v>
      </c>
      <c r="AE182" s="4"/>
    </row>
    <row r="183" spans="1:31" x14ac:dyDescent="0.2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7.4419840000000029E-2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1.0289853227332843E-8</v>
      </c>
      <c r="L183" s="13">
        <f t="shared" ca="1" si="44"/>
        <v>268</v>
      </c>
      <c r="M183" s="7">
        <f t="shared" ca="1" si="45"/>
        <v>732</v>
      </c>
      <c r="N183" s="44">
        <f t="shared" ca="1" si="46"/>
        <v>7</v>
      </c>
      <c r="O183" s="94">
        <f t="shared" ca="1" si="47"/>
        <v>2.024607876260911</v>
      </c>
      <c r="P183" s="94">
        <f t="shared" ca="1" si="48"/>
        <v>20.246078762609113</v>
      </c>
      <c r="Q183" s="94">
        <f t="shared" ca="1" si="49"/>
        <v>18.465288462259373</v>
      </c>
      <c r="R183" s="94">
        <f t="shared" ca="1" si="50"/>
        <v>1.935568361243424</v>
      </c>
      <c r="S183" s="94">
        <f t="shared" ca="1" si="51"/>
        <v>2.024607876260911</v>
      </c>
      <c r="T183" s="4">
        <f t="shared" ca="1" si="52"/>
        <v>2.0832917889626828E-8</v>
      </c>
      <c r="U183" s="46">
        <f t="shared" ca="1" si="53"/>
        <v>1614.2841102754392</v>
      </c>
      <c r="V183" s="4">
        <f t="shared" ca="1" si="54"/>
        <v>1.6610746561949852E-5</v>
      </c>
      <c r="W183" s="13">
        <f t="shared" ca="1" si="55"/>
        <v>8806.8391200000005</v>
      </c>
      <c r="X183" s="4">
        <f t="shared" ca="1" si="56"/>
        <v>9.0621081941533134E-5</v>
      </c>
      <c r="AE183" s="4"/>
    </row>
    <row r="184" spans="1:31" x14ac:dyDescent="0.2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7.4419840000000029E-2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4.1575164554880206E-11</v>
      </c>
      <c r="L184" s="13">
        <f t="shared" ca="1" si="44"/>
        <v>247</v>
      </c>
      <c r="M184" s="7">
        <f t="shared" ca="1" si="45"/>
        <v>753</v>
      </c>
      <c r="N184" s="44">
        <f t="shared" ca="1" si="46"/>
        <v>7</v>
      </c>
      <c r="O184" s="94">
        <f t="shared" ca="1" si="47"/>
        <v>2.024607876260911</v>
      </c>
      <c r="P184" s="94">
        <f t="shared" ca="1" si="48"/>
        <v>20.246078762609113</v>
      </c>
      <c r="Q184" s="94">
        <f t="shared" ca="1" si="49"/>
        <v>20.246078762609113</v>
      </c>
      <c r="R184" s="94">
        <f t="shared" ca="1" si="50"/>
        <v>2.0246078762609114</v>
      </c>
      <c r="S184" s="94">
        <f t="shared" ca="1" si="51"/>
        <v>2.024607876260911</v>
      </c>
      <c r="T184" s="4">
        <f t="shared" ca="1" si="52"/>
        <v>8.4173405614653912E-11</v>
      </c>
      <c r="U184" s="46">
        <f t="shared" ca="1" si="53"/>
        <v>1593.2841102754392</v>
      </c>
      <c r="V184" s="4">
        <f t="shared" ca="1" si="54"/>
        <v>6.6241049067377285E-8</v>
      </c>
      <c r="W184" s="13">
        <f t="shared" ca="1" si="55"/>
        <v>6600.8239199999998</v>
      </c>
      <c r="X184" s="4">
        <f t="shared" ca="1" si="56"/>
        <v>2.7443034067178942E-7</v>
      </c>
      <c r="AE184" s="4"/>
    </row>
    <row r="185" spans="1:31" x14ac:dyDescent="0.2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7.4419840000000029E-2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6.999185952000041E-14</v>
      </c>
      <c r="L185" s="13">
        <f t="shared" ca="1" si="44"/>
        <v>226</v>
      </c>
      <c r="M185" s="7">
        <f t="shared" ca="1" si="45"/>
        <v>774</v>
      </c>
      <c r="N185" s="44">
        <f t="shared" ca="1" si="46"/>
        <v>7</v>
      </c>
      <c r="O185" s="94">
        <f t="shared" ca="1" si="47"/>
        <v>2.024607876260911</v>
      </c>
      <c r="P185" s="94">
        <f t="shared" ca="1" si="48"/>
        <v>20.246078762609113</v>
      </c>
      <c r="Q185" s="94">
        <f t="shared" ca="1" si="49"/>
        <v>20.246078762609113</v>
      </c>
      <c r="R185" s="94">
        <f t="shared" ca="1" si="50"/>
        <v>2.0246078762609114</v>
      </c>
      <c r="S185" s="94">
        <f t="shared" ca="1" si="51"/>
        <v>2.024607876260911</v>
      </c>
      <c r="T185" s="4">
        <f t="shared" ca="1" si="52"/>
        <v>1.4170607005834006E-13</v>
      </c>
      <c r="U185" s="46">
        <f t="shared" ca="1" si="53"/>
        <v>1572.2841102754392</v>
      </c>
      <c r="V185" s="4">
        <f t="shared" ca="1" si="54"/>
        <v>1.1004708857192737E-10</v>
      </c>
      <c r="W185" s="13">
        <f t="shared" ca="1" si="55"/>
        <v>4394.80872</v>
      </c>
      <c r="X185" s="4">
        <f t="shared" ca="1" si="56"/>
        <v>3.0760083454751282E-10</v>
      </c>
      <c r="AE185" s="4"/>
    </row>
    <row r="186" spans="1:31" x14ac:dyDescent="0.2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7.4419840000000029E-2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260</v>
      </c>
      <c r="M186" s="7">
        <f t="shared" ca="1" si="45"/>
        <v>740</v>
      </c>
      <c r="N186" s="44">
        <f t="shared" ca="1" si="46"/>
        <v>7</v>
      </c>
      <c r="O186" s="94">
        <f t="shared" ca="1" si="47"/>
        <v>2.024607876260911</v>
      </c>
      <c r="P186" s="94">
        <f t="shared" ca="1" si="48"/>
        <v>20.246078762609113</v>
      </c>
      <c r="Q186" s="94">
        <f t="shared" ca="1" si="49"/>
        <v>20.048213173681361</v>
      </c>
      <c r="R186" s="94">
        <f t="shared" ca="1" si="50"/>
        <v>2.0147145968145237</v>
      </c>
      <c r="S186" s="94">
        <f t="shared" ca="1" si="51"/>
        <v>2.024607876260911</v>
      </c>
      <c r="T186" s="4">
        <f t="shared" ca="1" si="52"/>
        <v>0</v>
      </c>
      <c r="U186" s="46">
        <f t="shared" ca="1" si="53"/>
        <v>1606.2841102754392</v>
      </c>
      <c r="V186" s="4">
        <f t="shared" ca="1" si="54"/>
        <v>0</v>
      </c>
      <c r="W186" s="13">
        <f t="shared" ca="1" si="55"/>
        <v>17868.723119999999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7.4419840000000029E-2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6.6561561977518673E-4</v>
      </c>
      <c r="L187" s="13">
        <f t="shared" ca="1" si="44"/>
        <v>239</v>
      </c>
      <c r="M187" s="7">
        <f t="shared" ca="1" si="45"/>
        <v>761</v>
      </c>
      <c r="N187" s="44">
        <f t="shared" ca="1" si="46"/>
        <v>7</v>
      </c>
      <c r="O187" s="94">
        <f t="shared" ca="1" si="47"/>
        <v>2.024607876260911</v>
      </c>
      <c r="P187" s="94">
        <f t="shared" ca="1" si="48"/>
        <v>20.246078762609113</v>
      </c>
      <c r="Q187" s="94">
        <f t="shared" ca="1" si="49"/>
        <v>20.246078762609113</v>
      </c>
      <c r="R187" s="94">
        <f t="shared" ca="1" si="50"/>
        <v>2.0246078762609114</v>
      </c>
      <c r="S187" s="94">
        <f t="shared" ca="1" si="51"/>
        <v>2.024607876260911</v>
      </c>
      <c r="T187" s="4">
        <f t="shared" ca="1" si="52"/>
        <v>1.3476106263591307E-3</v>
      </c>
      <c r="U187" s="46">
        <f t="shared" ca="1" si="53"/>
        <v>1585.2841102754392</v>
      </c>
      <c r="V187" s="4">
        <f t="shared" ca="1" si="54"/>
        <v>1.0551898655807419</v>
      </c>
      <c r="W187" s="13">
        <f t="shared" ca="1" si="55"/>
        <v>15662.707919999999</v>
      </c>
      <c r="X187" s="4">
        <f t="shared" ca="1" si="56"/>
        <v>10.425343039528524</v>
      </c>
      <c r="AE187" s="4"/>
    </row>
    <row r="188" spans="1:31" x14ac:dyDescent="0.2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7.4419840000000029E-2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4.0340340592435586E-5</v>
      </c>
      <c r="L188" s="13">
        <f t="shared" ca="1" si="44"/>
        <v>218</v>
      </c>
      <c r="M188" s="7">
        <f t="shared" ca="1" si="45"/>
        <v>782</v>
      </c>
      <c r="N188" s="44">
        <f t="shared" ca="1" si="46"/>
        <v>7</v>
      </c>
      <c r="O188" s="94">
        <f t="shared" ca="1" si="47"/>
        <v>2.024607876260911</v>
      </c>
      <c r="P188" s="94">
        <f t="shared" ca="1" si="48"/>
        <v>20.246078762609113</v>
      </c>
      <c r="Q188" s="94">
        <f t="shared" ca="1" si="49"/>
        <v>20.246078762609113</v>
      </c>
      <c r="R188" s="94">
        <f t="shared" ca="1" si="50"/>
        <v>2.0246078762609114</v>
      </c>
      <c r="S188" s="94">
        <f t="shared" ca="1" si="51"/>
        <v>2.024607876260911</v>
      </c>
      <c r="T188" s="4">
        <f t="shared" ca="1" si="52"/>
        <v>8.1673371294492834E-5</v>
      </c>
      <c r="U188" s="46">
        <f t="shared" ca="1" si="53"/>
        <v>1564.2841102754392</v>
      </c>
      <c r="V188" s="4">
        <f t="shared" ca="1" si="54"/>
        <v>6.3103753791846282E-2</v>
      </c>
      <c r="W188" s="13">
        <f t="shared" ca="1" si="55"/>
        <v>13456.692719999999</v>
      </c>
      <c r="X188" s="4">
        <f t="shared" ca="1" si="56"/>
        <v>0.54284756757254837</v>
      </c>
      <c r="AE188" s="4"/>
    </row>
    <row r="189" spans="1:31" x14ac:dyDescent="0.2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7.4419840000000029E-2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1.0186954695059504E-6</v>
      </c>
      <c r="L189" s="13">
        <f t="shared" ca="1" si="44"/>
        <v>197</v>
      </c>
      <c r="M189" s="7">
        <f t="shared" ca="1" si="45"/>
        <v>803</v>
      </c>
      <c r="N189" s="44">
        <f t="shared" ca="1" si="46"/>
        <v>7</v>
      </c>
      <c r="O189" s="94">
        <f t="shared" ca="1" si="47"/>
        <v>2.024607876260911</v>
      </c>
      <c r="P189" s="94">
        <f t="shared" ca="1" si="48"/>
        <v>20.246078762609113</v>
      </c>
      <c r="Q189" s="94">
        <f t="shared" ca="1" si="49"/>
        <v>20.246078762609113</v>
      </c>
      <c r="R189" s="94">
        <f t="shared" ca="1" si="50"/>
        <v>2.0246078762609114</v>
      </c>
      <c r="S189" s="94">
        <f t="shared" ca="1" si="51"/>
        <v>2.024607876260911</v>
      </c>
      <c r="T189" s="4">
        <f t="shared" ca="1" si="52"/>
        <v>2.0624588710730538E-6</v>
      </c>
      <c r="U189" s="46">
        <f t="shared" ca="1" si="53"/>
        <v>1543.2841102754392</v>
      </c>
      <c r="V189" s="4">
        <f t="shared" ca="1" si="54"/>
        <v>1.5721365312981114E-3</v>
      </c>
      <c r="W189" s="13">
        <f t="shared" ca="1" si="55"/>
        <v>11250.677519999999</v>
      </c>
      <c r="X189" s="4">
        <f t="shared" ca="1" si="56"/>
        <v>1.1461014218496442E-2</v>
      </c>
      <c r="AE189" s="4"/>
    </row>
    <row r="190" spans="1:31" x14ac:dyDescent="0.2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7.4419840000000029E-2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1.3719804303110451E-8</v>
      </c>
      <c r="L190" s="13">
        <f t="shared" ca="1" si="44"/>
        <v>176</v>
      </c>
      <c r="M190" s="7">
        <f t="shared" ca="1" si="45"/>
        <v>824</v>
      </c>
      <c r="N190" s="44">
        <f t="shared" ca="1" si="46"/>
        <v>7</v>
      </c>
      <c r="O190" s="94">
        <f t="shared" ca="1" si="47"/>
        <v>2.024607876260911</v>
      </c>
      <c r="P190" s="94">
        <f t="shared" ca="1" si="48"/>
        <v>20.246078762609113</v>
      </c>
      <c r="Q190" s="94">
        <f t="shared" ca="1" si="49"/>
        <v>20.246078762609113</v>
      </c>
      <c r="R190" s="94">
        <f t="shared" ca="1" si="50"/>
        <v>2.0246078762609114</v>
      </c>
      <c r="S190" s="94">
        <f t="shared" ca="1" si="51"/>
        <v>2.024607876260911</v>
      </c>
      <c r="T190" s="4">
        <f t="shared" ca="1" si="52"/>
        <v>2.7777223852835758E-8</v>
      </c>
      <c r="U190" s="46">
        <f t="shared" ca="1" si="53"/>
        <v>1522.2841102754392</v>
      </c>
      <c r="V190" s="4">
        <f t="shared" ca="1" si="54"/>
        <v>2.0885440086713634E-5</v>
      </c>
      <c r="W190" s="13">
        <f t="shared" ca="1" si="55"/>
        <v>9044.6623199999995</v>
      </c>
      <c r="X190" s="4">
        <f t="shared" ca="1" si="56"/>
        <v>1.2409099701811695E-4</v>
      </c>
      <c r="AE190" s="4"/>
    </row>
    <row r="191" spans="1:31" x14ac:dyDescent="0.2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7.4419840000000029E-2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1.0393791138720051E-10</v>
      </c>
      <c r="L191" s="13">
        <f t="shared" ca="1" si="44"/>
        <v>155</v>
      </c>
      <c r="M191" s="7">
        <f t="shared" ca="1" si="45"/>
        <v>845</v>
      </c>
      <c r="N191" s="44">
        <f t="shared" ca="1" si="46"/>
        <v>8</v>
      </c>
      <c r="O191" s="94">
        <f t="shared" ca="1" si="47"/>
        <v>2.2453575181263927</v>
      </c>
      <c r="P191" s="94">
        <f t="shared" ca="1" si="48"/>
        <v>21.129077330071038</v>
      </c>
      <c r="Q191" s="94">
        <f t="shared" ca="1" si="49"/>
        <v>20.246078762609113</v>
      </c>
      <c r="R191" s="94">
        <f t="shared" ca="1" si="50"/>
        <v>2.0687578046340076</v>
      </c>
      <c r="S191" s="94">
        <f t="shared" ca="1" si="51"/>
        <v>2.2453575181263927</v>
      </c>
      <c r="T191" s="4">
        <f t="shared" ca="1" si="52"/>
        <v>2.3337777075160548E-10</v>
      </c>
      <c r="U191" s="46">
        <f t="shared" ca="1" si="53"/>
        <v>1619.0020885749643</v>
      </c>
      <c r="V191" s="4">
        <f t="shared" ca="1" si="54"/>
        <v>1.6827569561799719E-7</v>
      </c>
      <c r="W191" s="13">
        <f t="shared" ca="1" si="55"/>
        <v>6838.6471199999996</v>
      </c>
      <c r="X191" s="4">
        <f t="shared" ca="1" si="56"/>
        <v>7.1079469836689398E-7</v>
      </c>
      <c r="AE191" s="4"/>
    </row>
    <row r="192" spans="1:31" x14ac:dyDescent="0.2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7.4419840000000029E-2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4.1995115712000246E-13</v>
      </c>
      <c r="L192" s="13">
        <f t="shared" ca="1" si="44"/>
        <v>134</v>
      </c>
      <c r="M192" s="7">
        <f t="shared" ca="1" si="45"/>
        <v>866</v>
      </c>
      <c r="N192" s="44">
        <f t="shared" ca="1" si="46"/>
        <v>8</v>
      </c>
      <c r="O192" s="94">
        <f t="shared" ca="1" si="47"/>
        <v>2.2453575181263927</v>
      </c>
      <c r="P192" s="94">
        <f t="shared" ca="1" si="48"/>
        <v>22.453575181263933</v>
      </c>
      <c r="Q192" s="94">
        <f t="shared" ca="1" si="49"/>
        <v>22.453575181263933</v>
      </c>
      <c r="R192" s="94">
        <f t="shared" ca="1" si="50"/>
        <v>2.2453575181263932</v>
      </c>
      <c r="S192" s="94">
        <f t="shared" ca="1" si="51"/>
        <v>2.2453575181263927</v>
      </c>
      <c r="T192" s="4">
        <f t="shared" ca="1" si="52"/>
        <v>9.4294048788527562E-13</v>
      </c>
      <c r="U192" s="46">
        <f t="shared" ca="1" si="53"/>
        <v>1598.0020885749643</v>
      </c>
      <c r="V192" s="4">
        <f t="shared" ca="1" si="54"/>
        <v>6.7108282617723693E-10</v>
      </c>
      <c r="W192" s="13">
        <f t="shared" ca="1" si="55"/>
        <v>4632.6319199999998</v>
      </c>
      <c r="X192" s="4">
        <f t="shared" ca="1" si="56"/>
        <v>1.9454791353150588E-9</v>
      </c>
      <c r="AE192" s="4"/>
    </row>
    <row r="193" spans="1:31" x14ac:dyDescent="0.2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7.4419840000000029E-2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7.0698848000000479E-16</v>
      </c>
      <c r="L193" s="13">
        <f t="shared" ca="1" si="44"/>
        <v>113</v>
      </c>
      <c r="M193" s="7">
        <f t="shared" ca="1" si="45"/>
        <v>887</v>
      </c>
      <c r="N193" s="44">
        <f t="shared" ca="1" si="46"/>
        <v>8</v>
      </c>
      <c r="O193" s="94">
        <f t="shared" ca="1" si="47"/>
        <v>2.2453575181263927</v>
      </c>
      <c r="P193" s="94">
        <f t="shared" ca="1" si="48"/>
        <v>22.453575181263933</v>
      </c>
      <c r="Q193" s="94">
        <f t="shared" ca="1" si="49"/>
        <v>22.453575181263933</v>
      </c>
      <c r="R193" s="94">
        <f t="shared" ca="1" si="50"/>
        <v>2.2453575181263932</v>
      </c>
      <c r="S193" s="94">
        <f t="shared" ca="1" si="51"/>
        <v>2.2453575181263927</v>
      </c>
      <c r="T193" s="4">
        <f t="shared" ca="1" si="52"/>
        <v>1.5874418987967616E-15</v>
      </c>
      <c r="U193" s="46">
        <f t="shared" ca="1" si="53"/>
        <v>1577.0020885749643</v>
      </c>
      <c r="V193" s="4">
        <f t="shared" ca="1" si="54"/>
        <v>1.114922309558447E-12</v>
      </c>
      <c r="W193" s="13">
        <f t="shared" ca="1" si="55"/>
        <v>2426.61672</v>
      </c>
      <c r="X193" s="4">
        <f t="shared" ca="1" si="56"/>
        <v>1.7155900664153972E-12</v>
      </c>
      <c r="AE193" s="4"/>
    </row>
    <row r="194" spans="1:31" x14ac:dyDescent="0.2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7.4419840000000029E-2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260</v>
      </c>
      <c r="M194" s="7">
        <f t="shared" ca="1" si="45"/>
        <v>740</v>
      </c>
      <c r="N194" s="44">
        <f t="shared" ca="1" si="46"/>
        <v>7</v>
      </c>
      <c r="O194" s="94">
        <f t="shared" ca="1" si="47"/>
        <v>2.024607876260911</v>
      </c>
      <c r="P194" s="94">
        <f t="shared" ca="1" si="48"/>
        <v>20.246078762609113</v>
      </c>
      <c r="Q194" s="94">
        <f t="shared" ca="1" si="49"/>
        <v>20.048213173681361</v>
      </c>
      <c r="R194" s="94">
        <f t="shared" ca="1" si="50"/>
        <v>2.0147145968145237</v>
      </c>
      <c r="S194" s="94">
        <f t="shared" ca="1" si="51"/>
        <v>2.024607876260911</v>
      </c>
      <c r="T194" s="4">
        <f t="shared" ca="1" si="52"/>
        <v>0</v>
      </c>
      <c r="U194" s="46">
        <f t="shared" ca="1" si="53"/>
        <v>1606.2841102754392</v>
      </c>
      <c r="V194" s="4">
        <f t="shared" ca="1" si="54"/>
        <v>0</v>
      </c>
      <c r="W194" s="13">
        <f t="shared" ca="1" si="55"/>
        <v>17410.2984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7.4419840000000029E-2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3.4682077030391278E-3</v>
      </c>
      <c r="L195" s="13">
        <f t="shared" ca="1" si="44"/>
        <v>239</v>
      </c>
      <c r="M195" s="7">
        <f t="shared" ca="1" si="45"/>
        <v>761</v>
      </c>
      <c r="N195" s="44">
        <f t="shared" ca="1" si="46"/>
        <v>7</v>
      </c>
      <c r="O195" s="94">
        <f t="shared" ca="1" si="47"/>
        <v>2.024607876260911</v>
      </c>
      <c r="P195" s="94">
        <f t="shared" ca="1" si="48"/>
        <v>20.246078762609113</v>
      </c>
      <c r="Q195" s="94">
        <f t="shared" ca="1" si="49"/>
        <v>20.246078762609113</v>
      </c>
      <c r="R195" s="94">
        <f t="shared" ca="1" si="50"/>
        <v>2.0246078762609114</v>
      </c>
      <c r="S195" s="94">
        <f t="shared" ca="1" si="51"/>
        <v>2.024607876260911</v>
      </c>
      <c r="T195" s="4">
        <f t="shared" ca="1" si="52"/>
        <v>7.0217606320817812E-3</v>
      </c>
      <c r="U195" s="46">
        <f t="shared" ca="1" si="53"/>
        <v>1585.2841102754392</v>
      </c>
      <c r="V195" s="4">
        <f t="shared" ca="1" si="54"/>
        <v>5.4980945627628079</v>
      </c>
      <c r="W195" s="13">
        <f t="shared" ca="1" si="55"/>
        <v>15204.283199999998</v>
      </c>
      <c r="X195" s="4">
        <f t="shared" ca="1" si="56"/>
        <v>52.73161211342839</v>
      </c>
      <c r="AE195" s="4"/>
    </row>
    <row r="196" spans="1:31" x14ac:dyDescent="0.2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7.4419840000000029E-2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2.1019440624479578E-4</v>
      </c>
      <c r="L196" s="13">
        <f t="shared" ca="1" si="44"/>
        <v>218</v>
      </c>
      <c r="M196" s="7">
        <f t="shared" ca="1" si="45"/>
        <v>782</v>
      </c>
      <c r="N196" s="44">
        <f t="shared" ca="1" si="46"/>
        <v>7</v>
      </c>
      <c r="O196" s="94">
        <f t="shared" ca="1" si="47"/>
        <v>2.024607876260911</v>
      </c>
      <c r="P196" s="94">
        <f t="shared" ca="1" si="48"/>
        <v>20.246078762609113</v>
      </c>
      <c r="Q196" s="94">
        <f t="shared" ca="1" si="49"/>
        <v>20.246078762609113</v>
      </c>
      <c r="R196" s="94">
        <f t="shared" ca="1" si="50"/>
        <v>2.0246078762609114</v>
      </c>
      <c r="S196" s="94">
        <f t="shared" ca="1" si="51"/>
        <v>2.024607876260911</v>
      </c>
      <c r="T196" s="4">
        <f t="shared" ca="1" si="52"/>
        <v>4.2556125042919916E-4</v>
      </c>
      <c r="U196" s="46">
        <f t="shared" ca="1" si="53"/>
        <v>1564.2841102754392</v>
      </c>
      <c r="V196" s="4">
        <f t="shared" ca="1" si="54"/>
        <v>0.32880376975751457</v>
      </c>
      <c r="W196" s="13">
        <f t="shared" ca="1" si="55"/>
        <v>12998.267999999998</v>
      </c>
      <c r="X196" s="4">
        <f t="shared" ca="1" si="56"/>
        <v>2.7321632244707286</v>
      </c>
      <c r="AE196" s="4"/>
    </row>
    <row r="197" spans="1:31" x14ac:dyDescent="0.2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7.4419840000000029E-2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5.3079395516362637E-6</v>
      </c>
      <c r="L197" s="13">
        <f t="shared" ca="1" si="44"/>
        <v>197</v>
      </c>
      <c r="M197" s="7">
        <f t="shared" ca="1" si="45"/>
        <v>803</v>
      </c>
      <c r="N197" s="44">
        <f t="shared" ca="1" si="46"/>
        <v>7</v>
      </c>
      <c r="O197" s="94">
        <f t="shared" ca="1" si="47"/>
        <v>2.024607876260911</v>
      </c>
      <c r="P197" s="94">
        <f t="shared" ca="1" si="48"/>
        <v>20.246078762609113</v>
      </c>
      <c r="Q197" s="94">
        <f t="shared" ca="1" si="49"/>
        <v>20.246078762609113</v>
      </c>
      <c r="R197" s="94">
        <f t="shared" ca="1" si="50"/>
        <v>2.0246078762609114</v>
      </c>
      <c r="S197" s="94">
        <f t="shared" ca="1" si="51"/>
        <v>2.024607876260911</v>
      </c>
      <c r="T197" s="4">
        <f t="shared" ca="1" si="52"/>
        <v>1.0746496222959587E-5</v>
      </c>
      <c r="U197" s="46">
        <f t="shared" ca="1" si="53"/>
        <v>1543.2841102754392</v>
      </c>
      <c r="V197" s="4">
        <f t="shared" ca="1" si="54"/>
        <v>8.1916587683427845E-3</v>
      </c>
      <c r="W197" s="13">
        <f t="shared" ca="1" si="55"/>
        <v>10792.252799999998</v>
      </c>
      <c r="X197" s="4">
        <f t="shared" ca="1" si="56"/>
        <v>5.7284625488377205E-2</v>
      </c>
      <c r="AE197" s="4"/>
    </row>
    <row r="198" spans="1:31" x14ac:dyDescent="0.2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7.4419840000000029E-2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7.1487401368838613E-8</v>
      </c>
      <c r="L198" s="13">
        <f t="shared" ca="1" si="44"/>
        <v>176</v>
      </c>
      <c r="M198" s="7">
        <f t="shared" ca="1" si="45"/>
        <v>824</v>
      </c>
      <c r="N198" s="44">
        <f t="shared" ca="1" si="46"/>
        <v>7</v>
      </c>
      <c r="O198" s="94">
        <f t="shared" ca="1" si="47"/>
        <v>2.024607876260911</v>
      </c>
      <c r="P198" s="94">
        <f t="shared" ca="1" si="48"/>
        <v>20.246078762609113</v>
      </c>
      <c r="Q198" s="94">
        <f t="shared" ca="1" si="49"/>
        <v>20.246078762609113</v>
      </c>
      <c r="R198" s="94">
        <f t="shared" ca="1" si="50"/>
        <v>2.0246078762609114</v>
      </c>
      <c r="S198" s="94">
        <f t="shared" ca="1" si="51"/>
        <v>2.024607876260911</v>
      </c>
      <c r="T198" s="4">
        <f t="shared" ca="1" si="52"/>
        <v>1.4473395586477569E-7</v>
      </c>
      <c r="U198" s="46">
        <f t="shared" ca="1" si="53"/>
        <v>1522.2841102754392</v>
      </c>
      <c r="V198" s="4">
        <f t="shared" ca="1" si="54"/>
        <v>1.088241351886657E-4</v>
      </c>
      <c r="W198" s="13">
        <f t="shared" ca="1" si="55"/>
        <v>8586.2375999999986</v>
      </c>
      <c r="X198" s="4">
        <f t="shared" ca="1" si="56"/>
        <v>6.1380781355941348E-4</v>
      </c>
      <c r="AE198" s="4"/>
    </row>
    <row r="199" spans="1:31" x14ac:dyDescent="0.2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7.4419840000000029E-2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5.4157122249120225E-10</v>
      </c>
      <c r="L199" s="13">
        <f t="shared" ca="1" si="44"/>
        <v>155</v>
      </c>
      <c r="M199" s="7">
        <f t="shared" ca="1" si="45"/>
        <v>845</v>
      </c>
      <c r="N199" s="44">
        <f t="shared" ca="1" si="46"/>
        <v>8</v>
      </c>
      <c r="O199" s="94">
        <f t="shared" ca="1" si="47"/>
        <v>2.2453575181263927</v>
      </c>
      <c r="P199" s="94">
        <f t="shared" ca="1" si="48"/>
        <v>21.129077330071038</v>
      </c>
      <c r="Q199" s="94">
        <f t="shared" ca="1" si="49"/>
        <v>20.246078762609113</v>
      </c>
      <c r="R199" s="94">
        <f t="shared" ca="1" si="50"/>
        <v>2.0687578046340076</v>
      </c>
      <c r="S199" s="94">
        <f t="shared" ca="1" si="51"/>
        <v>2.2453575181263927</v>
      </c>
      <c r="T199" s="4">
        <f t="shared" ca="1" si="52"/>
        <v>1.2160210160215223E-9</v>
      </c>
      <c r="U199" s="46">
        <f t="shared" ca="1" si="53"/>
        <v>1619.0020885749643</v>
      </c>
      <c r="V199" s="4">
        <f t="shared" ca="1" si="54"/>
        <v>8.7680494032535313E-7</v>
      </c>
      <c r="W199" s="13">
        <f t="shared" ca="1" si="55"/>
        <v>6380.2223999999997</v>
      </c>
      <c r="X199" s="4">
        <f t="shared" ca="1" si="56"/>
        <v>3.4553448449337524E-6</v>
      </c>
      <c r="AE199" s="4"/>
    </row>
    <row r="200" spans="1:31" x14ac:dyDescent="0.2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7.4419840000000029E-2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2.1881665555200109E-12</v>
      </c>
      <c r="L200" s="13">
        <f t="shared" ca="1" si="44"/>
        <v>134</v>
      </c>
      <c r="M200" s="7">
        <f t="shared" ca="1" si="45"/>
        <v>866</v>
      </c>
      <c r="N200" s="44">
        <f t="shared" ca="1" si="46"/>
        <v>8</v>
      </c>
      <c r="O200" s="94">
        <f t="shared" ca="1" si="47"/>
        <v>2.2453575181263927</v>
      </c>
      <c r="P200" s="94">
        <f t="shared" ca="1" si="48"/>
        <v>22.453575181263933</v>
      </c>
      <c r="Q200" s="94">
        <f t="shared" ca="1" si="49"/>
        <v>22.453575181263933</v>
      </c>
      <c r="R200" s="94">
        <f t="shared" ca="1" si="50"/>
        <v>2.2453575181263932</v>
      </c>
      <c r="S200" s="94">
        <f t="shared" ca="1" si="51"/>
        <v>2.2453575181263927</v>
      </c>
      <c r="T200" s="4">
        <f t="shared" ca="1" si="52"/>
        <v>4.913216226349589E-12</v>
      </c>
      <c r="U200" s="46">
        <f t="shared" ca="1" si="53"/>
        <v>1598.0020885749643</v>
      </c>
      <c r="V200" s="4">
        <f t="shared" ca="1" si="54"/>
        <v>3.4966947258708629E-9</v>
      </c>
      <c r="W200" s="13">
        <f t="shared" ca="1" si="55"/>
        <v>4174.2071999999998</v>
      </c>
      <c r="X200" s="4">
        <f t="shared" ca="1" si="56"/>
        <v>9.1338605908508294E-9</v>
      </c>
      <c r="AE200" s="4"/>
    </row>
    <row r="201" spans="1:31" x14ac:dyDescent="0.2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7.4419840000000029E-2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3.6837820800000218E-15</v>
      </c>
      <c r="L201" s="13">
        <f t="shared" ca="1" si="44"/>
        <v>113</v>
      </c>
      <c r="M201" s="7">
        <f t="shared" ca="1" si="45"/>
        <v>887</v>
      </c>
      <c r="N201" s="44">
        <f t="shared" ca="1" si="46"/>
        <v>8</v>
      </c>
      <c r="O201" s="94">
        <f t="shared" ca="1" si="47"/>
        <v>2.2453575181263927</v>
      </c>
      <c r="P201" s="94">
        <f t="shared" ca="1" si="48"/>
        <v>22.453575181263933</v>
      </c>
      <c r="Q201" s="94">
        <f t="shared" ca="1" si="49"/>
        <v>22.453575181263933</v>
      </c>
      <c r="R201" s="94">
        <f t="shared" ca="1" si="50"/>
        <v>2.2453575181263932</v>
      </c>
      <c r="S201" s="94">
        <f t="shared" ca="1" si="51"/>
        <v>2.2453575181263927</v>
      </c>
      <c r="T201" s="4">
        <f t="shared" ca="1" si="52"/>
        <v>8.2714077884673297E-15</v>
      </c>
      <c r="U201" s="46">
        <f t="shared" ca="1" si="53"/>
        <v>1577.0020885749643</v>
      </c>
      <c r="V201" s="4">
        <f t="shared" ca="1" si="54"/>
        <v>5.8093320340150604E-12</v>
      </c>
      <c r="W201" s="13">
        <f t="shared" ca="1" si="55"/>
        <v>1968.1919999999998</v>
      </c>
      <c r="X201" s="4">
        <f t="shared" ca="1" si="56"/>
        <v>7.2503904195994024E-12</v>
      </c>
      <c r="AE201" s="4"/>
    </row>
    <row r="202" spans="1:31" x14ac:dyDescent="0.2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7.4419840000000029E-2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147</v>
      </c>
      <c r="M202" s="7">
        <f t="shared" ca="1" si="45"/>
        <v>853</v>
      </c>
      <c r="N202" s="44">
        <f t="shared" ca="1" si="46"/>
        <v>8</v>
      </c>
      <c r="O202" s="94">
        <f t="shared" ca="1" si="47"/>
        <v>2.2453575181263927</v>
      </c>
      <c r="P202" s="94">
        <f t="shared" ca="1" si="48"/>
        <v>22.453575181263933</v>
      </c>
      <c r="Q202" s="94">
        <f t="shared" ca="1" si="49"/>
        <v>20.687578046340075</v>
      </c>
      <c r="R202" s="94">
        <f t="shared" ca="1" si="50"/>
        <v>2.1570576613802004</v>
      </c>
      <c r="S202" s="94">
        <f t="shared" ca="1" si="51"/>
        <v>2.2453575181263927</v>
      </c>
      <c r="T202" s="4">
        <f t="shared" ca="1" si="52"/>
        <v>0</v>
      </c>
      <c r="U202" s="46">
        <f t="shared" ca="1" si="53"/>
        <v>1611.0020885749643</v>
      </c>
      <c r="V202" s="4">
        <f t="shared" ca="1" si="54"/>
        <v>0</v>
      </c>
      <c r="W202" s="13">
        <f t="shared" ca="1" si="55"/>
        <v>15442.106399999999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7.4419840000000029E-2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3.5032401040799296E-5</v>
      </c>
      <c r="L203" s="13">
        <f t="shared" ca="1" si="44"/>
        <v>126</v>
      </c>
      <c r="M203" s="7">
        <f t="shared" ca="1" si="45"/>
        <v>874</v>
      </c>
      <c r="N203" s="44">
        <f t="shared" ca="1" si="46"/>
        <v>8</v>
      </c>
      <c r="O203" s="94">
        <f t="shared" ca="1" si="47"/>
        <v>2.2453575181263927</v>
      </c>
      <c r="P203" s="94">
        <f t="shared" ca="1" si="48"/>
        <v>22.453575181263933</v>
      </c>
      <c r="Q203" s="94">
        <f t="shared" ca="1" si="49"/>
        <v>22.453575181263933</v>
      </c>
      <c r="R203" s="94">
        <f t="shared" ca="1" si="50"/>
        <v>2.2453575181263932</v>
      </c>
      <c r="S203" s="94">
        <f t="shared" ca="1" si="51"/>
        <v>2.2453575181263927</v>
      </c>
      <c r="T203" s="4">
        <f t="shared" ca="1" si="52"/>
        <v>7.8660265054977569E-5</v>
      </c>
      <c r="U203" s="46">
        <f t="shared" ca="1" si="53"/>
        <v>1590.0020885749643</v>
      </c>
      <c r="V203" s="4">
        <f t="shared" ca="1" si="54"/>
        <v>5.5701590822666638E-2</v>
      </c>
      <c r="W203" s="13">
        <f t="shared" ca="1" si="55"/>
        <v>13236.091199999999</v>
      </c>
      <c r="X203" s="4">
        <f t="shared" ca="1" si="56"/>
        <v>0.46369205513099437</v>
      </c>
      <c r="AE203" s="4"/>
    </row>
    <row r="204" spans="1:31" x14ac:dyDescent="0.2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7.4419840000000029E-2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2.1231758206545047E-6</v>
      </c>
      <c r="L204" s="13">
        <f t="shared" ca="1" si="44"/>
        <v>105</v>
      </c>
      <c r="M204" s="7">
        <f t="shared" ca="1" si="45"/>
        <v>895</v>
      </c>
      <c r="N204" s="44">
        <f t="shared" ca="1" si="46"/>
        <v>8</v>
      </c>
      <c r="O204" s="94">
        <f t="shared" ca="1" si="47"/>
        <v>2.2453575181263927</v>
      </c>
      <c r="P204" s="94">
        <f t="shared" ca="1" si="48"/>
        <v>22.453575181263933</v>
      </c>
      <c r="Q204" s="94">
        <f t="shared" ca="1" si="49"/>
        <v>22.453575181263933</v>
      </c>
      <c r="R204" s="94">
        <f t="shared" ca="1" si="50"/>
        <v>2.2453575181263932</v>
      </c>
      <c r="S204" s="94">
        <f t="shared" ca="1" si="51"/>
        <v>2.2453575181263927</v>
      </c>
      <c r="T204" s="4">
        <f t="shared" ca="1" si="52"/>
        <v>4.7672887912107661E-6</v>
      </c>
      <c r="U204" s="46">
        <f t="shared" ca="1" si="53"/>
        <v>1569.0020885749643</v>
      </c>
      <c r="V204" s="4">
        <f t="shared" ca="1" si="54"/>
        <v>3.3312672970187817E-3</v>
      </c>
      <c r="W204" s="13">
        <f t="shared" ca="1" si="55"/>
        <v>11030.075999999999</v>
      </c>
      <c r="X204" s="4">
        <f t="shared" ca="1" si="56"/>
        <v>2.3418790663181553E-2</v>
      </c>
      <c r="AE204" s="4"/>
    </row>
    <row r="205" spans="1:31" x14ac:dyDescent="0.2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7.4419840000000029E-2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5.3615551026628963E-8</v>
      </c>
      <c r="L205" s="13">
        <f t="shared" ca="1" si="44"/>
        <v>84</v>
      </c>
      <c r="M205" s="7">
        <f t="shared" ca="1" si="45"/>
        <v>916</v>
      </c>
      <c r="N205" s="44">
        <f t="shared" ca="1" si="46"/>
        <v>8</v>
      </c>
      <c r="O205" s="94">
        <f t="shared" ca="1" si="47"/>
        <v>2.2453575181263927</v>
      </c>
      <c r="P205" s="94">
        <f t="shared" ca="1" si="48"/>
        <v>22.453575181263933</v>
      </c>
      <c r="Q205" s="94">
        <f t="shared" ca="1" si="49"/>
        <v>22.453575181263933</v>
      </c>
      <c r="R205" s="94">
        <f t="shared" ca="1" si="50"/>
        <v>2.2453575181263932</v>
      </c>
      <c r="S205" s="94">
        <f t="shared" ca="1" si="51"/>
        <v>2.2453575181263927</v>
      </c>
      <c r="T205" s="4">
        <f t="shared" ca="1" si="52"/>
        <v>1.2038608058613058E-7</v>
      </c>
      <c r="U205" s="46">
        <f t="shared" ca="1" si="53"/>
        <v>1548.0020885749643</v>
      </c>
      <c r="V205" s="4">
        <f t="shared" ca="1" si="54"/>
        <v>8.2996984969319204E-5</v>
      </c>
      <c r="W205" s="13">
        <f t="shared" ca="1" si="55"/>
        <v>8824.0607999999993</v>
      </c>
      <c r="X205" s="4">
        <f t="shared" ca="1" si="56"/>
        <v>4.7310688208447636E-4</v>
      </c>
      <c r="AE205" s="4"/>
    </row>
    <row r="206" spans="1:31" x14ac:dyDescent="0.2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7.4419840000000029E-2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7.2209496332160279E-10</v>
      </c>
      <c r="L206" s="13">
        <f t="shared" ca="1" si="44"/>
        <v>63</v>
      </c>
      <c r="M206" s="7">
        <f t="shared" ca="1" si="45"/>
        <v>937</v>
      </c>
      <c r="N206" s="44">
        <f t="shared" ca="1" si="46"/>
        <v>8</v>
      </c>
      <c r="O206" s="94">
        <f t="shared" ca="1" si="47"/>
        <v>2.2453575181263927</v>
      </c>
      <c r="P206" s="94">
        <f t="shared" ca="1" si="48"/>
        <v>22.453575181263933</v>
      </c>
      <c r="Q206" s="94">
        <f t="shared" ca="1" si="49"/>
        <v>22.453575181263933</v>
      </c>
      <c r="R206" s="94">
        <f t="shared" ca="1" si="50"/>
        <v>2.2453575181263932</v>
      </c>
      <c r="S206" s="94">
        <f t="shared" ca="1" si="51"/>
        <v>2.2453575181263927</v>
      </c>
      <c r="T206" s="4">
        <f t="shared" ca="1" si="52"/>
        <v>1.6213613546953626E-9</v>
      </c>
      <c r="U206" s="46">
        <f t="shared" ca="1" si="53"/>
        <v>1527.0020885749643</v>
      </c>
      <c r="V206" s="4">
        <f t="shared" ca="1" si="54"/>
        <v>1.1026405171415497E-6</v>
      </c>
      <c r="W206" s="13">
        <f t="shared" ca="1" si="55"/>
        <v>6618.0455999999995</v>
      </c>
      <c r="X206" s="4">
        <f t="shared" ca="1" si="56"/>
        <v>4.7788573947926944E-6</v>
      </c>
      <c r="AE206" s="4"/>
    </row>
    <row r="207" spans="1:31" x14ac:dyDescent="0.2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7.4419840000000029E-2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5.4704163888000274E-12</v>
      </c>
      <c r="L207" s="13">
        <f t="shared" ca="1" si="44"/>
        <v>42</v>
      </c>
      <c r="M207" s="7">
        <f t="shared" ca="1" si="45"/>
        <v>958</v>
      </c>
      <c r="N207" s="44">
        <f t="shared" ca="1" si="46"/>
        <v>8</v>
      </c>
      <c r="O207" s="94">
        <f t="shared" ca="1" si="47"/>
        <v>2.2453575181263927</v>
      </c>
      <c r="P207" s="94">
        <f t="shared" ca="1" si="48"/>
        <v>22.453575181263933</v>
      </c>
      <c r="Q207" s="94">
        <f t="shared" ca="1" si="49"/>
        <v>22.453575181263933</v>
      </c>
      <c r="R207" s="94">
        <f t="shared" ca="1" si="50"/>
        <v>2.2453575181263932</v>
      </c>
      <c r="S207" s="94">
        <f t="shared" ca="1" si="51"/>
        <v>2.2453575181263927</v>
      </c>
      <c r="T207" s="4">
        <f t="shared" ca="1" si="52"/>
        <v>1.2283040565873973E-11</v>
      </c>
      <c r="U207" s="46">
        <f t="shared" ca="1" si="53"/>
        <v>1506.0020885749643</v>
      </c>
      <c r="V207" s="4">
        <f t="shared" ca="1" si="54"/>
        <v>8.238458506907555E-9</v>
      </c>
      <c r="W207" s="13">
        <f t="shared" ca="1" si="55"/>
        <v>4412.0303999999996</v>
      </c>
      <c r="X207" s="4">
        <f t="shared" ca="1" si="56"/>
        <v>2.4135643408043938E-8</v>
      </c>
      <c r="AE207" s="4"/>
    </row>
    <row r="208" spans="1:31" x14ac:dyDescent="0.2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7.4419840000000029E-2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2.2102692480000129E-14</v>
      </c>
      <c r="L208" s="13">
        <f t="shared" ca="1" si="44"/>
        <v>21</v>
      </c>
      <c r="M208" s="7">
        <f t="shared" ca="1" si="45"/>
        <v>979</v>
      </c>
      <c r="N208" s="44">
        <f t="shared" ca="1" si="46"/>
        <v>9</v>
      </c>
      <c r="O208" s="94">
        <f t="shared" ca="1" si="47"/>
        <v>2.4463826226525924</v>
      </c>
      <c r="P208" s="94">
        <f t="shared" ca="1" si="48"/>
        <v>24.463826226525924</v>
      </c>
      <c r="Q208" s="94">
        <f t="shared" ca="1" si="49"/>
        <v>24.061776017473527</v>
      </c>
      <c r="R208" s="94">
        <f t="shared" ca="1" si="50"/>
        <v>2.4262801121999726</v>
      </c>
      <c r="S208" s="94">
        <f t="shared" ca="1" si="51"/>
        <v>2.4463826226525924</v>
      </c>
      <c r="T208" s="4">
        <f t="shared" ca="1" si="52"/>
        <v>5.4071642796906451E-14</v>
      </c>
      <c r="U208" s="46">
        <f t="shared" ca="1" si="53"/>
        <v>1592.2016685710905</v>
      </c>
      <c r="V208" s="4">
        <f t="shared" ca="1" si="54"/>
        <v>3.5191943846569901E-11</v>
      </c>
      <c r="W208" s="13">
        <f t="shared" ca="1" si="55"/>
        <v>2206.0151999999998</v>
      </c>
      <c r="X208" s="4">
        <f t="shared" ca="1" si="56"/>
        <v>4.8758875571805974E-11</v>
      </c>
      <c r="AE208" s="4"/>
    </row>
    <row r="209" spans="1:31" x14ac:dyDescent="0.2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7.4419840000000029E-2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3.7209920000000253E-17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2.4463826226525924</v>
      </c>
      <c r="P209" s="94">
        <f t="shared" ca="1" si="48"/>
        <v>24.463826226525924</v>
      </c>
      <c r="Q209" s="94">
        <f t="shared" ca="1" si="49"/>
        <v>24.463826226525924</v>
      </c>
      <c r="R209" s="94">
        <f t="shared" ca="1" si="50"/>
        <v>2.4463826226525924</v>
      </c>
      <c r="S209" s="94">
        <f t="shared" ca="1" si="51"/>
        <v>2.4463826226525924</v>
      </c>
      <c r="T209" s="4">
        <f t="shared" ca="1" si="52"/>
        <v>9.1029701678293775E-17</v>
      </c>
      <c r="U209" s="46">
        <f t="shared" ca="1" si="53"/>
        <v>1571.2016685710905</v>
      </c>
      <c r="V209" s="4">
        <f t="shared" ca="1" si="54"/>
        <v>5.8464288391397196E-14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3.2736000000000001E-2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373</v>
      </c>
      <c r="M210" s="7">
        <f t="shared" ref="M210:M273" ca="1" si="64">MAX(Set1MinTP-(L210+Set1Regain), 0)</f>
        <v>627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1.8267422873331627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18.267422873331626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18.267422873331626</v>
      </c>
      <c r="R210" s="94">
        <f t="shared" ref="R210:R273" ca="1" si="69">(P210+Q210)/20</f>
        <v>1.8267422873331625</v>
      </c>
      <c r="S210" s="94">
        <f t="shared" ref="S210:S273" ca="1" si="70">R210*Set1ConserveTP + O210*(1-Set1ConserveTP)</f>
        <v>1.8267422873331627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1613.7693882274957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19836.915119999998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3.2736000000000001E-2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2.8986486667629062E-2</v>
      </c>
      <c r="L211" s="13">
        <f t="shared" ca="1" si="63"/>
        <v>352</v>
      </c>
      <c r="M211" s="7">
        <f t="shared" ca="1" si="64"/>
        <v>648</v>
      </c>
      <c r="N211" s="44">
        <f t="shared" ca="1" si="65"/>
        <v>6</v>
      </c>
      <c r="O211" s="94">
        <f t="shared" ca="1" si="66"/>
        <v>1.8267422873331627</v>
      </c>
      <c r="P211" s="94">
        <f t="shared" ca="1" si="67"/>
        <v>18.267422873331626</v>
      </c>
      <c r="Q211" s="94">
        <f t="shared" ca="1" si="68"/>
        <v>18.267422873331626</v>
      </c>
      <c r="R211" s="94">
        <f t="shared" ca="1" si="69"/>
        <v>1.8267422873331625</v>
      </c>
      <c r="S211" s="94">
        <f t="shared" ca="1" si="70"/>
        <v>1.8267422873331627</v>
      </c>
      <c r="T211" s="4">
        <f t="shared" ca="1" si="71"/>
        <v>5.2950840956976934E-2</v>
      </c>
      <c r="U211" s="46">
        <f t="shared" ca="1" si="72"/>
        <v>1592.7693882274957</v>
      </c>
      <c r="V211" s="4">
        <f t="shared" ca="1" si="73"/>
        <v>46.168788636464001</v>
      </c>
      <c r="W211" s="13">
        <f t="shared" ca="1" si="74"/>
        <v>17630.89992</v>
      </c>
      <c r="X211" s="4">
        <f t="shared" ca="1" si="75"/>
        <v>511.0578454693823</v>
      </c>
      <c r="AE211" s="4"/>
    </row>
    <row r="212" spans="1:31" x14ac:dyDescent="0.2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3.2736000000000001E-2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1.7567567677350961E-3</v>
      </c>
      <c r="L212" s="13">
        <f t="shared" ca="1" si="63"/>
        <v>331</v>
      </c>
      <c r="M212" s="7">
        <f t="shared" ca="1" si="64"/>
        <v>669</v>
      </c>
      <c r="N212" s="44">
        <f t="shared" ca="1" si="65"/>
        <v>6</v>
      </c>
      <c r="O212" s="94">
        <f t="shared" ca="1" si="66"/>
        <v>1.8267422873331627</v>
      </c>
      <c r="P212" s="94">
        <f t="shared" ca="1" si="67"/>
        <v>18.267422873331626</v>
      </c>
      <c r="Q212" s="94">
        <f t="shared" ca="1" si="68"/>
        <v>18.267422873331626</v>
      </c>
      <c r="R212" s="94">
        <f t="shared" ca="1" si="69"/>
        <v>1.8267422873331625</v>
      </c>
      <c r="S212" s="94">
        <f t="shared" ca="1" si="70"/>
        <v>1.8267422873331627</v>
      </c>
      <c r="T212" s="4">
        <f t="shared" ca="1" si="71"/>
        <v>3.2091418761804233E-3</v>
      </c>
      <c r="U212" s="46">
        <f t="shared" ca="1" si="72"/>
        <v>1571.7693882274957</v>
      </c>
      <c r="V212" s="4">
        <f t="shared" ca="1" si="73"/>
        <v>2.7612165100875048</v>
      </c>
      <c r="W212" s="13">
        <f t="shared" ca="1" si="74"/>
        <v>15424.884719999998</v>
      </c>
      <c r="X212" s="4">
        <f t="shared" ca="1" si="75"/>
        <v>27.097770623393671</v>
      </c>
      <c r="AE212" s="4"/>
    </row>
    <row r="213" spans="1:31" x14ac:dyDescent="0.2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3.2736000000000001E-2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4.4362544639775201E-5</v>
      </c>
      <c r="L213" s="13">
        <f t="shared" ca="1" si="63"/>
        <v>310</v>
      </c>
      <c r="M213" s="7">
        <f t="shared" ca="1" si="64"/>
        <v>690</v>
      </c>
      <c r="N213" s="44">
        <f t="shared" ca="1" si="65"/>
        <v>6</v>
      </c>
      <c r="O213" s="94">
        <f t="shared" ca="1" si="66"/>
        <v>1.8267422873331627</v>
      </c>
      <c r="P213" s="94">
        <f t="shared" ca="1" si="67"/>
        <v>18.267422873331626</v>
      </c>
      <c r="Q213" s="94">
        <f t="shared" ca="1" si="68"/>
        <v>18.267422873331626</v>
      </c>
      <c r="R213" s="94">
        <f t="shared" ca="1" si="69"/>
        <v>1.8267422873331625</v>
      </c>
      <c r="S213" s="94">
        <f t="shared" ca="1" si="70"/>
        <v>1.8267422873331627</v>
      </c>
      <c r="T213" s="4">
        <f t="shared" ca="1" si="71"/>
        <v>8.1038936267182482E-5</v>
      </c>
      <c r="U213" s="46">
        <f t="shared" ca="1" si="72"/>
        <v>1550.7693882274957</v>
      </c>
      <c r="V213" s="4">
        <f t="shared" ca="1" si="73"/>
        <v>6.8796076211239163E-2</v>
      </c>
      <c r="W213" s="13">
        <f t="shared" ca="1" si="74"/>
        <v>13218.86952</v>
      </c>
      <c r="X213" s="4">
        <f t="shared" ca="1" si="75"/>
        <v>0.58642268916836382</v>
      </c>
      <c r="AE213" s="4"/>
    </row>
    <row r="214" spans="1:31" x14ac:dyDescent="0.2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3.2736000000000001E-2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5.974753486838415E-7</v>
      </c>
      <c r="L214" s="13">
        <f t="shared" ca="1" si="63"/>
        <v>289</v>
      </c>
      <c r="M214" s="7">
        <f t="shared" ca="1" si="64"/>
        <v>711</v>
      </c>
      <c r="N214" s="44">
        <f t="shared" ca="1" si="65"/>
        <v>6</v>
      </c>
      <c r="O214" s="94">
        <f t="shared" ca="1" si="66"/>
        <v>1.8267422873331627</v>
      </c>
      <c r="P214" s="94">
        <f t="shared" ca="1" si="67"/>
        <v>18.267422873331626</v>
      </c>
      <c r="Q214" s="94">
        <f t="shared" ca="1" si="68"/>
        <v>18.267422873331626</v>
      </c>
      <c r="R214" s="94">
        <f t="shared" ca="1" si="69"/>
        <v>1.8267422873331625</v>
      </c>
      <c r="S214" s="94">
        <f t="shared" ca="1" si="70"/>
        <v>1.8267422873331627</v>
      </c>
      <c r="T214" s="4">
        <f t="shared" ca="1" si="71"/>
        <v>1.0914334850798996E-6</v>
      </c>
      <c r="U214" s="46">
        <f t="shared" ca="1" si="72"/>
        <v>1529.7693882274957</v>
      </c>
      <c r="V214" s="4">
        <f t="shared" ca="1" si="73"/>
        <v>9.1399949863708993E-4</v>
      </c>
      <c r="W214" s="13">
        <f t="shared" ca="1" si="74"/>
        <v>11012.854319999999</v>
      </c>
      <c r="X214" s="4">
        <f t="shared" ca="1" si="75"/>
        <v>6.5799089748463492E-3</v>
      </c>
      <c r="AE214" s="4"/>
    </row>
    <row r="215" spans="1:31" x14ac:dyDescent="0.2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3.2736000000000001E-2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4.5263283991200171E-9</v>
      </c>
      <c r="L215" s="13">
        <f t="shared" ca="1" si="63"/>
        <v>268</v>
      </c>
      <c r="M215" s="7">
        <f t="shared" ca="1" si="64"/>
        <v>732</v>
      </c>
      <c r="N215" s="44">
        <f t="shared" ca="1" si="65"/>
        <v>7</v>
      </c>
      <c r="O215" s="94">
        <f t="shared" ca="1" si="66"/>
        <v>2.024607876260911</v>
      </c>
      <c r="P215" s="94">
        <f t="shared" ca="1" si="67"/>
        <v>20.246078762609113</v>
      </c>
      <c r="Q215" s="94">
        <f t="shared" ca="1" si="68"/>
        <v>18.465288462259373</v>
      </c>
      <c r="R215" s="94">
        <f t="shared" ca="1" si="69"/>
        <v>1.935568361243424</v>
      </c>
      <c r="S215" s="94">
        <f t="shared" ca="1" si="70"/>
        <v>2.024607876260911</v>
      </c>
      <c r="T215" s="4">
        <f t="shared" ca="1" si="71"/>
        <v>9.1640401274018266E-9</v>
      </c>
      <c r="U215" s="46">
        <f t="shared" ca="1" si="72"/>
        <v>1614.2841102754392</v>
      </c>
      <c r="V215" s="4">
        <f t="shared" ca="1" si="73"/>
        <v>7.3067800125879095E-6</v>
      </c>
      <c r="W215" s="13">
        <f t="shared" ca="1" si="74"/>
        <v>8806.8391200000005</v>
      </c>
      <c r="X215" s="4">
        <f t="shared" ca="1" si="75"/>
        <v>3.9862646015337144E-5</v>
      </c>
      <c r="AE215" s="4"/>
    </row>
    <row r="216" spans="1:31" x14ac:dyDescent="0.2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3.2736000000000001E-2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1.8288195552000083E-11</v>
      </c>
      <c r="L216" s="13">
        <f t="shared" ca="1" si="63"/>
        <v>247</v>
      </c>
      <c r="M216" s="7">
        <f t="shared" ca="1" si="64"/>
        <v>753</v>
      </c>
      <c r="N216" s="44">
        <f t="shared" ca="1" si="65"/>
        <v>7</v>
      </c>
      <c r="O216" s="94">
        <f t="shared" ca="1" si="66"/>
        <v>2.024607876260911</v>
      </c>
      <c r="P216" s="94">
        <f t="shared" ca="1" si="67"/>
        <v>20.246078762609113</v>
      </c>
      <c r="Q216" s="94">
        <f t="shared" ca="1" si="68"/>
        <v>20.246078762609113</v>
      </c>
      <c r="R216" s="94">
        <f t="shared" ca="1" si="69"/>
        <v>2.0246078762609114</v>
      </c>
      <c r="S216" s="94">
        <f t="shared" ca="1" si="70"/>
        <v>2.024607876260911</v>
      </c>
      <c r="T216" s="4">
        <f t="shared" ca="1" si="71"/>
        <v>3.7026424757179126E-11</v>
      </c>
      <c r="U216" s="46">
        <f t="shared" ca="1" si="72"/>
        <v>1593.2841102754392</v>
      </c>
      <c r="V216" s="4">
        <f t="shared" ca="1" si="73"/>
        <v>2.9138291378611696E-8</v>
      </c>
      <c r="W216" s="13">
        <f t="shared" ca="1" si="74"/>
        <v>6600.8239199999998</v>
      </c>
      <c r="X216" s="4">
        <f t="shared" ca="1" si="75"/>
        <v>1.2071715865327974E-7</v>
      </c>
      <c r="AE216" s="4"/>
    </row>
    <row r="217" spans="1:31" x14ac:dyDescent="0.2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3.2736000000000001E-2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3.0788208000000172E-14</v>
      </c>
      <c r="L217" s="13">
        <f t="shared" ca="1" si="63"/>
        <v>226</v>
      </c>
      <c r="M217" s="7">
        <f t="shared" ca="1" si="64"/>
        <v>774</v>
      </c>
      <c r="N217" s="44">
        <f t="shared" ca="1" si="65"/>
        <v>7</v>
      </c>
      <c r="O217" s="94">
        <f t="shared" ca="1" si="66"/>
        <v>2.024607876260911</v>
      </c>
      <c r="P217" s="94">
        <f t="shared" ca="1" si="67"/>
        <v>20.246078762609113</v>
      </c>
      <c r="Q217" s="94">
        <f t="shared" ca="1" si="68"/>
        <v>20.246078762609113</v>
      </c>
      <c r="R217" s="94">
        <f t="shared" ca="1" si="69"/>
        <v>2.0246078762609114</v>
      </c>
      <c r="S217" s="94">
        <f t="shared" ca="1" si="70"/>
        <v>2.024607876260911</v>
      </c>
      <c r="T217" s="4">
        <f t="shared" ca="1" si="71"/>
        <v>6.2334048412759542E-14</v>
      </c>
      <c r="U217" s="46">
        <f t="shared" ca="1" si="72"/>
        <v>1572.2841102754392</v>
      </c>
      <c r="V217" s="4">
        <f t="shared" ca="1" si="73"/>
        <v>4.840781022225543E-11</v>
      </c>
      <c r="W217" s="13">
        <f t="shared" ca="1" si="74"/>
        <v>4394.80872</v>
      </c>
      <c r="X217" s="4">
        <f t="shared" ca="1" si="75"/>
        <v>1.3530828499157453E-10</v>
      </c>
      <c r="AE217" s="4"/>
    </row>
    <row r="218" spans="1:31" x14ac:dyDescent="0.2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3.2736000000000001E-2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260</v>
      </c>
      <c r="M218" s="7">
        <f t="shared" ca="1" si="64"/>
        <v>740</v>
      </c>
      <c r="N218" s="44">
        <f t="shared" ca="1" si="65"/>
        <v>7</v>
      </c>
      <c r="O218" s="94">
        <f t="shared" ca="1" si="66"/>
        <v>2.024607876260911</v>
      </c>
      <c r="P218" s="94">
        <f t="shared" ca="1" si="67"/>
        <v>20.246078762609113</v>
      </c>
      <c r="Q218" s="94">
        <f t="shared" ca="1" si="68"/>
        <v>20.048213173681361</v>
      </c>
      <c r="R218" s="94">
        <f t="shared" ca="1" si="69"/>
        <v>2.0147145968145237</v>
      </c>
      <c r="S218" s="94">
        <f t="shared" ca="1" si="70"/>
        <v>2.024607876260911</v>
      </c>
      <c r="T218" s="4">
        <f t="shared" ca="1" si="71"/>
        <v>0</v>
      </c>
      <c r="U218" s="46">
        <f t="shared" ca="1" si="72"/>
        <v>1606.2841102754392</v>
      </c>
      <c r="V218" s="4">
        <f t="shared" ca="1" si="73"/>
        <v>0</v>
      </c>
      <c r="W218" s="13">
        <f t="shared" ca="1" si="74"/>
        <v>17868.723119999999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3.2736000000000001E-2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2.9279279462251601E-4</v>
      </c>
      <c r="L219" s="13">
        <f t="shared" ca="1" si="63"/>
        <v>239</v>
      </c>
      <c r="M219" s="7">
        <f t="shared" ca="1" si="64"/>
        <v>761</v>
      </c>
      <c r="N219" s="44">
        <f t="shared" ca="1" si="65"/>
        <v>7</v>
      </c>
      <c r="O219" s="94">
        <f t="shared" ca="1" si="66"/>
        <v>2.024607876260911</v>
      </c>
      <c r="P219" s="94">
        <f t="shared" ca="1" si="67"/>
        <v>20.246078762609113</v>
      </c>
      <c r="Q219" s="94">
        <f t="shared" ca="1" si="68"/>
        <v>20.246078762609113</v>
      </c>
      <c r="R219" s="94">
        <f t="shared" ca="1" si="69"/>
        <v>2.0246078762609114</v>
      </c>
      <c r="S219" s="94">
        <f t="shared" ca="1" si="70"/>
        <v>2.024607876260911</v>
      </c>
      <c r="T219" s="4">
        <f t="shared" ca="1" si="71"/>
        <v>5.9279059810518923E-4</v>
      </c>
      <c r="U219" s="46">
        <f t="shared" ca="1" si="72"/>
        <v>1585.2841102754392</v>
      </c>
      <c r="V219" s="4">
        <f t="shared" ca="1" si="73"/>
        <v>0.4641597649182147</v>
      </c>
      <c r="W219" s="13">
        <f t="shared" ca="1" si="74"/>
        <v>15662.707919999999</v>
      </c>
      <c r="X219" s="4">
        <f t="shared" ca="1" si="75"/>
        <v>4.5859280232530146</v>
      </c>
      <c r="AE219" s="4"/>
    </row>
    <row r="220" spans="1:31" x14ac:dyDescent="0.2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3.2736000000000001E-2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1.7745017855910076E-5</v>
      </c>
      <c r="L220" s="13">
        <f t="shared" ca="1" si="63"/>
        <v>218</v>
      </c>
      <c r="M220" s="7">
        <f t="shared" ca="1" si="64"/>
        <v>782</v>
      </c>
      <c r="N220" s="44">
        <f t="shared" ca="1" si="65"/>
        <v>7</v>
      </c>
      <c r="O220" s="94">
        <f t="shared" ca="1" si="66"/>
        <v>2.024607876260911</v>
      </c>
      <c r="P220" s="94">
        <f t="shared" ca="1" si="67"/>
        <v>20.246078762609113</v>
      </c>
      <c r="Q220" s="94">
        <f t="shared" ca="1" si="68"/>
        <v>20.246078762609113</v>
      </c>
      <c r="R220" s="94">
        <f t="shared" ca="1" si="69"/>
        <v>2.0246078762609114</v>
      </c>
      <c r="S220" s="94">
        <f t="shared" ca="1" si="70"/>
        <v>2.024607876260911</v>
      </c>
      <c r="T220" s="4">
        <f t="shared" ca="1" si="71"/>
        <v>3.5926702915466042E-5</v>
      </c>
      <c r="U220" s="46">
        <f t="shared" ca="1" si="72"/>
        <v>1564.2841102754392</v>
      </c>
      <c r="V220" s="4">
        <f t="shared" ca="1" si="73"/>
        <v>2.7758249468554076E-2</v>
      </c>
      <c r="W220" s="13">
        <f t="shared" ca="1" si="74"/>
        <v>13456.692719999999</v>
      </c>
      <c r="X220" s="4">
        <f t="shared" ca="1" si="75"/>
        <v>0.23878925259789513</v>
      </c>
      <c r="AE220" s="4"/>
    </row>
    <row r="221" spans="1:31" x14ac:dyDescent="0.2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3.2736000000000001E-2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4.4810651151288126E-7</v>
      </c>
      <c r="L221" s="13">
        <f t="shared" ca="1" si="63"/>
        <v>197</v>
      </c>
      <c r="M221" s="7">
        <f t="shared" ca="1" si="64"/>
        <v>803</v>
      </c>
      <c r="N221" s="44">
        <f t="shared" ca="1" si="65"/>
        <v>7</v>
      </c>
      <c r="O221" s="94">
        <f t="shared" ca="1" si="66"/>
        <v>2.024607876260911</v>
      </c>
      <c r="P221" s="94">
        <f t="shared" ca="1" si="67"/>
        <v>20.246078762609113</v>
      </c>
      <c r="Q221" s="94">
        <f t="shared" ca="1" si="68"/>
        <v>20.246078762609113</v>
      </c>
      <c r="R221" s="94">
        <f t="shared" ca="1" si="69"/>
        <v>2.0246078762609114</v>
      </c>
      <c r="S221" s="94">
        <f t="shared" ca="1" si="70"/>
        <v>2.024607876260911</v>
      </c>
      <c r="T221" s="4">
        <f t="shared" ca="1" si="71"/>
        <v>9.0723997261277997E-7</v>
      </c>
      <c r="U221" s="46">
        <f t="shared" ca="1" si="72"/>
        <v>1543.2841102754392</v>
      </c>
      <c r="V221" s="4">
        <f t="shared" ca="1" si="73"/>
        <v>6.9155565892878778E-4</v>
      </c>
      <c r="W221" s="13">
        <f t="shared" ca="1" si="74"/>
        <v>11250.677519999999</v>
      </c>
      <c r="X221" s="4">
        <f t="shared" ca="1" si="75"/>
        <v>5.0415018556435936E-3</v>
      </c>
      <c r="AE221" s="4"/>
    </row>
    <row r="222" spans="1:31" x14ac:dyDescent="0.2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3.2736000000000001E-2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6.0351045321600205E-9</v>
      </c>
      <c r="L222" s="13">
        <f t="shared" ca="1" si="63"/>
        <v>176</v>
      </c>
      <c r="M222" s="7">
        <f t="shared" ca="1" si="64"/>
        <v>824</v>
      </c>
      <c r="N222" s="44">
        <f t="shared" ca="1" si="65"/>
        <v>7</v>
      </c>
      <c r="O222" s="94">
        <f t="shared" ca="1" si="66"/>
        <v>2.024607876260911</v>
      </c>
      <c r="P222" s="94">
        <f t="shared" ca="1" si="67"/>
        <v>20.246078762609113</v>
      </c>
      <c r="Q222" s="94">
        <f t="shared" ca="1" si="68"/>
        <v>20.246078762609113</v>
      </c>
      <c r="R222" s="94">
        <f t="shared" ca="1" si="69"/>
        <v>2.0246078762609114</v>
      </c>
      <c r="S222" s="94">
        <f t="shared" ca="1" si="70"/>
        <v>2.024607876260911</v>
      </c>
      <c r="T222" s="4">
        <f t="shared" ca="1" si="71"/>
        <v>1.2218720169869098E-8</v>
      </c>
      <c r="U222" s="46">
        <f t="shared" ca="1" si="72"/>
        <v>1522.2841102754392</v>
      </c>
      <c r="V222" s="4">
        <f t="shared" ca="1" si="73"/>
        <v>9.1871437331584881E-6</v>
      </c>
      <c r="W222" s="13">
        <f t="shared" ca="1" si="74"/>
        <v>9044.6623199999995</v>
      </c>
      <c r="X222" s="4">
        <f t="shared" ca="1" si="75"/>
        <v>5.4585482559288962E-5</v>
      </c>
      <c r="AE222" s="4"/>
    </row>
    <row r="223" spans="1:31" x14ac:dyDescent="0.2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3.2736000000000001E-2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4.5720488880000213E-11</v>
      </c>
      <c r="L223" s="13">
        <f t="shared" ca="1" si="63"/>
        <v>155</v>
      </c>
      <c r="M223" s="7">
        <f t="shared" ca="1" si="64"/>
        <v>845</v>
      </c>
      <c r="N223" s="44">
        <f t="shared" ca="1" si="65"/>
        <v>8</v>
      </c>
      <c r="O223" s="94">
        <f t="shared" ca="1" si="66"/>
        <v>2.2453575181263927</v>
      </c>
      <c r="P223" s="94">
        <f t="shared" ca="1" si="67"/>
        <v>21.129077330071038</v>
      </c>
      <c r="Q223" s="94">
        <f t="shared" ca="1" si="68"/>
        <v>20.246078762609113</v>
      </c>
      <c r="R223" s="94">
        <f t="shared" ca="1" si="69"/>
        <v>2.0687578046340076</v>
      </c>
      <c r="S223" s="94">
        <f t="shared" ca="1" si="70"/>
        <v>2.2453575181263927</v>
      </c>
      <c r="T223" s="4">
        <f t="shared" ca="1" si="71"/>
        <v>1.0265884343912261E-10</v>
      </c>
      <c r="U223" s="46">
        <f t="shared" ca="1" si="72"/>
        <v>1619.0020885749643</v>
      </c>
      <c r="V223" s="4">
        <f t="shared" ca="1" si="73"/>
        <v>7.4021566987388782E-8</v>
      </c>
      <c r="W223" s="13">
        <f t="shared" ca="1" si="74"/>
        <v>6838.6471199999996</v>
      </c>
      <c r="X223" s="4">
        <f t="shared" ca="1" si="75"/>
        <v>3.1266628960420548E-7</v>
      </c>
      <c r="AE223" s="4"/>
    </row>
    <row r="224" spans="1:31" x14ac:dyDescent="0.2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3.2736000000000001E-2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1.8472924800000101E-13</v>
      </c>
      <c r="L224" s="13">
        <f t="shared" ca="1" si="63"/>
        <v>134</v>
      </c>
      <c r="M224" s="7">
        <f t="shared" ca="1" si="64"/>
        <v>866</v>
      </c>
      <c r="N224" s="44">
        <f t="shared" ca="1" si="65"/>
        <v>8</v>
      </c>
      <c r="O224" s="94">
        <f t="shared" ca="1" si="66"/>
        <v>2.2453575181263927</v>
      </c>
      <c r="P224" s="94">
        <f t="shared" ca="1" si="67"/>
        <v>22.453575181263933</v>
      </c>
      <c r="Q224" s="94">
        <f t="shared" ca="1" si="68"/>
        <v>22.453575181263933</v>
      </c>
      <c r="R224" s="94">
        <f t="shared" ca="1" si="69"/>
        <v>2.2453575181263932</v>
      </c>
      <c r="S224" s="94">
        <f t="shared" ca="1" si="70"/>
        <v>2.2453575181263927</v>
      </c>
      <c r="T224" s="4">
        <f t="shared" ca="1" si="71"/>
        <v>4.1478320581463714E-13</v>
      </c>
      <c r="U224" s="46">
        <f t="shared" ca="1" si="72"/>
        <v>1598.0020885749643</v>
      </c>
      <c r="V224" s="4">
        <f t="shared" ca="1" si="73"/>
        <v>2.9519772412488414E-10</v>
      </c>
      <c r="W224" s="13">
        <f t="shared" ca="1" si="74"/>
        <v>4632.6319199999998</v>
      </c>
      <c r="X224" s="4">
        <f t="shared" ca="1" si="75"/>
        <v>8.557826108424008E-10</v>
      </c>
      <c r="AE224" s="4"/>
    </row>
    <row r="225" spans="1:31" x14ac:dyDescent="0.2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3.2736000000000001E-2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3.1099200000000201E-16</v>
      </c>
      <c r="L225" s="13">
        <f t="shared" ca="1" si="63"/>
        <v>113</v>
      </c>
      <c r="M225" s="7">
        <f t="shared" ca="1" si="64"/>
        <v>887</v>
      </c>
      <c r="N225" s="44">
        <f t="shared" ca="1" si="65"/>
        <v>8</v>
      </c>
      <c r="O225" s="94">
        <f t="shared" ca="1" si="66"/>
        <v>2.2453575181263927</v>
      </c>
      <c r="P225" s="94">
        <f t="shared" ca="1" si="67"/>
        <v>22.453575181263933</v>
      </c>
      <c r="Q225" s="94">
        <f t="shared" ca="1" si="68"/>
        <v>22.453575181263933</v>
      </c>
      <c r="R225" s="94">
        <f t="shared" ca="1" si="69"/>
        <v>2.2453575181263932</v>
      </c>
      <c r="S225" s="94">
        <f t="shared" ca="1" si="70"/>
        <v>2.2453575181263927</v>
      </c>
      <c r="T225" s="4">
        <f t="shared" ca="1" si="71"/>
        <v>6.9828822527716764E-16</v>
      </c>
      <c r="U225" s="46">
        <f t="shared" ca="1" si="72"/>
        <v>1577.0020885749643</v>
      </c>
      <c r="V225" s="4">
        <f t="shared" ca="1" si="73"/>
        <v>4.9043503353010845E-13</v>
      </c>
      <c r="W225" s="13">
        <f t="shared" ca="1" si="74"/>
        <v>2426.61672</v>
      </c>
      <c r="X225" s="4">
        <f t="shared" ca="1" si="75"/>
        <v>7.5465838698624482E-13</v>
      </c>
      <c r="AE225" s="4"/>
    </row>
    <row r="226" spans="1:31" x14ac:dyDescent="0.2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3.2736000000000001E-2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260</v>
      </c>
      <c r="M226" s="7">
        <f t="shared" ca="1" si="64"/>
        <v>740</v>
      </c>
      <c r="N226" s="44">
        <f t="shared" ca="1" si="65"/>
        <v>7</v>
      </c>
      <c r="O226" s="94">
        <f t="shared" ca="1" si="66"/>
        <v>2.024607876260911</v>
      </c>
      <c r="P226" s="94">
        <f t="shared" ca="1" si="67"/>
        <v>20.246078762609113</v>
      </c>
      <c r="Q226" s="94">
        <f t="shared" ca="1" si="68"/>
        <v>20.048213173681361</v>
      </c>
      <c r="R226" s="94">
        <f t="shared" ca="1" si="69"/>
        <v>2.0147145968145237</v>
      </c>
      <c r="S226" s="94">
        <f t="shared" ca="1" si="70"/>
        <v>2.024607876260911</v>
      </c>
      <c r="T226" s="4">
        <f t="shared" ca="1" si="71"/>
        <v>0</v>
      </c>
      <c r="U226" s="46">
        <f t="shared" ca="1" si="72"/>
        <v>1606.2841102754392</v>
      </c>
      <c r="V226" s="4">
        <f t="shared" ca="1" si="73"/>
        <v>0</v>
      </c>
      <c r="W226" s="13">
        <f t="shared" ca="1" si="74"/>
        <v>17410.2984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3.2736000000000001E-2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1.5256045614541612E-3</v>
      </c>
      <c r="L227" s="13">
        <f t="shared" ca="1" si="63"/>
        <v>239</v>
      </c>
      <c r="M227" s="7">
        <f t="shared" ca="1" si="64"/>
        <v>761</v>
      </c>
      <c r="N227" s="44">
        <f t="shared" ca="1" si="65"/>
        <v>7</v>
      </c>
      <c r="O227" s="94">
        <f t="shared" ca="1" si="66"/>
        <v>2.024607876260911</v>
      </c>
      <c r="P227" s="94">
        <f t="shared" ca="1" si="67"/>
        <v>20.246078762609113</v>
      </c>
      <c r="Q227" s="94">
        <f t="shared" ca="1" si="68"/>
        <v>20.246078762609113</v>
      </c>
      <c r="R227" s="94">
        <f t="shared" ca="1" si="69"/>
        <v>2.0246078762609114</v>
      </c>
      <c r="S227" s="94">
        <f t="shared" ca="1" si="70"/>
        <v>2.024607876260911</v>
      </c>
      <c r="T227" s="4">
        <f t="shared" ca="1" si="71"/>
        <v>3.0887510111796677E-3</v>
      </c>
      <c r="U227" s="46">
        <f t="shared" ca="1" si="72"/>
        <v>1585.2841102754392</v>
      </c>
      <c r="V227" s="4">
        <f t="shared" ca="1" si="73"/>
        <v>2.4185166698370115</v>
      </c>
      <c r="W227" s="13">
        <f t="shared" ca="1" si="74"/>
        <v>15204.283199999998</v>
      </c>
      <c r="X227" s="4">
        <f t="shared" ca="1" si="75"/>
        <v>23.195723803560867</v>
      </c>
      <c r="AE227" s="4"/>
    </row>
    <row r="228" spans="1:31" x14ac:dyDescent="0.2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3.2736000000000001E-2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9.2460882512373488E-5</v>
      </c>
      <c r="L228" s="13">
        <f t="shared" ca="1" si="63"/>
        <v>218</v>
      </c>
      <c r="M228" s="7">
        <f t="shared" ca="1" si="64"/>
        <v>782</v>
      </c>
      <c r="N228" s="44">
        <f t="shared" ca="1" si="65"/>
        <v>7</v>
      </c>
      <c r="O228" s="94">
        <f t="shared" ca="1" si="66"/>
        <v>2.024607876260911</v>
      </c>
      <c r="P228" s="94">
        <f t="shared" ca="1" si="67"/>
        <v>20.246078762609113</v>
      </c>
      <c r="Q228" s="94">
        <f t="shared" ca="1" si="68"/>
        <v>20.246078762609113</v>
      </c>
      <c r="R228" s="94">
        <f t="shared" ca="1" si="69"/>
        <v>2.0246078762609114</v>
      </c>
      <c r="S228" s="94">
        <f t="shared" ca="1" si="70"/>
        <v>2.024607876260911</v>
      </c>
      <c r="T228" s="4">
        <f t="shared" ca="1" si="71"/>
        <v>1.871970309805861E-4</v>
      </c>
      <c r="U228" s="46">
        <f t="shared" ca="1" si="72"/>
        <v>1564.2841102754392</v>
      </c>
      <c r="V228" s="4">
        <f t="shared" ca="1" si="73"/>
        <v>0.14463508933615007</v>
      </c>
      <c r="W228" s="13">
        <f t="shared" ca="1" si="74"/>
        <v>12998.267999999998</v>
      </c>
      <c r="X228" s="4">
        <f t="shared" ca="1" si="75"/>
        <v>1.2018313304123438</v>
      </c>
      <c r="AE228" s="4"/>
    </row>
    <row r="229" spans="1:31" x14ac:dyDescent="0.2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3.2736000000000001E-2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2.3348707705144848E-6</v>
      </c>
      <c r="L229" s="13">
        <f t="shared" ca="1" si="63"/>
        <v>197</v>
      </c>
      <c r="M229" s="7">
        <f t="shared" ca="1" si="64"/>
        <v>803</v>
      </c>
      <c r="N229" s="44">
        <f t="shared" ca="1" si="65"/>
        <v>7</v>
      </c>
      <c r="O229" s="94">
        <f t="shared" ca="1" si="66"/>
        <v>2.024607876260911</v>
      </c>
      <c r="P229" s="94">
        <f t="shared" ca="1" si="67"/>
        <v>20.246078762609113</v>
      </c>
      <c r="Q229" s="94">
        <f t="shared" ca="1" si="68"/>
        <v>20.246078762609113</v>
      </c>
      <c r="R229" s="94">
        <f t="shared" ca="1" si="69"/>
        <v>2.0246078762609114</v>
      </c>
      <c r="S229" s="94">
        <f t="shared" ca="1" si="70"/>
        <v>2.024607876260911</v>
      </c>
      <c r="T229" s="4">
        <f t="shared" ca="1" si="71"/>
        <v>4.7271977520350076E-6</v>
      </c>
      <c r="U229" s="46">
        <f t="shared" ca="1" si="72"/>
        <v>1543.2841102754392</v>
      </c>
      <c r="V229" s="4">
        <f t="shared" ca="1" si="73"/>
        <v>3.6033689596815755E-3</v>
      </c>
      <c r="W229" s="13">
        <f t="shared" ca="1" si="74"/>
        <v>10792.252799999998</v>
      </c>
      <c r="X229" s="4">
        <f t="shared" ca="1" si="75"/>
        <v>2.5198515610723102E-2</v>
      </c>
      <c r="AE229" s="4"/>
    </row>
    <row r="230" spans="1:31" x14ac:dyDescent="0.2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3.2736000000000001E-2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3.1446070983360079E-8</v>
      </c>
      <c r="L230" s="13">
        <f t="shared" ca="1" si="63"/>
        <v>176</v>
      </c>
      <c r="M230" s="7">
        <f t="shared" ca="1" si="64"/>
        <v>824</v>
      </c>
      <c r="N230" s="44">
        <f t="shared" ca="1" si="65"/>
        <v>7</v>
      </c>
      <c r="O230" s="94">
        <f t="shared" ca="1" si="66"/>
        <v>2.024607876260911</v>
      </c>
      <c r="P230" s="94">
        <f t="shared" ca="1" si="67"/>
        <v>20.246078762609113</v>
      </c>
      <c r="Q230" s="94">
        <f t="shared" ca="1" si="68"/>
        <v>20.246078762609113</v>
      </c>
      <c r="R230" s="94">
        <f t="shared" ca="1" si="69"/>
        <v>2.0246078762609114</v>
      </c>
      <c r="S230" s="94">
        <f t="shared" ca="1" si="70"/>
        <v>2.024607876260911</v>
      </c>
      <c r="T230" s="4">
        <f t="shared" ca="1" si="71"/>
        <v>6.3665962990370513E-8</v>
      </c>
      <c r="U230" s="46">
        <f t="shared" ca="1" si="72"/>
        <v>1522.2841102754392</v>
      </c>
      <c r="V230" s="4">
        <f t="shared" ca="1" si="73"/>
        <v>4.78698541885626E-5</v>
      </c>
      <c r="W230" s="13">
        <f t="shared" ca="1" si="74"/>
        <v>8586.2375999999986</v>
      </c>
      <c r="X230" s="4">
        <f t="shared" ca="1" si="75"/>
        <v>2.7000343704959524E-4</v>
      </c>
      <c r="AE230" s="4"/>
    </row>
    <row r="231" spans="1:31" x14ac:dyDescent="0.2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3.2736000000000001E-2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2.3822781048000094E-10</v>
      </c>
      <c r="L231" s="13">
        <f t="shared" ca="1" si="63"/>
        <v>155</v>
      </c>
      <c r="M231" s="7">
        <f t="shared" ca="1" si="64"/>
        <v>845</v>
      </c>
      <c r="N231" s="44">
        <f t="shared" ca="1" si="65"/>
        <v>8</v>
      </c>
      <c r="O231" s="94">
        <f t="shared" ca="1" si="66"/>
        <v>2.2453575181263927</v>
      </c>
      <c r="P231" s="94">
        <f t="shared" ca="1" si="67"/>
        <v>21.129077330071038</v>
      </c>
      <c r="Q231" s="94">
        <f t="shared" ca="1" si="68"/>
        <v>20.246078762609113</v>
      </c>
      <c r="R231" s="94">
        <f t="shared" ca="1" si="69"/>
        <v>2.0687578046340076</v>
      </c>
      <c r="S231" s="94">
        <f t="shared" ca="1" si="70"/>
        <v>2.2453575181263927</v>
      </c>
      <c r="T231" s="4">
        <f t="shared" ca="1" si="71"/>
        <v>5.3490660528805959E-10</v>
      </c>
      <c r="U231" s="46">
        <f t="shared" ca="1" si="72"/>
        <v>1619.0020885749643</v>
      </c>
      <c r="V231" s="4">
        <f t="shared" ca="1" si="73"/>
        <v>3.8569132272376232E-7</v>
      </c>
      <c r="W231" s="13">
        <f t="shared" ca="1" si="74"/>
        <v>6380.2223999999997</v>
      </c>
      <c r="X231" s="4">
        <f t="shared" ca="1" si="75"/>
        <v>1.5199464127274567E-6</v>
      </c>
      <c r="AE231" s="4"/>
    </row>
    <row r="232" spans="1:31" x14ac:dyDescent="0.2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3.2736000000000001E-2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9.625366080000043E-13</v>
      </c>
      <c r="L232" s="13">
        <f t="shared" ca="1" si="63"/>
        <v>134</v>
      </c>
      <c r="M232" s="7">
        <f t="shared" ca="1" si="64"/>
        <v>866</v>
      </c>
      <c r="N232" s="44">
        <f t="shared" ca="1" si="65"/>
        <v>8</v>
      </c>
      <c r="O232" s="94">
        <f t="shared" ca="1" si="66"/>
        <v>2.2453575181263927</v>
      </c>
      <c r="P232" s="94">
        <f t="shared" ca="1" si="67"/>
        <v>22.453575181263933</v>
      </c>
      <c r="Q232" s="94">
        <f t="shared" ca="1" si="68"/>
        <v>22.453575181263933</v>
      </c>
      <c r="R232" s="94">
        <f t="shared" ca="1" si="69"/>
        <v>2.2453575181263932</v>
      </c>
      <c r="S232" s="94">
        <f t="shared" ca="1" si="70"/>
        <v>2.2453575181263927</v>
      </c>
      <c r="T232" s="4">
        <f t="shared" ca="1" si="71"/>
        <v>2.1612388092446863E-12</v>
      </c>
      <c r="U232" s="46">
        <f t="shared" ca="1" si="72"/>
        <v>1598.0020885749643</v>
      </c>
      <c r="V232" s="4">
        <f t="shared" ca="1" si="73"/>
        <v>1.5381355099138687E-9</v>
      </c>
      <c r="W232" s="13">
        <f t="shared" ca="1" si="74"/>
        <v>4174.2071999999998</v>
      </c>
      <c r="X232" s="4">
        <f t="shared" ca="1" si="75"/>
        <v>4.0178272393771955E-9</v>
      </c>
      <c r="AE232" s="4"/>
    </row>
    <row r="233" spans="1:31" x14ac:dyDescent="0.2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3.2736000000000001E-2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1.6204320000000089E-15</v>
      </c>
      <c r="L233" s="13">
        <f t="shared" ca="1" si="63"/>
        <v>113</v>
      </c>
      <c r="M233" s="7">
        <f t="shared" ca="1" si="64"/>
        <v>887</v>
      </c>
      <c r="N233" s="44">
        <f t="shared" ca="1" si="65"/>
        <v>8</v>
      </c>
      <c r="O233" s="94">
        <f t="shared" ca="1" si="66"/>
        <v>2.2453575181263927</v>
      </c>
      <c r="P233" s="94">
        <f t="shared" ca="1" si="67"/>
        <v>22.453575181263933</v>
      </c>
      <c r="Q233" s="94">
        <f t="shared" ca="1" si="68"/>
        <v>22.453575181263933</v>
      </c>
      <c r="R233" s="94">
        <f t="shared" ca="1" si="69"/>
        <v>2.2453575181263932</v>
      </c>
      <c r="S233" s="94">
        <f t="shared" ca="1" si="70"/>
        <v>2.2453575181263927</v>
      </c>
      <c r="T233" s="4">
        <f t="shared" ca="1" si="71"/>
        <v>3.6384491738126065E-15</v>
      </c>
      <c r="U233" s="46">
        <f t="shared" ca="1" si="72"/>
        <v>1577.0020885749643</v>
      </c>
      <c r="V233" s="4">
        <f t="shared" ca="1" si="73"/>
        <v>2.5554246483937206E-12</v>
      </c>
      <c r="W233" s="13">
        <f t="shared" ca="1" si="74"/>
        <v>1968.1919999999998</v>
      </c>
      <c r="X233" s="4">
        <f t="shared" ca="1" si="75"/>
        <v>3.189321298944017E-12</v>
      </c>
      <c r="AE233" s="4"/>
    </row>
    <row r="234" spans="1:31" x14ac:dyDescent="0.2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3.2736000000000001E-2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147</v>
      </c>
      <c r="M234" s="7">
        <f t="shared" ca="1" si="64"/>
        <v>853</v>
      </c>
      <c r="N234" s="44">
        <f t="shared" ca="1" si="65"/>
        <v>8</v>
      </c>
      <c r="O234" s="94">
        <f t="shared" ca="1" si="66"/>
        <v>2.2453575181263927</v>
      </c>
      <c r="P234" s="94">
        <f t="shared" ca="1" si="67"/>
        <v>22.453575181263933</v>
      </c>
      <c r="Q234" s="94">
        <f t="shared" ca="1" si="68"/>
        <v>20.687578046340075</v>
      </c>
      <c r="R234" s="94">
        <f t="shared" ca="1" si="69"/>
        <v>2.1570576613802004</v>
      </c>
      <c r="S234" s="94">
        <f t="shared" ca="1" si="70"/>
        <v>2.2453575181263927</v>
      </c>
      <c r="T234" s="4">
        <f t="shared" ca="1" si="71"/>
        <v>0</v>
      </c>
      <c r="U234" s="46">
        <f t="shared" ca="1" si="72"/>
        <v>1611.0020885749643</v>
      </c>
      <c r="V234" s="4">
        <f t="shared" ca="1" si="73"/>
        <v>0</v>
      </c>
      <c r="W234" s="13">
        <f t="shared" ca="1" si="74"/>
        <v>15442.106399999999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3.2736000000000001E-2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1.541014708539558E-5</v>
      </c>
      <c r="L235" s="13">
        <f t="shared" ca="1" si="63"/>
        <v>126</v>
      </c>
      <c r="M235" s="7">
        <f t="shared" ca="1" si="64"/>
        <v>874</v>
      </c>
      <c r="N235" s="44">
        <f t="shared" ca="1" si="65"/>
        <v>8</v>
      </c>
      <c r="O235" s="94">
        <f t="shared" ca="1" si="66"/>
        <v>2.2453575181263927</v>
      </c>
      <c r="P235" s="94">
        <f t="shared" ca="1" si="67"/>
        <v>22.453575181263933</v>
      </c>
      <c r="Q235" s="94">
        <f t="shared" ca="1" si="68"/>
        <v>22.453575181263933</v>
      </c>
      <c r="R235" s="94">
        <f t="shared" ca="1" si="69"/>
        <v>2.2453575181263932</v>
      </c>
      <c r="S235" s="94">
        <f t="shared" ca="1" si="70"/>
        <v>2.2453575181263927</v>
      </c>
      <c r="T235" s="4">
        <f t="shared" ca="1" si="71"/>
        <v>3.4601289613626486E-5</v>
      </c>
      <c r="U235" s="46">
        <f t="shared" ca="1" si="72"/>
        <v>1590.0020885749643</v>
      </c>
      <c r="V235" s="4">
        <f t="shared" ca="1" si="73"/>
        <v>2.4502166051026373E-2</v>
      </c>
      <c r="W235" s="13">
        <f t="shared" ca="1" si="74"/>
        <v>13236.091199999999</v>
      </c>
      <c r="X235" s="4">
        <f t="shared" ca="1" si="75"/>
        <v>0.20397011222771008</v>
      </c>
      <c r="AE235" s="4"/>
    </row>
    <row r="236" spans="1:31" x14ac:dyDescent="0.2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3.2736000000000001E-2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9.3394830820579351E-7</v>
      </c>
      <c r="L236" s="13">
        <f t="shared" ca="1" si="63"/>
        <v>105</v>
      </c>
      <c r="M236" s="7">
        <f t="shared" ca="1" si="64"/>
        <v>895</v>
      </c>
      <c r="N236" s="44">
        <f t="shared" ca="1" si="65"/>
        <v>8</v>
      </c>
      <c r="O236" s="94">
        <f t="shared" ca="1" si="66"/>
        <v>2.2453575181263927</v>
      </c>
      <c r="P236" s="94">
        <f t="shared" ca="1" si="67"/>
        <v>22.453575181263933</v>
      </c>
      <c r="Q236" s="94">
        <f t="shared" ca="1" si="68"/>
        <v>22.453575181263933</v>
      </c>
      <c r="R236" s="94">
        <f t="shared" ca="1" si="69"/>
        <v>2.2453575181263932</v>
      </c>
      <c r="S236" s="94">
        <f t="shared" ca="1" si="70"/>
        <v>2.2453575181263927</v>
      </c>
      <c r="T236" s="4">
        <f t="shared" ca="1" si="71"/>
        <v>2.0970478553713037E-6</v>
      </c>
      <c r="U236" s="46">
        <f t="shared" ca="1" si="72"/>
        <v>1569.0020885749643</v>
      </c>
      <c r="V236" s="4">
        <f t="shared" ca="1" si="73"/>
        <v>1.4653668461959445E-3</v>
      </c>
      <c r="W236" s="13">
        <f t="shared" ca="1" si="74"/>
        <v>11030.075999999999</v>
      </c>
      <c r="X236" s="4">
        <f t="shared" ca="1" si="75"/>
        <v>1.0301520819581324E-2</v>
      </c>
      <c r="AE236" s="4"/>
    </row>
    <row r="237" spans="1:31" x14ac:dyDescent="0.2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3.2736000000000001E-2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2.3584553237520065E-8</v>
      </c>
      <c r="L237" s="13">
        <f t="shared" ca="1" si="63"/>
        <v>84</v>
      </c>
      <c r="M237" s="7">
        <f t="shared" ca="1" si="64"/>
        <v>916</v>
      </c>
      <c r="N237" s="44">
        <f t="shared" ca="1" si="65"/>
        <v>8</v>
      </c>
      <c r="O237" s="94">
        <f t="shared" ca="1" si="66"/>
        <v>2.2453575181263927</v>
      </c>
      <c r="P237" s="94">
        <f t="shared" ca="1" si="67"/>
        <v>22.453575181263933</v>
      </c>
      <c r="Q237" s="94">
        <f t="shared" ca="1" si="68"/>
        <v>22.453575181263933</v>
      </c>
      <c r="R237" s="94">
        <f t="shared" ca="1" si="69"/>
        <v>2.2453575181263932</v>
      </c>
      <c r="S237" s="94">
        <f t="shared" ca="1" si="70"/>
        <v>2.2453575181263927</v>
      </c>
      <c r="T237" s="4">
        <f t="shared" ca="1" si="71"/>
        <v>5.2955753923517831E-8</v>
      </c>
      <c r="U237" s="46">
        <f t="shared" ca="1" si="72"/>
        <v>1548.0020885749643</v>
      </c>
      <c r="V237" s="4">
        <f t="shared" ca="1" si="73"/>
        <v>3.6508937669788498E-5</v>
      </c>
      <c r="W237" s="13">
        <f t="shared" ca="1" si="74"/>
        <v>8824.0607999999993</v>
      </c>
      <c r="X237" s="4">
        <f t="shared" ca="1" si="75"/>
        <v>2.0811153170871387E-4</v>
      </c>
      <c r="AE237" s="4"/>
    </row>
    <row r="238" spans="1:31" x14ac:dyDescent="0.2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3.2736000000000001E-2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3.1763708064000114E-10</v>
      </c>
      <c r="L238" s="13">
        <f t="shared" ca="1" si="63"/>
        <v>63</v>
      </c>
      <c r="M238" s="7">
        <f t="shared" ca="1" si="64"/>
        <v>937</v>
      </c>
      <c r="N238" s="44">
        <f t="shared" ca="1" si="65"/>
        <v>8</v>
      </c>
      <c r="O238" s="94">
        <f t="shared" ca="1" si="66"/>
        <v>2.2453575181263927</v>
      </c>
      <c r="P238" s="94">
        <f t="shared" ca="1" si="67"/>
        <v>22.453575181263933</v>
      </c>
      <c r="Q238" s="94">
        <f t="shared" ca="1" si="68"/>
        <v>22.453575181263933</v>
      </c>
      <c r="R238" s="94">
        <f t="shared" ca="1" si="69"/>
        <v>2.2453575181263932</v>
      </c>
      <c r="S238" s="94">
        <f t="shared" ca="1" si="70"/>
        <v>2.2453575181263927</v>
      </c>
      <c r="T238" s="4">
        <f t="shared" ca="1" si="71"/>
        <v>7.1320880705074577E-10</v>
      </c>
      <c r="U238" s="46">
        <f t="shared" ca="1" si="72"/>
        <v>1527.0020885749643</v>
      </c>
      <c r="V238" s="4">
        <f t="shared" ca="1" si="73"/>
        <v>4.8503248554613615E-7</v>
      </c>
      <c r="W238" s="13">
        <f t="shared" ca="1" si="74"/>
        <v>6618.0455999999995</v>
      </c>
      <c r="X238" s="4">
        <f t="shared" ca="1" si="75"/>
        <v>2.1021366839264045E-6</v>
      </c>
      <c r="AE238" s="4"/>
    </row>
    <row r="239" spans="1:31" x14ac:dyDescent="0.2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3.2736000000000001E-2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2.4063415200000112E-12</v>
      </c>
      <c r="L239" s="13">
        <f t="shared" ca="1" si="63"/>
        <v>42</v>
      </c>
      <c r="M239" s="7">
        <f t="shared" ca="1" si="64"/>
        <v>958</v>
      </c>
      <c r="N239" s="44">
        <f t="shared" ca="1" si="65"/>
        <v>8</v>
      </c>
      <c r="O239" s="94">
        <f t="shared" ca="1" si="66"/>
        <v>2.2453575181263927</v>
      </c>
      <c r="P239" s="94">
        <f t="shared" ca="1" si="67"/>
        <v>22.453575181263933</v>
      </c>
      <c r="Q239" s="94">
        <f t="shared" ca="1" si="68"/>
        <v>22.453575181263933</v>
      </c>
      <c r="R239" s="94">
        <f t="shared" ca="1" si="69"/>
        <v>2.2453575181263932</v>
      </c>
      <c r="S239" s="94">
        <f t="shared" ca="1" si="70"/>
        <v>2.2453575181263927</v>
      </c>
      <c r="T239" s="4">
        <f t="shared" ca="1" si="71"/>
        <v>5.4030970231117169E-12</v>
      </c>
      <c r="U239" s="46">
        <f t="shared" ca="1" si="72"/>
        <v>1506.0020885749643</v>
      </c>
      <c r="V239" s="4">
        <f t="shared" ca="1" si="73"/>
        <v>3.6239553549446712E-9</v>
      </c>
      <c r="W239" s="13">
        <f t="shared" ca="1" si="74"/>
        <v>4412.0303999999996</v>
      </c>
      <c r="X239" s="4">
        <f t="shared" ca="1" si="75"/>
        <v>1.0616851939022256E-8</v>
      </c>
      <c r="AE239" s="4"/>
    </row>
    <row r="240" spans="1:31" x14ac:dyDescent="0.2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3.2736000000000001E-2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9.7225920000000526E-15</v>
      </c>
      <c r="L240" s="13">
        <f t="shared" ca="1" si="63"/>
        <v>21</v>
      </c>
      <c r="M240" s="7">
        <f t="shared" ca="1" si="64"/>
        <v>979</v>
      </c>
      <c r="N240" s="44">
        <f t="shared" ca="1" si="65"/>
        <v>9</v>
      </c>
      <c r="O240" s="94">
        <f t="shared" ca="1" si="66"/>
        <v>2.4463826226525924</v>
      </c>
      <c r="P240" s="94">
        <f t="shared" ca="1" si="67"/>
        <v>24.463826226525924</v>
      </c>
      <c r="Q240" s="94">
        <f t="shared" ca="1" si="68"/>
        <v>24.061776017473527</v>
      </c>
      <c r="R240" s="94">
        <f t="shared" ca="1" si="69"/>
        <v>2.4262801121999726</v>
      </c>
      <c r="S240" s="94">
        <f t="shared" ca="1" si="70"/>
        <v>2.4463826226525924</v>
      </c>
      <c r="T240" s="4">
        <f t="shared" ca="1" si="71"/>
        <v>2.3785180115941243E-14</v>
      </c>
      <c r="U240" s="46">
        <f t="shared" ca="1" si="72"/>
        <v>1592.2016685710905</v>
      </c>
      <c r="V240" s="4">
        <f t="shared" ca="1" si="73"/>
        <v>1.548032720523602E-11</v>
      </c>
      <c r="W240" s="13">
        <f t="shared" ca="1" si="74"/>
        <v>2206.0151999999998</v>
      </c>
      <c r="X240" s="4">
        <f t="shared" ca="1" si="75"/>
        <v>2.1448185735398513E-11</v>
      </c>
      <c r="AE240" s="4"/>
    </row>
    <row r="241" spans="1:31" x14ac:dyDescent="0.2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3.2736000000000001E-2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1.6368000000000106E-17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2.4463826226525924</v>
      </c>
      <c r="P241" s="94">
        <f t="shared" ca="1" si="67"/>
        <v>24.463826226525924</v>
      </c>
      <c r="Q241" s="94">
        <f t="shared" ca="1" si="68"/>
        <v>24.463826226525924</v>
      </c>
      <c r="R241" s="94">
        <f t="shared" ca="1" si="69"/>
        <v>2.4463826226525924</v>
      </c>
      <c r="S241" s="94">
        <f t="shared" ca="1" si="70"/>
        <v>2.4463826226525924</v>
      </c>
      <c r="T241" s="4">
        <f t="shared" ca="1" si="71"/>
        <v>4.0042390767577895E-17</v>
      </c>
      <c r="U241" s="46">
        <f t="shared" ca="1" si="72"/>
        <v>1571.2016685710905</v>
      </c>
      <c r="V241" s="4">
        <f t="shared" ca="1" si="73"/>
        <v>2.5717428911171774E-14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373</v>
      </c>
      <c r="M242" s="7">
        <f t="shared" ca="1" si="64"/>
        <v>627</v>
      </c>
      <c r="N242" s="44">
        <f t="shared" ca="1" si="65"/>
        <v>6</v>
      </c>
      <c r="O242" s="94">
        <f t="shared" ca="1" si="66"/>
        <v>1.8267422873331627</v>
      </c>
      <c r="P242" s="94">
        <f t="shared" ca="1" si="67"/>
        <v>18.267422873331626</v>
      </c>
      <c r="Q242" s="94">
        <f t="shared" ca="1" si="68"/>
        <v>18.267422873331626</v>
      </c>
      <c r="R242" s="94">
        <f t="shared" ca="1" si="69"/>
        <v>1.8267422873331625</v>
      </c>
      <c r="S242" s="94">
        <f t="shared" ca="1" si="70"/>
        <v>1.8267422873331627</v>
      </c>
      <c r="T242" s="4">
        <f t="shared" ca="1" si="71"/>
        <v>0</v>
      </c>
      <c r="U242" s="46">
        <f t="shared" ca="1" si="72"/>
        <v>1613.7693882274957</v>
      </c>
      <c r="V242" s="4">
        <f t="shared" ca="1" si="73"/>
        <v>0</v>
      </c>
      <c r="W242" s="13">
        <f t="shared" ca="1" si="74"/>
        <v>19836.915119999998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352</v>
      </c>
      <c r="M243" s="7">
        <f t="shared" ca="1" si="64"/>
        <v>648</v>
      </c>
      <c r="N243" s="44">
        <f t="shared" ca="1" si="65"/>
        <v>6</v>
      </c>
      <c r="O243" s="94">
        <f t="shared" ca="1" si="66"/>
        <v>1.8267422873331627</v>
      </c>
      <c r="P243" s="94">
        <f t="shared" ca="1" si="67"/>
        <v>18.267422873331626</v>
      </c>
      <c r="Q243" s="94">
        <f t="shared" ca="1" si="68"/>
        <v>18.267422873331626</v>
      </c>
      <c r="R243" s="94">
        <f t="shared" ca="1" si="69"/>
        <v>1.8267422873331625</v>
      </c>
      <c r="S243" s="94">
        <f t="shared" ca="1" si="70"/>
        <v>1.8267422873331627</v>
      </c>
      <c r="T243" s="4">
        <f t="shared" ca="1" si="71"/>
        <v>0</v>
      </c>
      <c r="U243" s="46">
        <f t="shared" ca="1" si="72"/>
        <v>1592.7693882274957</v>
      </c>
      <c r="V243" s="4">
        <f t="shared" ca="1" si="73"/>
        <v>0</v>
      </c>
      <c r="W243" s="13">
        <f t="shared" ca="1" si="74"/>
        <v>17630.89992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331</v>
      </c>
      <c r="M244" s="7">
        <f t="shared" ca="1" si="64"/>
        <v>669</v>
      </c>
      <c r="N244" s="44">
        <f t="shared" ca="1" si="65"/>
        <v>6</v>
      </c>
      <c r="O244" s="94">
        <f t="shared" ca="1" si="66"/>
        <v>1.8267422873331627</v>
      </c>
      <c r="P244" s="94">
        <f t="shared" ca="1" si="67"/>
        <v>18.267422873331626</v>
      </c>
      <c r="Q244" s="94">
        <f t="shared" ca="1" si="68"/>
        <v>18.267422873331626</v>
      </c>
      <c r="R244" s="94">
        <f t="shared" ca="1" si="69"/>
        <v>1.8267422873331625</v>
      </c>
      <c r="S244" s="94">
        <f t="shared" ca="1" si="70"/>
        <v>1.8267422873331627</v>
      </c>
      <c r="T244" s="4">
        <f t="shared" ca="1" si="71"/>
        <v>0</v>
      </c>
      <c r="U244" s="46">
        <f t="shared" ca="1" si="72"/>
        <v>1571.7693882274957</v>
      </c>
      <c r="V244" s="4">
        <f t="shared" ca="1" si="73"/>
        <v>0</v>
      </c>
      <c r="W244" s="13">
        <f t="shared" ca="1" si="74"/>
        <v>15424.884719999998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310</v>
      </c>
      <c r="M245" s="7">
        <f t="shared" ca="1" si="64"/>
        <v>690</v>
      </c>
      <c r="N245" s="44">
        <f t="shared" ca="1" si="65"/>
        <v>6</v>
      </c>
      <c r="O245" s="94">
        <f t="shared" ca="1" si="66"/>
        <v>1.8267422873331627</v>
      </c>
      <c r="P245" s="94">
        <f t="shared" ca="1" si="67"/>
        <v>18.267422873331626</v>
      </c>
      <c r="Q245" s="94">
        <f t="shared" ca="1" si="68"/>
        <v>18.267422873331626</v>
      </c>
      <c r="R245" s="94">
        <f t="shared" ca="1" si="69"/>
        <v>1.8267422873331625</v>
      </c>
      <c r="S245" s="94">
        <f t="shared" ca="1" si="70"/>
        <v>1.8267422873331627</v>
      </c>
      <c r="T245" s="4">
        <f t="shared" ca="1" si="71"/>
        <v>0</v>
      </c>
      <c r="U245" s="46">
        <f t="shared" ca="1" si="72"/>
        <v>1550.7693882274957</v>
      </c>
      <c r="V245" s="4">
        <f t="shared" ca="1" si="73"/>
        <v>0</v>
      </c>
      <c r="W245" s="13">
        <f t="shared" ca="1" si="74"/>
        <v>13218.86952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289</v>
      </c>
      <c r="M246" s="7">
        <f t="shared" ca="1" si="64"/>
        <v>711</v>
      </c>
      <c r="N246" s="44">
        <f t="shared" ca="1" si="65"/>
        <v>6</v>
      </c>
      <c r="O246" s="94">
        <f t="shared" ca="1" si="66"/>
        <v>1.8267422873331627</v>
      </c>
      <c r="P246" s="94">
        <f t="shared" ca="1" si="67"/>
        <v>18.267422873331626</v>
      </c>
      <c r="Q246" s="94">
        <f t="shared" ca="1" si="68"/>
        <v>18.267422873331626</v>
      </c>
      <c r="R246" s="94">
        <f t="shared" ca="1" si="69"/>
        <v>1.8267422873331625</v>
      </c>
      <c r="S246" s="94">
        <f t="shared" ca="1" si="70"/>
        <v>1.8267422873331627</v>
      </c>
      <c r="T246" s="4">
        <f t="shared" ca="1" si="71"/>
        <v>0</v>
      </c>
      <c r="U246" s="46">
        <f t="shared" ca="1" si="72"/>
        <v>1529.7693882274957</v>
      </c>
      <c r="V246" s="4">
        <f t="shared" ca="1" si="73"/>
        <v>0</v>
      </c>
      <c r="W246" s="13">
        <f t="shared" ca="1" si="74"/>
        <v>11012.854319999999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268</v>
      </c>
      <c r="M247" s="7">
        <f t="shared" ca="1" si="64"/>
        <v>732</v>
      </c>
      <c r="N247" s="44">
        <f t="shared" ca="1" si="65"/>
        <v>7</v>
      </c>
      <c r="O247" s="94">
        <f t="shared" ca="1" si="66"/>
        <v>2.024607876260911</v>
      </c>
      <c r="P247" s="94">
        <f t="shared" ca="1" si="67"/>
        <v>20.246078762609113</v>
      </c>
      <c r="Q247" s="94">
        <f t="shared" ca="1" si="68"/>
        <v>18.465288462259373</v>
      </c>
      <c r="R247" s="94">
        <f t="shared" ca="1" si="69"/>
        <v>1.935568361243424</v>
      </c>
      <c r="S247" s="94">
        <f t="shared" ca="1" si="70"/>
        <v>2.024607876260911</v>
      </c>
      <c r="T247" s="4">
        <f t="shared" ca="1" si="71"/>
        <v>0</v>
      </c>
      <c r="U247" s="46">
        <f t="shared" ca="1" si="72"/>
        <v>1614.2841102754392</v>
      </c>
      <c r="V247" s="4">
        <f t="shared" ca="1" si="73"/>
        <v>0</v>
      </c>
      <c r="W247" s="13">
        <f t="shared" ca="1" si="74"/>
        <v>8806.8391200000005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247</v>
      </c>
      <c r="M248" s="7">
        <f t="shared" ca="1" si="64"/>
        <v>753</v>
      </c>
      <c r="N248" s="44">
        <f t="shared" ca="1" si="65"/>
        <v>7</v>
      </c>
      <c r="O248" s="94">
        <f t="shared" ca="1" si="66"/>
        <v>2.024607876260911</v>
      </c>
      <c r="P248" s="94">
        <f t="shared" ca="1" si="67"/>
        <v>20.246078762609113</v>
      </c>
      <c r="Q248" s="94">
        <f t="shared" ca="1" si="68"/>
        <v>20.246078762609113</v>
      </c>
      <c r="R248" s="94">
        <f t="shared" ca="1" si="69"/>
        <v>2.0246078762609114</v>
      </c>
      <c r="S248" s="94">
        <f t="shared" ca="1" si="70"/>
        <v>2.024607876260911</v>
      </c>
      <c r="T248" s="4">
        <f t="shared" ca="1" si="71"/>
        <v>0</v>
      </c>
      <c r="U248" s="46">
        <f t="shared" ca="1" si="72"/>
        <v>1593.2841102754392</v>
      </c>
      <c r="V248" s="4">
        <f t="shared" ca="1" si="73"/>
        <v>0</v>
      </c>
      <c r="W248" s="13">
        <f t="shared" ca="1" si="74"/>
        <v>6600.8239199999998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226</v>
      </c>
      <c r="M249" s="7">
        <f t="shared" ca="1" si="64"/>
        <v>774</v>
      </c>
      <c r="N249" s="44">
        <f t="shared" ca="1" si="65"/>
        <v>7</v>
      </c>
      <c r="O249" s="94">
        <f t="shared" ca="1" si="66"/>
        <v>2.024607876260911</v>
      </c>
      <c r="P249" s="94">
        <f t="shared" ca="1" si="67"/>
        <v>20.246078762609113</v>
      </c>
      <c r="Q249" s="94">
        <f t="shared" ca="1" si="68"/>
        <v>20.246078762609113</v>
      </c>
      <c r="R249" s="94">
        <f t="shared" ca="1" si="69"/>
        <v>2.0246078762609114</v>
      </c>
      <c r="S249" s="94">
        <f t="shared" ca="1" si="70"/>
        <v>2.024607876260911</v>
      </c>
      <c r="T249" s="4">
        <f t="shared" ca="1" si="71"/>
        <v>0</v>
      </c>
      <c r="U249" s="46">
        <f t="shared" ca="1" si="72"/>
        <v>1572.2841102754392</v>
      </c>
      <c r="V249" s="4">
        <f t="shared" ca="1" si="73"/>
        <v>0</v>
      </c>
      <c r="W249" s="13">
        <f t="shared" ca="1" si="74"/>
        <v>4394.80872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260</v>
      </c>
      <c r="M250" s="7">
        <f t="shared" ca="1" si="64"/>
        <v>740</v>
      </c>
      <c r="N250" s="44">
        <f t="shared" ca="1" si="65"/>
        <v>7</v>
      </c>
      <c r="O250" s="94">
        <f t="shared" ca="1" si="66"/>
        <v>2.024607876260911</v>
      </c>
      <c r="P250" s="94">
        <f t="shared" ca="1" si="67"/>
        <v>20.246078762609113</v>
      </c>
      <c r="Q250" s="94">
        <f t="shared" ca="1" si="68"/>
        <v>20.048213173681361</v>
      </c>
      <c r="R250" s="94">
        <f t="shared" ca="1" si="69"/>
        <v>2.0147145968145237</v>
      </c>
      <c r="S250" s="94">
        <f t="shared" ca="1" si="70"/>
        <v>2.024607876260911</v>
      </c>
      <c r="T250" s="4">
        <f t="shared" ca="1" si="71"/>
        <v>0</v>
      </c>
      <c r="U250" s="46">
        <f t="shared" ca="1" si="72"/>
        <v>1606.2841102754392</v>
      </c>
      <c r="V250" s="4">
        <f t="shared" ca="1" si="73"/>
        <v>0</v>
      </c>
      <c r="W250" s="13">
        <f t="shared" ca="1" si="74"/>
        <v>17868.723119999999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239</v>
      </c>
      <c r="M251" s="7">
        <f t="shared" ca="1" si="64"/>
        <v>761</v>
      </c>
      <c r="N251" s="44">
        <f t="shared" ca="1" si="65"/>
        <v>7</v>
      </c>
      <c r="O251" s="94">
        <f t="shared" ca="1" si="66"/>
        <v>2.024607876260911</v>
      </c>
      <c r="P251" s="94">
        <f t="shared" ca="1" si="67"/>
        <v>20.246078762609113</v>
      </c>
      <c r="Q251" s="94">
        <f t="shared" ca="1" si="68"/>
        <v>20.246078762609113</v>
      </c>
      <c r="R251" s="94">
        <f t="shared" ca="1" si="69"/>
        <v>2.0246078762609114</v>
      </c>
      <c r="S251" s="94">
        <f t="shared" ca="1" si="70"/>
        <v>2.024607876260911</v>
      </c>
      <c r="T251" s="4">
        <f t="shared" ca="1" si="71"/>
        <v>0</v>
      </c>
      <c r="U251" s="46">
        <f t="shared" ca="1" si="72"/>
        <v>1585.2841102754392</v>
      </c>
      <c r="V251" s="4">
        <f t="shared" ca="1" si="73"/>
        <v>0</v>
      </c>
      <c r="W251" s="13">
        <f t="shared" ca="1" si="74"/>
        <v>15662.707919999999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218</v>
      </c>
      <c r="M252" s="7">
        <f t="shared" ca="1" si="64"/>
        <v>782</v>
      </c>
      <c r="N252" s="44">
        <f t="shared" ca="1" si="65"/>
        <v>7</v>
      </c>
      <c r="O252" s="94">
        <f t="shared" ca="1" si="66"/>
        <v>2.024607876260911</v>
      </c>
      <c r="P252" s="94">
        <f t="shared" ca="1" si="67"/>
        <v>20.246078762609113</v>
      </c>
      <c r="Q252" s="94">
        <f t="shared" ca="1" si="68"/>
        <v>20.246078762609113</v>
      </c>
      <c r="R252" s="94">
        <f t="shared" ca="1" si="69"/>
        <v>2.0246078762609114</v>
      </c>
      <c r="S252" s="94">
        <f t="shared" ca="1" si="70"/>
        <v>2.024607876260911</v>
      </c>
      <c r="T252" s="4">
        <f t="shared" ca="1" si="71"/>
        <v>0</v>
      </c>
      <c r="U252" s="46">
        <f t="shared" ca="1" si="72"/>
        <v>1564.2841102754392</v>
      </c>
      <c r="V252" s="4">
        <f t="shared" ca="1" si="73"/>
        <v>0</v>
      </c>
      <c r="W252" s="13">
        <f t="shared" ca="1" si="74"/>
        <v>13456.692719999999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197</v>
      </c>
      <c r="M253" s="7">
        <f t="shared" ca="1" si="64"/>
        <v>803</v>
      </c>
      <c r="N253" s="44">
        <f t="shared" ca="1" si="65"/>
        <v>7</v>
      </c>
      <c r="O253" s="94">
        <f t="shared" ca="1" si="66"/>
        <v>2.024607876260911</v>
      </c>
      <c r="P253" s="94">
        <f t="shared" ca="1" si="67"/>
        <v>20.246078762609113</v>
      </c>
      <c r="Q253" s="94">
        <f t="shared" ca="1" si="68"/>
        <v>20.246078762609113</v>
      </c>
      <c r="R253" s="94">
        <f t="shared" ca="1" si="69"/>
        <v>2.0246078762609114</v>
      </c>
      <c r="S253" s="94">
        <f t="shared" ca="1" si="70"/>
        <v>2.024607876260911</v>
      </c>
      <c r="T253" s="4">
        <f t="shared" ca="1" si="71"/>
        <v>0</v>
      </c>
      <c r="U253" s="46">
        <f t="shared" ca="1" si="72"/>
        <v>1543.2841102754392</v>
      </c>
      <c r="V253" s="4">
        <f t="shared" ca="1" si="73"/>
        <v>0</v>
      </c>
      <c r="W253" s="13">
        <f t="shared" ca="1" si="74"/>
        <v>11250.677519999999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176</v>
      </c>
      <c r="M254" s="7">
        <f t="shared" ca="1" si="64"/>
        <v>824</v>
      </c>
      <c r="N254" s="44">
        <f t="shared" ca="1" si="65"/>
        <v>7</v>
      </c>
      <c r="O254" s="94">
        <f t="shared" ca="1" si="66"/>
        <v>2.024607876260911</v>
      </c>
      <c r="P254" s="94">
        <f t="shared" ca="1" si="67"/>
        <v>20.246078762609113</v>
      </c>
      <c r="Q254" s="94">
        <f t="shared" ca="1" si="68"/>
        <v>20.246078762609113</v>
      </c>
      <c r="R254" s="94">
        <f t="shared" ca="1" si="69"/>
        <v>2.0246078762609114</v>
      </c>
      <c r="S254" s="94">
        <f t="shared" ca="1" si="70"/>
        <v>2.024607876260911</v>
      </c>
      <c r="T254" s="4">
        <f t="shared" ca="1" si="71"/>
        <v>0</v>
      </c>
      <c r="U254" s="46">
        <f t="shared" ca="1" si="72"/>
        <v>1522.2841102754392</v>
      </c>
      <c r="V254" s="4">
        <f t="shared" ca="1" si="73"/>
        <v>0</v>
      </c>
      <c r="W254" s="13">
        <f t="shared" ca="1" si="74"/>
        <v>9044.6623199999995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155</v>
      </c>
      <c r="M255" s="7">
        <f t="shared" ca="1" si="64"/>
        <v>845</v>
      </c>
      <c r="N255" s="44">
        <f t="shared" ca="1" si="65"/>
        <v>8</v>
      </c>
      <c r="O255" s="94">
        <f t="shared" ca="1" si="66"/>
        <v>2.2453575181263927</v>
      </c>
      <c r="P255" s="94">
        <f t="shared" ca="1" si="67"/>
        <v>21.129077330071038</v>
      </c>
      <c r="Q255" s="94">
        <f t="shared" ca="1" si="68"/>
        <v>20.246078762609113</v>
      </c>
      <c r="R255" s="94">
        <f t="shared" ca="1" si="69"/>
        <v>2.0687578046340076</v>
      </c>
      <c r="S255" s="94">
        <f t="shared" ca="1" si="70"/>
        <v>2.2453575181263927</v>
      </c>
      <c r="T255" s="4">
        <f t="shared" ca="1" si="71"/>
        <v>0</v>
      </c>
      <c r="U255" s="46">
        <f t="shared" ca="1" si="72"/>
        <v>1619.0020885749643</v>
      </c>
      <c r="V255" s="4">
        <f t="shared" ca="1" si="73"/>
        <v>0</v>
      </c>
      <c r="W255" s="13">
        <f t="shared" ca="1" si="74"/>
        <v>6838.6471199999996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134</v>
      </c>
      <c r="M256" s="7">
        <f t="shared" ca="1" si="64"/>
        <v>866</v>
      </c>
      <c r="N256" s="44">
        <f t="shared" ca="1" si="65"/>
        <v>8</v>
      </c>
      <c r="O256" s="94">
        <f t="shared" ca="1" si="66"/>
        <v>2.2453575181263927</v>
      </c>
      <c r="P256" s="94">
        <f t="shared" ca="1" si="67"/>
        <v>22.453575181263933</v>
      </c>
      <c r="Q256" s="94">
        <f t="shared" ca="1" si="68"/>
        <v>22.453575181263933</v>
      </c>
      <c r="R256" s="94">
        <f t="shared" ca="1" si="69"/>
        <v>2.2453575181263932</v>
      </c>
      <c r="S256" s="94">
        <f t="shared" ca="1" si="70"/>
        <v>2.2453575181263927</v>
      </c>
      <c r="T256" s="4">
        <f t="shared" ca="1" si="71"/>
        <v>0</v>
      </c>
      <c r="U256" s="46">
        <f t="shared" ca="1" si="72"/>
        <v>1598.0020885749643</v>
      </c>
      <c r="V256" s="4">
        <f t="shared" ca="1" si="73"/>
        <v>0</v>
      </c>
      <c r="W256" s="13">
        <f t="shared" ca="1" si="74"/>
        <v>4632.6319199999998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113</v>
      </c>
      <c r="M257" s="7">
        <f t="shared" ca="1" si="64"/>
        <v>887</v>
      </c>
      <c r="N257" s="44">
        <f t="shared" ca="1" si="65"/>
        <v>8</v>
      </c>
      <c r="O257" s="94">
        <f t="shared" ca="1" si="66"/>
        <v>2.2453575181263927</v>
      </c>
      <c r="P257" s="94">
        <f t="shared" ca="1" si="67"/>
        <v>22.453575181263933</v>
      </c>
      <c r="Q257" s="94">
        <f t="shared" ca="1" si="68"/>
        <v>22.453575181263933</v>
      </c>
      <c r="R257" s="94">
        <f t="shared" ca="1" si="69"/>
        <v>2.2453575181263932</v>
      </c>
      <c r="S257" s="94">
        <f t="shared" ca="1" si="70"/>
        <v>2.2453575181263927</v>
      </c>
      <c r="T257" s="4">
        <f t="shared" ca="1" si="71"/>
        <v>0</v>
      </c>
      <c r="U257" s="46">
        <f t="shared" ca="1" si="72"/>
        <v>1577.0020885749643</v>
      </c>
      <c r="V257" s="4">
        <f t="shared" ca="1" si="73"/>
        <v>0</v>
      </c>
      <c r="W257" s="13">
        <f t="shared" ca="1" si="74"/>
        <v>2426.61672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260</v>
      </c>
      <c r="M258" s="7">
        <f t="shared" ca="1" si="64"/>
        <v>740</v>
      </c>
      <c r="N258" s="44">
        <f t="shared" ca="1" si="65"/>
        <v>7</v>
      </c>
      <c r="O258" s="94">
        <f t="shared" ca="1" si="66"/>
        <v>2.024607876260911</v>
      </c>
      <c r="P258" s="94">
        <f t="shared" ca="1" si="67"/>
        <v>20.246078762609113</v>
      </c>
      <c r="Q258" s="94">
        <f t="shared" ca="1" si="68"/>
        <v>20.048213173681361</v>
      </c>
      <c r="R258" s="94">
        <f t="shared" ca="1" si="69"/>
        <v>2.0147145968145237</v>
      </c>
      <c r="S258" s="94">
        <f t="shared" ca="1" si="70"/>
        <v>2.024607876260911</v>
      </c>
      <c r="T258" s="4">
        <f t="shared" ca="1" si="71"/>
        <v>0</v>
      </c>
      <c r="U258" s="46">
        <f t="shared" ca="1" si="72"/>
        <v>1606.2841102754392</v>
      </c>
      <c r="V258" s="4">
        <f t="shared" ca="1" si="73"/>
        <v>0</v>
      </c>
      <c r="W258" s="13">
        <f t="shared" ca="1" si="74"/>
        <v>17410.2984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239</v>
      </c>
      <c r="M259" s="7">
        <f t="shared" ca="1" si="64"/>
        <v>761</v>
      </c>
      <c r="N259" s="44">
        <f t="shared" ca="1" si="65"/>
        <v>7</v>
      </c>
      <c r="O259" s="94">
        <f t="shared" ca="1" si="66"/>
        <v>2.024607876260911</v>
      </c>
      <c r="P259" s="94">
        <f t="shared" ca="1" si="67"/>
        <v>20.246078762609113</v>
      </c>
      <c r="Q259" s="94">
        <f t="shared" ca="1" si="68"/>
        <v>20.246078762609113</v>
      </c>
      <c r="R259" s="94">
        <f t="shared" ca="1" si="69"/>
        <v>2.0246078762609114</v>
      </c>
      <c r="S259" s="94">
        <f t="shared" ca="1" si="70"/>
        <v>2.024607876260911</v>
      </c>
      <c r="T259" s="4">
        <f t="shared" ca="1" si="71"/>
        <v>0</v>
      </c>
      <c r="U259" s="46">
        <f t="shared" ca="1" si="72"/>
        <v>1585.2841102754392</v>
      </c>
      <c r="V259" s="4">
        <f t="shared" ca="1" si="73"/>
        <v>0</v>
      </c>
      <c r="W259" s="13">
        <f t="shared" ca="1" si="74"/>
        <v>15204.283199999998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218</v>
      </c>
      <c r="M260" s="7">
        <f t="shared" ca="1" si="64"/>
        <v>782</v>
      </c>
      <c r="N260" s="44">
        <f t="shared" ca="1" si="65"/>
        <v>7</v>
      </c>
      <c r="O260" s="94">
        <f t="shared" ca="1" si="66"/>
        <v>2.024607876260911</v>
      </c>
      <c r="P260" s="94">
        <f t="shared" ca="1" si="67"/>
        <v>20.246078762609113</v>
      </c>
      <c r="Q260" s="94">
        <f t="shared" ca="1" si="68"/>
        <v>20.246078762609113</v>
      </c>
      <c r="R260" s="94">
        <f t="shared" ca="1" si="69"/>
        <v>2.0246078762609114</v>
      </c>
      <c r="S260" s="94">
        <f t="shared" ca="1" si="70"/>
        <v>2.024607876260911</v>
      </c>
      <c r="T260" s="4">
        <f t="shared" ca="1" si="71"/>
        <v>0</v>
      </c>
      <c r="U260" s="46">
        <f t="shared" ca="1" si="72"/>
        <v>1564.2841102754392</v>
      </c>
      <c r="V260" s="4">
        <f t="shared" ca="1" si="73"/>
        <v>0</v>
      </c>
      <c r="W260" s="13">
        <f t="shared" ca="1" si="74"/>
        <v>12998.267999999998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197</v>
      </c>
      <c r="M261" s="7">
        <f t="shared" ca="1" si="64"/>
        <v>803</v>
      </c>
      <c r="N261" s="44">
        <f t="shared" ca="1" si="65"/>
        <v>7</v>
      </c>
      <c r="O261" s="94">
        <f t="shared" ca="1" si="66"/>
        <v>2.024607876260911</v>
      </c>
      <c r="P261" s="94">
        <f t="shared" ca="1" si="67"/>
        <v>20.246078762609113</v>
      </c>
      <c r="Q261" s="94">
        <f t="shared" ca="1" si="68"/>
        <v>20.246078762609113</v>
      </c>
      <c r="R261" s="94">
        <f t="shared" ca="1" si="69"/>
        <v>2.0246078762609114</v>
      </c>
      <c r="S261" s="94">
        <f t="shared" ca="1" si="70"/>
        <v>2.024607876260911</v>
      </c>
      <c r="T261" s="4">
        <f t="shared" ca="1" si="71"/>
        <v>0</v>
      </c>
      <c r="U261" s="46">
        <f t="shared" ca="1" si="72"/>
        <v>1543.2841102754392</v>
      </c>
      <c r="V261" s="4">
        <f t="shared" ca="1" si="73"/>
        <v>0</v>
      </c>
      <c r="W261" s="13">
        <f t="shared" ca="1" si="74"/>
        <v>10792.252799999998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176</v>
      </c>
      <c r="M262" s="7">
        <f t="shared" ca="1" si="64"/>
        <v>824</v>
      </c>
      <c r="N262" s="44">
        <f t="shared" ca="1" si="65"/>
        <v>7</v>
      </c>
      <c r="O262" s="94">
        <f t="shared" ca="1" si="66"/>
        <v>2.024607876260911</v>
      </c>
      <c r="P262" s="94">
        <f t="shared" ca="1" si="67"/>
        <v>20.246078762609113</v>
      </c>
      <c r="Q262" s="94">
        <f t="shared" ca="1" si="68"/>
        <v>20.246078762609113</v>
      </c>
      <c r="R262" s="94">
        <f t="shared" ca="1" si="69"/>
        <v>2.0246078762609114</v>
      </c>
      <c r="S262" s="94">
        <f t="shared" ca="1" si="70"/>
        <v>2.024607876260911</v>
      </c>
      <c r="T262" s="4">
        <f t="shared" ca="1" si="71"/>
        <v>0</v>
      </c>
      <c r="U262" s="46">
        <f t="shared" ca="1" si="72"/>
        <v>1522.2841102754392</v>
      </c>
      <c r="V262" s="4">
        <f t="shared" ca="1" si="73"/>
        <v>0</v>
      </c>
      <c r="W262" s="13">
        <f t="shared" ca="1" si="74"/>
        <v>8586.2375999999986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155</v>
      </c>
      <c r="M263" s="7">
        <f t="shared" ca="1" si="64"/>
        <v>845</v>
      </c>
      <c r="N263" s="44">
        <f t="shared" ca="1" si="65"/>
        <v>8</v>
      </c>
      <c r="O263" s="94">
        <f t="shared" ca="1" si="66"/>
        <v>2.2453575181263927</v>
      </c>
      <c r="P263" s="94">
        <f t="shared" ca="1" si="67"/>
        <v>21.129077330071038</v>
      </c>
      <c r="Q263" s="94">
        <f t="shared" ca="1" si="68"/>
        <v>20.246078762609113</v>
      </c>
      <c r="R263" s="94">
        <f t="shared" ca="1" si="69"/>
        <v>2.0687578046340076</v>
      </c>
      <c r="S263" s="94">
        <f t="shared" ca="1" si="70"/>
        <v>2.2453575181263927</v>
      </c>
      <c r="T263" s="4">
        <f t="shared" ca="1" si="71"/>
        <v>0</v>
      </c>
      <c r="U263" s="46">
        <f t="shared" ca="1" si="72"/>
        <v>1619.0020885749643</v>
      </c>
      <c r="V263" s="4">
        <f t="shared" ca="1" si="73"/>
        <v>0</v>
      </c>
      <c r="W263" s="13">
        <f t="shared" ca="1" si="74"/>
        <v>6380.2223999999997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134</v>
      </c>
      <c r="M264" s="7">
        <f t="shared" ca="1" si="64"/>
        <v>866</v>
      </c>
      <c r="N264" s="44">
        <f t="shared" ca="1" si="65"/>
        <v>8</v>
      </c>
      <c r="O264" s="94">
        <f t="shared" ca="1" si="66"/>
        <v>2.2453575181263927</v>
      </c>
      <c r="P264" s="94">
        <f t="shared" ca="1" si="67"/>
        <v>22.453575181263933</v>
      </c>
      <c r="Q264" s="94">
        <f t="shared" ca="1" si="68"/>
        <v>22.453575181263933</v>
      </c>
      <c r="R264" s="94">
        <f t="shared" ca="1" si="69"/>
        <v>2.2453575181263932</v>
      </c>
      <c r="S264" s="94">
        <f t="shared" ca="1" si="70"/>
        <v>2.2453575181263927</v>
      </c>
      <c r="T264" s="4">
        <f t="shared" ca="1" si="71"/>
        <v>0</v>
      </c>
      <c r="U264" s="46">
        <f t="shared" ca="1" si="72"/>
        <v>1598.0020885749643</v>
      </c>
      <c r="V264" s="4">
        <f t="shared" ca="1" si="73"/>
        <v>0</v>
      </c>
      <c r="W264" s="13">
        <f t="shared" ca="1" si="74"/>
        <v>4174.2071999999998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113</v>
      </c>
      <c r="M265" s="7">
        <f t="shared" ca="1" si="64"/>
        <v>887</v>
      </c>
      <c r="N265" s="44">
        <f t="shared" ca="1" si="65"/>
        <v>8</v>
      </c>
      <c r="O265" s="94">
        <f t="shared" ca="1" si="66"/>
        <v>2.2453575181263927</v>
      </c>
      <c r="P265" s="94">
        <f t="shared" ca="1" si="67"/>
        <v>22.453575181263933</v>
      </c>
      <c r="Q265" s="94">
        <f t="shared" ca="1" si="68"/>
        <v>22.453575181263933</v>
      </c>
      <c r="R265" s="94">
        <f t="shared" ca="1" si="69"/>
        <v>2.2453575181263932</v>
      </c>
      <c r="S265" s="94">
        <f t="shared" ca="1" si="70"/>
        <v>2.2453575181263927</v>
      </c>
      <c r="T265" s="4">
        <f t="shared" ca="1" si="71"/>
        <v>0</v>
      </c>
      <c r="U265" s="46">
        <f t="shared" ca="1" si="72"/>
        <v>1577.0020885749643</v>
      </c>
      <c r="V265" s="4">
        <f t="shared" ca="1" si="73"/>
        <v>0</v>
      </c>
      <c r="W265" s="13">
        <f t="shared" ca="1" si="74"/>
        <v>1968.1919999999998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147</v>
      </c>
      <c r="M266" s="7">
        <f t="shared" ca="1" si="64"/>
        <v>853</v>
      </c>
      <c r="N266" s="44">
        <f t="shared" ca="1" si="65"/>
        <v>8</v>
      </c>
      <c r="O266" s="94">
        <f t="shared" ca="1" si="66"/>
        <v>2.2453575181263927</v>
      </c>
      <c r="P266" s="94">
        <f t="shared" ca="1" si="67"/>
        <v>22.453575181263933</v>
      </c>
      <c r="Q266" s="94">
        <f t="shared" ca="1" si="68"/>
        <v>20.687578046340075</v>
      </c>
      <c r="R266" s="94">
        <f t="shared" ca="1" si="69"/>
        <v>2.1570576613802004</v>
      </c>
      <c r="S266" s="94">
        <f t="shared" ca="1" si="70"/>
        <v>2.2453575181263927</v>
      </c>
      <c r="T266" s="4">
        <f t="shared" ca="1" si="71"/>
        <v>0</v>
      </c>
      <c r="U266" s="46">
        <f t="shared" ca="1" si="72"/>
        <v>1611.0020885749643</v>
      </c>
      <c r="V266" s="4">
        <f t="shared" ca="1" si="73"/>
        <v>0</v>
      </c>
      <c r="W266" s="13">
        <f t="shared" ca="1" si="74"/>
        <v>15442.106399999999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126</v>
      </c>
      <c r="M267" s="7">
        <f t="shared" ca="1" si="64"/>
        <v>874</v>
      </c>
      <c r="N267" s="44">
        <f t="shared" ca="1" si="65"/>
        <v>8</v>
      </c>
      <c r="O267" s="94">
        <f t="shared" ca="1" si="66"/>
        <v>2.2453575181263927</v>
      </c>
      <c r="P267" s="94">
        <f t="shared" ca="1" si="67"/>
        <v>22.453575181263933</v>
      </c>
      <c r="Q267" s="94">
        <f t="shared" ca="1" si="68"/>
        <v>22.453575181263933</v>
      </c>
      <c r="R267" s="94">
        <f t="shared" ca="1" si="69"/>
        <v>2.2453575181263932</v>
      </c>
      <c r="S267" s="94">
        <f t="shared" ca="1" si="70"/>
        <v>2.2453575181263927</v>
      </c>
      <c r="T267" s="4">
        <f t="shared" ca="1" si="71"/>
        <v>0</v>
      </c>
      <c r="U267" s="46">
        <f t="shared" ca="1" si="72"/>
        <v>1590.0020885749643</v>
      </c>
      <c r="V267" s="4">
        <f t="shared" ca="1" si="73"/>
        <v>0</v>
      </c>
      <c r="W267" s="13">
        <f t="shared" ca="1" si="74"/>
        <v>13236.091199999999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105</v>
      </c>
      <c r="M268" s="7">
        <f t="shared" ca="1" si="64"/>
        <v>895</v>
      </c>
      <c r="N268" s="44">
        <f t="shared" ca="1" si="65"/>
        <v>8</v>
      </c>
      <c r="O268" s="94">
        <f t="shared" ca="1" si="66"/>
        <v>2.2453575181263927</v>
      </c>
      <c r="P268" s="94">
        <f t="shared" ca="1" si="67"/>
        <v>22.453575181263933</v>
      </c>
      <c r="Q268" s="94">
        <f t="shared" ca="1" si="68"/>
        <v>22.453575181263933</v>
      </c>
      <c r="R268" s="94">
        <f t="shared" ca="1" si="69"/>
        <v>2.2453575181263932</v>
      </c>
      <c r="S268" s="94">
        <f t="shared" ca="1" si="70"/>
        <v>2.2453575181263927</v>
      </c>
      <c r="T268" s="4">
        <f t="shared" ca="1" si="71"/>
        <v>0</v>
      </c>
      <c r="U268" s="46">
        <f t="shared" ca="1" si="72"/>
        <v>1569.0020885749643</v>
      </c>
      <c r="V268" s="4">
        <f t="shared" ca="1" si="73"/>
        <v>0</v>
      </c>
      <c r="W268" s="13">
        <f t="shared" ca="1" si="74"/>
        <v>11030.075999999999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84</v>
      </c>
      <c r="M269" s="7">
        <f t="shared" ca="1" si="64"/>
        <v>916</v>
      </c>
      <c r="N269" s="44">
        <f t="shared" ca="1" si="65"/>
        <v>8</v>
      </c>
      <c r="O269" s="94">
        <f t="shared" ca="1" si="66"/>
        <v>2.2453575181263927</v>
      </c>
      <c r="P269" s="94">
        <f t="shared" ca="1" si="67"/>
        <v>22.453575181263933</v>
      </c>
      <c r="Q269" s="94">
        <f t="shared" ca="1" si="68"/>
        <v>22.453575181263933</v>
      </c>
      <c r="R269" s="94">
        <f t="shared" ca="1" si="69"/>
        <v>2.2453575181263932</v>
      </c>
      <c r="S269" s="94">
        <f t="shared" ca="1" si="70"/>
        <v>2.2453575181263927</v>
      </c>
      <c r="T269" s="4">
        <f t="shared" ca="1" si="71"/>
        <v>0</v>
      </c>
      <c r="U269" s="46">
        <f t="shared" ca="1" si="72"/>
        <v>1548.0020885749643</v>
      </c>
      <c r="V269" s="4">
        <f t="shared" ca="1" si="73"/>
        <v>0</v>
      </c>
      <c r="W269" s="13">
        <f t="shared" ca="1" si="74"/>
        <v>8824.0607999999993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63</v>
      </c>
      <c r="M270" s="7">
        <f t="shared" ca="1" si="64"/>
        <v>937</v>
      </c>
      <c r="N270" s="44">
        <f t="shared" ca="1" si="65"/>
        <v>8</v>
      </c>
      <c r="O270" s="94">
        <f t="shared" ca="1" si="66"/>
        <v>2.2453575181263927</v>
      </c>
      <c r="P270" s="94">
        <f t="shared" ca="1" si="67"/>
        <v>22.453575181263933</v>
      </c>
      <c r="Q270" s="94">
        <f t="shared" ca="1" si="68"/>
        <v>22.453575181263933</v>
      </c>
      <c r="R270" s="94">
        <f t="shared" ca="1" si="69"/>
        <v>2.2453575181263932</v>
      </c>
      <c r="S270" s="94">
        <f t="shared" ca="1" si="70"/>
        <v>2.2453575181263927</v>
      </c>
      <c r="T270" s="4">
        <f t="shared" ca="1" si="71"/>
        <v>0</v>
      </c>
      <c r="U270" s="46">
        <f t="shared" ca="1" si="72"/>
        <v>1527.0020885749643</v>
      </c>
      <c r="V270" s="4">
        <f t="shared" ca="1" si="73"/>
        <v>0</v>
      </c>
      <c r="W270" s="13">
        <f t="shared" ca="1" si="74"/>
        <v>6618.0455999999995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42</v>
      </c>
      <c r="M271" s="7">
        <f t="shared" ca="1" si="64"/>
        <v>958</v>
      </c>
      <c r="N271" s="44">
        <f t="shared" ca="1" si="65"/>
        <v>8</v>
      </c>
      <c r="O271" s="94">
        <f t="shared" ca="1" si="66"/>
        <v>2.2453575181263927</v>
      </c>
      <c r="P271" s="94">
        <f t="shared" ca="1" si="67"/>
        <v>22.453575181263933</v>
      </c>
      <c r="Q271" s="94">
        <f t="shared" ca="1" si="68"/>
        <v>22.453575181263933</v>
      </c>
      <c r="R271" s="94">
        <f t="shared" ca="1" si="69"/>
        <v>2.2453575181263932</v>
      </c>
      <c r="S271" s="94">
        <f t="shared" ca="1" si="70"/>
        <v>2.2453575181263927</v>
      </c>
      <c r="T271" s="4">
        <f t="shared" ca="1" si="71"/>
        <v>0</v>
      </c>
      <c r="U271" s="46">
        <f t="shared" ca="1" si="72"/>
        <v>1506.0020885749643</v>
      </c>
      <c r="V271" s="4">
        <f t="shared" ca="1" si="73"/>
        <v>0</v>
      </c>
      <c r="W271" s="13">
        <f t="shared" ca="1" si="74"/>
        <v>4412.0303999999996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21</v>
      </c>
      <c r="M272" s="7">
        <f t="shared" ca="1" si="64"/>
        <v>979</v>
      </c>
      <c r="N272" s="44">
        <f t="shared" ca="1" si="65"/>
        <v>9</v>
      </c>
      <c r="O272" s="94">
        <f t="shared" ca="1" si="66"/>
        <v>2.4463826226525924</v>
      </c>
      <c r="P272" s="94">
        <f t="shared" ca="1" si="67"/>
        <v>24.463826226525924</v>
      </c>
      <c r="Q272" s="94">
        <f t="shared" ca="1" si="68"/>
        <v>24.061776017473527</v>
      </c>
      <c r="R272" s="94">
        <f t="shared" ca="1" si="69"/>
        <v>2.4262801121999726</v>
      </c>
      <c r="S272" s="94">
        <f t="shared" ca="1" si="70"/>
        <v>2.4463826226525924</v>
      </c>
      <c r="T272" s="4">
        <f t="shared" ca="1" si="71"/>
        <v>0</v>
      </c>
      <c r="U272" s="46">
        <f t="shared" ca="1" si="72"/>
        <v>1592.2016685710905</v>
      </c>
      <c r="V272" s="4">
        <f t="shared" ca="1" si="73"/>
        <v>0</v>
      </c>
      <c r="W272" s="13">
        <f t="shared" ca="1" si="74"/>
        <v>2206.0151999999998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2.4463826226525924</v>
      </c>
      <c r="P273" s="94">
        <f t="shared" ca="1" si="67"/>
        <v>24.463826226525924</v>
      </c>
      <c r="Q273" s="94">
        <f t="shared" ca="1" si="68"/>
        <v>24.463826226525924</v>
      </c>
      <c r="R273" s="94">
        <f t="shared" ca="1" si="69"/>
        <v>2.4463826226525924</v>
      </c>
      <c r="S273" s="94">
        <f t="shared" ca="1" si="70"/>
        <v>2.4463826226525924</v>
      </c>
      <c r="T273" s="4">
        <f t="shared" ca="1" si="71"/>
        <v>0</v>
      </c>
      <c r="U273" s="46">
        <f t="shared" ca="1" si="72"/>
        <v>1571.2016685710905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7.2863999999999998E-2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373</v>
      </c>
      <c r="M274" s="7">
        <f t="shared" ref="M274:M337" ca="1" si="83">MAX(Set1MinTP-(L274+Set1Regain), 0)</f>
        <v>627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1.8267422873331627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18.267422873331626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18.267422873331626</v>
      </c>
      <c r="R274" s="94">
        <f t="shared" ref="R274:R337" ca="1" si="88">(P274+Q274)/20</f>
        <v>1.8267422873331625</v>
      </c>
      <c r="S274" s="94">
        <f t="shared" ref="S274:S337" ca="1" si="89">R274*Set1ConserveTP + O274*(1-Set1ConserveTP)</f>
        <v>1.8267422873331627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1613.7693882274957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19836.915119999998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7.2863999999999998E-2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6.4518309034400173E-2</v>
      </c>
      <c r="L275" s="13">
        <f t="shared" ca="1" si="82"/>
        <v>352</v>
      </c>
      <c r="M275" s="7">
        <f t="shared" ca="1" si="83"/>
        <v>648</v>
      </c>
      <c r="N275" s="44">
        <f t="shared" ca="1" si="84"/>
        <v>6</v>
      </c>
      <c r="O275" s="94">
        <f t="shared" ca="1" si="85"/>
        <v>1.8267422873331627</v>
      </c>
      <c r="P275" s="94">
        <f t="shared" ca="1" si="86"/>
        <v>18.267422873331626</v>
      </c>
      <c r="Q275" s="94">
        <f t="shared" ca="1" si="87"/>
        <v>18.267422873331626</v>
      </c>
      <c r="R275" s="94">
        <f t="shared" ca="1" si="88"/>
        <v>1.8267422873331625</v>
      </c>
      <c r="S275" s="94">
        <f t="shared" ca="1" si="89"/>
        <v>1.8267422873331627</v>
      </c>
      <c r="T275" s="4">
        <f t="shared" ca="1" si="90"/>
        <v>0.11785832342036803</v>
      </c>
      <c r="U275" s="46">
        <f t="shared" ca="1" si="91"/>
        <v>1592.7693882274957</v>
      </c>
      <c r="V275" s="4">
        <f t="shared" ca="1" si="92"/>
        <v>102.76278761019407</v>
      </c>
      <c r="W275" s="13">
        <f t="shared" ca="1" si="93"/>
        <v>17630.89992</v>
      </c>
      <c r="X275" s="4">
        <f t="shared" ca="1" si="94"/>
        <v>1137.5158495931412</v>
      </c>
      <c r="AE275" s="4"/>
    </row>
    <row r="276" spans="1:31" x14ac:dyDescent="0.2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7.2863999999999998E-2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3.910200547539407E-3</v>
      </c>
      <c r="L276" s="13">
        <f t="shared" ca="1" si="82"/>
        <v>331</v>
      </c>
      <c r="M276" s="7">
        <f t="shared" ca="1" si="83"/>
        <v>669</v>
      </c>
      <c r="N276" s="44">
        <f t="shared" ca="1" si="84"/>
        <v>6</v>
      </c>
      <c r="O276" s="94">
        <f t="shared" ca="1" si="85"/>
        <v>1.8267422873331627</v>
      </c>
      <c r="P276" s="94">
        <f t="shared" ca="1" si="86"/>
        <v>18.267422873331626</v>
      </c>
      <c r="Q276" s="94">
        <f t="shared" ca="1" si="87"/>
        <v>18.267422873331626</v>
      </c>
      <c r="R276" s="94">
        <f t="shared" ca="1" si="88"/>
        <v>1.8267422873331625</v>
      </c>
      <c r="S276" s="94">
        <f t="shared" ca="1" si="89"/>
        <v>1.8267422873331627</v>
      </c>
      <c r="T276" s="4">
        <f t="shared" ca="1" si="90"/>
        <v>7.1429286921435211E-3</v>
      </c>
      <c r="U276" s="46">
        <f t="shared" ca="1" si="91"/>
        <v>1571.7693882274957</v>
      </c>
      <c r="V276" s="4">
        <f t="shared" ca="1" si="92"/>
        <v>6.1459335224528324</v>
      </c>
      <c r="W276" s="13">
        <f t="shared" ca="1" si="93"/>
        <v>15424.884719999998</v>
      </c>
      <c r="X276" s="4">
        <f t="shared" ca="1" si="94"/>
        <v>60.314392677876228</v>
      </c>
      <c r="AE276" s="4"/>
    </row>
    <row r="277" spans="1:31" x14ac:dyDescent="0.2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7.2863999999999998E-2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9.8742438069177068E-5</v>
      </c>
      <c r="L277" s="13">
        <f t="shared" ca="1" si="82"/>
        <v>310</v>
      </c>
      <c r="M277" s="7">
        <f t="shared" ca="1" si="83"/>
        <v>690</v>
      </c>
      <c r="N277" s="44">
        <f t="shared" ca="1" si="84"/>
        <v>6</v>
      </c>
      <c r="O277" s="94">
        <f t="shared" ca="1" si="85"/>
        <v>1.8267422873331627</v>
      </c>
      <c r="P277" s="94">
        <f t="shared" ca="1" si="86"/>
        <v>18.267422873331626</v>
      </c>
      <c r="Q277" s="94">
        <f t="shared" ca="1" si="87"/>
        <v>18.267422873331626</v>
      </c>
      <c r="R277" s="94">
        <f t="shared" ca="1" si="88"/>
        <v>1.8267422873331625</v>
      </c>
      <c r="S277" s="94">
        <f t="shared" ca="1" si="89"/>
        <v>1.8267422873331627</v>
      </c>
      <c r="T277" s="4">
        <f t="shared" ca="1" si="90"/>
        <v>1.8037698717534168E-4</v>
      </c>
      <c r="U277" s="46">
        <f t="shared" ca="1" si="91"/>
        <v>1550.7693882274957</v>
      </c>
      <c r="V277" s="4">
        <f t="shared" ca="1" si="92"/>
        <v>0.15312675027662911</v>
      </c>
      <c r="W277" s="13">
        <f t="shared" ca="1" si="93"/>
        <v>13218.86952</v>
      </c>
      <c r="X277" s="4">
        <f t="shared" ca="1" si="94"/>
        <v>1.3052634049231324</v>
      </c>
      <c r="AE277" s="4"/>
    </row>
    <row r="278" spans="1:31" x14ac:dyDescent="0.2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7.2863999999999998E-2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1.3298644857801633E-6</v>
      </c>
      <c r="L278" s="13">
        <f t="shared" ca="1" si="82"/>
        <v>289</v>
      </c>
      <c r="M278" s="7">
        <f t="shared" ca="1" si="83"/>
        <v>711</v>
      </c>
      <c r="N278" s="44">
        <f t="shared" ca="1" si="84"/>
        <v>6</v>
      </c>
      <c r="O278" s="94">
        <f t="shared" ca="1" si="85"/>
        <v>1.8267422873331627</v>
      </c>
      <c r="P278" s="94">
        <f t="shared" ca="1" si="86"/>
        <v>18.267422873331626</v>
      </c>
      <c r="Q278" s="94">
        <f t="shared" ca="1" si="87"/>
        <v>18.267422873331626</v>
      </c>
      <c r="R278" s="94">
        <f t="shared" ca="1" si="88"/>
        <v>1.8267422873331625</v>
      </c>
      <c r="S278" s="94">
        <f t="shared" ca="1" si="89"/>
        <v>1.8267422873331627</v>
      </c>
      <c r="T278" s="4">
        <f t="shared" ca="1" si="90"/>
        <v>2.4293196925971955E-6</v>
      </c>
      <c r="U278" s="46">
        <f t="shared" ca="1" si="91"/>
        <v>1529.7693882274957</v>
      </c>
      <c r="V278" s="4">
        <f t="shared" ca="1" si="92"/>
        <v>2.0343859808373936E-3</v>
      </c>
      <c r="W278" s="13">
        <f t="shared" ca="1" si="93"/>
        <v>11012.854319999999</v>
      </c>
      <c r="X278" s="4">
        <f t="shared" ca="1" si="94"/>
        <v>1.4645603847238647E-2</v>
      </c>
      <c r="AE278" s="4"/>
    </row>
    <row r="279" spans="1:31" x14ac:dyDescent="0.2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7.2863999999999998E-2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1.0074730952880036E-8</v>
      </c>
      <c r="L279" s="13">
        <f t="shared" ca="1" si="82"/>
        <v>268</v>
      </c>
      <c r="M279" s="7">
        <f t="shared" ca="1" si="83"/>
        <v>732</v>
      </c>
      <c r="N279" s="44">
        <f t="shared" ca="1" si="84"/>
        <v>7</v>
      </c>
      <c r="O279" s="94">
        <f t="shared" ca="1" si="85"/>
        <v>2.024607876260911</v>
      </c>
      <c r="P279" s="94">
        <f t="shared" ca="1" si="86"/>
        <v>20.246078762609113</v>
      </c>
      <c r="Q279" s="94">
        <f t="shared" ca="1" si="87"/>
        <v>18.465288462259373</v>
      </c>
      <c r="R279" s="94">
        <f t="shared" ca="1" si="88"/>
        <v>1.935568361243424</v>
      </c>
      <c r="S279" s="94">
        <f t="shared" ca="1" si="89"/>
        <v>2.024607876260911</v>
      </c>
      <c r="T279" s="4">
        <f t="shared" ca="1" si="90"/>
        <v>2.0397379638410515E-8</v>
      </c>
      <c r="U279" s="46">
        <f t="shared" ca="1" si="91"/>
        <v>1614.2841102754392</v>
      </c>
      <c r="V279" s="4">
        <f t="shared" ca="1" si="92"/>
        <v>1.6263478092534376E-5</v>
      </c>
      <c r="W279" s="13">
        <f t="shared" ca="1" si="93"/>
        <v>8806.8391200000005</v>
      </c>
      <c r="X279" s="4">
        <f t="shared" ca="1" si="94"/>
        <v>8.8726534679298792E-5</v>
      </c>
      <c r="AE279" s="4"/>
    </row>
    <row r="280" spans="1:31" x14ac:dyDescent="0.2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7.2863999999999998E-2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4.0705983648000188E-11</v>
      </c>
      <c r="L280" s="13">
        <f t="shared" ca="1" si="82"/>
        <v>247</v>
      </c>
      <c r="M280" s="7">
        <f t="shared" ca="1" si="83"/>
        <v>753</v>
      </c>
      <c r="N280" s="44">
        <f t="shared" ca="1" si="84"/>
        <v>7</v>
      </c>
      <c r="O280" s="94">
        <f t="shared" ca="1" si="85"/>
        <v>2.024607876260911</v>
      </c>
      <c r="P280" s="94">
        <f t="shared" ca="1" si="86"/>
        <v>20.246078762609113</v>
      </c>
      <c r="Q280" s="94">
        <f t="shared" ca="1" si="87"/>
        <v>20.246078762609113</v>
      </c>
      <c r="R280" s="94">
        <f t="shared" ca="1" si="88"/>
        <v>2.0246078762609114</v>
      </c>
      <c r="S280" s="94">
        <f t="shared" ca="1" si="89"/>
        <v>2.024607876260911</v>
      </c>
      <c r="T280" s="4">
        <f t="shared" ca="1" si="90"/>
        <v>8.2413655104689025E-11</v>
      </c>
      <c r="U280" s="46">
        <f t="shared" ca="1" si="91"/>
        <v>1593.2841102754392</v>
      </c>
      <c r="V280" s="4">
        <f t="shared" ca="1" si="92"/>
        <v>6.4856196939490555E-8</v>
      </c>
      <c r="W280" s="13">
        <f t="shared" ca="1" si="93"/>
        <v>6600.8239199999998</v>
      </c>
      <c r="X280" s="4">
        <f t="shared" ca="1" si="94"/>
        <v>2.6869303055084849E-7</v>
      </c>
      <c r="AE280" s="4"/>
    </row>
    <row r="281" spans="1:31" x14ac:dyDescent="0.2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7.2863999999999998E-2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6.8528592000000366E-14</v>
      </c>
      <c r="L281" s="13">
        <f t="shared" ca="1" si="82"/>
        <v>226</v>
      </c>
      <c r="M281" s="7">
        <f t="shared" ca="1" si="83"/>
        <v>774</v>
      </c>
      <c r="N281" s="44">
        <f t="shared" ca="1" si="84"/>
        <v>7</v>
      </c>
      <c r="O281" s="94">
        <f t="shared" ca="1" si="85"/>
        <v>2.024607876260911</v>
      </c>
      <c r="P281" s="94">
        <f t="shared" ca="1" si="86"/>
        <v>20.246078762609113</v>
      </c>
      <c r="Q281" s="94">
        <f t="shared" ca="1" si="87"/>
        <v>20.246078762609113</v>
      </c>
      <c r="R281" s="94">
        <f t="shared" ca="1" si="88"/>
        <v>2.0246078762609114</v>
      </c>
      <c r="S281" s="94">
        <f t="shared" ca="1" si="89"/>
        <v>2.024607876260911</v>
      </c>
      <c r="T281" s="4">
        <f t="shared" ca="1" si="90"/>
        <v>1.3874352711227119E-13</v>
      </c>
      <c r="U281" s="46">
        <f t="shared" ca="1" si="91"/>
        <v>1572.2841102754392</v>
      </c>
      <c r="V281" s="4">
        <f t="shared" ca="1" si="92"/>
        <v>1.0774641630114915E-10</v>
      </c>
      <c r="W281" s="13">
        <f t="shared" ca="1" si="93"/>
        <v>4394.80872</v>
      </c>
      <c r="X281" s="4">
        <f t="shared" ca="1" si="94"/>
        <v>3.0117005369092386E-10</v>
      </c>
      <c r="AE281" s="4"/>
    </row>
    <row r="282" spans="1:31" x14ac:dyDescent="0.2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7.2863999999999998E-2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260</v>
      </c>
      <c r="M282" s="7">
        <f t="shared" ca="1" si="83"/>
        <v>740</v>
      </c>
      <c r="N282" s="44">
        <f t="shared" ca="1" si="84"/>
        <v>7</v>
      </c>
      <c r="O282" s="94">
        <f t="shared" ca="1" si="85"/>
        <v>2.024607876260911</v>
      </c>
      <c r="P282" s="94">
        <f t="shared" ca="1" si="86"/>
        <v>20.246078762609113</v>
      </c>
      <c r="Q282" s="94">
        <f t="shared" ca="1" si="87"/>
        <v>20.048213173681361</v>
      </c>
      <c r="R282" s="94">
        <f t="shared" ca="1" si="88"/>
        <v>2.0147145968145237</v>
      </c>
      <c r="S282" s="94">
        <f t="shared" ca="1" si="89"/>
        <v>2.024607876260911</v>
      </c>
      <c r="T282" s="4">
        <f t="shared" ca="1" si="90"/>
        <v>0</v>
      </c>
      <c r="U282" s="46">
        <f t="shared" ca="1" si="91"/>
        <v>1606.2841102754392</v>
      </c>
      <c r="V282" s="4">
        <f t="shared" ca="1" si="92"/>
        <v>0</v>
      </c>
      <c r="W282" s="13">
        <f t="shared" ca="1" si="93"/>
        <v>17868.723119999999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7.2863999999999998E-2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6.5170009125656791E-4</v>
      </c>
      <c r="L283" s="13">
        <f t="shared" ca="1" si="82"/>
        <v>239</v>
      </c>
      <c r="M283" s="7">
        <f t="shared" ca="1" si="83"/>
        <v>761</v>
      </c>
      <c r="N283" s="44">
        <f t="shared" ca="1" si="84"/>
        <v>7</v>
      </c>
      <c r="O283" s="94">
        <f t="shared" ca="1" si="85"/>
        <v>2.024607876260911</v>
      </c>
      <c r="P283" s="94">
        <f t="shared" ca="1" si="86"/>
        <v>20.246078762609113</v>
      </c>
      <c r="Q283" s="94">
        <f t="shared" ca="1" si="87"/>
        <v>20.246078762609113</v>
      </c>
      <c r="R283" s="94">
        <f t="shared" ca="1" si="88"/>
        <v>2.0246078762609114</v>
      </c>
      <c r="S283" s="94">
        <f t="shared" ca="1" si="89"/>
        <v>2.024607876260911</v>
      </c>
      <c r="T283" s="4">
        <f t="shared" ca="1" si="90"/>
        <v>1.3194371377180018E-3</v>
      </c>
      <c r="U283" s="46">
        <f t="shared" ca="1" si="91"/>
        <v>1585.2841102754392</v>
      </c>
      <c r="V283" s="4">
        <f t="shared" ca="1" si="92"/>
        <v>1.0331297993340907</v>
      </c>
      <c r="W283" s="13">
        <f t="shared" ca="1" si="93"/>
        <v>15662.707919999999</v>
      </c>
      <c r="X283" s="4">
        <f t="shared" ca="1" si="94"/>
        <v>10.207388180788968</v>
      </c>
      <c r="AE283" s="4"/>
    </row>
    <row r="284" spans="1:31" x14ac:dyDescent="0.2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7.2863999999999998E-2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3.9496975227670811E-5</v>
      </c>
      <c r="L284" s="13">
        <f t="shared" ca="1" si="82"/>
        <v>218</v>
      </c>
      <c r="M284" s="7">
        <f t="shared" ca="1" si="83"/>
        <v>782</v>
      </c>
      <c r="N284" s="44">
        <f t="shared" ca="1" si="84"/>
        <v>7</v>
      </c>
      <c r="O284" s="94">
        <f t="shared" ca="1" si="85"/>
        <v>2.024607876260911</v>
      </c>
      <c r="P284" s="94">
        <f t="shared" ca="1" si="86"/>
        <v>20.246078762609113</v>
      </c>
      <c r="Q284" s="94">
        <f t="shared" ca="1" si="87"/>
        <v>20.246078762609113</v>
      </c>
      <c r="R284" s="94">
        <f t="shared" ca="1" si="88"/>
        <v>2.0246078762609114</v>
      </c>
      <c r="S284" s="94">
        <f t="shared" ca="1" si="89"/>
        <v>2.024607876260911</v>
      </c>
      <c r="T284" s="4">
        <f t="shared" ca="1" si="90"/>
        <v>7.9965887134424417E-5</v>
      </c>
      <c r="U284" s="46">
        <f t="shared" ca="1" si="91"/>
        <v>1564.2841102754392</v>
      </c>
      <c r="V284" s="4">
        <f t="shared" ca="1" si="92"/>
        <v>6.1784490752588093E-2</v>
      </c>
      <c r="W284" s="13">
        <f t="shared" ca="1" si="93"/>
        <v>13456.692719999999</v>
      </c>
      <c r="X284" s="4">
        <f t="shared" ca="1" si="94"/>
        <v>0.53149865900821813</v>
      </c>
      <c r="AE284" s="4"/>
    </row>
    <row r="285" spans="1:31" x14ac:dyDescent="0.2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7.2863999999999998E-2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9.9739836433512262E-7</v>
      </c>
      <c r="L285" s="13">
        <f t="shared" ca="1" si="82"/>
        <v>197</v>
      </c>
      <c r="M285" s="7">
        <f t="shared" ca="1" si="83"/>
        <v>803</v>
      </c>
      <c r="N285" s="44">
        <f t="shared" ca="1" si="84"/>
        <v>7</v>
      </c>
      <c r="O285" s="94">
        <f t="shared" ca="1" si="85"/>
        <v>2.024607876260911</v>
      </c>
      <c r="P285" s="94">
        <f t="shared" ca="1" si="86"/>
        <v>20.246078762609113</v>
      </c>
      <c r="Q285" s="94">
        <f t="shared" ca="1" si="87"/>
        <v>20.246078762609113</v>
      </c>
      <c r="R285" s="94">
        <f t="shared" ca="1" si="88"/>
        <v>2.0246078762609114</v>
      </c>
      <c r="S285" s="94">
        <f t="shared" ca="1" si="89"/>
        <v>2.024607876260911</v>
      </c>
      <c r="T285" s="4">
        <f t="shared" ca="1" si="90"/>
        <v>2.0193405842026388E-6</v>
      </c>
      <c r="U285" s="46">
        <f t="shared" ca="1" si="91"/>
        <v>1543.2841102754392</v>
      </c>
      <c r="V285" s="4">
        <f t="shared" ca="1" si="92"/>
        <v>1.539269047293108E-3</v>
      </c>
      <c r="W285" s="13">
        <f t="shared" ca="1" si="93"/>
        <v>11250.677519999999</v>
      </c>
      <c r="X285" s="4">
        <f t="shared" ca="1" si="94"/>
        <v>1.1221407356109932E-2</v>
      </c>
      <c r="AE285" s="4"/>
    </row>
    <row r="286" spans="1:31" x14ac:dyDescent="0.2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7.2863999999999998E-2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1.3432974603840046E-8</v>
      </c>
      <c r="L286" s="13">
        <f t="shared" ca="1" si="82"/>
        <v>176</v>
      </c>
      <c r="M286" s="7">
        <f t="shared" ca="1" si="83"/>
        <v>824</v>
      </c>
      <c r="N286" s="44">
        <f t="shared" ca="1" si="84"/>
        <v>7</v>
      </c>
      <c r="O286" s="94">
        <f t="shared" ca="1" si="85"/>
        <v>2.024607876260911</v>
      </c>
      <c r="P286" s="94">
        <f t="shared" ca="1" si="86"/>
        <v>20.246078762609113</v>
      </c>
      <c r="Q286" s="94">
        <f t="shared" ca="1" si="87"/>
        <v>20.246078762609113</v>
      </c>
      <c r="R286" s="94">
        <f t="shared" ca="1" si="88"/>
        <v>2.0246078762609114</v>
      </c>
      <c r="S286" s="94">
        <f t="shared" ca="1" si="89"/>
        <v>2.024607876260911</v>
      </c>
      <c r="T286" s="4">
        <f t="shared" ca="1" si="90"/>
        <v>2.7196506184547346E-8</v>
      </c>
      <c r="U286" s="46">
        <f t="shared" ca="1" si="91"/>
        <v>1522.2841102754392</v>
      </c>
      <c r="V286" s="4">
        <f t="shared" ca="1" si="92"/>
        <v>2.0448803793159214E-5</v>
      </c>
      <c r="W286" s="13">
        <f t="shared" ca="1" si="93"/>
        <v>9044.6623199999995</v>
      </c>
      <c r="X286" s="4">
        <f t="shared" ca="1" si="94"/>
        <v>1.2149671924486899E-4</v>
      </c>
      <c r="AE286" s="4"/>
    </row>
    <row r="287" spans="1:31" x14ac:dyDescent="0.2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7.2863999999999998E-2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1.0176495912000047E-10</v>
      </c>
      <c r="L287" s="13">
        <f t="shared" ca="1" si="82"/>
        <v>155</v>
      </c>
      <c r="M287" s="7">
        <f t="shared" ca="1" si="83"/>
        <v>845</v>
      </c>
      <c r="N287" s="44">
        <f t="shared" ca="1" si="84"/>
        <v>8</v>
      </c>
      <c r="O287" s="94">
        <f t="shared" ca="1" si="85"/>
        <v>2.2453575181263927</v>
      </c>
      <c r="P287" s="94">
        <f t="shared" ca="1" si="86"/>
        <v>21.129077330071038</v>
      </c>
      <c r="Q287" s="94">
        <f t="shared" ca="1" si="87"/>
        <v>20.246078762609113</v>
      </c>
      <c r="R287" s="94">
        <f t="shared" ca="1" si="88"/>
        <v>2.0687578046340076</v>
      </c>
      <c r="S287" s="94">
        <f t="shared" ca="1" si="89"/>
        <v>2.2453575181263927</v>
      </c>
      <c r="T287" s="4">
        <f t="shared" ca="1" si="90"/>
        <v>2.2849871604191807E-10</v>
      </c>
      <c r="U287" s="46">
        <f t="shared" ca="1" si="91"/>
        <v>1619.0020885749643</v>
      </c>
      <c r="V287" s="4">
        <f t="shared" ca="1" si="92"/>
        <v>1.6475768135902662E-7</v>
      </c>
      <c r="W287" s="13">
        <f t="shared" ca="1" si="93"/>
        <v>6838.6471199999996</v>
      </c>
      <c r="X287" s="4">
        <f t="shared" ca="1" si="94"/>
        <v>6.9593464460290892E-7</v>
      </c>
      <c r="AE287" s="4"/>
    </row>
    <row r="288" spans="1:31" x14ac:dyDescent="0.2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7.2863999999999998E-2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4.1117155200000225E-13</v>
      </c>
      <c r="L288" s="13">
        <f t="shared" ca="1" si="82"/>
        <v>134</v>
      </c>
      <c r="M288" s="7">
        <f t="shared" ca="1" si="83"/>
        <v>866</v>
      </c>
      <c r="N288" s="44">
        <f t="shared" ca="1" si="84"/>
        <v>8</v>
      </c>
      <c r="O288" s="94">
        <f t="shared" ca="1" si="85"/>
        <v>2.2453575181263927</v>
      </c>
      <c r="P288" s="94">
        <f t="shared" ca="1" si="86"/>
        <v>22.453575181263933</v>
      </c>
      <c r="Q288" s="94">
        <f t="shared" ca="1" si="87"/>
        <v>22.453575181263933</v>
      </c>
      <c r="R288" s="94">
        <f t="shared" ca="1" si="88"/>
        <v>2.2453575181263932</v>
      </c>
      <c r="S288" s="94">
        <f t="shared" ca="1" si="89"/>
        <v>2.2453575181263927</v>
      </c>
      <c r="T288" s="4">
        <f t="shared" ca="1" si="90"/>
        <v>9.2322713552290208E-13</v>
      </c>
      <c r="U288" s="46">
        <f t="shared" ca="1" si="91"/>
        <v>1598.0020885749643</v>
      </c>
      <c r="V288" s="4">
        <f t="shared" ca="1" si="92"/>
        <v>6.5705299885861312E-10</v>
      </c>
      <c r="W288" s="13">
        <f t="shared" ca="1" si="93"/>
        <v>4632.6319199999998</v>
      </c>
      <c r="X288" s="4">
        <f t="shared" ca="1" si="94"/>
        <v>1.9048064563911501E-9</v>
      </c>
      <c r="AE288" s="4"/>
    </row>
    <row r="289" spans="1:31" x14ac:dyDescent="0.2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7.2863999999999998E-2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6.9220800000000436E-16</v>
      </c>
      <c r="L289" s="13">
        <f t="shared" ca="1" si="82"/>
        <v>113</v>
      </c>
      <c r="M289" s="7">
        <f t="shared" ca="1" si="83"/>
        <v>887</v>
      </c>
      <c r="N289" s="44">
        <f t="shared" ca="1" si="84"/>
        <v>8</v>
      </c>
      <c r="O289" s="94">
        <f t="shared" ca="1" si="85"/>
        <v>2.2453575181263927</v>
      </c>
      <c r="P289" s="94">
        <f t="shared" ca="1" si="86"/>
        <v>22.453575181263933</v>
      </c>
      <c r="Q289" s="94">
        <f t="shared" ca="1" si="87"/>
        <v>22.453575181263933</v>
      </c>
      <c r="R289" s="94">
        <f t="shared" ca="1" si="88"/>
        <v>2.2453575181263932</v>
      </c>
      <c r="S289" s="94">
        <f t="shared" ca="1" si="89"/>
        <v>2.2453575181263927</v>
      </c>
      <c r="T289" s="4">
        <f t="shared" ca="1" si="90"/>
        <v>1.554254436907244E-15</v>
      </c>
      <c r="U289" s="46">
        <f t="shared" ca="1" si="91"/>
        <v>1577.0020885749643</v>
      </c>
      <c r="V289" s="4">
        <f t="shared" ca="1" si="92"/>
        <v>1.0916134617283057E-12</v>
      </c>
      <c r="W289" s="13">
        <f t="shared" ca="1" si="93"/>
        <v>2426.61672</v>
      </c>
      <c r="X289" s="4">
        <f t="shared" ca="1" si="94"/>
        <v>1.6797235065177705E-12</v>
      </c>
      <c r="AE289" s="4"/>
    </row>
    <row r="290" spans="1:31" x14ac:dyDescent="0.2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7.2863999999999998E-2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260</v>
      </c>
      <c r="M290" s="7">
        <f t="shared" ca="1" si="83"/>
        <v>740</v>
      </c>
      <c r="N290" s="44">
        <f t="shared" ca="1" si="84"/>
        <v>7</v>
      </c>
      <c r="O290" s="94">
        <f t="shared" ca="1" si="85"/>
        <v>2.024607876260911</v>
      </c>
      <c r="P290" s="94">
        <f t="shared" ca="1" si="86"/>
        <v>20.246078762609113</v>
      </c>
      <c r="Q290" s="94">
        <f t="shared" ca="1" si="87"/>
        <v>20.048213173681361</v>
      </c>
      <c r="R290" s="94">
        <f t="shared" ca="1" si="88"/>
        <v>2.0147145968145237</v>
      </c>
      <c r="S290" s="94">
        <f t="shared" ca="1" si="89"/>
        <v>2.024607876260911</v>
      </c>
      <c r="T290" s="4">
        <f t="shared" ca="1" si="90"/>
        <v>0</v>
      </c>
      <c r="U290" s="46">
        <f t="shared" ca="1" si="91"/>
        <v>1606.2841102754392</v>
      </c>
      <c r="V290" s="4">
        <f t="shared" ca="1" si="92"/>
        <v>0</v>
      </c>
      <c r="W290" s="13">
        <f t="shared" ca="1" si="93"/>
        <v>17410.2984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7.2863999999999998E-2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3.3957004754947458E-3</v>
      </c>
      <c r="L291" s="13">
        <f t="shared" ca="1" si="82"/>
        <v>239</v>
      </c>
      <c r="M291" s="7">
        <f t="shared" ca="1" si="83"/>
        <v>761</v>
      </c>
      <c r="N291" s="44">
        <f t="shared" ca="1" si="84"/>
        <v>7</v>
      </c>
      <c r="O291" s="94">
        <f t="shared" ca="1" si="85"/>
        <v>2.024607876260911</v>
      </c>
      <c r="P291" s="94">
        <f t="shared" ca="1" si="86"/>
        <v>20.246078762609113</v>
      </c>
      <c r="Q291" s="94">
        <f t="shared" ca="1" si="87"/>
        <v>20.246078762609113</v>
      </c>
      <c r="R291" s="94">
        <f t="shared" ca="1" si="88"/>
        <v>2.0246078762609114</v>
      </c>
      <c r="S291" s="94">
        <f t="shared" ca="1" si="89"/>
        <v>2.024607876260911</v>
      </c>
      <c r="T291" s="4">
        <f t="shared" ca="1" si="90"/>
        <v>6.8749619281095829E-3</v>
      </c>
      <c r="U291" s="46">
        <f t="shared" ca="1" si="91"/>
        <v>1585.2841102754392</v>
      </c>
      <c r="V291" s="4">
        <f t="shared" ca="1" si="92"/>
        <v>5.3831500070565736</v>
      </c>
      <c r="W291" s="13">
        <f t="shared" ca="1" si="93"/>
        <v>15204.283199999998</v>
      </c>
      <c r="X291" s="4">
        <f t="shared" ca="1" si="94"/>
        <v>51.62919169179677</v>
      </c>
      <c r="AE291" s="4"/>
    </row>
    <row r="292" spans="1:31" x14ac:dyDescent="0.2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7.2863999999999998E-2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2.0580002881786356E-4</v>
      </c>
      <c r="L292" s="13">
        <f t="shared" ca="1" si="82"/>
        <v>218</v>
      </c>
      <c r="M292" s="7">
        <f t="shared" ca="1" si="83"/>
        <v>782</v>
      </c>
      <c r="N292" s="44">
        <f t="shared" ca="1" si="84"/>
        <v>7</v>
      </c>
      <c r="O292" s="94">
        <f t="shared" ca="1" si="85"/>
        <v>2.024607876260911</v>
      </c>
      <c r="P292" s="94">
        <f t="shared" ca="1" si="86"/>
        <v>20.246078762609113</v>
      </c>
      <c r="Q292" s="94">
        <f t="shared" ca="1" si="87"/>
        <v>20.246078762609113</v>
      </c>
      <c r="R292" s="94">
        <f t="shared" ca="1" si="88"/>
        <v>2.0246078762609114</v>
      </c>
      <c r="S292" s="94">
        <f t="shared" ca="1" si="89"/>
        <v>2.024607876260911</v>
      </c>
      <c r="T292" s="4">
        <f t="shared" ca="1" si="90"/>
        <v>4.1666435927936903E-4</v>
      </c>
      <c r="U292" s="46">
        <f t="shared" ca="1" si="91"/>
        <v>1564.2841102754392</v>
      </c>
      <c r="V292" s="4">
        <f t="shared" ca="1" si="92"/>
        <v>0.32192971497401146</v>
      </c>
      <c r="W292" s="13">
        <f t="shared" ca="1" si="93"/>
        <v>12998.267999999998</v>
      </c>
      <c r="X292" s="4">
        <f t="shared" ca="1" si="94"/>
        <v>2.6750439289823134</v>
      </c>
      <c r="AE292" s="4"/>
    </row>
    <row r="293" spans="1:31" x14ac:dyDescent="0.2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7.2863999999999998E-2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5.1969704246935301E-6</v>
      </c>
      <c r="L293" s="13">
        <f t="shared" ca="1" si="82"/>
        <v>197</v>
      </c>
      <c r="M293" s="7">
        <f t="shared" ca="1" si="83"/>
        <v>803</v>
      </c>
      <c r="N293" s="44">
        <f t="shared" ca="1" si="84"/>
        <v>7</v>
      </c>
      <c r="O293" s="94">
        <f t="shared" ca="1" si="85"/>
        <v>2.024607876260911</v>
      </c>
      <c r="P293" s="94">
        <f t="shared" ca="1" si="86"/>
        <v>20.246078762609113</v>
      </c>
      <c r="Q293" s="94">
        <f t="shared" ca="1" si="87"/>
        <v>20.246078762609113</v>
      </c>
      <c r="R293" s="94">
        <f t="shared" ca="1" si="88"/>
        <v>2.0246078762609114</v>
      </c>
      <c r="S293" s="94">
        <f t="shared" ca="1" si="89"/>
        <v>2.024607876260911</v>
      </c>
      <c r="T293" s="4">
        <f t="shared" ca="1" si="90"/>
        <v>1.0521827254529532E-5</v>
      </c>
      <c r="U293" s="46">
        <f t="shared" ca="1" si="91"/>
        <v>1543.2841102754392</v>
      </c>
      <c r="V293" s="4">
        <f t="shared" ca="1" si="92"/>
        <v>8.0204018780009254E-3</v>
      </c>
      <c r="W293" s="13">
        <f t="shared" ca="1" si="93"/>
        <v>10792.252799999998</v>
      </c>
      <c r="X293" s="4">
        <f t="shared" ca="1" si="94"/>
        <v>5.6087018617415933E-2</v>
      </c>
      <c r="AE293" s="4"/>
    </row>
    <row r="294" spans="1:31" x14ac:dyDescent="0.2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7.2863999999999998E-2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6.999286767264017E-8</v>
      </c>
      <c r="L294" s="13">
        <f t="shared" ca="1" si="82"/>
        <v>176</v>
      </c>
      <c r="M294" s="7">
        <f t="shared" ca="1" si="83"/>
        <v>824</v>
      </c>
      <c r="N294" s="44">
        <f t="shared" ca="1" si="84"/>
        <v>7</v>
      </c>
      <c r="O294" s="94">
        <f t="shared" ca="1" si="85"/>
        <v>2.024607876260911</v>
      </c>
      <c r="P294" s="94">
        <f t="shared" ca="1" si="86"/>
        <v>20.246078762609113</v>
      </c>
      <c r="Q294" s="94">
        <f t="shared" ca="1" si="87"/>
        <v>20.246078762609113</v>
      </c>
      <c r="R294" s="94">
        <f t="shared" ca="1" si="88"/>
        <v>2.0246078762609114</v>
      </c>
      <c r="S294" s="94">
        <f t="shared" ca="1" si="89"/>
        <v>2.024607876260911</v>
      </c>
      <c r="T294" s="4">
        <f t="shared" ca="1" si="90"/>
        <v>1.41708111172115E-7</v>
      </c>
      <c r="U294" s="46">
        <f t="shared" ca="1" si="91"/>
        <v>1522.2841102754392</v>
      </c>
      <c r="V294" s="4">
        <f t="shared" ca="1" si="92"/>
        <v>1.065490302906716E-4</v>
      </c>
      <c r="W294" s="13">
        <f t="shared" ca="1" si="93"/>
        <v>8586.2375999999986</v>
      </c>
      <c r="X294" s="4">
        <f t="shared" ca="1" si="94"/>
        <v>6.0097539214264747E-4</v>
      </c>
      <c r="AE294" s="4"/>
    </row>
    <row r="295" spans="1:31" x14ac:dyDescent="0.2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7.2863999999999998E-2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5.3024899752000199E-10</v>
      </c>
      <c r="L295" s="13">
        <f t="shared" ca="1" si="82"/>
        <v>155</v>
      </c>
      <c r="M295" s="7">
        <f t="shared" ca="1" si="83"/>
        <v>845</v>
      </c>
      <c r="N295" s="44">
        <f t="shared" ca="1" si="84"/>
        <v>8</v>
      </c>
      <c r="O295" s="94">
        <f t="shared" ca="1" si="85"/>
        <v>2.2453575181263927</v>
      </c>
      <c r="P295" s="94">
        <f t="shared" ca="1" si="86"/>
        <v>21.129077330071038</v>
      </c>
      <c r="Q295" s="94">
        <f t="shared" ca="1" si="87"/>
        <v>20.246078762609113</v>
      </c>
      <c r="R295" s="94">
        <f t="shared" ca="1" si="88"/>
        <v>2.0687578046340076</v>
      </c>
      <c r="S295" s="94">
        <f t="shared" ca="1" si="89"/>
        <v>2.2453575181263927</v>
      </c>
      <c r="T295" s="4">
        <f t="shared" ca="1" si="90"/>
        <v>1.1905985730605195E-9</v>
      </c>
      <c r="U295" s="46">
        <f t="shared" ca="1" si="91"/>
        <v>1619.0020885749643</v>
      </c>
      <c r="V295" s="4">
        <f t="shared" ca="1" si="92"/>
        <v>8.5847423444966432E-7</v>
      </c>
      <c r="W295" s="13">
        <f t="shared" ca="1" si="93"/>
        <v>6380.2223999999997</v>
      </c>
      <c r="X295" s="4">
        <f t="shared" ca="1" si="94"/>
        <v>3.3831065315546608E-6</v>
      </c>
      <c r="AE295" s="4"/>
    </row>
    <row r="296" spans="1:31" x14ac:dyDescent="0.2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7.2863999999999998E-2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2.1424201920000097E-12</v>
      </c>
      <c r="L296" s="13">
        <f t="shared" ca="1" si="82"/>
        <v>134</v>
      </c>
      <c r="M296" s="7">
        <f t="shared" ca="1" si="83"/>
        <v>866</v>
      </c>
      <c r="N296" s="44">
        <f t="shared" ca="1" si="84"/>
        <v>8</v>
      </c>
      <c r="O296" s="94">
        <f t="shared" ca="1" si="85"/>
        <v>2.2453575181263927</v>
      </c>
      <c r="P296" s="94">
        <f t="shared" ca="1" si="86"/>
        <v>22.453575181263933</v>
      </c>
      <c r="Q296" s="94">
        <f t="shared" ca="1" si="87"/>
        <v>22.453575181263933</v>
      </c>
      <c r="R296" s="94">
        <f t="shared" ca="1" si="88"/>
        <v>2.2453575181263932</v>
      </c>
      <c r="S296" s="94">
        <f t="shared" ca="1" si="89"/>
        <v>2.2453575181263927</v>
      </c>
      <c r="T296" s="4">
        <f t="shared" ca="1" si="90"/>
        <v>4.810499285093012E-12</v>
      </c>
      <c r="U296" s="46">
        <f t="shared" ca="1" si="91"/>
        <v>1598.0020885749643</v>
      </c>
      <c r="V296" s="4">
        <f t="shared" ca="1" si="92"/>
        <v>3.4235919414211915E-9</v>
      </c>
      <c r="W296" s="13">
        <f t="shared" ca="1" si="93"/>
        <v>4174.2071999999998</v>
      </c>
      <c r="X296" s="4">
        <f t="shared" ca="1" si="94"/>
        <v>8.9429057908718229E-9</v>
      </c>
      <c r="AE296" s="4"/>
    </row>
    <row r="297" spans="1:31" x14ac:dyDescent="0.2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7.2863999999999998E-2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3.6067680000000193E-15</v>
      </c>
      <c r="L297" s="13">
        <f t="shared" ca="1" si="82"/>
        <v>113</v>
      </c>
      <c r="M297" s="7">
        <f t="shared" ca="1" si="83"/>
        <v>887</v>
      </c>
      <c r="N297" s="44">
        <f t="shared" ca="1" si="84"/>
        <v>8</v>
      </c>
      <c r="O297" s="94">
        <f t="shared" ca="1" si="85"/>
        <v>2.2453575181263927</v>
      </c>
      <c r="P297" s="94">
        <f t="shared" ca="1" si="86"/>
        <v>22.453575181263933</v>
      </c>
      <c r="Q297" s="94">
        <f t="shared" ca="1" si="87"/>
        <v>22.453575181263933</v>
      </c>
      <c r="R297" s="94">
        <f t="shared" ca="1" si="88"/>
        <v>2.2453575181263932</v>
      </c>
      <c r="S297" s="94">
        <f t="shared" ca="1" si="89"/>
        <v>2.2453575181263927</v>
      </c>
      <c r="T297" s="4">
        <f t="shared" ca="1" si="90"/>
        <v>8.0984836449377359E-15</v>
      </c>
      <c r="U297" s="46">
        <f t="shared" ca="1" si="91"/>
        <v>1577.0020885749643</v>
      </c>
      <c r="V297" s="4">
        <f t="shared" ca="1" si="92"/>
        <v>5.6878806690053774E-12</v>
      </c>
      <c r="W297" s="13">
        <f t="shared" ca="1" si="93"/>
        <v>1968.1919999999998</v>
      </c>
      <c r="X297" s="4">
        <f t="shared" ca="1" si="94"/>
        <v>7.0988119234560375E-12</v>
      </c>
      <c r="AE297" s="4"/>
    </row>
    <row r="298" spans="1:31" x14ac:dyDescent="0.2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7.2863999999999998E-2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147</v>
      </c>
      <c r="M298" s="7">
        <f t="shared" ca="1" si="83"/>
        <v>853</v>
      </c>
      <c r="N298" s="44">
        <f t="shared" ca="1" si="84"/>
        <v>8</v>
      </c>
      <c r="O298" s="94">
        <f t="shared" ca="1" si="85"/>
        <v>2.2453575181263927</v>
      </c>
      <c r="P298" s="94">
        <f t="shared" ca="1" si="86"/>
        <v>22.453575181263933</v>
      </c>
      <c r="Q298" s="94">
        <f t="shared" ca="1" si="87"/>
        <v>20.687578046340075</v>
      </c>
      <c r="R298" s="94">
        <f t="shared" ca="1" si="88"/>
        <v>2.1570576613802004</v>
      </c>
      <c r="S298" s="94">
        <f t="shared" ca="1" si="89"/>
        <v>2.2453575181263927</v>
      </c>
      <c r="T298" s="4">
        <f t="shared" ca="1" si="90"/>
        <v>0</v>
      </c>
      <c r="U298" s="46">
        <f t="shared" ca="1" si="91"/>
        <v>1611.0020885749643</v>
      </c>
      <c r="V298" s="4">
        <f t="shared" ca="1" si="92"/>
        <v>0</v>
      </c>
      <c r="W298" s="13">
        <f t="shared" ca="1" si="93"/>
        <v>15442.106399999999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7.2863999999999998E-2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3.4300004802977257E-5</v>
      </c>
      <c r="L299" s="13">
        <f t="shared" ca="1" si="82"/>
        <v>126</v>
      </c>
      <c r="M299" s="7">
        <f t="shared" ca="1" si="83"/>
        <v>874</v>
      </c>
      <c r="N299" s="44">
        <f t="shared" ca="1" si="84"/>
        <v>8</v>
      </c>
      <c r="O299" s="94">
        <f t="shared" ca="1" si="85"/>
        <v>2.2453575181263927</v>
      </c>
      <c r="P299" s="94">
        <f t="shared" ca="1" si="86"/>
        <v>22.453575181263933</v>
      </c>
      <c r="Q299" s="94">
        <f t="shared" ca="1" si="87"/>
        <v>22.453575181263933</v>
      </c>
      <c r="R299" s="94">
        <f t="shared" ca="1" si="88"/>
        <v>2.2453575181263932</v>
      </c>
      <c r="S299" s="94">
        <f t="shared" ca="1" si="89"/>
        <v>2.2453575181263927</v>
      </c>
      <c r="T299" s="4">
        <f t="shared" ca="1" si="90"/>
        <v>7.7015773656136368E-5</v>
      </c>
      <c r="U299" s="46">
        <f t="shared" ca="1" si="91"/>
        <v>1590.0020885749643</v>
      </c>
      <c r="V299" s="4">
        <f t="shared" ca="1" si="92"/>
        <v>5.4537079274865147E-2</v>
      </c>
      <c r="W299" s="13">
        <f t="shared" ca="1" si="93"/>
        <v>13236.091199999999</v>
      </c>
      <c r="X299" s="4">
        <f t="shared" ca="1" si="94"/>
        <v>0.45399799173264499</v>
      </c>
      <c r="AE299" s="4"/>
    </row>
    <row r="300" spans="1:31" x14ac:dyDescent="0.2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7.2863999999999998E-2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2.0787881698774114E-6</v>
      </c>
      <c r="L300" s="13">
        <f t="shared" ca="1" si="82"/>
        <v>105</v>
      </c>
      <c r="M300" s="7">
        <f t="shared" ca="1" si="83"/>
        <v>895</v>
      </c>
      <c r="N300" s="44">
        <f t="shared" ca="1" si="84"/>
        <v>8</v>
      </c>
      <c r="O300" s="94">
        <f t="shared" ca="1" si="85"/>
        <v>2.2453575181263927</v>
      </c>
      <c r="P300" s="94">
        <f t="shared" ca="1" si="86"/>
        <v>22.453575181263933</v>
      </c>
      <c r="Q300" s="94">
        <f t="shared" ca="1" si="87"/>
        <v>22.453575181263933</v>
      </c>
      <c r="R300" s="94">
        <f t="shared" ca="1" si="88"/>
        <v>2.2453575181263932</v>
      </c>
      <c r="S300" s="94">
        <f t="shared" ca="1" si="89"/>
        <v>2.2453575181263927</v>
      </c>
      <c r="T300" s="4">
        <f t="shared" ca="1" si="90"/>
        <v>4.6676226458264508E-6</v>
      </c>
      <c r="U300" s="46">
        <f t="shared" ca="1" si="91"/>
        <v>1569.0020885749643</v>
      </c>
      <c r="V300" s="4">
        <f t="shared" ca="1" si="92"/>
        <v>3.2616229802425864E-3</v>
      </c>
      <c r="W300" s="13">
        <f t="shared" ca="1" si="93"/>
        <v>11030.075999999999</v>
      </c>
      <c r="X300" s="4">
        <f t="shared" ca="1" si="94"/>
        <v>2.2929191501648755E-2</v>
      </c>
      <c r="AE300" s="4"/>
    </row>
    <row r="301" spans="1:31" x14ac:dyDescent="0.2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7.2863999999999998E-2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5.2494650754480141E-8</v>
      </c>
      <c r="L301" s="13">
        <f t="shared" ca="1" si="82"/>
        <v>84</v>
      </c>
      <c r="M301" s="7">
        <f t="shared" ca="1" si="83"/>
        <v>916</v>
      </c>
      <c r="N301" s="44">
        <f t="shared" ca="1" si="84"/>
        <v>8</v>
      </c>
      <c r="O301" s="94">
        <f t="shared" ca="1" si="85"/>
        <v>2.2453575181263927</v>
      </c>
      <c r="P301" s="94">
        <f t="shared" ca="1" si="86"/>
        <v>22.453575181263933</v>
      </c>
      <c r="Q301" s="94">
        <f t="shared" ca="1" si="87"/>
        <v>22.453575181263933</v>
      </c>
      <c r="R301" s="94">
        <f t="shared" ca="1" si="88"/>
        <v>2.2453575181263932</v>
      </c>
      <c r="S301" s="94">
        <f t="shared" ca="1" si="89"/>
        <v>2.2453575181263927</v>
      </c>
      <c r="T301" s="4">
        <f t="shared" ca="1" si="90"/>
        <v>1.1786925873299129E-7</v>
      </c>
      <c r="U301" s="46">
        <f t="shared" ca="1" si="91"/>
        <v>1548.0020885749643</v>
      </c>
      <c r="V301" s="4">
        <f t="shared" ca="1" si="92"/>
        <v>8.1261829006948585E-5</v>
      </c>
      <c r="W301" s="13">
        <f t="shared" ca="1" si="93"/>
        <v>8824.0607999999993</v>
      </c>
      <c r="X301" s="4">
        <f t="shared" ca="1" si="94"/>
        <v>4.6321598993229857E-4</v>
      </c>
      <c r="AE301" s="4"/>
    </row>
    <row r="302" spans="1:31" x14ac:dyDescent="0.2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7.2863999999999998E-2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7.0699866336000244E-10</v>
      </c>
      <c r="L302" s="13">
        <f t="shared" ca="1" si="82"/>
        <v>63</v>
      </c>
      <c r="M302" s="7">
        <f t="shared" ca="1" si="83"/>
        <v>937</v>
      </c>
      <c r="N302" s="44">
        <f t="shared" ca="1" si="84"/>
        <v>8</v>
      </c>
      <c r="O302" s="94">
        <f t="shared" ca="1" si="85"/>
        <v>2.2453575181263927</v>
      </c>
      <c r="P302" s="94">
        <f t="shared" ca="1" si="86"/>
        <v>22.453575181263933</v>
      </c>
      <c r="Q302" s="94">
        <f t="shared" ca="1" si="87"/>
        <v>22.453575181263933</v>
      </c>
      <c r="R302" s="94">
        <f t="shared" ca="1" si="88"/>
        <v>2.2453575181263932</v>
      </c>
      <c r="S302" s="94">
        <f t="shared" ca="1" si="89"/>
        <v>2.2453575181263927</v>
      </c>
      <c r="T302" s="4">
        <f t="shared" ca="1" si="90"/>
        <v>1.5874647640806922E-9</v>
      </c>
      <c r="U302" s="46">
        <f t="shared" ca="1" si="91"/>
        <v>1527.0020885749643</v>
      </c>
      <c r="V302" s="4">
        <f t="shared" ca="1" si="92"/>
        <v>1.0795884355704319E-6</v>
      </c>
      <c r="W302" s="13">
        <f t="shared" ca="1" si="93"/>
        <v>6618.0455999999995</v>
      </c>
      <c r="X302" s="4">
        <f t="shared" ca="1" si="94"/>
        <v>4.6789493932555449E-6</v>
      </c>
      <c r="AE302" s="4"/>
    </row>
    <row r="303" spans="1:31" x14ac:dyDescent="0.2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7.2863999999999998E-2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5.3560504800000243E-12</v>
      </c>
      <c r="L303" s="13">
        <f t="shared" ca="1" si="82"/>
        <v>42</v>
      </c>
      <c r="M303" s="7">
        <f t="shared" ca="1" si="83"/>
        <v>958</v>
      </c>
      <c r="N303" s="44">
        <f t="shared" ca="1" si="84"/>
        <v>8</v>
      </c>
      <c r="O303" s="94">
        <f t="shared" ca="1" si="85"/>
        <v>2.2453575181263927</v>
      </c>
      <c r="P303" s="94">
        <f t="shared" ca="1" si="86"/>
        <v>22.453575181263933</v>
      </c>
      <c r="Q303" s="94">
        <f t="shared" ca="1" si="87"/>
        <v>22.453575181263933</v>
      </c>
      <c r="R303" s="94">
        <f t="shared" ca="1" si="88"/>
        <v>2.2453575181263932</v>
      </c>
      <c r="S303" s="94">
        <f t="shared" ca="1" si="89"/>
        <v>2.2453575181263927</v>
      </c>
      <c r="T303" s="4">
        <f t="shared" ca="1" si="90"/>
        <v>1.202624821273253E-11</v>
      </c>
      <c r="U303" s="46">
        <f t="shared" ca="1" si="91"/>
        <v>1506.0020885749643</v>
      </c>
      <c r="V303" s="4">
        <f t="shared" ca="1" si="92"/>
        <v>8.0662232093929776E-9</v>
      </c>
      <c r="W303" s="13">
        <f t="shared" ca="1" si="93"/>
        <v>4412.0303999999996</v>
      </c>
      <c r="X303" s="4">
        <f t="shared" ca="1" si="94"/>
        <v>2.3631057541694699E-8</v>
      </c>
      <c r="AE303" s="4"/>
    </row>
    <row r="304" spans="1:31" x14ac:dyDescent="0.2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7.2863999999999998E-2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2.1640608000000118E-14</v>
      </c>
      <c r="L304" s="13">
        <f t="shared" ca="1" si="82"/>
        <v>21</v>
      </c>
      <c r="M304" s="7">
        <f t="shared" ca="1" si="83"/>
        <v>979</v>
      </c>
      <c r="N304" s="44">
        <f t="shared" ca="1" si="84"/>
        <v>9</v>
      </c>
      <c r="O304" s="94">
        <f t="shared" ca="1" si="85"/>
        <v>2.4463826226525924</v>
      </c>
      <c r="P304" s="94">
        <f t="shared" ca="1" si="86"/>
        <v>24.463826226525924</v>
      </c>
      <c r="Q304" s="94">
        <f t="shared" ca="1" si="87"/>
        <v>24.061776017473527</v>
      </c>
      <c r="R304" s="94">
        <f t="shared" ca="1" si="88"/>
        <v>2.4262801121999726</v>
      </c>
      <c r="S304" s="94">
        <f t="shared" ca="1" si="89"/>
        <v>2.4463826226525924</v>
      </c>
      <c r="T304" s="4">
        <f t="shared" ca="1" si="90"/>
        <v>5.2941207354836959E-14</v>
      </c>
      <c r="U304" s="46">
        <f t="shared" ca="1" si="91"/>
        <v>1592.2016685710905</v>
      </c>
      <c r="V304" s="4">
        <f t="shared" ca="1" si="92"/>
        <v>3.4456212166493079E-11</v>
      </c>
      <c r="W304" s="13">
        <f t="shared" ca="1" si="93"/>
        <v>2206.0151999999998</v>
      </c>
      <c r="X304" s="4">
        <f t="shared" ca="1" si="94"/>
        <v>4.7739510185241854E-11</v>
      </c>
      <c r="AE304" s="4"/>
    </row>
    <row r="305" spans="1:31" x14ac:dyDescent="0.2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7.2863999999999998E-2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3.6432000000000233E-17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2.4463826226525924</v>
      </c>
      <c r="P305" s="94">
        <f t="shared" ca="1" si="86"/>
        <v>24.463826226525924</v>
      </c>
      <c r="Q305" s="94">
        <f t="shared" ca="1" si="87"/>
        <v>24.463826226525924</v>
      </c>
      <c r="R305" s="94">
        <f t="shared" ca="1" si="88"/>
        <v>2.4463826226525924</v>
      </c>
      <c r="S305" s="94">
        <f t="shared" ca="1" si="89"/>
        <v>2.4463826226525924</v>
      </c>
      <c r="T305" s="4">
        <f t="shared" ca="1" si="90"/>
        <v>8.9126611708479819E-17</v>
      </c>
      <c r="U305" s="46">
        <f t="shared" ca="1" si="91"/>
        <v>1571.2016685710905</v>
      </c>
      <c r="V305" s="4">
        <f t="shared" ca="1" si="92"/>
        <v>5.724201918938233E-14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3.2736000000000001E-2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373</v>
      </c>
      <c r="M306" s="7">
        <f t="shared" ca="1" si="83"/>
        <v>627</v>
      </c>
      <c r="N306" s="44">
        <f t="shared" ca="1" si="84"/>
        <v>6</v>
      </c>
      <c r="O306" s="94">
        <f t="shared" ca="1" si="85"/>
        <v>1.8267422873331627</v>
      </c>
      <c r="P306" s="94">
        <f t="shared" ca="1" si="86"/>
        <v>18.267422873331626</v>
      </c>
      <c r="Q306" s="94">
        <f t="shared" ca="1" si="87"/>
        <v>18.267422873331626</v>
      </c>
      <c r="R306" s="94">
        <f t="shared" ca="1" si="88"/>
        <v>1.8267422873331625</v>
      </c>
      <c r="S306" s="94">
        <f t="shared" ca="1" si="89"/>
        <v>1.8267422873331627</v>
      </c>
      <c r="T306" s="4">
        <f t="shared" ca="1" si="90"/>
        <v>0</v>
      </c>
      <c r="U306" s="46">
        <f t="shared" ca="1" si="91"/>
        <v>1613.7693882274957</v>
      </c>
      <c r="V306" s="4">
        <f t="shared" ca="1" si="92"/>
        <v>0</v>
      </c>
      <c r="W306" s="13">
        <f t="shared" ca="1" si="93"/>
        <v>19836.915119999998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3.2736000000000001E-2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2.8986486667629062E-2</v>
      </c>
      <c r="L307" s="13">
        <f t="shared" ca="1" si="82"/>
        <v>352</v>
      </c>
      <c r="M307" s="7">
        <f t="shared" ca="1" si="83"/>
        <v>648</v>
      </c>
      <c r="N307" s="44">
        <f t="shared" ca="1" si="84"/>
        <v>6</v>
      </c>
      <c r="O307" s="94">
        <f t="shared" ca="1" si="85"/>
        <v>1.8267422873331627</v>
      </c>
      <c r="P307" s="94">
        <f t="shared" ca="1" si="86"/>
        <v>18.267422873331626</v>
      </c>
      <c r="Q307" s="94">
        <f t="shared" ca="1" si="87"/>
        <v>18.267422873331626</v>
      </c>
      <c r="R307" s="94">
        <f t="shared" ca="1" si="88"/>
        <v>1.8267422873331625</v>
      </c>
      <c r="S307" s="94">
        <f t="shared" ca="1" si="89"/>
        <v>1.8267422873331627</v>
      </c>
      <c r="T307" s="4">
        <f t="shared" ca="1" si="90"/>
        <v>5.2950840956976934E-2</v>
      </c>
      <c r="U307" s="46">
        <f t="shared" ca="1" si="91"/>
        <v>1592.7693882274957</v>
      </c>
      <c r="V307" s="4">
        <f t="shared" ca="1" si="92"/>
        <v>46.168788636464001</v>
      </c>
      <c r="W307" s="13">
        <f t="shared" ca="1" si="93"/>
        <v>17630.89992</v>
      </c>
      <c r="X307" s="4">
        <f t="shared" ca="1" si="94"/>
        <v>511.0578454693823</v>
      </c>
      <c r="AE307" s="4"/>
    </row>
    <row r="308" spans="1:31" x14ac:dyDescent="0.2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3.2736000000000001E-2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1.7567567677350961E-3</v>
      </c>
      <c r="L308" s="13">
        <f t="shared" ca="1" si="82"/>
        <v>331</v>
      </c>
      <c r="M308" s="7">
        <f t="shared" ca="1" si="83"/>
        <v>669</v>
      </c>
      <c r="N308" s="44">
        <f t="shared" ca="1" si="84"/>
        <v>6</v>
      </c>
      <c r="O308" s="94">
        <f t="shared" ca="1" si="85"/>
        <v>1.8267422873331627</v>
      </c>
      <c r="P308" s="94">
        <f t="shared" ca="1" si="86"/>
        <v>18.267422873331626</v>
      </c>
      <c r="Q308" s="94">
        <f t="shared" ca="1" si="87"/>
        <v>18.267422873331626</v>
      </c>
      <c r="R308" s="94">
        <f t="shared" ca="1" si="88"/>
        <v>1.8267422873331625</v>
      </c>
      <c r="S308" s="94">
        <f t="shared" ca="1" si="89"/>
        <v>1.8267422873331627</v>
      </c>
      <c r="T308" s="4">
        <f t="shared" ca="1" si="90"/>
        <v>3.2091418761804233E-3</v>
      </c>
      <c r="U308" s="46">
        <f t="shared" ca="1" si="91"/>
        <v>1571.7693882274957</v>
      </c>
      <c r="V308" s="4">
        <f t="shared" ca="1" si="92"/>
        <v>2.7612165100875048</v>
      </c>
      <c r="W308" s="13">
        <f t="shared" ca="1" si="93"/>
        <v>15424.884719999998</v>
      </c>
      <c r="X308" s="4">
        <f t="shared" ca="1" si="94"/>
        <v>27.097770623393671</v>
      </c>
      <c r="AE308" s="4"/>
    </row>
    <row r="309" spans="1:31" x14ac:dyDescent="0.2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3.2736000000000001E-2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4.4362544639775201E-5</v>
      </c>
      <c r="L309" s="13">
        <f t="shared" ca="1" si="82"/>
        <v>310</v>
      </c>
      <c r="M309" s="7">
        <f t="shared" ca="1" si="83"/>
        <v>690</v>
      </c>
      <c r="N309" s="44">
        <f t="shared" ca="1" si="84"/>
        <v>6</v>
      </c>
      <c r="O309" s="94">
        <f t="shared" ca="1" si="85"/>
        <v>1.8267422873331627</v>
      </c>
      <c r="P309" s="94">
        <f t="shared" ca="1" si="86"/>
        <v>18.267422873331626</v>
      </c>
      <c r="Q309" s="94">
        <f t="shared" ca="1" si="87"/>
        <v>18.267422873331626</v>
      </c>
      <c r="R309" s="94">
        <f t="shared" ca="1" si="88"/>
        <v>1.8267422873331625</v>
      </c>
      <c r="S309" s="94">
        <f t="shared" ca="1" si="89"/>
        <v>1.8267422873331627</v>
      </c>
      <c r="T309" s="4">
        <f t="shared" ca="1" si="90"/>
        <v>8.1038936267182482E-5</v>
      </c>
      <c r="U309" s="46">
        <f t="shared" ca="1" si="91"/>
        <v>1550.7693882274957</v>
      </c>
      <c r="V309" s="4">
        <f t="shared" ca="1" si="92"/>
        <v>6.8796076211239163E-2</v>
      </c>
      <c r="W309" s="13">
        <f t="shared" ca="1" si="93"/>
        <v>13218.86952</v>
      </c>
      <c r="X309" s="4">
        <f t="shared" ca="1" si="94"/>
        <v>0.58642268916836382</v>
      </c>
      <c r="AE309" s="4"/>
    </row>
    <row r="310" spans="1:31" x14ac:dyDescent="0.2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3.2736000000000001E-2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5.974753486838415E-7</v>
      </c>
      <c r="L310" s="13">
        <f t="shared" ca="1" si="82"/>
        <v>289</v>
      </c>
      <c r="M310" s="7">
        <f t="shared" ca="1" si="83"/>
        <v>711</v>
      </c>
      <c r="N310" s="44">
        <f t="shared" ca="1" si="84"/>
        <v>6</v>
      </c>
      <c r="O310" s="94">
        <f t="shared" ca="1" si="85"/>
        <v>1.8267422873331627</v>
      </c>
      <c r="P310" s="94">
        <f t="shared" ca="1" si="86"/>
        <v>18.267422873331626</v>
      </c>
      <c r="Q310" s="94">
        <f t="shared" ca="1" si="87"/>
        <v>18.267422873331626</v>
      </c>
      <c r="R310" s="94">
        <f t="shared" ca="1" si="88"/>
        <v>1.8267422873331625</v>
      </c>
      <c r="S310" s="94">
        <f t="shared" ca="1" si="89"/>
        <v>1.8267422873331627</v>
      </c>
      <c r="T310" s="4">
        <f t="shared" ca="1" si="90"/>
        <v>1.0914334850798996E-6</v>
      </c>
      <c r="U310" s="46">
        <f t="shared" ca="1" si="91"/>
        <v>1529.7693882274957</v>
      </c>
      <c r="V310" s="4">
        <f t="shared" ca="1" si="92"/>
        <v>9.1399949863708993E-4</v>
      </c>
      <c r="W310" s="13">
        <f t="shared" ca="1" si="93"/>
        <v>11012.854319999999</v>
      </c>
      <c r="X310" s="4">
        <f t="shared" ca="1" si="94"/>
        <v>6.5799089748463492E-3</v>
      </c>
      <c r="AE310" s="4"/>
    </row>
    <row r="311" spans="1:31" x14ac:dyDescent="0.2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3.2736000000000001E-2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4.5263283991200171E-9</v>
      </c>
      <c r="L311" s="13">
        <f t="shared" ca="1" si="82"/>
        <v>268</v>
      </c>
      <c r="M311" s="7">
        <f t="shared" ca="1" si="83"/>
        <v>732</v>
      </c>
      <c r="N311" s="44">
        <f t="shared" ca="1" si="84"/>
        <v>7</v>
      </c>
      <c r="O311" s="94">
        <f t="shared" ca="1" si="85"/>
        <v>2.024607876260911</v>
      </c>
      <c r="P311" s="94">
        <f t="shared" ca="1" si="86"/>
        <v>20.246078762609113</v>
      </c>
      <c r="Q311" s="94">
        <f t="shared" ca="1" si="87"/>
        <v>18.465288462259373</v>
      </c>
      <c r="R311" s="94">
        <f t="shared" ca="1" si="88"/>
        <v>1.935568361243424</v>
      </c>
      <c r="S311" s="94">
        <f t="shared" ca="1" si="89"/>
        <v>2.024607876260911</v>
      </c>
      <c r="T311" s="4">
        <f t="shared" ca="1" si="90"/>
        <v>9.1640401274018266E-9</v>
      </c>
      <c r="U311" s="46">
        <f t="shared" ca="1" si="91"/>
        <v>1614.2841102754392</v>
      </c>
      <c r="V311" s="4">
        <f t="shared" ca="1" si="92"/>
        <v>7.3067800125879095E-6</v>
      </c>
      <c r="W311" s="13">
        <f t="shared" ca="1" si="93"/>
        <v>8806.8391200000005</v>
      </c>
      <c r="X311" s="4">
        <f t="shared" ca="1" si="94"/>
        <v>3.9862646015337144E-5</v>
      </c>
      <c r="AE311" s="4"/>
    </row>
    <row r="312" spans="1:31" x14ac:dyDescent="0.2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3.2736000000000001E-2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1.8288195552000083E-11</v>
      </c>
      <c r="L312" s="13">
        <f t="shared" ca="1" si="82"/>
        <v>247</v>
      </c>
      <c r="M312" s="7">
        <f t="shared" ca="1" si="83"/>
        <v>753</v>
      </c>
      <c r="N312" s="44">
        <f t="shared" ca="1" si="84"/>
        <v>7</v>
      </c>
      <c r="O312" s="94">
        <f t="shared" ca="1" si="85"/>
        <v>2.024607876260911</v>
      </c>
      <c r="P312" s="94">
        <f t="shared" ca="1" si="86"/>
        <v>20.246078762609113</v>
      </c>
      <c r="Q312" s="94">
        <f t="shared" ca="1" si="87"/>
        <v>20.246078762609113</v>
      </c>
      <c r="R312" s="94">
        <f t="shared" ca="1" si="88"/>
        <v>2.0246078762609114</v>
      </c>
      <c r="S312" s="94">
        <f t="shared" ca="1" si="89"/>
        <v>2.024607876260911</v>
      </c>
      <c r="T312" s="4">
        <f t="shared" ca="1" si="90"/>
        <v>3.7026424757179126E-11</v>
      </c>
      <c r="U312" s="46">
        <f t="shared" ca="1" si="91"/>
        <v>1593.2841102754392</v>
      </c>
      <c r="V312" s="4">
        <f t="shared" ca="1" si="92"/>
        <v>2.9138291378611696E-8</v>
      </c>
      <c r="W312" s="13">
        <f t="shared" ca="1" si="93"/>
        <v>6600.8239199999998</v>
      </c>
      <c r="X312" s="4">
        <f t="shared" ca="1" si="94"/>
        <v>1.2071715865327974E-7</v>
      </c>
      <c r="AE312" s="4"/>
    </row>
    <row r="313" spans="1:31" x14ac:dyDescent="0.2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3.2736000000000001E-2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3.0788208000000172E-14</v>
      </c>
      <c r="L313" s="13">
        <f t="shared" ca="1" si="82"/>
        <v>226</v>
      </c>
      <c r="M313" s="7">
        <f t="shared" ca="1" si="83"/>
        <v>774</v>
      </c>
      <c r="N313" s="44">
        <f t="shared" ca="1" si="84"/>
        <v>7</v>
      </c>
      <c r="O313" s="94">
        <f t="shared" ca="1" si="85"/>
        <v>2.024607876260911</v>
      </c>
      <c r="P313" s="94">
        <f t="shared" ca="1" si="86"/>
        <v>20.246078762609113</v>
      </c>
      <c r="Q313" s="94">
        <f t="shared" ca="1" si="87"/>
        <v>20.246078762609113</v>
      </c>
      <c r="R313" s="94">
        <f t="shared" ca="1" si="88"/>
        <v>2.0246078762609114</v>
      </c>
      <c r="S313" s="94">
        <f t="shared" ca="1" si="89"/>
        <v>2.024607876260911</v>
      </c>
      <c r="T313" s="4">
        <f t="shared" ca="1" si="90"/>
        <v>6.2334048412759542E-14</v>
      </c>
      <c r="U313" s="46">
        <f t="shared" ca="1" si="91"/>
        <v>1572.2841102754392</v>
      </c>
      <c r="V313" s="4">
        <f t="shared" ca="1" si="92"/>
        <v>4.840781022225543E-11</v>
      </c>
      <c r="W313" s="13">
        <f t="shared" ca="1" si="93"/>
        <v>4394.80872</v>
      </c>
      <c r="X313" s="4">
        <f t="shared" ca="1" si="94"/>
        <v>1.3530828499157453E-10</v>
      </c>
      <c r="AE313" s="4"/>
    </row>
    <row r="314" spans="1:31" x14ac:dyDescent="0.2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3.2736000000000001E-2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260</v>
      </c>
      <c r="M314" s="7">
        <f t="shared" ca="1" si="83"/>
        <v>740</v>
      </c>
      <c r="N314" s="44">
        <f t="shared" ca="1" si="84"/>
        <v>7</v>
      </c>
      <c r="O314" s="94">
        <f t="shared" ca="1" si="85"/>
        <v>2.024607876260911</v>
      </c>
      <c r="P314" s="94">
        <f t="shared" ca="1" si="86"/>
        <v>20.246078762609113</v>
      </c>
      <c r="Q314" s="94">
        <f t="shared" ca="1" si="87"/>
        <v>20.048213173681361</v>
      </c>
      <c r="R314" s="94">
        <f t="shared" ca="1" si="88"/>
        <v>2.0147145968145237</v>
      </c>
      <c r="S314" s="94">
        <f t="shared" ca="1" si="89"/>
        <v>2.024607876260911</v>
      </c>
      <c r="T314" s="4">
        <f t="shared" ca="1" si="90"/>
        <v>0</v>
      </c>
      <c r="U314" s="46">
        <f t="shared" ca="1" si="91"/>
        <v>1606.2841102754392</v>
      </c>
      <c r="V314" s="4">
        <f t="shared" ca="1" si="92"/>
        <v>0</v>
      </c>
      <c r="W314" s="13">
        <f t="shared" ca="1" si="93"/>
        <v>17868.723119999999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3.2736000000000001E-2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2.9279279462251601E-4</v>
      </c>
      <c r="L315" s="13">
        <f t="shared" ca="1" si="82"/>
        <v>239</v>
      </c>
      <c r="M315" s="7">
        <f t="shared" ca="1" si="83"/>
        <v>761</v>
      </c>
      <c r="N315" s="44">
        <f t="shared" ca="1" si="84"/>
        <v>7</v>
      </c>
      <c r="O315" s="94">
        <f t="shared" ca="1" si="85"/>
        <v>2.024607876260911</v>
      </c>
      <c r="P315" s="94">
        <f t="shared" ca="1" si="86"/>
        <v>20.246078762609113</v>
      </c>
      <c r="Q315" s="94">
        <f t="shared" ca="1" si="87"/>
        <v>20.246078762609113</v>
      </c>
      <c r="R315" s="94">
        <f t="shared" ca="1" si="88"/>
        <v>2.0246078762609114</v>
      </c>
      <c r="S315" s="94">
        <f t="shared" ca="1" si="89"/>
        <v>2.024607876260911</v>
      </c>
      <c r="T315" s="4">
        <f t="shared" ca="1" si="90"/>
        <v>5.9279059810518923E-4</v>
      </c>
      <c r="U315" s="46">
        <f t="shared" ca="1" si="91"/>
        <v>1585.2841102754392</v>
      </c>
      <c r="V315" s="4">
        <f t="shared" ca="1" si="92"/>
        <v>0.4641597649182147</v>
      </c>
      <c r="W315" s="13">
        <f t="shared" ca="1" si="93"/>
        <v>15662.707919999999</v>
      </c>
      <c r="X315" s="4">
        <f t="shared" ca="1" si="94"/>
        <v>4.5859280232530146</v>
      </c>
      <c r="AE315" s="4"/>
    </row>
    <row r="316" spans="1:31" x14ac:dyDescent="0.2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3.2736000000000001E-2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1.7745017855910076E-5</v>
      </c>
      <c r="L316" s="13">
        <f t="shared" ca="1" si="82"/>
        <v>218</v>
      </c>
      <c r="M316" s="7">
        <f t="shared" ca="1" si="83"/>
        <v>782</v>
      </c>
      <c r="N316" s="44">
        <f t="shared" ca="1" si="84"/>
        <v>7</v>
      </c>
      <c r="O316" s="94">
        <f t="shared" ca="1" si="85"/>
        <v>2.024607876260911</v>
      </c>
      <c r="P316" s="94">
        <f t="shared" ca="1" si="86"/>
        <v>20.246078762609113</v>
      </c>
      <c r="Q316" s="94">
        <f t="shared" ca="1" si="87"/>
        <v>20.246078762609113</v>
      </c>
      <c r="R316" s="94">
        <f t="shared" ca="1" si="88"/>
        <v>2.0246078762609114</v>
      </c>
      <c r="S316" s="94">
        <f t="shared" ca="1" si="89"/>
        <v>2.024607876260911</v>
      </c>
      <c r="T316" s="4">
        <f t="shared" ca="1" si="90"/>
        <v>3.5926702915466042E-5</v>
      </c>
      <c r="U316" s="46">
        <f t="shared" ca="1" si="91"/>
        <v>1564.2841102754392</v>
      </c>
      <c r="V316" s="4">
        <f t="shared" ca="1" si="92"/>
        <v>2.7758249468554076E-2</v>
      </c>
      <c r="W316" s="13">
        <f t="shared" ca="1" si="93"/>
        <v>13456.692719999999</v>
      </c>
      <c r="X316" s="4">
        <f t="shared" ca="1" si="94"/>
        <v>0.23878925259789513</v>
      </c>
      <c r="AE316" s="4"/>
    </row>
    <row r="317" spans="1:31" x14ac:dyDescent="0.2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3.2736000000000001E-2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4.4810651151288126E-7</v>
      </c>
      <c r="L317" s="13">
        <f t="shared" ca="1" si="82"/>
        <v>197</v>
      </c>
      <c r="M317" s="7">
        <f t="shared" ca="1" si="83"/>
        <v>803</v>
      </c>
      <c r="N317" s="44">
        <f t="shared" ca="1" si="84"/>
        <v>7</v>
      </c>
      <c r="O317" s="94">
        <f t="shared" ca="1" si="85"/>
        <v>2.024607876260911</v>
      </c>
      <c r="P317" s="94">
        <f t="shared" ca="1" si="86"/>
        <v>20.246078762609113</v>
      </c>
      <c r="Q317" s="94">
        <f t="shared" ca="1" si="87"/>
        <v>20.246078762609113</v>
      </c>
      <c r="R317" s="94">
        <f t="shared" ca="1" si="88"/>
        <v>2.0246078762609114</v>
      </c>
      <c r="S317" s="94">
        <f t="shared" ca="1" si="89"/>
        <v>2.024607876260911</v>
      </c>
      <c r="T317" s="4">
        <f t="shared" ca="1" si="90"/>
        <v>9.0723997261277997E-7</v>
      </c>
      <c r="U317" s="46">
        <f t="shared" ca="1" si="91"/>
        <v>1543.2841102754392</v>
      </c>
      <c r="V317" s="4">
        <f t="shared" ca="1" si="92"/>
        <v>6.9155565892878778E-4</v>
      </c>
      <c r="W317" s="13">
        <f t="shared" ca="1" si="93"/>
        <v>11250.677519999999</v>
      </c>
      <c r="X317" s="4">
        <f t="shared" ca="1" si="94"/>
        <v>5.0415018556435936E-3</v>
      </c>
      <c r="AE317" s="4"/>
    </row>
    <row r="318" spans="1:31" x14ac:dyDescent="0.2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3.2736000000000001E-2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6.0351045321600205E-9</v>
      </c>
      <c r="L318" s="13">
        <f t="shared" ca="1" si="82"/>
        <v>176</v>
      </c>
      <c r="M318" s="7">
        <f t="shared" ca="1" si="83"/>
        <v>824</v>
      </c>
      <c r="N318" s="44">
        <f t="shared" ca="1" si="84"/>
        <v>7</v>
      </c>
      <c r="O318" s="94">
        <f t="shared" ca="1" si="85"/>
        <v>2.024607876260911</v>
      </c>
      <c r="P318" s="94">
        <f t="shared" ca="1" si="86"/>
        <v>20.246078762609113</v>
      </c>
      <c r="Q318" s="94">
        <f t="shared" ca="1" si="87"/>
        <v>20.246078762609113</v>
      </c>
      <c r="R318" s="94">
        <f t="shared" ca="1" si="88"/>
        <v>2.0246078762609114</v>
      </c>
      <c r="S318" s="94">
        <f t="shared" ca="1" si="89"/>
        <v>2.024607876260911</v>
      </c>
      <c r="T318" s="4">
        <f t="shared" ca="1" si="90"/>
        <v>1.2218720169869098E-8</v>
      </c>
      <c r="U318" s="46">
        <f t="shared" ca="1" si="91"/>
        <v>1522.2841102754392</v>
      </c>
      <c r="V318" s="4">
        <f t="shared" ca="1" si="92"/>
        <v>9.1871437331584881E-6</v>
      </c>
      <c r="W318" s="13">
        <f t="shared" ca="1" si="93"/>
        <v>9044.6623199999995</v>
      </c>
      <c r="X318" s="4">
        <f t="shared" ca="1" si="94"/>
        <v>5.4585482559288962E-5</v>
      </c>
      <c r="AE318" s="4"/>
    </row>
    <row r="319" spans="1:31" x14ac:dyDescent="0.2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3.2736000000000001E-2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4.5720488880000213E-11</v>
      </c>
      <c r="L319" s="13">
        <f t="shared" ca="1" si="82"/>
        <v>155</v>
      </c>
      <c r="M319" s="7">
        <f t="shared" ca="1" si="83"/>
        <v>845</v>
      </c>
      <c r="N319" s="44">
        <f t="shared" ca="1" si="84"/>
        <v>8</v>
      </c>
      <c r="O319" s="94">
        <f t="shared" ca="1" si="85"/>
        <v>2.2453575181263927</v>
      </c>
      <c r="P319" s="94">
        <f t="shared" ca="1" si="86"/>
        <v>21.129077330071038</v>
      </c>
      <c r="Q319" s="94">
        <f t="shared" ca="1" si="87"/>
        <v>20.246078762609113</v>
      </c>
      <c r="R319" s="94">
        <f t="shared" ca="1" si="88"/>
        <v>2.0687578046340076</v>
      </c>
      <c r="S319" s="94">
        <f t="shared" ca="1" si="89"/>
        <v>2.2453575181263927</v>
      </c>
      <c r="T319" s="4">
        <f t="shared" ca="1" si="90"/>
        <v>1.0265884343912261E-10</v>
      </c>
      <c r="U319" s="46">
        <f t="shared" ca="1" si="91"/>
        <v>1619.0020885749643</v>
      </c>
      <c r="V319" s="4">
        <f t="shared" ca="1" si="92"/>
        <v>7.4021566987388782E-8</v>
      </c>
      <c r="W319" s="13">
        <f t="shared" ca="1" si="93"/>
        <v>6838.6471199999996</v>
      </c>
      <c r="X319" s="4">
        <f t="shared" ca="1" si="94"/>
        <v>3.1266628960420548E-7</v>
      </c>
      <c r="AE319" s="4"/>
    </row>
    <row r="320" spans="1:31" x14ac:dyDescent="0.2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3.2736000000000001E-2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1.8472924800000101E-13</v>
      </c>
      <c r="L320" s="13">
        <f t="shared" ca="1" si="82"/>
        <v>134</v>
      </c>
      <c r="M320" s="7">
        <f t="shared" ca="1" si="83"/>
        <v>866</v>
      </c>
      <c r="N320" s="44">
        <f t="shared" ca="1" si="84"/>
        <v>8</v>
      </c>
      <c r="O320" s="94">
        <f t="shared" ca="1" si="85"/>
        <v>2.2453575181263927</v>
      </c>
      <c r="P320" s="94">
        <f t="shared" ca="1" si="86"/>
        <v>22.453575181263933</v>
      </c>
      <c r="Q320" s="94">
        <f t="shared" ca="1" si="87"/>
        <v>22.453575181263933</v>
      </c>
      <c r="R320" s="94">
        <f t="shared" ca="1" si="88"/>
        <v>2.2453575181263932</v>
      </c>
      <c r="S320" s="94">
        <f t="shared" ca="1" si="89"/>
        <v>2.2453575181263927</v>
      </c>
      <c r="T320" s="4">
        <f t="shared" ca="1" si="90"/>
        <v>4.1478320581463714E-13</v>
      </c>
      <c r="U320" s="46">
        <f t="shared" ca="1" si="91"/>
        <v>1598.0020885749643</v>
      </c>
      <c r="V320" s="4">
        <f t="shared" ca="1" si="92"/>
        <v>2.9519772412488414E-10</v>
      </c>
      <c r="W320" s="13">
        <f t="shared" ca="1" si="93"/>
        <v>4632.6319199999998</v>
      </c>
      <c r="X320" s="4">
        <f t="shared" ca="1" si="94"/>
        <v>8.557826108424008E-10</v>
      </c>
      <c r="AE320" s="4"/>
    </row>
    <row r="321" spans="1:31" x14ac:dyDescent="0.2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3.2736000000000001E-2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3.1099200000000201E-16</v>
      </c>
      <c r="L321" s="13">
        <f t="shared" ca="1" si="82"/>
        <v>113</v>
      </c>
      <c r="M321" s="7">
        <f t="shared" ca="1" si="83"/>
        <v>887</v>
      </c>
      <c r="N321" s="44">
        <f t="shared" ca="1" si="84"/>
        <v>8</v>
      </c>
      <c r="O321" s="94">
        <f t="shared" ca="1" si="85"/>
        <v>2.2453575181263927</v>
      </c>
      <c r="P321" s="94">
        <f t="shared" ca="1" si="86"/>
        <v>22.453575181263933</v>
      </c>
      <c r="Q321" s="94">
        <f t="shared" ca="1" si="87"/>
        <v>22.453575181263933</v>
      </c>
      <c r="R321" s="94">
        <f t="shared" ca="1" si="88"/>
        <v>2.2453575181263932</v>
      </c>
      <c r="S321" s="94">
        <f t="shared" ca="1" si="89"/>
        <v>2.2453575181263927</v>
      </c>
      <c r="T321" s="4">
        <f t="shared" ca="1" si="90"/>
        <v>6.9828822527716764E-16</v>
      </c>
      <c r="U321" s="46">
        <f t="shared" ca="1" si="91"/>
        <v>1577.0020885749643</v>
      </c>
      <c r="V321" s="4">
        <f t="shared" ca="1" si="92"/>
        <v>4.9043503353010845E-13</v>
      </c>
      <c r="W321" s="13">
        <f t="shared" ca="1" si="93"/>
        <v>2426.61672</v>
      </c>
      <c r="X321" s="4">
        <f t="shared" ca="1" si="94"/>
        <v>7.5465838698624482E-13</v>
      </c>
      <c r="AE321" s="4"/>
    </row>
    <row r="322" spans="1:31" x14ac:dyDescent="0.2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3.2736000000000001E-2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260</v>
      </c>
      <c r="M322" s="7">
        <f t="shared" ca="1" si="83"/>
        <v>740</v>
      </c>
      <c r="N322" s="44">
        <f t="shared" ca="1" si="84"/>
        <v>7</v>
      </c>
      <c r="O322" s="94">
        <f t="shared" ca="1" si="85"/>
        <v>2.024607876260911</v>
      </c>
      <c r="P322" s="94">
        <f t="shared" ca="1" si="86"/>
        <v>20.246078762609113</v>
      </c>
      <c r="Q322" s="94">
        <f t="shared" ca="1" si="87"/>
        <v>20.048213173681361</v>
      </c>
      <c r="R322" s="94">
        <f t="shared" ca="1" si="88"/>
        <v>2.0147145968145237</v>
      </c>
      <c r="S322" s="94">
        <f t="shared" ca="1" si="89"/>
        <v>2.024607876260911</v>
      </c>
      <c r="T322" s="4">
        <f t="shared" ca="1" si="90"/>
        <v>0</v>
      </c>
      <c r="U322" s="46">
        <f t="shared" ca="1" si="91"/>
        <v>1606.2841102754392</v>
      </c>
      <c r="V322" s="4">
        <f t="shared" ca="1" si="92"/>
        <v>0</v>
      </c>
      <c r="W322" s="13">
        <f t="shared" ca="1" si="93"/>
        <v>17410.2984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3.2736000000000001E-2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1.5256045614541612E-3</v>
      </c>
      <c r="L323" s="13">
        <f t="shared" ca="1" si="82"/>
        <v>239</v>
      </c>
      <c r="M323" s="7">
        <f t="shared" ca="1" si="83"/>
        <v>761</v>
      </c>
      <c r="N323" s="44">
        <f t="shared" ca="1" si="84"/>
        <v>7</v>
      </c>
      <c r="O323" s="94">
        <f t="shared" ca="1" si="85"/>
        <v>2.024607876260911</v>
      </c>
      <c r="P323" s="94">
        <f t="shared" ca="1" si="86"/>
        <v>20.246078762609113</v>
      </c>
      <c r="Q323" s="94">
        <f t="shared" ca="1" si="87"/>
        <v>20.246078762609113</v>
      </c>
      <c r="R323" s="94">
        <f t="shared" ca="1" si="88"/>
        <v>2.0246078762609114</v>
      </c>
      <c r="S323" s="94">
        <f t="shared" ca="1" si="89"/>
        <v>2.024607876260911</v>
      </c>
      <c r="T323" s="4">
        <f t="shared" ca="1" si="90"/>
        <v>3.0887510111796677E-3</v>
      </c>
      <c r="U323" s="46">
        <f t="shared" ca="1" si="91"/>
        <v>1585.2841102754392</v>
      </c>
      <c r="V323" s="4">
        <f t="shared" ca="1" si="92"/>
        <v>2.4185166698370115</v>
      </c>
      <c r="W323" s="13">
        <f t="shared" ca="1" si="93"/>
        <v>15204.283199999998</v>
      </c>
      <c r="X323" s="4">
        <f t="shared" ca="1" si="94"/>
        <v>23.195723803560867</v>
      </c>
      <c r="AE323" s="4"/>
    </row>
    <row r="324" spans="1:31" x14ac:dyDescent="0.2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3.2736000000000001E-2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9.2460882512373488E-5</v>
      </c>
      <c r="L324" s="13">
        <f t="shared" ca="1" si="82"/>
        <v>218</v>
      </c>
      <c r="M324" s="7">
        <f t="shared" ca="1" si="83"/>
        <v>782</v>
      </c>
      <c r="N324" s="44">
        <f t="shared" ca="1" si="84"/>
        <v>7</v>
      </c>
      <c r="O324" s="94">
        <f t="shared" ca="1" si="85"/>
        <v>2.024607876260911</v>
      </c>
      <c r="P324" s="94">
        <f t="shared" ca="1" si="86"/>
        <v>20.246078762609113</v>
      </c>
      <c r="Q324" s="94">
        <f t="shared" ca="1" si="87"/>
        <v>20.246078762609113</v>
      </c>
      <c r="R324" s="94">
        <f t="shared" ca="1" si="88"/>
        <v>2.0246078762609114</v>
      </c>
      <c r="S324" s="94">
        <f t="shared" ca="1" si="89"/>
        <v>2.024607876260911</v>
      </c>
      <c r="T324" s="4">
        <f t="shared" ca="1" si="90"/>
        <v>1.871970309805861E-4</v>
      </c>
      <c r="U324" s="46">
        <f t="shared" ca="1" si="91"/>
        <v>1564.2841102754392</v>
      </c>
      <c r="V324" s="4">
        <f t="shared" ca="1" si="92"/>
        <v>0.14463508933615007</v>
      </c>
      <c r="W324" s="13">
        <f t="shared" ca="1" si="93"/>
        <v>12998.267999999998</v>
      </c>
      <c r="X324" s="4">
        <f t="shared" ca="1" si="94"/>
        <v>1.2018313304123438</v>
      </c>
      <c r="AE324" s="4"/>
    </row>
    <row r="325" spans="1:31" x14ac:dyDescent="0.2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3.2736000000000001E-2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2.3348707705144848E-6</v>
      </c>
      <c r="L325" s="13">
        <f t="shared" ca="1" si="82"/>
        <v>197</v>
      </c>
      <c r="M325" s="7">
        <f t="shared" ca="1" si="83"/>
        <v>803</v>
      </c>
      <c r="N325" s="44">
        <f t="shared" ca="1" si="84"/>
        <v>7</v>
      </c>
      <c r="O325" s="94">
        <f t="shared" ca="1" si="85"/>
        <v>2.024607876260911</v>
      </c>
      <c r="P325" s="94">
        <f t="shared" ca="1" si="86"/>
        <v>20.246078762609113</v>
      </c>
      <c r="Q325" s="94">
        <f t="shared" ca="1" si="87"/>
        <v>20.246078762609113</v>
      </c>
      <c r="R325" s="94">
        <f t="shared" ca="1" si="88"/>
        <v>2.0246078762609114</v>
      </c>
      <c r="S325" s="94">
        <f t="shared" ca="1" si="89"/>
        <v>2.024607876260911</v>
      </c>
      <c r="T325" s="4">
        <f t="shared" ca="1" si="90"/>
        <v>4.7271977520350076E-6</v>
      </c>
      <c r="U325" s="46">
        <f t="shared" ca="1" si="91"/>
        <v>1543.2841102754392</v>
      </c>
      <c r="V325" s="4">
        <f t="shared" ca="1" si="92"/>
        <v>3.6033689596815755E-3</v>
      </c>
      <c r="W325" s="13">
        <f t="shared" ca="1" si="93"/>
        <v>10792.252799999998</v>
      </c>
      <c r="X325" s="4">
        <f t="shared" ca="1" si="94"/>
        <v>2.5198515610723102E-2</v>
      </c>
      <c r="AE325" s="4"/>
    </row>
    <row r="326" spans="1:31" x14ac:dyDescent="0.2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3.2736000000000001E-2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3.1446070983360079E-8</v>
      </c>
      <c r="L326" s="13">
        <f t="shared" ca="1" si="82"/>
        <v>176</v>
      </c>
      <c r="M326" s="7">
        <f t="shared" ca="1" si="83"/>
        <v>824</v>
      </c>
      <c r="N326" s="44">
        <f t="shared" ca="1" si="84"/>
        <v>7</v>
      </c>
      <c r="O326" s="94">
        <f t="shared" ca="1" si="85"/>
        <v>2.024607876260911</v>
      </c>
      <c r="P326" s="94">
        <f t="shared" ca="1" si="86"/>
        <v>20.246078762609113</v>
      </c>
      <c r="Q326" s="94">
        <f t="shared" ca="1" si="87"/>
        <v>20.246078762609113</v>
      </c>
      <c r="R326" s="94">
        <f t="shared" ca="1" si="88"/>
        <v>2.0246078762609114</v>
      </c>
      <c r="S326" s="94">
        <f t="shared" ca="1" si="89"/>
        <v>2.024607876260911</v>
      </c>
      <c r="T326" s="4">
        <f t="shared" ca="1" si="90"/>
        <v>6.3665962990370513E-8</v>
      </c>
      <c r="U326" s="46">
        <f t="shared" ca="1" si="91"/>
        <v>1522.2841102754392</v>
      </c>
      <c r="V326" s="4">
        <f t="shared" ca="1" si="92"/>
        <v>4.78698541885626E-5</v>
      </c>
      <c r="W326" s="13">
        <f t="shared" ca="1" si="93"/>
        <v>8586.2375999999986</v>
      </c>
      <c r="X326" s="4">
        <f t="shared" ca="1" si="94"/>
        <v>2.7000343704959524E-4</v>
      </c>
      <c r="AE326" s="4"/>
    </row>
    <row r="327" spans="1:31" x14ac:dyDescent="0.2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3.2736000000000001E-2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2.3822781048000094E-10</v>
      </c>
      <c r="L327" s="13">
        <f t="shared" ca="1" si="82"/>
        <v>155</v>
      </c>
      <c r="M327" s="7">
        <f t="shared" ca="1" si="83"/>
        <v>845</v>
      </c>
      <c r="N327" s="44">
        <f t="shared" ca="1" si="84"/>
        <v>8</v>
      </c>
      <c r="O327" s="94">
        <f t="shared" ca="1" si="85"/>
        <v>2.2453575181263927</v>
      </c>
      <c r="P327" s="94">
        <f t="shared" ca="1" si="86"/>
        <v>21.129077330071038</v>
      </c>
      <c r="Q327" s="94">
        <f t="shared" ca="1" si="87"/>
        <v>20.246078762609113</v>
      </c>
      <c r="R327" s="94">
        <f t="shared" ca="1" si="88"/>
        <v>2.0687578046340076</v>
      </c>
      <c r="S327" s="94">
        <f t="shared" ca="1" si="89"/>
        <v>2.2453575181263927</v>
      </c>
      <c r="T327" s="4">
        <f t="shared" ca="1" si="90"/>
        <v>5.3490660528805959E-10</v>
      </c>
      <c r="U327" s="46">
        <f t="shared" ca="1" si="91"/>
        <v>1619.0020885749643</v>
      </c>
      <c r="V327" s="4">
        <f t="shared" ca="1" si="92"/>
        <v>3.8569132272376232E-7</v>
      </c>
      <c r="W327" s="13">
        <f t="shared" ca="1" si="93"/>
        <v>6380.2223999999997</v>
      </c>
      <c r="X327" s="4">
        <f t="shared" ca="1" si="94"/>
        <v>1.5199464127274567E-6</v>
      </c>
      <c r="AE327" s="4"/>
    </row>
    <row r="328" spans="1:31" x14ac:dyDescent="0.2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3.2736000000000001E-2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9.625366080000043E-13</v>
      </c>
      <c r="L328" s="13">
        <f t="shared" ca="1" si="82"/>
        <v>134</v>
      </c>
      <c r="M328" s="7">
        <f t="shared" ca="1" si="83"/>
        <v>866</v>
      </c>
      <c r="N328" s="44">
        <f t="shared" ca="1" si="84"/>
        <v>8</v>
      </c>
      <c r="O328" s="94">
        <f t="shared" ca="1" si="85"/>
        <v>2.2453575181263927</v>
      </c>
      <c r="P328" s="94">
        <f t="shared" ca="1" si="86"/>
        <v>22.453575181263933</v>
      </c>
      <c r="Q328" s="94">
        <f t="shared" ca="1" si="87"/>
        <v>22.453575181263933</v>
      </c>
      <c r="R328" s="94">
        <f t="shared" ca="1" si="88"/>
        <v>2.2453575181263932</v>
      </c>
      <c r="S328" s="94">
        <f t="shared" ca="1" si="89"/>
        <v>2.2453575181263927</v>
      </c>
      <c r="T328" s="4">
        <f t="shared" ca="1" si="90"/>
        <v>2.1612388092446863E-12</v>
      </c>
      <c r="U328" s="46">
        <f t="shared" ca="1" si="91"/>
        <v>1598.0020885749643</v>
      </c>
      <c r="V328" s="4">
        <f t="shared" ca="1" si="92"/>
        <v>1.5381355099138687E-9</v>
      </c>
      <c r="W328" s="13">
        <f t="shared" ca="1" si="93"/>
        <v>4174.2071999999998</v>
      </c>
      <c r="X328" s="4">
        <f t="shared" ca="1" si="94"/>
        <v>4.0178272393771955E-9</v>
      </c>
      <c r="AE328" s="4"/>
    </row>
    <row r="329" spans="1:31" x14ac:dyDescent="0.2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3.2736000000000001E-2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1.6204320000000089E-15</v>
      </c>
      <c r="L329" s="13">
        <f t="shared" ca="1" si="82"/>
        <v>113</v>
      </c>
      <c r="M329" s="7">
        <f t="shared" ca="1" si="83"/>
        <v>887</v>
      </c>
      <c r="N329" s="44">
        <f t="shared" ca="1" si="84"/>
        <v>8</v>
      </c>
      <c r="O329" s="94">
        <f t="shared" ca="1" si="85"/>
        <v>2.2453575181263927</v>
      </c>
      <c r="P329" s="94">
        <f t="shared" ca="1" si="86"/>
        <v>22.453575181263933</v>
      </c>
      <c r="Q329" s="94">
        <f t="shared" ca="1" si="87"/>
        <v>22.453575181263933</v>
      </c>
      <c r="R329" s="94">
        <f t="shared" ca="1" si="88"/>
        <v>2.2453575181263932</v>
      </c>
      <c r="S329" s="94">
        <f t="shared" ca="1" si="89"/>
        <v>2.2453575181263927</v>
      </c>
      <c r="T329" s="4">
        <f t="shared" ca="1" si="90"/>
        <v>3.6384491738126065E-15</v>
      </c>
      <c r="U329" s="46">
        <f t="shared" ca="1" si="91"/>
        <v>1577.0020885749643</v>
      </c>
      <c r="V329" s="4">
        <f t="shared" ca="1" si="92"/>
        <v>2.5554246483937206E-12</v>
      </c>
      <c r="W329" s="13">
        <f t="shared" ca="1" si="93"/>
        <v>1968.1919999999998</v>
      </c>
      <c r="X329" s="4">
        <f t="shared" ca="1" si="94"/>
        <v>3.189321298944017E-12</v>
      </c>
      <c r="AE329" s="4"/>
    </row>
    <row r="330" spans="1:31" x14ac:dyDescent="0.2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3.2736000000000001E-2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147</v>
      </c>
      <c r="M330" s="7">
        <f t="shared" ca="1" si="83"/>
        <v>853</v>
      </c>
      <c r="N330" s="44">
        <f t="shared" ca="1" si="84"/>
        <v>8</v>
      </c>
      <c r="O330" s="94">
        <f t="shared" ca="1" si="85"/>
        <v>2.2453575181263927</v>
      </c>
      <c r="P330" s="94">
        <f t="shared" ca="1" si="86"/>
        <v>22.453575181263933</v>
      </c>
      <c r="Q330" s="94">
        <f t="shared" ca="1" si="87"/>
        <v>20.687578046340075</v>
      </c>
      <c r="R330" s="94">
        <f t="shared" ca="1" si="88"/>
        <v>2.1570576613802004</v>
      </c>
      <c r="S330" s="94">
        <f t="shared" ca="1" si="89"/>
        <v>2.2453575181263927</v>
      </c>
      <c r="T330" s="4">
        <f t="shared" ca="1" si="90"/>
        <v>0</v>
      </c>
      <c r="U330" s="46">
        <f t="shared" ca="1" si="91"/>
        <v>1611.0020885749643</v>
      </c>
      <c r="V330" s="4">
        <f t="shared" ca="1" si="92"/>
        <v>0</v>
      </c>
      <c r="W330" s="13">
        <f t="shared" ca="1" si="93"/>
        <v>15442.106399999999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3.2736000000000001E-2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1.541014708539558E-5</v>
      </c>
      <c r="L331" s="13">
        <f t="shared" ca="1" si="82"/>
        <v>126</v>
      </c>
      <c r="M331" s="7">
        <f t="shared" ca="1" si="83"/>
        <v>874</v>
      </c>
      <c r="N331" s="44">
        <f t="shared" ca="1" si="84"/>
        <v>8</v>
      </c>
      <c r="O331" s="94">
        <f t="shared" ca="1" si="85"/>
        <v>2.2453575181263927</v>
      </c>
      <c r="P331" s="94">
        <f t="shared" ca="1" si="86"/>
        <v>22.453575181263933</v>
      </c>
      <c r="Q331" s="94">
        <f t="shared" ca="1" si="87"/>
        <v>22.453575181263933</v>
      </c>
      <c r="R331" s="94">
        <f t="shared" ca="1" si="88"/>
        <v>2.2453575181263932</v>
      </c>
      <c r="S331" s="94">
        <f t="shared" ca="1" si="89"/>
        <v>2.2453575181263927</v>
      </c>
      <c r="T331" s="4">
        <f t="shared" ca="1" si="90"/>
        <v>3.4601289613626486E-5</v>
      </c>
      <c r="U331" s="46">
        <f t="shared" ca="1" si="91"/>
        <v>1590.0020885749643</v>
      </c>
      <c r="V331" s="4">
        <f t="shared" ca="1" si="92"/>
        <v>2.4502166051026373E-2</v>
      </c>
      <c r="W331" s="13">
        <f t="shared" ca="1" si="93"/>
        <v>13236.091199999999</v>
      </c>
      <c r="X331" s="4">
        <f t="shared" ca="1" si="94"/>
        <v>0.20397011222771008</v>
      </c>
      <c r="AE331" s="4"/>
    </row>
    <row r="332" spans="1:31" x14ac:dyDescent="0.2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3.2736000000000001E-2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9.3394830820579351E-7</v>
      </c>
      <c r="L332" s="13">
        <f t="shared" ca="1" si="82"/>
        <v>105</v>
      </c>
      <c r="M332" s="7">
        <f t="shared" ca="1" si="83"/>
        <v>895</v>
      </c>
      <c r="N332" s="44">
        <f t="shared" ca="1" si="84"/>
        <v>8</v>
      </c>
      <c r="O332" s="94">
        <f t="shared" ca="1" si="85"/>
        <v>2.2453575181263927</v>
      </c>
      <c r="P332" s="94">
        <f t="shared" ca="1" si="86"/>
        <v>22.453575181263933</v>
      </c>
      <c r="Q332" s="94">
        <f t="shared" ca="1" si="87"/>
        <v>22.453575181263933</v>
      </c>
      <c r="R332" s="94">
        <f t="shared" ca="1" si="88"/>
        <v>2.2453575181263932</v>
      </c>
      <c r="S332" s="94">
        <f t="shared" ca="1" si="89"/>
        <v>2.2453575181263927</v>
      </c>
      <c r="T332" s="4">
        <f t="shared" ca="1" si="90"/>
        <v>2.0970478553713037E-6</v>
      </c>
      <c r="U332" s="46">
        <f t="shared" ca="1" si="91"/>
        <v>1569.0020885749643</v>
      </c>
      <c r="V332" s="4">
        <f t="shared" ca="1" si="92"/>
        <v>1.4653668461959445E-3</v>
      </c>
      <c r="W332" s="13">
        <f t="shared" ca="1" si="93"/>
        <v>11030.075999999999</v>
      </c>
      <c r="X332" s="4">
        <f t="shared" ca="1" si="94"/>
        <v>1.0301520819581324E-2</v>
      </c>
      <c r="AE332" s="4"/>
    </row>
    <row r="333" spans="1:31" x14ac:dyDescent="0.2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3.2736000000000001E-2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2.3584553237520065E-8</v>
      </c>
      <c r="L333" s="13">
        <f t="shared" ca="1" si="82"/>
        <v>84</v>
      </c>
      <c r="M333" s="7">
        <f t="shared" ca="1" si="83"/>
        <v>916</v>
      </c>
      <c r="N333" s="44">
        <f t="shared" ca="1" si="84"/>
        <v>8</v>
      </c>
      <c r="O333" s="94">
        <f t="shared" ca="1" si="85"/>
        <v>2.2453575181263927</v>
      </c>
      <c r="P333" s="94">
        <f t="shared" ca="1" si="86"/>
        <v>22.453575181263933</v>
      </c>
      <c r="Q333" s="94">
        <f t="shared" ca="1" si="87"/>
        <v>22.453575181263933</v>
      </c>
      <c r="R333" s="94">
        <f t="shared" ca="1" si="88"/>
        <v>2.2453575181263932</v>
      </c>
      <c r="S333" s="94">
        <f t="shared" ca="1" si="89"/>
        <v>2.2453575181263927</v>
      </c>
      <c r="T333" s="4">
        <f t="shared" ca="1" si="90"/>
        <v>5.2955753923517831E-8</v>
      </c>
      <c r="U333" s="46">
        <f t="shared" ca="1" si="91"/>
        <v>1548.0020885749643</v>
      </c>
      <c r="V333" s="4">
        <f t="shared" ca="1" si="92"/>
        <v>3.6508937669788498E-5</v>
      </c>
      <c r="W333" s="13">
        <f t="shared" ca="1" si="93"/>
        <v>8824.0607999999993</v>
      </c>
      <c r="X333" s="4">
        <f t="shared" ca="1" si="94"/>
        <v>2.0811153170871387E-4</v>
      </c>
      <c r="AE333" s="4"/>
    </row>
    <row r="334" spans="1:31" x14ac:dyDescent="0.2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3.2736000000000001E-2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3.1763708064000114E-10</v>
      </c>
      <c r="L334" s="13">
        <f t="shared" ca="1" si="82"/>
        <v>63</v>
      </c>
      <c r="M334" s="7">
        <f t="shared" ca="1" si="83"/>
        <v>937</v>
      </c>
      <c r="N334" s="44">
        <f t="shared" ca="1" si="84"/>
        <v>8</v>
      </c>
      <c r="O334" s="94">
        <f t="shared" ca="1" si="85"/>
        <v>2.2453575181263927</v>
      </c>
      <c r="P334" s="94">
        <f t="shared" ca="1" si="86"/>
        <v>22.453575181263933</v>
      </c>
      <c r="Q334" s="94">
        <f t="shared" ca="1" si="87"/>
        <v>22.453575181263933</v>
      </c>
      <c r="R334" s="94">
        <f t="shared" ca="1" si="88"/>
        <v>2.2453575181263932</v>
      </c>
      <c r="S334" s="94">
        <f t="shared" ca="1" si="89"/>
        <v>2.2453575181263927</v>
      </c>
      <c r="T334" s="4">
        <f t="shared" ca="1" si="90"/>
        <v>7.1320880705074577E-10</v>
      </c>
      <c r="U334" s="46">
        <f t="shared" ca="1" si="91"/>
        <v>1527.0020885749643</v>
      </c>
      <c r="V334" s="4">
        <f t="shared" ca="1" si="92"/>
        <v>4.8503248554613615E-7</v>
      </c>
      <c r="W334" s="13">
        <f t="shared" ca="1" si="93"/>
        <v>6618.0455999999995</v>
      </c>
      <c r="X334" s="4">
        <f t="shared" ca="1" si="94"/>
        <v>2.1021366839264045E-6</v>
      </c>
      <c r="AE334" s="4"/>
    </row>
    <row r="335" spans="1:31" x14ac:dyDescent="0.2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3.2736000000000001E-2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2.4063415200000112E-12</v>
      </c>
      <c r="L335" s="13">
        <f t="shared" ca="1" si="82"/>
        <v>42</v>
      </c>
      <c r="M335" s="7">
        <f t="shared" ca="1" si="83"/>
        <v>958</v>
      </c>
      <c r="N335" s="44">
        <f t="shared" ca="1" si="84"/>
        <v>8</v>
      </c>
      <c r="O335" s="94">
        <f t="shared" ca="1" si="85"/>
        <v>2.2453575181263927</v>
      </c>
      <c r="P335" s="94">
        <f t="shared" ca="1" si="86"/>
        <v>22.453575181263933</v>
      </c>
      <c r="Q335" s="94">
        <f t="shared" ca="1" si="87"/>
        <v>22.453575181263933</v>
      </c>
      <c r="R335" s="94">
        <f t="shared" ca="1" si="88"/>
        <v>2.2453575181263932</v>
      </c>
      <c r="S335" s="94">
        <f t="shared" ca="1" si="89"/>
        <v>2.2453575181263927</v>
      </c>
      <c r="T335" s="4">
        <f t="shared" ca="1" si="90"/>
        <v>5.4030970231117169E-12</v>
      </c>
      <c r="U335" s="46">
        <f t="shared" ca="1" si="91"/>
        <v>1506.0020885749643</v>
      </c>
      <c r="V335" s="4">
        <f t="shared" ca="1" si="92"/>
        <v>3.6239553549446712E-9</v>
      </c>
      <c r="W335" s="13">
        <f t="shared" ca="1" si="93"/>
        <v>4412.0303999999996</v>
      </c>
      <c r="X335" s="4">
        <f t="shared" ca="1" si="94"/>
        <v>1.0616851939022256E-8</v>
      </c>
      <c r="AE335" s="4"/>
    </row>
    <row r="336" spans="1:31" x14ac:dyDescent="0.2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3.2736000000000001E-2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9.7225920000000526E-15</v>
      </c>
      <c r="L336" s="13">
        <f t="shared" ca="1" si="82"/>
        <v>21</v>
      </c>
      <c r="M336" s="7">
        <f t="shared" ca="1" si="83"/>
        <v>979</v>
      </c>
      <c r="N336" s="44">
        <f t="shared" ca="1" si="84"/>
        <v>9</v>
      </c>
      <c r="O336" s="94">
        <f t="shared" ca="1" si="85"/>
        <v>2.4463826226525924</v>
      </c>
      <c r="P336" s="94">
        <f t="shared" ca="1" si="86"/>
        <v>24.463826226525924</v>
      </c>
      <c r="Q336" s="94">
        <f t="shared" ca="1" si="87"/>
        <v>24.061776017473527</v>
      </c>
      <c r="R336" s="94">
        <f t="shared" ca="1" si="88"/>
        <v>2.4262801121999726</v>
      </c>
      <c r="S336" s="94">
        <f t="shared" ca="1" si="89"/>
        <v>2.4463826226525924</v>
      </c>
      <c r="T336" s="4">
        <f t="shared" ca="1" si="90"/>
        <v>2.3785180115941243E-14</v>
      </c>
      <c r="U336" s="46">
        <f t="shared" ca="1" si="91"/>
        <v>1592.2016685710905</v>
      </c>
      <c r="V336" s="4">
        <f t="shared" ca="1" si="92"/>
        <v>1.548032720523602E-11</v>
      </c>
      <c r="W336" s="13">
        <f t="shared" ca="1" si="93"/>
        <v>2206.0151999999998</v>
      </c>
      <c r="X336" s="4">
        <f t="shared" ca="1" si="94"/>
        <v>2.1448185735398513E-11</v>
      </c>
      <c r="AE336" s="4"/>
    </row>
    <row r="337" spans="1:31" x14ac:dyDescent="0.2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3.2736000000000001E-2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1.6368000000000106E-17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2.4463826226525924</v>
      </c>
      <c r="P337" s="94">
        <f t="shared" ca="1" si="86"/>
        <v>24.463826226525924</v>
      </c>
      <c r="Q337" s="94">
        <f t="shared" ca="1" si="87"/>
        <v>24.463826226525924</v>
      </c>
      <c r="R337" s="94">
        <f t="shared" ca="1" si="88"/>
        <v>2.4463826226525924</v>
      </c>
      <c r="S337" s="94">
        <f t="shared" ca="1" si="89"/>
        <v>2.4463826226525924</v>
      </c>
      <c r="T337" s="4">
        <f t="shared" ca="1" si="90"/>
        <v>4.0042390767577895E-17</v>
      </c>
      <c r="U337" s="46">
        <f t="shared" ca="1" si="91"/>
        <v>1571.2016685710905</v>
      </c>
      <c r="V337" s="4">
        <f t="shared" ca="1" si="92"/>
        <v>2.5717428911171774E-14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1.44E-2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373</v>
      </c>
      <c r="M338" s="7">
        <f t="shared" ref="M338:M401" ca="1" si="102">MAX(Set1MinTP-(L338+Set1Regain), 0)</f>
        <v>627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1.8267422873331627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18.267422873331626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18.267422873331626</v>
      </c>
      <c r="R338" s="94">
        <f t="shared" ref="R338:R401" ca="1" si="107">(P338+Q338)/20</f>
        <v>1.8267422873331625</v>
      </c>
      <c r="S338" s="94">
        <f t="shared" ref="S338:S401" ca="1" si="108">R338*Set1ConserveTP + O338*(1-Set1ConserveTP)</f>
        <v>1.8267422873331627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1613.7693882274957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19836.915119999998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1.44E-2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1.2750653959367622E-2</v>
      </c>
      <c r="L339" s="13">
        <f t="shared" ca="1" si="101"/>
        <v>352</v>
      </c>
      <c r="M339" s="7">
        <f t="shared" ca="1" si="102"/>
        <v>648</v>
      </c>
      <c r="N339" s="44">
        <f t="shared" ca="1" si="103"/>
        <v>6</v>
      </c>
      <c r="O339" s="94">
        <f t="shared" ca="1" si="104"/>
        <v>1.8267422873331627</v>
      </c>
      <c r="P339" s="94">
        <f t="shared" ca="1" si="105"/>
        <v>18.267422873331626</v>
      </c>
      <c r="Q339" s="94">
        <f t="shared" ca="1" si="106"/>
        <v>18.267422873331626</v>
      </c>
      <c r="R339" s="94">
        <f t="shared" ca="1" si="107"/>
        <v>1.8267422873331625</v>
      </c>
      <c r="S339" s="94">
        <f t="shared" ca="1" si="108"/>
        <v>1.8267422873331627</v>
      </c>
      <c r="T339" s="4">
        <f t="shared" ca="1" si="109"/>
        <v>2.3292158778728859E-2</v>
      </c>
      <c r="U339" s="46">
        <f t="shared" ca="1" si="110"/>
        <v>1592.7693882274957</v>
      </c>
      <c r="V339" s="4">
        <f t="shared" ca="1" si="111"/>
        <v>20.308851306362463</v>
      </c>
      <c r="W339" s="13">
        <f t="shared" ca="1" si="112"/>
        <v>17630.89992</v>
      </c>
      <c r="X339" s="4">
        <f t="shared" ca="1" si="113"/>
        <v>224.80550387216229</v>
      </c>
      <c r="AE339" s="4"/>
    </row>
    <row r="340" spans="1:31" x14ac:dyDescent="0.2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1.44E-2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7.7276690662834134E-4</v>
      </c>
      <c r="L340" s="13">
        <f t="shared" ca="1" si="101"/>
        <v>331</v>
      </c>
      <c r="M340" s="7">
        <f t="shared" ca="1" si="102"/>
        <v>669</v>
      </c>
      <c r="N340" s="44">
        <f t="shared" ca="1" si="103"/>
        <v>6</v>
      </c>
      <c r="O340" s="94">
        <f t="shared" ca="1" si="104"/>
        <v>1.8267422873331627</v>
      </c>
      <c r="P340" s="94">
        <f t="shared" ca="1" si="105"/>
        <v>18.267422873331626</v>
      </c>
      <c r="Q340" s="94">
        <f t="shared" ca="1" si="106"/>
        <v>18.267422873331626</v>
      </c>
      <c r="R340" s="94">
        <f t="shared" ca="1" si="107"/>
        <v>1.8267422873331625</v>
      </c>
      <c r="S340" s="94">
        <f t="shared" ca="1" si="108"/>
        <v>1.8267422873331627</v>
      </c>
      <c r="T340" s="4">
        <f t="shared" ca="1" si="109"/>
        <v>1.4116459865896288E-3</v>
      </c>
      <c r="U340" s="46">
        <f t="shared" ca="1" si="110"/>
        <v>1571.7693882274957</v>
      </c>
      <c r="V340" s="4">
        <f t="shared" ca="1" si="111"/>
        <v>1.2146113680736823</v>
      </c>
      <c r="W340" s="13">
        <f t="shared" ca="1" si="112"/>
        <v>15424.884719999998</v>
      </c>
      <c r="X340" s="4">
        <f t="shared" ca="1" si="113"/>
        <v>11.919840450173167</v>
      </c>
      <c r="AE340" s="4"/>
    </row>
    <row r="341" spans="1:31" x14ac:dyDescent="0.2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1.44E-2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1.9514315823948035E-5</v>
      </c>
      <c r="L341" s="13">
        <f t="shared" ca="1" si="101"/>
        <v>310</v>
      </c>
      <c r="M341" s="7">
        <f t="shared" ca="1" si="102"/>
        <v>690</v>
      </c>
      <c r="N341" s="44">
        <f t="shared" ca="1" si="103"/>
        <v>6</v>
      </c>
      <c r="O341" s="94">
        <f t="shared" ca="1" si="104"/>
        <v>1.8267422873331627</v>
      </c>
      <c r="P341" s="94">
        <f t="shared" ca="1" si="105"/>
        <v>18.267422873331626</v>
      </c>
      <c r="Q341" s="94">
        <f t="shared" ca="1" si="106"/>
        <v>18.267422873331626</v>
      </c>
      <c r="R341" s="94">
        <f t="shared" ca="1" si="107"/>
        <v>1.8267422873331625</v>
      </c>
      <c r="S341" s="94">
        <f t="shared" ca="1" si="108"/>
        <v>1.8267422873331627</v>
      </c>
      <c r="T341" s="4">
        <f t="shared" ca="1" si="109"/>
        <v>3.5647625923980567E-5</v>
      </c>
      <c r="U341" s="46">
        <f t="shared" ca="1" si="110"/>
        <v>1550.7693882274957</v>
      </c>
      <c r="V341" s="4">
        <f t="shared" ca="1" si="111"/>
        <v>3.0262203611982032E-2</v>
      </c>
      <c r="W341" s="13">
        <f t="shared" ca="1" si="112"/>
        <v>13218.86952</v>
      </c>
      <c r="X341" s="4">
        <f t="shared" ca="1" si="113"/>
        <v>0.25795719464884037</v>
      </c>
      <c r="AE341" s="4"/>
    </row>
    <row r="342" spans="1:31" x14ac:dyDescent="0.2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1.44E-2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2.6281906833600063E-7</v>
      </c>
      <c r="L342" s="13">
        <f t="shared" ca="1" si="101"/>
        <v>289</v>
      </c>
      <c r="M342" s="7">
        <f t="shared" ca="1" si="102"/>
        <v>711</v>
      </c>
      <c r="N342" s="44">
        <f t="shared" ca="1" si="103"/>
        <v>6</v>
      </c>
      <c r="O342" s="94">
        <f t="shared" ca="1" si="104"/>
        <v>1.8267422873331627</v>
      </c>
      <c r="P342" s="94">
        <f t="shared" ca="1" si="105"/>
        <v>18.267422873331626</v>
      </c>
      <c r="Q342" s="94">
        <f t="shared" ca="1" si="106"/>
        <v>18.267422873331626</v>
      </c>
      <c r="R342" s="94">
        <f t="shared" ca="1" si="107"/>
        <v>1.8267422873331625</v>
      </c>
      <c r="S342" s="94">
        <f t="shared" ca="1" si="108"/>
        <v>1.8267422873331627</v>
      </c>
      <c r="T342" s="4">
        <f t="shared" ca="1" si="109"/>
        <v>4.8010270604687654E-7</v>
      </c>
      <c r="U342" s="46">
        <f t="shared" ca="1" si="110"/>
        <v>1529.7693882274957</v>
      </c>
      <c r="V342" s="4">
        <f t="shared" ca="1" si="111"/>
        <v>4.0205256538288408E-4</v>
      </c>
      <c r="W342" s="13">
        <f t="shared" ca="1" si="112"/>
        <v>11012.854319999999</v>
      </c>
      <c r="X342" s="4">
        <f t="shared" ca="1" si="113"/>
        <v>2.8943881121024995E-3</v>
      </c>
      <c r="AE342" s="4"/>
    </row>
    <row r="343" spans="1:31" x14ac:dyDescent="0.2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1.44E-2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1.9910535480000075E-9</v>
      </c>
      <c r="L343" s="13">
        <f t="shared" ca="1" si="101"/>
        <v>268</v>
      </c>
      <c r="M343" s="7">
        <f t="shared" ca="1" si="102"/>
        <v>732</v>
      </c>
      <c r="N343" s="44">
        <f t="shared" ca="1" si="103"/>
        <v>7</v>
      </c>
      <c r="O343" s="94">
        <f t="shared" ca="1" si="104"/>
        <v>2.024607876260911</v>
      </c>
      <c r="P343" s="94">
        <f t="shared" ca="1" si="105"/>
        <v>20.246078762609113</v>
      </c>
      <c r="Q343" s="94">
        <f t="shared" ca="1" si="106"/>
        <v>18.465288462259373</v>
      </c>
      <c r="R343" s="94">
        <f t="shared" ca="1" si="107"/>
        <v>1.935568361243424</v>
      </c>
      <c r="S343" s="94">
        <f t="shared" ca="1" si="108"/>
        <v>2.024607876260911</v>
      </c>
      <c r="T343" s="4">
        <f t="shared" ca="1" si="109"/>
        <v>4.0311026953380468E-9</v>
      </c>
      <c r="U343" s="46">
        <f t="shared" ca="1" si="110"/>
        <v>1614.2841102754392</v>
      </c>
      <c r="V343" s="4">
        <f t="shared" ca="1" si="111"/>
        <v>3.2141261052439485E-6</v>
      </c>
      <c r="W343" s="13">
        <f t="shared" ca="1" si="112"/>
        <v>8806.8391200000005</v>
      </c>
      <c r="X343" s="4">
        <f t="shared" ca="1" si="113"/>
        <v>1.7534888276541266E-5</v>
      </c>
      <c r="AE343" s="4"/>
    </row>
    <row r="344" spans="1:31" x14ac:dyDescent="0.2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1.44E-2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8.0446608000000366E-12</v>
      </c>
      <c r="L344" s="13">
        <f t="shared" ca="1" si="101"/>
        <v>247</v>
      </c>
      <c r="M344" s="7">
        <f t="shared" ca="1" si="102"/>
        <v>753</v>
      </c>
      <c r="N344" s="44">
        <f t="shared" ca="1" si="103"/>
        <v>7</v>
      </c>
      <c r="O344" s="94">
        <f t="shared" ca="1" si="104"/>
        <v>2.024607876260911</v>
      </c>
      <c r="P344" s="94">
        <f t="shared" ca="1" si="105"/>
        <v>20.246078762609113</v>
      </c>
      <c r="Q344" s="94">
        <f t="shared" ca="1" si="106"/>
        <v>20.246078762609113</v>
      </c>
      <c r="R344" s="94">
        <f t="shared" ca="1" si="107"/>
        <v>2.0246078762609114</v>
      </c>
      <c r="S344" s="94">
        <f t="shared" ca="1" si="108"/>
        <v>2.024607876260911</v>
      </c>
      <c r="T344" s="4">
        <f t="shared" ca="1" si="109"/>
        <v>1.6287283617527474E-11</v>
      </c>
      <c r="U344" s="46">
        <f t="shared" ca="1" si="110"/>
        <v>1593.2841102754392</v>
      </c>
      <c r="V344" s="4">
        <f t="shared" ca="1" si="111"/>
        <v>1.2817430225195761E-8</v>
      </c>
      <c r="W344" s="13">
        <f t="shared" ca="1" si="112"/>
        <v>6600.8239199999998</v>
      </c>
      <c r="X344" s="4">
        <f t="shared" ca="1" si="113"/>
        <v>5.3101389436926575E-8</v>
      </c>
      <c r="AE344" s="4"/>
    </row>
    <row r="345" spans="1:31" x14ac:dyDescent="0.2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1.44E-2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1.3543200000000074E-14</v>
      </c>
      <c r="L345" s="13">
        <f t="shared" ca="1" si="101"/>
        <v>226</v>
      </c>
      <c r="M345" s="7">
        <f t="shared" ca="1" si="102"/>
        <v>774</v>
      </c>
      <c r="N345" s="44">
        <f t="shared" ca="1" si="103"/>
        <v>7</v>
      </c>
      <c r="O345" s="94">
        <f t="shared" ca="1" si="104"/>
        <v>2.024607876260911</v>
      </c>
      <c r="P345" s="94">
        <f t="shared" ca="1" si="105"/>
        <v>20.246078762609113</v>
      </c>
      <c r="Q345" s="94">
        <f t="shared" ca="1" si="106"/>
        <v>20.246078762609113</v>
      </c>
      <c r="R345" s="94">
        <f t="shared" ca="1" si="107"/>
        <v>2.0246078762609114</v>
      </c>
      <c r="S345" s="94">
        <f t="shared" ca="1" si="108"/>
        <v>2.024607876260911</v>
      </c>
      <c r="T345" s="4">
        <f t="shared" ca="1" si="109"/>
        <v>2.7419669389776919E-14</v>
      </c>
      <c r="U345" s="46">
        <f t="shared" ca="1" si="110"/>
        <v>1572.2841102754392</v>
      </c>
      <c r="V345" s="4">
        <f t="shared" ca="1" si="111"/>
        <v>2.1293758162282444E-11</v>
      </c>
      <c r="W345" s="13">
        <f t="shared" ca="1" si="112"/>
        <v>4394.80872</v>
      </c>
      <c r="X345" s="4">
        <f t="shared" ca="1" si="113"/>
        <v>5.9519773456704326E-11</v>
      </c>
      <c r="AE345" s="4"/>
    </row>
    <row r="346" spans="1:31" x14ac:dyDescent="0.2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1.44E-2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260</v>
      </c>
      <c r="M346" s="7">
        <f t="shared" ca="1" si="102"/>
        <v>740</v>
      </c>
      <c r="N346" s="44">
        <f t="shared" ca="1" si="103"/>
        <v>7</v>
      </c>
      <c r="O346" s="94">
        <f t="shared" ca="1" si="104"/>
        <v>2.024607876260911</v>
      </c>
      <c r="P346" s="94">
        <f t="shared" ca="1" si="105"/>
        <v>20.246078762609113</v>
      </c>
      <c r="Q346" s="94">
        <f t="shared" ca="1" si="106"/>
        <v>20.048213173681361</v>
      </c>
      <c r="R346" s="94">
        <f t="shared" ca="1" si="107"/>
        <v>2.0147145968145237</v>
      </c>
      <c r="S346" s="94">
        <f t="shared" ca="1" si="108"/>
        <v>2.024607876260911</v>
      </c>
      <c r="T346" s="4">
        <f t="shared" ca="1" si="109"/>
        <v>0</v>
      </c>
      <c r="U346" s="46">
        <f t="shared" ca="1" si="110"/>
        <v>1606.2841102754392</v>
      </c>
      <c r="V346" s="4">
        <f t="shared" ca="1" si="111"/>
        <v>0</v>
      </c>
      <c r="W346" s="13">
        <f t="shared" ca="1" si="112"/>
        <v>17868.723119999999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1.44E-2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1.2879448443805689E-4</v>
      </c>
      <c r="L347" s="13">
        <f t="shared" ca="1" si="101"/>
        <v>239</v>
      </c>
      <c r="M347" s="7">
        <f t="shared" ca="1" si="102"/>
        <v>761</v>
      </c>
      <c r="N347" s="44">
        <f t="shared" ca="1" si="103"/>
        <v>7</v>
      </c>
      <c r="O347" s="94">
        <f t="shared" ca="1" si="104"/>
        <v>2.024607876260911</v>
      </c>
      <c r="P347" s="94">
        <f t="shared" ca="1" si="105"/>
        <v>20.246078762609113</v>
      </c>
      <c r="Q347" s="94">
        <f t="shared" ca="1" si="106"/>
        <v>20.246078762609113</v>
      </c>
      <c r="R347" s="94">
        <f t="shared" ca="1" si="107"/>
        <v>2.0246078762609114</v>
      </c>
      <c r="S347" s="94">
        <f t="shared" ca="1" si="108"/>
        <v>2.024607876260911</v>
      </c>
      <c r="T347" s="4">
        <f t="shared" ca="1" si="109"/>
        <v>2.6075832761225328E-4</v>
      </c>
      <c r="U347" s="46">
        <f t="shared" ca="1" si="110"/>
        <v>1585.2841102754392</v>
      </c>
      <c r="V347" s="4">
        <f t="shared" ca="1" si="111"/>
        <v>0.20417584967076891</v>
      </c>
      <c r="W347" s="13">
        <f t="shared" ca="1" si="112"/>
        <v>15662.707919999999</v>
      </c>
      <c r="X347" s="4">
        <f t="shared" ca="1" si="113"/>
        <v>2.0172703914602703</v>
      </c>
      <c r="AE347" s="4"/>
    </row>
    <row r="348" spans="1:31" x14ac:dyDescent="0.2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1.44E-2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7.8057263295792119E-6</v>
      </c>
      <c r="L348" s="13">
        <f t="shared" ca="1" si="101"/>
        <v>218</v>
      </c>
      <c r="M348" s="7">
        <f t="shared" ca="1" si="102"/>
        <v>782</v>
      </c>
      <c r="N348" s="44">
        <f t="shared" ca="1" si="103"/>
        <v>7</v>
      </c>
      <c r="O348" s="94">
        <f t="shared" ca="1" si="104"/>
        <v>2.024607876260911</v>
      </c>
      <c r="P348" s="94">
        <f t="shared" ca="1" si="105"/>
        <v>20.246078762609113</v>
      </c>
      <c r="Q348" s="94">
        <f t="shared" ca="1" si="106"/>
        <v>20.246078762609113</v>
      </c>
      <c r="R348" s="94">
        <f t="shared" ca="1" si="107"/>
        <v>2.0246078762609114</v>
      </c>
      <c r="S348" s="94">
        <f t="shared" ca="1" si="108"/>
        <v>2.024607876260911</v>
      </c>
      <c r="T348" s="4">
        <f t="shared" ca="1" si="109"/>
        <v>1.5803535006803244E-5</v>
      </c>
      <c r="U348" s="46">
        <f t="shared" ca="1" si="110"/>
        <v>1564.2841102754392</v>
      </c>
      <c r="V348" s="4">
        <f t="shared" ca="1" si="111"/>
        <v>1.2210373666519387E-2</v>
      </c>
      <c r="W348" s="13">
        <f t="shared" ca="1" si="112"/>
        <v>13456.692719999999</v>
      </c>
      <c r="X348" s="4">
        <f t="shared" ca="1" si="113"/>
        <v>0.1050392606735609</v>
      </c>
      <c r="AE348" s="4"/>
    </row>
    <row r="349" spans="1:31" x14ac:dyDescent="0.2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1.44E-2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1.9711430125200054E-7</v>
      </c>
      <c r="L349" s="13">
        <f t="shared" ca="1" si="101"/>
        <v>197</v>
      </c>
      <c r="M349" s="7">
        <f t="shared" ca="1" si="102"/>
        <v>803</v>
      </c>
      <c r="N349" s="44">
        <f t="shared" ca="1" si="103"/>
        <v>7</v>
      </c>
      <c r="O349" s="94">
        <f t="shared" ca="1" si="104"/>
        <v>2.024607876260911</v>
      </c>
      <c r="P349" s="94">
        <f t="shared" ca="1" si="105"/>
        <v>20.246078762609113</v>
      </c>
      <c r="Q349" s="94">
        <f t="shared" ca="1" si="106"/>
        <v>20.246078762609113</v>
      </c>
      <c r="R349" s="94">
        <f t="shared" ca="1" si="107"/>
        <v>2.0246078762609114</v>
      </c>
      <c r="S349" s="94">
        <f t="shared" ca="1" si="108"/>
        <v>2.024607876260911</v>
      </c>
      <c r="T349" s="4">
        <f t="shared" ca="1" si="109"/>
        <v>3.9907916683846626E-7</v>
      </c>
      <c r="U349" s="46">
        <f t="shared" ca="1" si="110"/>
        <v>1543.2841102754392</v>
      </c>
      <c r="V349" s="4">
        <f t="shared" ca="1" si="111"/>
        <v>3.0420336903025851E-4</v>
      </c>
      <c r="W349" s="13">
        <f t="shared" ca="1" si="112"/>
        <v>11250.677519999999</v>
      </c>
      <c r="X349" s="4">
        <f t="shared" ca="1" si="113"/>
        <v>2.2176694379663904E-3</v>
      </c>
      <c r="AE349" s="4"/>
    </row>
    <row r="350" spans="1:31" x14ac:dyDescent="0.2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1.44E-2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2.6547380640000088E-9</v>
      </c>
      <c r="L350" s="13">
        <f t="shared" ca="1" si="101"/>
        <v>176</v>
      </c>
      <c r="M350" s="7">
        <f t="shared" ca="1" si="102"/>
        <v>824</v>
      </c>
      <c r="N350" s="44">
        <f t="shared" ca="1" si="103"/>
        <v>7</v>
      </c>
      <c r="O350" s="94">
        <f t="shared" ca="1" si="104"/>
        <v>2.024607876260911</v>
      </c>
      <c r="P350" s="94">
        <f t="shared" ca="1" si="105"/>
        <v>20.246078762609113</v>
      </c>
      <c r="Q350" s="94">
        <f t="shared" ca="1" si="106"/>
        <v>20.246078762609113</v>
      </c>
      <c r="R350" s="94">
        <f t="shared" ca="1" si="107"/>
        <v>2.0246078762609114</v>
      </c>
      <c r="S350" s="94">
        <f t="shared" ca="1" si="108"/>
        <v>2.024607876260911</v>
      </c>
      <c r="T350" s="4">
        <f t="shared" ca="1" si="109"/>
        <v>5.3748035937840599E-9</v>
      </c>
      <c r="U350" s="46">
        <f t="shared" ca="1" si="110"/>
        <v>1522.2841102754392</v>
      </c>
      <c r="V350" s="4">
        <f t="shared" ca="1" si="111"/>
        <v>4.0412655717705953E-6</v>
      </c>
      <c r="W350" s="13">
        <f t="shared" ca="1" si="112"/>
        <v>9044.6623199999995</v>
      </c>
      <c r="X350" s="4">
        <f t="shared" ca="1" si="113"/>
        <v>2.4011209336930627E-5</v>
      </c>
      <c r="AE350" s="4"/>
    </row>
    <row r="351" spans="1:31" x14ac:dyDescent="0.2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1.44E-2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2.0111652000000093E-11</v>
      </c>
      <c r="L351" s="13">
        <f t="shared" ca="1" si="101"/>
        <v>155</v>
      </c>
      <c r="M351" s="7">
        <f t="shared" ca="1" si="102"/>
        <v>845</v>
      </c>
      <c r="N351" s="44">
        <f t="shared" ca="1" si="103"/>
        <v>8</v>
      </c>
      <c r="O351" s="94">
        <f t="shared" ca="1" si="104"/>
        <v>2.2453575181263927</v>
      </c>
      <c r="P351" s="94">
        <f t="shared" ca="1" si="105"/>
        <v>21.129077330071038</v>
      </c>
      <c r="Q351" s="94">
        <f t="shared" ca="1" si="106"/>
        <v>20.246078762609113</v>
      </c>
      <c r="R351" s="94">
        <f t="shared" ca="1" si="107"/>
        <v>2.0687578046340076</v>
      </c>
      <c r="S351" s="94">
        <f t="shared" ca="1" si="108"/>
        <v>2.2453575181263927</v>
      </c>
      <c r="T351" s="4">
        <f t="shared" ca="1" si="109"/>
        <v>4.5157849020141914E-11</v>
      </c>
      <c r="U351" s="46">
        <f t="shared" ca="1" si="110"/>
        <v>1619.0020885749643</v>
      </c>
      <c r="V351" s="4">
        <f t="shared" ca="1" si="111"/>
        <v>3.2560806592693008E-8</v>
      </c>
      <c r="W351" s="13">
        <f t="shared" ca="1" si="112"/>
        <v>6838.6471199999996</v>
      </c>
      <c r="X351" s="4">
        <f t="shared" ca="1" si="113"/>
        <v>1.3753649102824286E-7</v>
      </c>
      <c r="AE351" s="4"/>
    </row>
    <row r="352" spans="1:31" x14ac:dyDescent="0.2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1.44E-2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8.1259200000000446E-14</v>
      </c>
      <c r="L352" s="13">
        <f t="shared" ca="1" si="101"/>
        <v>134</v>
      </c>
      <c r="M352" s="7">
        <f t="shared" ca="1" si="102"/>
        <v>866</v>
      </c>
      <c r="N352" s="44">
        <f t="shared" ca="1" si="103"/>
        <v>8</v>
      </c>
      <c r="O352" s="94">
        <f t="shared" ca="1" si="104"/>
        <v>2.2453575181263927</v>
      </c>
      <c r="P352" s="94">
        <f t="shared" ca="1" si="105"/>
        <v>22.453575181263933</v>
      </c>
      <c r="Q352" s="94">
        <f t="shared" ca="1" si="106"/>
        <v>22.453575181263933</v>
      </c>
      <c r="R352" s="94">
        <f t="shared" ca="1" si="107"/>
        <v>2.2453575181263932</v>
      </c>
      <c r="S352" s="94">
        <f t="shared" ca="1" si="108"/>
        <v>2.2453575181263927</v>
      </c>
      <c r="T352" s="4">
        <f t="shared" ca="1" si="109"/>
        <v>1.8245595563693716E-13</v>
      </c>
      <c r="U352" s="46">
        <f t="shared" ca="1" si="110"/>
        <v>1598.0020885749643</v>
      </c>
      <c r="V352" s="4">
        <f t="shared" ca="1" si="111"/>
        <v>1.2985237131593145E-10</v>
      </c>
      <c r="W352" s="13">
        <f t="shared" ca="1" si="112"/>
        <v>4632.6319199999998</v>
      </c>
      <c r="X352" s="4">
        <f t="shared" ca="1" si="113"/>
        <v>3.7644396371366604E-10</v>
      </c>
      <c r="AE352" s="4"/>
    </row>
    <row r="353" spans="1:31" x14ac:dyDescent="0.2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1.44E-2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1.3680000000000086E-16</v>
      </c>
      <c r="L353" s="13">
        <f t="shared" ca="1" si="101"/>
        <v>113</v>
      </c>
      <c r="M353" s="7">
        <f t="shared" ca="1" si="102"/>
        <v>887</v>
      </c>
      <c r="N353" s="44">
        <f t="shared" ca="1" si="103"/>
        <v>8</v>
      </c>
      <c r="O353" s="94">
        <f t="shared" ca="1" si="104"/>
        <v>2.2453575181263927</v>
      </c>
      <c r="P353" s="94">
        <f t="shared" ca="1" si="105"/>
        <v>22.453575181263933</v>
      </c>
      <c r="Q353" s="94">
        <f t="shared" ca="1" si="106"/>
        <v>22.453575181263933</v>
      </c>
      <c r="R353" s="94">
        <f t="shared" ca="1" si="107"/>
        <v>2.2453575181263932</v>
      </c>
      <c r="S353" s="94">
        <f t="shared" ca="1" si="108"/>
        <v>2.2453575181263927</v>
      </c>
      <c r="T353" s="4">
        <f t="shared" ca="1" si="109"/>
        <v>3.0716490847969247E-16</v>
      </c>
      <c r="U353" s="46">
        <f t="shared" ca="1" si="110"/>
        <v>1577.0020885749643</v>
      </c>
      <c r="V353" s="4">
        <f t="shared" ca="1" si="111"/>
        <v>2.1573388571705647E-13</v>
      </c>
      <c r="W353" s="13">
        <f t="shared" ca="1" si="112"/>
        <v>2426.61672</v>
      </c>
      <c r="X353" s="4">
        <f t="shared" ca="1" si="113"/>
        <v>3.3196116729600207E-13</v>
      </c>
      <c r="AE353" s="4"/>
    </row>
    <row r="354" spans="1:31" x14ac:dyDescent="0.2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1.44E-2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260</v>
      </c>
      <c r="M354" s="7">
        <f t="shared" ca="1" si="102"/>
        <v>740</v>
      </c>
      <c r="N354" s="44">
        <f t="shared" ca="1" si="103"/>
        <v>7</v>
      </c>
      <c r="O354" s="94">
        <f t="shared" ca="1" si="104"/>
        <v>2.024607876260911</v>
      </c>
      <c r="P354" s="94">
        <f t="shared" ca="1" si="105"/>
        <v>20.246078762609113</v>
      </c>
      <c r="Q354" s="94">
        <f t="shared" ca="1" si="106"/>
        <v>20.048213173681361</v>
      </c>
      <c r="R354" s="94">
        <f t="shared" ca="1" si="107"/>
        <v>2.0147145968145237</v>
      </c>
      <c r="S354" s="94">
        <f t="shared" ca="1" si="108"/>
        <v>2.024607876260911</v>
      </c>
      <c r="T354" s="4">
        <f t="shared" ca="1" si="109"/>
        <v>0</v>
      </c>
      <c r="U354" s="46">
        <f t="shared" ca="1" si="110"/>
        <v>1606.2841102754392</v>
      </c>
      <c r="V354" s="4">
        <f t="shared" ca="1" si="111"/>
        <v>0</v>
      </c>
      <c r="W354" s="13">
        <f t="shared" ca="1" si="112"/>
        <v>17410.2984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1.44E-2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6.7108705049303283E-4</v>
      </c>
      <c r="L355" s="13">
        <f t="shared" ca="1" si="101"/>
        <v>239</v>
      </c>
      <c r="M355" s="7">
        <f t="shared" ca="1" si="102"/>
        <v>761</v>
      </c>
      <c r="N355" s="44">
        <f t="shared" ca="1" si="103"/>
        <v>7</v>
      </c>
      <c r="O355" s="94">
        <f t="shared" ca="1" si="104"/>
        <v>2.024607876260911</v>
      </c>
      <c r="P355" s="94">
        <f t="shared" ca="1" si="105"/>
        <v>20.246078762609113</v>
      </c>
      <c r="Q355" s="94">
        <f t="shared" ca="1" si="106"/>
        <v>20.246078762609113</v>
      </c>
      <c r="R355" s="94">
        <f t="shared" ca="1" si="107"/>
        <v>2.0246078762609114</v>
      </c>
      <c r="S355" s="94">
        <f t="shared" ca="1" si="108"/>
        <v>2.024607876260911</v>
      </c>
      <c r="T355" s="4">
        <f t="shared" ca="1" si="109"/>
        <v>1.358688128084898E-3</v>
      </c>
      <c r="U355" s="46">
        <f t="shared" ca="1" si="110"/>
        <v>1585.2841102754392</v>
      </c>
      <c r="V355" s="4">
        <f t="shared" ca="1" si="111"/>
        <v>1.0638636377582162</v>
      </c>
      <c r="W355" s="13">
        <f t="shared" ca="1" si="112"/>
        <v>15204.283199999998</v>
      </c>
      <c r="X355" s="4">
        <f t="shared" ca="1" si="113"/>
        <v>10.20339756754877</v>
      </c>
      <c r="AE355" s="4"/>
    </row>
    <row r="356" spans="1:31" x14ac:dyDescent="0.2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1.44E-2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4.0671942454123231E-5</v>
      </c>
      <c r="L356" s="13">
        <f t="shared" ca="1" si="101"/>
        <v>218</v>
      </c>
      <c r="M356" s="7">
        <f t="shared" ca="1" si="102"/>
        <v>782</v>
      </c>
      <c r="N356" s="44">
        <f t="shared" ca="1" si="103"/>
        <v>7</v>
      </c>
      <c r="O356" s="94">
        <f t="shared" ca="1" si="104"/>
        <v>2.024607876260911</v>
      </c>
      <c r="P356" s="94">
        <f t="shared" ca="1" si="105"/>
        <v>20.246078762609113</v>
      </c>
      <c r="Q356" s="94">
        <f t="shared" ca="1" si="106"/>
        <v>20.246078762609113</v>
      </c>
      <c r="R356" s="94">
        <f t="shared" ca="1" si="107"/>
        <v>2.0246078762609114</v>
      </c>
      <c r="S356" s="94">
        <f t="shared" ca="1" si="108"/>
        <v>2.024607876260911</v>
      </c>
      <c r="T356" s="4">
        <f t="shared" ca="1" si="109"/>
        <v>8.2344735035448424E-5</v>
      </c>
      <c r="U356" s="46">
        <f t="shared" ca="1" si="110"/>
        <v>1564.2841102754392</v>
      </c>
      <c r="V356" s="4">
        <f t="shared" ca="1" si="111"/>
        <v>6.3622473315022021E-2</v>
      </c>
      <c r="W356" s="13">
        <f t="shared" ca="1" si="112"/>
        <v>12998.267999999998</v>
      </c>
      <c r="X356" s="4">
        <f t="shared" ca="1" si="113"/>
        <v>0.52866480809927141</v>
      </c>
      <c r="AE356" s="4"/>
    </row>
    <row r="357" spans="1:31" x14ac:dyDescent="0.2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1.44E-2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1.027069253892002E-6</v>
      </c>
      <c r="L357" s="13">
        <f t="shared" ca="1" si="101"/>
        <v>197</v>
      </c>
      <c r="M357" s="7">
        <f t="shared" ca="1" si="102"/>
        <v>803</v>
      </c>
      <c r="N357" s="44">
        <f t="shared" ca="1" si="103"/>
        <v>7</v>
      </c>
      <c r="O357" s="94">
        <f t="shared" ca="1" si="104"/>
        <v>2.024607876260911</v>
      </c>
      <c r="P357" s="94">
        <f t="shared" ca="1" si="105"/>
        <v>20.246078762609113</v>
      </c>
      <c r="Q357" s="94">
        <f t="shared" ca="1" si="106"/>
        <v>20.246078762609113</v>
      </c>
      <c r="R357" s="94">
        <f t="shared" ca="1" si="107"/>
        <v>2.0246078762609114</v>
      </c>
      <c r="S357" s="94">
        <f t="shared" ca="1" si="108"/>
        <v>2.024607876260911</v>
      </c>
      <c r="T357" s="4">
        <f t="shared" ca="1" si="109"/>
        <v>2.0794125008951643E-6</v>
      </c>
      <c r="U357" s="46">
        <f t="shared" ca="1" si="110"/>
        <v>1543.2841102754392</v>
      </c>
      <c r="V357" s="4">
        <f t="shared" ca="1" si="111"/>
        <v>1.5850596596839774E-3</v>
      </c>
      <c r="W357" s="13">
        <f t="shared" ca="1" si="112"/>
        <v>10792.252799999998</v>
      </c>
      <c r="X357" s="4">
        <f t="shared" ca="1" si="113"/>
        <v>1.1084391031109867E-2</v>
      </c>
      <c r="AE357" s="4"/>
    </row>
    <row r="358" spans="1:31" x14ac:dyDescent="0.2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1.44E-2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1.3832582544000034E-8</v>
      </c>
      <c r="L358" s="13">
        <f t="shared" ca="1" si="101"/>
        <v>176</v>
      </c>
      <c r="M358" s="7">
        <f t="shared" ca="1" si="102"/>
        <v>824</v>
      </c>
      <c r="N358" s="44">
        <f t="shared" ca="1" si="103"/>
        <v>7</v>
      </c>
      <c r="O358" s="94">
        <f t="shared" ca="1" si="104"/>
        <v>2.024607876260911</v>
      </c>
      <c r="P358" s="94">
        <f t="shared" ca="1" si="105"/>
        <v>20.246078762609113</v>
      </c>
      <c r="Q358" s="94">
        <f t="shared" ca="1" si="106"/>
        <v>20.246078762609113</v>
      </c>
      <c r="R358" s="94">
        <f t="shared" ca="1" si="107"/>
        <v>2.0246078762609114</v>
      </c>
      <c r="S358" s="94">
        <f t="shared" ca="1" si="108"/>
        <v>2.024607876260911</v>
      </c>
      <c r="T358" s="4">
        <f t="shared" ca="1" si="109"/>
        <v>2.800555556761166E-8</v>
      </c>
      <c r="U358" s="46">
        <f t="shared" ca="1" si="110"/>
        <v>1522.2841102754392</v>
      </c>
      <c r="V358" s="4">
        <f t="shared" ca="1" si="111"/>
        <v>2.1057120610804664E-5</v>
      </c>
      <c r="W358" s="13">
        <f t="shared" ca="1" si="112"/>
        <v>8586.2375999999986</v>
      </c>
      <c r="X358" s="4">
        <f t="shared" ca="1" si="113"/>
        <v>1.1876984034439673E-4</v>
      </c>
      <c r="AE358" s="4"/>
    </row>
    <row r="359" spans="1:31" x14ac:dyDescent="0.2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1.44E-2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1.047922920000004E-10</v>
      </c>
      <c r="L359" s="13">
        <f t="shared" ca="1" si="101"/>
        <v>155</v>
      </c>
      <c r="M359" s="7">
        <f t="shared" ca="1" si="102"/>
        <v>845</v>
      </c>
      <c r="N359" s="44">
        <f t="shared" ca="1" si="103"/>
        <v>8</v>
      </c>
      <c r="O359" s="94">
        <f t="shared" ca="1" si="104"/>
        <v>2.2453575181263927</v>
      </c>
      <c r="P359" s="94">
        <f t="shared" ca="1" si="105"/>
        <v>21.129077330071038</v>
      </c>
      <c r="Q359" s="94">
        <f t="shared" ca="1" si="106"/>
        <v>20.246078762609113</v>
      </c>
      <c r="R359" s="94">
        <f t="shared" ca="1" si="107"/>
        <v>2.0687578046340076</v>
      </c>
      <c r="S359" s="94">
        <f t="shared" ca="1" si="108"/>
        <v>2.2453575181263927</v>
      </c>
      <c r="T359" s="4">
        <f t="shared" ca="1" si="109"/>
        <v>2.3529616068389712E-10</v>
      </c>
      <c r="U359" s="46">
        <f t="shared" ca="1" si="110"/>
        <v>1619.0020885749643</v>
      </c>
      <c r="V359" s="4">
        <f t="shared" ca="1" si="111"/>
        <v>1.6965893961455818E-7</v>
      </c>
      <c r="W359" s="13">
        <f t="shared" ca="1" si="112"/>
        <v>6380.2223999999997</v>
      </c>
      <c r="X359" s="4">
        <f t="shared" ca="1" si="113"/>
        <v>6.6859812876574333E-7</v>
      </c>
      <c r="AE359" s="4"/>
    </row>
    <row r="360" spans="1:31" x14ac:dyDescent="0.2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1.44E-2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4.2340320000000189E-13</v>
      </c>
      <c r="L360" s="13">
        <f t="shared" ca="1" si="101"/>
        <v>134</v>
      </c>
      <c r="M360" s="7">
        <f t="shared" ca="1" si="102"/>
        <v>866</v>
      </c>
      <c r="N360" s="44">
        <f t="shared" ca="1" si="103"/>
        <v>8</v>
      </c>
      <c r="O360" s="94">
        <f t="shared" ca="1" si="104"/>
        <v>2.2453575181263927</v>
      </c>
      <c r="P360" s="94">
        <f t="shared" ca="1" si="105"/>
        <v>22.453575181263933</v>
      </c>
      <c r="Q360" s="94">
        <f t="shared" ca="1" si="106"/>
        <v>22.453575181263933</v>
      </c>
      <c r="R360" s="94">
        <f t="shared" ca="1" si="107"/>
        <v>2.2453575181263932</v>
      </c>
      <c r="S360" s="94">
        <f t="shared" ca="1" si="108"/>
        <v>2.2453575181263927</v>
      </c>
      <c r="T360" s="4">
        <f t="shared" ca="1" si="109"/>
        <v>9.5069155831877684E-13</v>
      </c>
      <c r="U360" s="46">
        <f t="shared" ca="1" si="110"/>
        <v>1598.0020885749643</v>
      </c>
      <c r="V360" s="4">
        <f t="shared" ca="1" si="111"/>
        <v>6.7659919790932631E-10</v>
      </c>
      <c r="W360" s="13">
        <f t="shared" ca="1" si="112"/>
        <v>4174.2071999999998</v>
      </c>
      <c r="X360" s="4">
        <f t="shared" ca="1" si="113"/>
        <v>1.7673726859430479E-9</v>
      </c>
      <c r="AE360" s="4"/>
    </row>
    <row r="361" spans="1:31" x14ac:dyDescent="0.2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1.44E-2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7.1280000000000381E-16</v>
      </c>
      <c r="L361" s="13">
        <f t="shared" ca="1" si="101"/>
        <v>113</v>
      </c>
      <c r="M361" s="7">
        <f t="shared" ca="1" si="102"/>
        <v>887</v>
      </c>
      <c r="N361" s="44">
        <f t="shared" ca="1" si="103"/>
        <v>8</v>
      </c>
      <c r="O361" s="94">
        <f t="shared" ca="1" si="104"/>
        <v>2.2453575181263927</v>
      </c>
      <c r="P361" s="94">
        <f t="shared" ca="1" si="105"/>
        <v>22.453575181263933</v>
      </c>
      <c r="Q361" s="94">
        <f t="shared" ca="1" si="106"/>
        <v>22.453575181263933</v>
      </c>
      <c r="R361" s="94">
        <f t="shared" ca="1" si="107"/>
        <v>2.2453575181263932</v>
      </c>
      <c r="S361" s="94">
        <f t="shared" ca="1" si="108"/>
        <v>2.2453575181263927</v>
      </c>
      <c r="T361" s="4">
        <f t="shared" ca="1" si="109"/>
        <v>1.6004908389205014E-15</v>
      </c>
      <c r="U361" s="46">
        <f t="shared" ca="1" si="110"/>
        <v>1577.0020885749643</v>
      </c>
      <c r="V361" s="4">
        <f t="shared" ca="1" si="111"/>
        <v>1.1240870887362407E-12</v>
      </c>
      <c r="W361" s="13">
        <f t="shared" ca="1" si="112"/>
        <v>1968.1919999999998</v>
      </c>
      <c r="X361" s="4">
        <f t="shared" ca="1" si="113"/>
        <v>1.4029272576000074E-12</v>
      </c>
      <c r="AE361" s="4"/>
    </row>
    <row r="362" spans="1:31" x14ac:dyDescent="0.2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1.44E-2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147</v>
      </c>
      <c r="M362" s="7">
        <f t="shared" ca="1" si="102"/>
        <v>853</v>
      </c>
      <c r="N362" s="44">
        <f t="shared" ca="1" si="103"/>
        <v>8</v>
      </c>
      <c r="O362" s="94">
        <f t="shared" ca="1" si="104"/>
        <v>2.2453575181263927</v>
      </c>
      <c r="P362" s="94">
        <f t="shared" ca="1" si="105"/>
        <v>22.453575181263933</v>
      </c>
      <c r="Q362" s="94">
        <f t="shared" ca="1" si="106"/>
        <v>20.687578046340075</v>
      </c>
      <c r="R362" s="94">
        <f t="shared" ca="1" si="107"/>
        <v>2.1570576613802004</v>
      </c>
      <c r="S362" s="94">
        <f t="shared" ca="1" si="108"/>
        <v>2.2453575181263927</v>
      </c>
      <c r="T362" s="4">
        <f t="shared" ca="1" si="109"/>
        <v>0</v>
      </c>
      <c r="U362" s="46">
        <f t="shared" ca="1" si="110"/>
        <v>1611.0020885749643</v>
      </c>
      <c r="V362" s="4">
        <f t="shared" ca="1" si="111"/>
        <v>0</v>
      </c>
      <c r="W362" s="13">
        <f t="shared" ca="1" si="112"/>
        <v>15442.106399999999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1.44E-2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6.7786570756872049E-6</v>
      </c>
      <c r="L363" s="13">
        <f t="shared" ca="1" si="101"/>
        <v>126</v>
      </c>
      <c r="M363" s="7">
        <f t="shared" ca="1" si="102"/>
        <v>874</v>
      </c>
      <c r="N363" s="44">
        <f t="shared" ca="1" si="103"/>
        <v>8</v>
      </c>
      <c r="O363" s="94">
        <f t="shared" ca="1" si="104"/>
        <v>2.2453575181263927</v>
      </c>
      <c r="P363" s="94">
        <f t="shared" ca="1" si="105"/>
        <v>22.453575181263933</v>
      </c>
      <c r="Q363" s="94">
        <f t="shared" ca="1" si="106"/>
        <v>22.453575181263933</v>
      </c>
      <c r="R363" s="94">
        <f t="shared" ca="1" si="107"/>
        <v>2.2453575181263932</v>
      </c>
      <c r="S363" s="94">
        <f t="shared" ca="1" si="108"/>
        <v>2.2453575181263927</v>
      </c>
      <c r="T363" s="4">
        <f t="shared" ca="1" si="109"/>
        <v>1.5220508627694934E-5</v>
      </c>
      <c r="U363" s="46">
        <f t="shared" ca="1" si="110"/>
        <v>1590.0020885749643</v>
      </c>
      <c r="V363" s="4">
        <f t="shared" ca="1" si="111"/>
        <v>1.0778078908076116E-2</v>
      </c>
      <c r="W363" s="13">
        <f t="shared" ca="1" si="112"/>
        <v>13236.091199999999</v>
      </c>
      <c r="X363" s="4">
        <f t="shared" ca="1" si="113"/>
        <v>8.9722923267321134E-2</v>
      </c>
      <c r="AE363" s="4"/>
    </row>
    <row r="364" spans="1:31" x14ac:dyDescent="0.2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1.44E-2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4.1082770155680066E-7</v>
      </c>
      <c r="L364" s="13">
        <f t="shared" ca="1" si="101"/>
        <v>105</v>
      </c>
      <c r="M364" s="7">
        <f t="shared" ca="1" si="102"/>
        <v>895</v>
      </c>
      <c r="N364" s="44">
        <f t="shared" ca="1" si="103"/>
        <v>8</v>
      </c>
      <c r="O364" s="94">
        <f t="shared" ca="1" si="104"/>
        <v>2.2453575181263927</v>
      </c>
      <c r="P364" s="94">
        <f t="shared" ca="1" si="105"/>
        <v>22.453575181263933</v>
      </c>
      <c r="Q364" s="94">
        <f t="shared" ca="1" si="106"/>
        <v>22.453575181263933</v>
      </c>
      <c r="R364" s="94">
        <f t="shared" ca="1" si="107"/>
        <v>2.2453575181263932</v>
      </c>
      <c r="S364" s="94">
        <f t="shared" ca="1" si="108"/>
        <v>2.2453575181263927</v>
      </c>
      <c r="T364" s="4">
        <f t="shared" ca="1" si="109"/>
        <v>9.2245506834514826E-7</v>
      </c>
      <c r="U364" s="46">
        <f t="shared" ca="1" si="110"/>
        <v>1569.0020885749643</v>
      </c>
      <c r="V364" s="4">
        <f t="shared" ca="1" si="111"/>
        <v>6.4458952178707231E-4</v>
      </c>
      <c r="W364" s="13">
        <f t="shared" ca="1" si="112"/>
        <v>11030.075999999999</v>
      </c>
      <c r="X364" s="4">
        <f t="shared" ca="1" si="113"/>
        <v>4.5314607710768293E-3</v>
      </c>
      <c r="AE364" s="4"/>
    </row>
    <row r="365" spans="1:31" x14ac:dyDescent="0.2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1.44E-2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1.0374436908000027E-8</v>
      </c>
      <c r="L365" s="13">
        <f t="shared" ca="1" si="101"/>
        <v>84</v>
      </c>
      <c r="M365" s="7">
        <f t="shared" ca="1" si="102"/>
        <v>916</v>
      </c>
      <c r="N365" s="44">
        <f t="shared" ca="1" si="103"/>
        <v>8</v>
      </c>
      <c r="O365" s="94">
        <f t="shared" ca="1" si="104"/>
        <v>2.2453575181263927</v>
      </c>
      <c r="P365" s="94">
        <f t="shared" ca="1" si="105"/>
        <v>22.453575181263933</v>
      </c>
      <c r="Q365" s="94">
        <f t="shared" ca="1" si="106"/>
        <v>22.453575181263933</v>
      </c>
      <c r="R365" s="94">
        <f t="shared" ca="1" si="107"/>
        <v>2.2453575181263932</v>
      </c>
      <c r="S365" s="94">
        <f t="shared" ca="1" si="108"/>
        <v>2.2453575181263927</v>
      </c>
      <c r="T365" s="4">
        <f t="shared" ca="1" si="109"/>
        <v>2.3294319907705787E-8</v>
      </c>
      <c r="U365" s="46">
        <f t="shared" ca="1" si="110"/>
        <v>1548.0020885749643</v>
      </c>
      <c r="V365" s="4">
        <f t="shared" ca="1" si="111"/>
        <v>1.6059650001373238E-5</v>
      </c>
      <c r="W365" s="13">
        <f t="shared" ca="1" si="112"/>
        <v>8824.0607999999993</v>
      </c>
      <c r="X365" s="4">
        <f t="shared" ca="1" si="113"/>
        <v>9.1544662041956239E-5</v>
      </c>
      <c r="AE365" s="4"/>
    </row>
    <row r="366" spans="1:31" x14ac:dyDescent="0.2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1.44E-2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1.3972305600000048E-10</v>
      </c>
      <c r="L366" s="13">
        <f t="shared" ca="1" si="101"/>
        <v>63</v>
      </c>
      <c r="M366" s="7">
        <f t="shared" ca="1" si="102"/>
        <v>937</v>
      </c>
      <c r="N366" s="44">
        <f t="shared" ca="1" si="103"/>
        <v>8</v>
      </c>
      <c r="O366" s="94">
        <f t="shared" ca="1" si="104"/>
        <v>2.2453575181263927</v>
      </c>
      <c r="P366" s="94">
        <f t="shared" ca="1" si="105"/>
        <v>22.453575181263933</v>
      </c>
      <c r="Q366" s="94">
        <f t="shared" ca="1" si="106"/>
        <v>22.453575181263933</v>
      </c>
      <c r="R366" s="94">
        <f t="shared" ca="1" si="107"/>
        <v>2.2453575181263932</v>
      </c>
      <c r="S366" s="94">
        <f t="shared" ca="1" si="108"/>
        <v>2.2453575181263927</v>
      </c>
      <c r="T366" s="4">
        <f t="shared" ca="1" si="109"/>
        <v>3.1372821424519606E-10</v>
      </c>
      <c r="U366" s="46">
        <f t="shared" ca="1" si="110"/>
        <v>1527.0020885749643</v>
      </c>
      <c r="V366" s="4">
        <f t="shared" ca="1" si="111"/>
        <v>2.1335739833407743E-7</v>
      </c>
      <c r="W366" s="13">
        <f t="shared" ca="1" si="112"/>
        <v>6618.0455999999995</v>
      </c>
      <c r="X366" s="4">
        <f t="shared" ca="1" si="113"/>
        <v>9.2469355597935668E-7</v>
      </c>
      <c r="AE366" s="4"/>
    </row>
    <row r="367" spans="1:31" x14ac:dyDescent="0.2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1.44E-2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1.0585080000000048E-12</v>
      </c>
      <c r="L367" s="13">
        <f t="shared" ca="1" si="101"/>
        <v>42</v>
      </c>
      <c r="M367" s="7">
        <f t="shared" ca="1" si="102"/>
        <v>958</v>
      </c>
      <c r="N367" s="44">
        <f t="shared" ca="1" si="103"/>
        <v>8</v>
      </c>
      <c r="O367" s="94">
        <f t="shared" ca="1" si="104"/>
        <v>2.2453575181263927</v>
      </c>
      <c r="P367" s="94">
        <f t="shared" ca="1" si="105"/>
        <v>22.453575181263933</v>
      </c>
      <c r="Q367" s="94">
        <f t="shared" ca="1" si="106"/>
        <v>22.453575181263933</v>
      </c>
      <c r="R367" s="94">
        <f t="shared" ca="1" si="107"/>
        <v>2.2453575181263932</v>
      </c>
      <c r="S367" s="94">
        <f t="shared" ca="1" si="108"/>
        <v>2.2453575181263927</v>
      </c>
      <c r="T367" s="4">
        <f t="shared" ca="1" si="109"/>
        <v>2.3767288957969425E-12</v>
      </c>
      <c r="U367" s="46">
        <f t="shared" ca="1" si="110"/>
        <v>1506.0020885749643</v>
      </c>
      <c r="V367" s="4">
        <f t="shared" ca="1" si="111"/>
        <v>1.5941152587733156E-9</v>
      </c>
      <c r="W367" s="13">
        <f t="shared" ca="1" si="112"/>
        <v>4412.0303999999996</v>
      </c>
      <c r="X367" s="4">
        <f t="shared" ca="1" si="113"/>
        <v>4.6701694746432209E-9</v>
      </c>
      <c r="AE367" s="4"/>
    </row>
    <row r="368" spans="1:31" x14ac:dyDescent="0.2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1.44E-2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4.2768000000000233E-15</v>
      </c>
      <c r="L368" s="13">
        <f t="shared" ca="1" si="101"/>
        <v>21</v>
      </c>
      <c r="M368" s="7">
        <f t="shared" ca="1" si="102"/>
        <v>979</v>
      </c>
      <c r="N368" s="44">
        <f t="shared" ca="1" si="103"/>
        <v>9</v>
      </c>
      <c r="O368" s="94">
        <f t="shared" ca="1" si="104"/>
        <v>2.4463826226525924</v>
      </c>
      <c r="P368" s="94">
        <f t="shared" ca="1" si="105"/>
        <v>24.463826226525924</v>
      </c>
      <c r="Q368" s="94">
        <f t="shared" ca="1" si="106"/>
        <v>24.061776017473527</v>
      </c>
      <c r="R368" s="94">
        <f t="shared" ca="1" si="107"/>
        <v>2.4262801121999726</v>
      </c>
      <c r="S368" s="94">
        <f t="shared" ca="1" si="108"/>
        <v>2.4463826226525924</v>
      </c>
      <c r="T368" s="4">
        <f t="shared" ca="1" si="109"/>
        <v>1.0462689200560665E-14</v>
      </c>
      <c r="U368" s="46">
        <f t="shared" ca="1" si="110"/>
        <v>1592.2016685710905</v>
      </c>
      <c r="V368" s="4">
        <f t="shared" ca="1" si="111"/>
        <v>6.8095280961448772E-12</v>
      </c>
      <c r="W368" s="13">
        <f t="shared" ca="1" si="112"/>
        <v>2206.0151999999998</v>
      </c>
      <c r="X368" s="4">
        <f t="shared" ca="1" si="113"/>
        <v>9.43468580736005E-12</v>
      </c>
      <c r="AE368" s="4"/>
    </row>
    <row r="369" spans="1:31" x14ac:dyDescent="0.2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1.44E-2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7.2000000000000464E-18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2.4463826226525924</v>
      </c>
      <c r="P369" s="94">
        <f t="shared" ca="1" si="105"/>
        <v>24.463826226525924</v>
      </c>
      <c r="Q369" s="94">
        <f t="shared" ca="1" si="106"/>
        <v>24.463826226525924</v>
      </c>
      <c r="R369" s="94">
        <f t="shared" ca="1" si="107"/>
        <v>2.4463826226525924</v>
      </c>
      <c r="S369" s="94">
        <f t="shared" ca="1" si="108"/>
        <v>2.4463826226525924</v>
      </c>
      <c r="T369" s="4">
        <f t="shared" ca="1" si="109"/>
        <v>1.761395488309878E-17</v>
      </c>
      <c r="U369" s="46">
        <f t="shared" ca="1" si="110"/>
        <v>1571.2016685710905</v>
      </c>
      <c r="V369" s="4">
        <f t="shared" ca="1" si="111"/>
        <v>1.1312652013711925E-14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373</v>
      </c>
      <c r="M370" s="7">
        <f t="shared" ca="1" si="102"/>
        <v>627</v>
      </c>
      <c r="N370" s="44">
        <f t="shared" ca="1" si="103"/>
        <v>6</v>
      </c>
      <c r="O370" s="94">
        <f t="shared" ca="1" si="104"/>
        <v>1.8267422873331627</v>
      </c>
      <c r="P370" s="94">
        <f t="shared" ca="1" si="105"/>
        <v>18.267422873331626</v>
      </c>
      <c r="Q370" s="94">
        <f t="shared" ca="1" si="106"/>
        <v>18.267422873331626</v>
      </c>
      <c r="R370" s="94">
        <f t="shared" ca="1" si="107"/>
        <v>1.8267422873331625</v>
      </c>
      <c r="S370" s="94">
        <f t="shared" ca="1" si="108"/>
        <v>1.8267422873331627</v>
      </c>
      <c r="T370" s="4">
        <f t="shared" ca="1" si="109"/>
        <v>0</v>
      </c>
      <c r="U370" s="46">
        <f t="shared" ca="1" si="110"/>
        <v>1613.7693882274957</v>
      </c>
      <c r="V370" s="4">
        <f t="shared" ca="1" si="111"/>
        <v>0</v>
      </c>
      <c r="W370" s="13">
        <f t="shared" ca="1" si="112"/>
        <v>19836.915119999998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352</v>
      </c>
      <c r="M371" s="7">
        <f t="shared" ca="1" si="102"/>
        <v>648</v>
      </c>
      <c r="N371" s="44">
        <f t="shared" ca="1" si="103"/>
        <v>6</v>
      </c>
      <c r="O371" s="94">
        <f t="shared" ca="1" si="104"/>
        <v>1.8267422873331627</v>
      </c>
      <c r="P371" s="94">
        <f t="shared" ca="1" si="105"/>
        <v>18.267422873331626</v>
      </c>
      <c r="Q371" s="94">
        <f t="shared" ca="1" si="106"/>
        <v>18.267422873331626</v>
      </c>
      <c r="R371" s="94">
        <f t="shared" ca="1" si="107"/>
        <v>1.8267422873331625</v>
      </c>
      <c r="S371" s="94">
        <f t="shared" ca="1" si="108"/>
        <v>1.8267422873331627</v>
      </c>
      <c r="T371" s="4">
        <f t="shared" ca="1" si="109"/>
        <v>0</v>
      </c>
      <c r="U371" s="46">
        <f t="shared" ca="1" si="110"/>
        <v>1592.7693882274957</v>
      </c>
      <c r="V371" s="4">
        <f t="shared" ca="1" si="111"/>
        <v>0</v>
      </c>
      <c r="W371" s="13">
        <f t="shared" ca="1" si="112"/>
        <v>17630.89992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331</v>
      </c>
      <c r="M372" s="7">
        <f t="shared" ca="1" si="102"/>
        <v>669</v>
      </c>
      <c r="N372" s="44">
        <f t="shared" ca="1" si="103"/>
        <v>6</v>
      </c>
      <c r="O372" s="94">
        <f t="shared" ca="1" si="104"/>
        <v>1.8267422873331627</v>
      </c>
      <c r="P372" s="94">
        <f t="shared" ca="1" si="105"/>
        <v>18.267422873331626</v>
      </c>
      <c r="Q372" s="94">
        <f t="shared" ca="1" si="106"/>
        <v>18.267422873331626</v>
      </c>
      <c r="R372" s="94">
        <f t="shared" ca="1" si="107"/>
        <v>1.8267422873331625</v>
      </c>
      <c r="S372" s="94">
        <f t="shared" ca="1" si="108"/>
        <v>1.8267422873331627</v>
      </c>
      <c r="T372" s="4">
        <f t="shared" ca="1" si="109"/>
        <v>0</v>
      </c>
      <c r="U372" s="46">
        <f t="shared" ca="1" si="110"/>
        <v>1571.7693882274957</v>
      </c>
      <c r="V372" s="4">
        <f t="shared" ca="1" si="111"/>
        <v>0</v>
      </c>
      <c r="W372" s="13">
        <f t="shared" ca="1" si="112"/>
        <v>15424.884719999998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310</v>
      </c>
      <c r="M373" s="7">
        <f t="shared" ca="1" si="102"/>
        <v>690</v>
      </c>
      <c r="N373" s="44">
        <f t="shared" ca="1" si="103"/>
        <v>6</v>
      </c>
      <c r="O373" s="94">
        <f t="shared" ca="1" si="104"/>
        <v>1.8267422873331627</v>
      </c>
      <c r="P373" s="94">
        <f t="shared" ca="1" si="105"/>
        <v>18.267422873331626</v>
      </c>
      <c r="Q373" s="94">
        <f t="shared" ca="1" si="106"/>
        <v>18.267422873331626</v>
      </c>
      <c r="R373" s="94">
        <f t="shared" ca="1" si="107"/>
        <v>1.8267422873331625</v>
      </c>
      <c r="S373" s="94">
        <f t="shared" ca="1" si="108"/>
        <v>1.8267422873331627</v>
      </c>
      <c r="T373" s="4">
        <f t="shared" ca="1" si="109"/>
        <v>0</v>
      </c>
      <c r="U373" s="46">
        <f t="shared" ca="1" si="110"/>
        <v>1550.7693882274957</v>
      </c>
      <c r="V373" s="4">
        <f t="shared" ca="1" si="111"/>
        <v>0</v>
      </c>
      <c r="W373" s="13">
        <f t="shared" ca="1" si="112"/>
        <v>13218.86952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289</v>
      </c>
      <c r="M374" s="7">
        <f t="shared" ca="1" si="102"/>
        <v>711</v>
      </c>
      <c r="N374" s="44">
        <f t="shared" ca="1" si="103"/>
        <v>6</v>
      </c>
      <c r="O374" s="94">
        <f t="shared" ca="1" si="104"/>
        <v>1.8267422873331627</v>
      </c>
      <c r="P374" s="94">
        <f t="shared" ca="1" si="105"/>
        <v>18.267422873331626</v>
      </c>
      <c r="Q374" s="94">
        <f t="shared" ca="1" si="106"/>
        <v>18.267422873331626</v>
      </c>
      <c r="R374" s="94">
        <f t="shared" ca="1" si="107"/>
        <v>1.8267422873331625</v>
      </c>
      <c r="S374" s="94">
        <f t="shared" ca="1" si="108"/>
        <v>1.8267422873331627</v>
      </c>
      <c r="T374" s="4">
        <f t="shared" ca="1" si="109"/>
        <v>0</v>
      </c>
      <c r="U374" s="46">
        <f t="shared" ca="1" si="110"/>
        <v>1529.7693882274957</v>
      </c>
      <c r="V374" s="4">
        <f t="shared" ca="1" si="111"/>
        <v>0</v>
      </c>
      <c r="W374" s="13">
        <f t="shared" ca="1" si="112"/>
        <v>11012.854319999999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268</v>
      </c>
      <c r="M375" s="7">
        <f t="shared" ca="1" si="102"/>
        <v>732</v>
      </c>
      <c r="N375" s="44">
        <f t="shared" ca="1" si="103"/>
        <v>7</v>
      </c>
      <c r="O375" s="94">
        <f t="shared" ca="1" si="104"/>
        <v>2.024607876260911</v>
      </c>
      <c r="P375" s="94">
        <f t="shared" ca="1" si="105"/>
        <v>20.246078762609113</v>
      </c>
      <c r="Q375" s="94">
        <f t="shared" ca="1" si="106"/>
        <v>18.465288462259373</v>
      </c>
      <c r="R375" s="94">
        <f t="shared" ca="1" si="107"/>
        <v>1.935568361243424</v>
      </c>
      <c r="S375" s="94">
        <f t="shared" ca="1" si="108"/>
        <v>2.024607876260911</v>
      </c>
      <c r="T375" s="4">
        <f t="shared" ca="1" si="109"/>
        <v>0</v>
      </c>
      <c r="U375" s="46">
        <f t="shared" ca="1" si="110"/>
        <v>1614.2841102754392</v>
      </c>
      <c r="V375" s="4">
        <f t="shared" ca="1" si="111"/>
        <v>0</v>
      </c>
      <c r="W375" s="13">
        <f t="shared" ca="1" si="112"/>
        <v>8806.8391200000005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247</v>
      </c>
      <c r="M376" s="7">
        <f t="shared" ca="1" si="102"/>
        <v>753</v>
      </c>
      <c r="N376" s="44">
        <f t="shared" ca="1" si="103"/>
        <v>7</v>
      </c>
      <c r="O376" s="94">
        <f t="shared" ca="1" si="104"/>
        <v>2.024607876260911</v>
      </c>
      <c r="P376" s="94">
        <f t="shared" ca="1" si="105"/>
        <v>20.246078762609113</v>
      </c>
      <c r="Q376" s="94">
        <f t="shared" ca="1" si="106"/>
        <v>20.246078762609113</v>
      </c>
      <c r="R376" s="94">
        <f t="shared" ca="1" si="107"/>
        <v>2.0246078762609114</v>
      </c>
      <c r="S376" s="94">
        <f t="shared" ca="1" si="108"/>
        <v>2.024607876260911</v>
      </c>
      <c r="T376" s="4">
        <f t="shared" ca="1" si="109"/>
        <v>0</v>
      </c>
      <c r="U376" s="46">
        <f t="shared" ca="1" si="110"/>
        <v>1593.2841102754392</v>
      </c>
      <c r="V376" s="4">
        <f t="shared" ca="1" si="111"/>
        <v>0</v>
      </c>
      <c r="W376" s="13">
        <f t="shared" ca="1" si="112"/>
        <v>6600.8239199999998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226</v>
      </c>
      <c r="M377" s="7">
        <f t="shared" ca="1" si="102"/>
        <v>774</v>
      </c>
      <c r="N377" s="44">
        <f t="shared" ca="1" si="103"/>
        <v>7</v>
      </c>
      <c r="O377" s="94">
        <f t="shared" ca="1" si="104"/>
        <v>2.024607876260911</v>
      </c>
      <c r="P377" s="94">
        <f t="shared" ca="1" si="105"/>
        <v>20.246078762609113</v>
      </c>
      <c r="Q377" s="94">
        <f t="shared" ca="1" si="106"/>
        <v>20.246078762609113</v>
      </c>
      <c r="R377" s="94">
        <f t="shared" ca="1" si="107"/>
        <v>2.0246078762609114</v>
      </c>
      <c r="S377" s="94">
        <f t="shared" ca="1" si="108"/>
        <v>2.024607876260911</v>
      </c>
      <c r="T377" s="4">
        <f t="shared" ca="1" si="109"/>
        <v>0</v>
      </c>
      <c r="U377" s="46">
        <f t="shared" ca="1" si="110"/>
        <v>1572.2841102754392</v>
      </c>
      <c r="V377" s="4">
        <f t="shared" ca="1" si="111"/>
        <v>0</v>
      </c>
      <c r="W377" s="13">
        <f t="shared" ca="1" si="112"/>
        <v>4394.80872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260</v>
      </c>
      <c r="M378" s="7">
        <f t="shared" ca="1" si="102"/>
        <v>740</v>
      </c>
      <c r="N378" s="44">
        <f t="shared" ca="1" si="103"/>
        <v>7</v>
      </c>
      <c r="O378" s="94">
        <f t="shared" ca="1" si="104"/>
        <v>2.024607876260911</v>
      </c>
      <c r="P378" s="94">
        <f t="shared" ca="1" si="105"/>
        <v>20.246078762609113</v>
      </c>
      <c r="Q378" s="94">
        <f t="shared" ca="1" si="106"/>
        <v>20.048213173681361</v>
      </c>
      <c r="R378" s="94">
        <f t="shared" ca="1" si="107"/>
        <v>2.0147145968145237</v>
      </c>
      <c r="S378" s="94">
        <f t="shared" ca="1" si="108"/>
        <v>2.024607876260911</v>
      </c>
      <c r="T378" s="4">
        <f t="shared" ca="1" si="109"/>
        <v>0</v>
      </c>
      <c r="U378" s="46">
        <f t="shared" ca="1" si="110"/>
        <v>1606.2841102754392</v>
      </c>
      <c r="V378" s="4">
        <f t="shared" ca="1" si="111"/>
        <v>0</v>
      </c>
      <c r="W378" s="13">
        <f t="shared" ca="1" si="112"/>
        <v>17868.723119999999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239</v>
      </c>
      <c r="M379" s="7">
        <f t="shared" ca="1" si="102"/>
        <v>761</v>
      </c>
      <c r="N379" s="44">
        <f t="shared" ca="1" si="103"/>
        <v>7</v>
      </c>
      <c r="O379" s="94">
        <f t="shared" ca="1" si="104"/>
        <v>2.024607876260911</v>
      </c>
      <c r="P379" s="94">
        <f t="shared" ca="1" si="105"/>
        <v>20.246078762609113</v>
      </c>
      <c r="Q379" s="94">
        <f t="shared" ca="1" si="106"/>
        <v>20.246078762609113</v>
      </c>
      <c r="R379" s="94">
        <f t="shared" ca="1" si="107"/>
        <v>2.0246078762609114</v>
      </c>
      <c r="S379" s="94">
        <f t="shared" ca="1" si="108"/>
        <v>2.024607876260911</v>
      </c>
      <c r="T379" s="4">
        <f t="shared" ca="1" si="109"/>
        <v>0</v>
      </c>
      <c r="U379" s="46">
        <f t="shared" ca="1" si="110"/>
        <v>1585.2841102754392</v>
      </c>
      <c r="V379" s="4">
        <f t="shared" ca="1" si="111"/>
        <v>0</v>
      </c>
      <c r="W379" s="13">
        <f t="shared" ca="1" si="112"/>
        <v>15662.707919999999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218</v>
      </c>
      <c r="M380" s="7">
        <f t="shared" ca="1" si="102"/>
        <v>782</v>
      </c>
      <c r="N380" s="44">
        <f t="shared" ca="1" si="103"/>
        <v>7</v>
      </c>
      <c r="O380" s="94">
        <f t="shared" ca="1" si="104"/>
        <v>2.024607876260911</v>
      </c>
      <c r="P380" s="94">
        <f t="shared" ca="1" si="105"/>
        <v>20.246078762609113</v>
      </c>
      <c r="Q380" s="94">
        <f t="shared" ca="1" si="106"/>
        <v>20.246078762609113</v>
      </c>
      <c r="R380" s="94">
        <f t="shared" ca="1" si="107"/>
        <v>2.0246078762609114</v>
      </c>
      <c r="S380" s="94">
        <f t="shared" ca="1" si="108"/>
        <v>2.024607876260911</v>
      </c>
      <c r="T380" s="4">
        <f t="shared" ca="1" si="109"/>
        <v>0</v>
      </c>
      <c r="U380" s="46">
        <f t="shared" ca="1" si="110"/>
        <v>1564.2841102754392</v>
      </c>
      <c r="V380" s="4">
        <f t="shared" ca="1" si="111"/>
        <v>0</v>
      </c>
      <c r="W380" s="13">
        <f t="shared" ca="1" si="112"/>
        <v>13456.692719999999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197</v>
      </c>
      <c r="M381" s="7">
        <f t="shared" ca="1" si="102"/>
        <v>803</v>
      </c>
      <c r="N381" s="44">
        <f t="shared" ca="1" si="103"/>
        <v>7</v>
      </c>
      <c r="O381" s="94">
        <f t="shared" ca="1" si="104"/>
        <v>2.024607876260911</v>
      </c>
      <c r="P381" s="94">
        <f t="shared" ca="1" si="105"/>
        <v>20.246078762609113</v>
      </c>
      <c r="Q381" s="94">
        <f t="shared" ca="1" si="106"/>
        <v>20.246078762609113</v>
      </c>
      <c r="R381" s="94">
        <f t="shared" ca="1" si="107"/>
        <v>2.0246078762609114</v>
      </c>
      <c r="S381" s="94">
        <f t="shared" ca="1" si="108"/>
        <v>2.024607876260911</v>
      </c>
      <c r="T381" s="4">
        <f t="shared" ca="1" si="109"/>
        <v>0</v>
      </c>
      <c r="U381" s="46">
        <f t="shared" ca="1" si="110"/>
        <v>1543.2841102754392</v>
      </c>
      <c r="V381" s="4">
        <f t="shared" ca="1" si="111"/>
        <v>0</v>
      </c>
      <c r="W381" s="13">
        <f t="shared" ca="1" si="112"/>
        <v>11250.677519999999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176</v>
      </c>
      <c r="M382" s="7">
        <f t="shared" ca="1" si="102"/>
        <v>824</v>
      </c>
      <c r="N382" s="44">
        <f t="shared" ca="1" si="103"/>
        <v>7</v>
      </c>
      <c r="O382" s="94">
        <f t="shared" ca="1" si="104"/>
        <v>2.024607876260911</v>
      </c>
      <c r="P382" s="94">
        <f t="shared" ca="1" si="105"/>
        <v>20.246078762609113</v>
      </c>
      <c r="Q382" s="94">
        <f t="shared" ca="1" si="106"/>
        <v>20.246078762609113</v>
      </c>
      <c r="R382" s="94">
        <f t="shared" ca="1" si="107"/>
        <v>2.0246078762609114</v>
      </c>
      <c r="S382" s="94">
        <f t="shared" ca="1" si="108"/>
        <v>2.024607876260911</v>
      </c>
      <c r="T382" s="4">
        <f t="shared" ca="1" si="109"/>
        <v>0</v>
      </c>
      <c r="U382" s="46">
        <f t="shared" ca="1" si="110"/>
        <v>1522.2841102754392</v>
      </c>
      <c r="V382" s="4">
        <f t="shared" ca="1" si="111"/>
        <v>0</v>
      </c>
      <c r="W382" s="13">
        <f t="shared" ca="1" si="112"/>
        <v>9044.6623199999995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155</v>
      </c>
      <c r="M383" s="7">
        <f t="shared" ca="1" si="102"/>
        <v>845</v>
      </c>
      <c r="N383" s="44">
        <f t="shared" ca="1" si="103"/>
        <v>8</v>
      </c>
      <c r="O383" s="94">
        <f t="shared" ca="1" si="104"/>
        <v>2.2453575181263927</v>
      </c>
      <c r="P383" s="94">
        <f t="shared" ca="1" si="105"/>
        <v>21.129077330071038</v>
      </c>
      <c r="Q383" s="94">
        <f t="shared" ca="1" si="106"/>
        <v>20.246078762609113</v>
      </c>
      <c r="R383" s="94">
        <f t="shared" ca="1" si="107"/>
        <v>2.0687578046340076</v>
      </c>
      <c r="S383" s="94">
        <f t="shared" ca="1" si="108"/>
        <v>2.2453575181263927</v>
      </c>
      <c r="T383" s="4">
        <f t="shared" ca="1" si="109"/>
        <v>0</v>
      </c>
      <c r="U383" s="46">
        <f t="shared" ca="1" si="110"/>
        <v>1619.0020885749643</v>
      </c>
      <c r="V383" s="4">
        <f t="shared" ca="1" si="111"/>
        <v>0</v>
      </c>
      <c r="W383" s="13">
        <f t="shared" ca="1" si="112"/>
        <v>6838.6471199999996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134</v>
      </c>
      <c r="M384" s="7">
        <f t="shared" ca="1" si="102"/>
        <v>866</v>
      </c>
      <c r="N384" s="44">
        <f t="shared" ca="1" si="103"/>
        <v>8</v>
      </c>
      <c r="O384" s="94">
        <f t="shared" ca="1" si="104"/>
        <v>2.2453575181263927</v>
      </c>
      <c r="P384" s="94">
        <f t="shared" ca="1" si="105"/>
        <v>22.453575181263933</v>
      </c>
      <c r="Q384" s="94">
        <f t="shared" ca="1" si="106"/>
        <v>22.453575181263933</v>
      </c>
      <c r="R384" s="94">
        <f t="shared" ca="1" si="107"/>
        <v>2.2453575181263932</v>
      </c>
      <c r="S384" s="94">
        <f t="shared" ca="1" si="108"/>
        <v>2.2453575181263927</v>
      </c>
      <c r="T384" s="4">
        <f t="shared" ca="1" si="109"/>
        <v>0</v>
      </c>
      <c r="U384" s="46">
        <f t="shared" ca="1" si="110"/>
        <v>1598.0020885749643</v>
      </c>
      <c r="V384" s="4">
        <f t="shared" ca="1" si="111"/>
        <v>0</v>
      </c>
      <c r="W384" s="13">
        <f t="shared" ca="1" si="112"/>
        <v>4632.6319199999998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113</v>
      </c>
      <c r="M385" s="7">
        <f t="shared" ca="1" si="102"/>
        <v>887</v>
      </c>
      <c r="N385" s="44">
        <f t="shared" ca="1" si="103"/>
        <v>8</v>
      </c>
      <c r="O385" s="94">
        <f t="shared" ca="1" si="104"/>
        <v>2.2453575181263927</v>
      </c>
      <c r="P385" s="94">
        <f t="shared" ca="1" si="105"/>
        <v>22.453575181263933</v>
      </c>
      <c r="Q385" s="94">
        <f t="shared" ca="1" si="106"/>
        <v>22.453575181263933</v>
      </c>
      <c r="R385" s="94">
        <f t="shared" ca="1" si="107"/>
        <v>2.2453575181263932</v>
      </c>
      <c r="S385" s="94">
        <f t="shared" ca="1" si="108"/>
        <v>2.2453575181263927</v>
      </c>
      <c r="T385" s="4">
        <f t="shared" ca="1" si="109"/>
        <v>0</v>
      </c>
      <c r="U385" s="46">
        <f t="shared" ca="1" si="110"/>
        <v>1577.0020885749643</v>
      </c>
      <c r="V385" s="4">
        <f t="shared" ca="1" si="111"/>
        <v>0</v>
      </c>
      <c r="W385" s="13">
        <f t="shared" ca="1" si="112"/>
        <v>2426.61672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260</v>
      </c>
      <c r="M386" s="7">
        <f t="shared" ca="1" si="102"/>
        <v>740</v>
      </c>
      <c r="N386" s="44">
        <f t="shared" ca="1" si="103"/>
        <v>7</v>
      </c>
      <c r="O386" s="94">
        <f t="shared" ca="1" si="104"/>
        <v>2.024607876260911</v>
      </c>
      <c r="P386" s="94">
        <f t="shared" ca="1" si="105"/>
        <v>20.246078762609113</v>
      </c>
      <c r="Q386" s="94">
        <f t="shared" ca="1" si="106"/>
        <v>20.048213173681361</v>
      </c>
      <c r="R386" s="94">
        <f t="shared" ca="1" si="107"/>
        <v>2.0147145968145237</v>
      </c>
      <c r="S386" s="94">
        <f t="shared" ca="1" si="108"/>
        <v>2.024607876260911</v>
      </c>
      <c r="T386" s="4">
        <f t="shared" ca="1" si="109"/>
        <v>0</v>
      </c>
      <c r="U386" s="46">
        <f t="shared" ca="1" si="110"/>
        <v>1606.2841102754392</v>
      </c>
      <c r="V386" s="4">
        <f t="shared" ca="1" si="111"/>
        <v>0</v>
      </c>
      <c r="W386" s="13">
        <f t="shared" ca="1" si="112"/>
        <v>17410.2984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239</v>
      </c>
      <c r="M387" s="7">
        <f t="shared" ca="1" si="102"/>
        <v>761</v>
      </c>
      <c r="N387" s="44">
        <f t="shared" ca="1" si="103"/>
        <v>7</v>
      </c>
      <c r="O387" s="94">
        <f t="shared" ca="1" si="104"/>
        <v>2.024607876260911</v>
      </c>
      <c r="P387" s="94">
        <f t="shared" ca="1" si="105"/>
        <v>20.246078762609113</v>
      </c>
      <c r="Q387" s="94">
        <f t="shared" ca="1" si="106"/>
        <v>20.246078762609113</v>
      </c>
      <c r="R387" s="94">
        <f t="shared" ca="1" si="107"/>
        <v>2.0246078762609114</v>
      </c>
      <c r="S387" s="94">
        <f t="shared" ca="1" si="108"/>
        <v>2.024607876260911</v>
      </c>
      <c r="T387" s="4">
        <f t="shared" ca="1" si="109"/>
        <v>0</v>
      </c>
      <c r="U387" s="46">
        <f t="shared" ca="1" si="110"/>
        <v>1585.2841102754392</v>
      </c>
      <c r="V387" s="4">
        <f t="shared" ca="1" si="111"/>
        <v>0</v>
      </c>
      <c r="W387" s="13">
        <f t="shared" ca="1" si="112"/>
        <v>15204.283199999998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218</v>
      </c>
      <c r="M388" s="7">
        <f t="shared" ca="1" si="102"/>
        <v>782</v>
      </c>
      <c r="N388" s="44">
        <f t="shared" ca="1" si="103"/>
        <v>7</v>
      </c>
      <c r="O388" s="94">
        <f t="shared" ca="1" si="104"/>
        <v>2.024607876260911</v>
      </c>
      <c r="P388" s="94">
        <f t="shared" ca="1" si="105"/>
        <v>20.246078762609113</v>
      </c>
      <c r="Q388" s="94">
        <f t="shared" ca="1" si="106"/>
        <v>20.246078762609113</v>
      </c>
      <c r="R388" s="94">
        <f t="shared" ca="1" si="107"/>
        <v>2.0246078762609114</v>
      </c>
      <c r="S388" s="94">
        <f t="shared" ca="1" si="108"/>
        <v>2.024607876260911</v>
      </c>
      <c r="T388" s="4">
        <f t="shared" ca="1" si="109"/>
        <v>0</v>
      </c>
      <c r="U388" s="46">
        <f t="shared" ca="1" si="110"/>
        <v>1564.2841102754392</v>
      </c>
      <c r="V388" s="4">
        <f t="shared" ca="1" si="111"/>
        <v>0</v>
      </c>
      <c r="W388" s="13">
        <f t="shared" ca="1" si="112"/>
        <v>12998.267999999998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197</v>
      </c>
      <c r="M389" s="7">
        <f t="shared" ca="1" si="102"/>
        <v>803</v>
      </c>
      <c r="N389" s="44">
        <f t="shared" ca="1" si="103"/>
        <v>7</v>
      </c>
      <c r="O389" s="94">
        <f t="shared" ca="1" si="104"/>
        <v>2.024607876260911</v>
      </c>
      <c r="P389" s="94">
        <f t="shared" ca="1" si="105"/>
        <v>20.246078762609113</v>
      </c>
      <c r="Q389" s="94">
        <f t="shared" ca="1" si="106"/>
        <v>20.246078762609113</v>
      </c>
      <c r="R389" s="94">
        <f t="shared" ca="1" si="107"/>
        <v>2.0246078762609114</v>
      </c>
      <c r="S389" s="94">
        <f t="shared" ca="1" si="108"/>
        <v>2.024607876260911</v>
      </c>
      <c r="T389" s="4">
        <f t="shared" ca="1" si="109"/>
        <v>0</v>
      </c>
      <c r="U389" s="46">
        <f t="shared" ca="1" si="110"/>
        <v>1543.2841102754392</v>
      </c>
      <c r="V389" s="4">
        <f t="shared" ca="1" si="111"/>
        <v>0</v>
      </c>
      <c r="W389" s="13">
        <f t="shared" ca="1" si="112"/>
        <v>10792.252799999998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176</v>
      </c>
      <c r="M390" s="7">
        <f t="shared" ca="1" si="102"/>
        <v>824</v>
      </c>
      <c r="N390" s="44">
        <f t="shared" ca="1" si="103"/>
        <v>7</v>
      </c>
      <c r="O390" s="94">
        <f t="shared" ca="1" si="104"/>
        <v>2.024607876260911</v>
      </c>
      <c r="P390" s="94">
        <f t="shared" ca="1" si="105"/>
        <v>20.246078762609113</v>
      </c>
      <c r="Q390" s="94">
        <f t="shared" ca="1" si="106"/>
        <v>20.246078762609113</v>
      </c>
      <c r="R390" s="94">
        <f t="shared" ca="1" si="107"/>
        <v>2.0246078762609114</v>
      </c>
      <c r="S390" s="94">
        <f t="shared" ca="1" si="108"/>
        <v>2.024607876260911</v>
      </c>
      <c r="T390" s="4">
        <f t="shared" ca="1" si="109"/>
        <v>0</v>
      </c>
      <c r="U390" s="46">
        <f t="shared" ca="1" si="110"/>
        <v>1522.2841102754392</v>
      </c>
      <c r="V390" s="4">
        <f t="shared" ca="1" si="111"/>
        <v>0</v>
      </c>
      <c r="W390" s="13">
        <f t="shared" ca="1" si="112"/>
        <v>8586.2375999999986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155</v>
      </c>
      <c r="M391" s="7">
        <f t="shared" ca="1" si="102"/>
        <v>845</v>
      </c>
      <c r="N391" s="44">
        <f t="shared" ca="1" si="103"/>
        <v>8</v>
      </c>
      <c r="O391" s="94">
        <f t="shared" ca="1" si="104"/>
        <v>2.2453575181263927</v>
      </c>
      <c r="P391" s="94">
        <f t="shared" ca="1" si="105"/>
        <v>21.129077330071038</v>
      </c>
      <c r="Q391" s="94">
        <f t="shared" ca="1" si="106"/>
        <v>20.246078762609113</v>
      </c>
      <c r="R391" s="94">
        <f t="shared" ca="1" si="107"/>
        <v>2.0687578046340076</v>
      </c>
      <c r="S391" s="94">
        <f t="shared" ca="1" si="108"/>
        <v>2.2453575181263927</v>
      </c>
      <c r="T391" s="4">
        <f t="shared" ca="1" si="109"/>
        <v>0</v>
      </c>
      <c r="U391" s="46">
        <f t="shared" ca="1" si="110"/>
        <v>1619.0020885749643</v>
      </c>
      <c r="V391" s="4">
        <f t="shared" ca="1" si="111"/>
        <v>0</v>
      </c>
      <c r="W391" s="13">
        <f t="shared" ca="1" si="112"/>
        <v>6380.2223999999997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134</v>
      </c>
      <c r="M392" s="7">
        <f t="shared" ca="1" si="102"/>
        <v>866</v>
      </c>
      <c r="N392" s="44">
        <f t="shared" ca="1" si="103"/>
        <v>8</v>
      </c>
      <c r="O392" s="94">
        <f t="shared" ca="1" si="104"/>
        <v>2.2453575181263927</v>
      </c>
      <c r="P392" s="94">
        <f t="shared" ca="1" si="105"/>
        <v>22.453575181263933</v>
      </c>
      <c r="Q392" s="94">
        <f t="shared" ca="1" si="106"/>
        <v>22.453575181263933</v>
      </c>
      <c r="R392" s="94">
        <f t="shared" ca="1" si="107"/>
        <v>2.2453575181263932</v>
      </c>
      <c r="S392" s="94">
        <f t="shared" ca="1" si="108"/>
        <v>2.2453575181263927</v>
      </c>
      <c r="T392" s="4">
        <f t="shared" ca="1" si="109"/>
        <v>0</v>
      </c>
      <c r="U392" s="46">
        <f t="shared" ca="1" si="110"/>
        <v>1598.0020885749643</v>
      </c>
      <c r="V392" s="4">
        <f t="shared" ca="1" si="111"/>
        <v>0</v>
      </c>
      <c r="W392" s="13">
        <f t="shared" ca="1" si="112"/>
        <v>4174.2071999999998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113</v>
      </c>
      <c r="M393" s="7">
        <f t="shared" ca="1" si="102"/>
        <v>887</v>
      </c>
      <c r="N393" s="44">
        <f t="shared" ca="1" si="103"/>
        <v>8</v>
      </c>
      <c r="O393" s="94">
        <f t="shared" ca="1" si="104"/>
        <v>2.2453575181263927</v>
      </c>
      <c r="P393" s="94">
        <f t="shared" ca="1" si="105"/>
        <v>22.453575181263933</v>
      </c>
      <c r="Q393" s="94">
        <f t="shared" ca="1" si="106"/>
        <v>22.453575181263933</v>
      </c>
      <c r="R393" s="94">
        <f t="shared" ca="1" si="107"/>
        <v>2.2453575181263932</v>
      </c>
      <c r="S393" s="94">
        <f t="shared" ca="1" si="108"/>
        <v>2.2453575181263927</v>
      </c>
      <c r="T393" s="4">
        <f t="shared" ca="1" si="109"/>
        <v>0</v>
      </c>
      <c r="U393" s="46">
        <f t="shared" ca="1" si="110"/>
        <v>1577.0020885749643</v>
      </c>
      <c r="V393" s="4">
        <f t="shared" ca="1" si="111"/>
        <v>0</v>
      </c>
      <c r="W393" s="13">
        <f t="shared" ca="1" si="112"/>
        <v>1968.1919999999998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147</v>
      </c>
      <c r="M394" s="7">
        <f t="shared" ca="1" si="102"/>
        <v>853</v>
      </c>
      <c r="N394" s="44">
        <f t="shared" ca="1" si="103"/>
        <v>8</v>
      </c>
      <c r="O394" s="94">
        <f t="shared" ca="1" si="104"/>
        <v>2.2453575181263927</v>
      </c>
      <c r="P394" s="94">
        <f t="shared" ca="1" si="105"/>
        <v>22.453575181263933</v>
      </c>
      <c r="Q394" s="94">
        <f t="shared" ca="1" si="106"/>
        <v>20.687578046340075</v>
      </c>
      <c r="R394" s="94">
        <f t="shared" ca="1" si="107"/>
        <v>2.1570576613802004</v>
      </c>
      <c r="S394" s="94">
        <f t="shared" ca="1" si="108"/>
        <v>2.2453575181263927</v>
      </c>
      <c r="T394" s="4">
        <f t="shared" ca="1" si="109"/>
        <v>0</v>
      </c>
      <c r="U394" s="46">
        <f t="shared" ca="1" si="110"/>
        <v>1611.0020885749643</v>
      </c>
      <c r="V394" s="4">
        <f t="shared" ca="1" si="111"/>
        <v>0</v>
      </c>
      <c r="W394" s="13">
        <f t="shared" ca="1" si="112"/>
        <v>15442.106399999999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126</v>
      </c>
      <c r="M395" s="7">
        <f t="shared" ca="1" si="102"/>
        <v>874</v>
      </c>
      <c r="N395" s="44">
        <f t="shared" ca="1" si="103"/>
        <v>8</v>
      </c>
      <c r="O395" s="94">
        <f t="shared" ca="1" si="104"/>
        <v>2.2453575181263927</v>
      </c>
      <c r="P395" s="94">
        <f t="shared" ca="1" si="105"/>
        <v>22.453575181263933</v>
      </c>
      <c r="Q395" s="94">
        <f t="shared" ca="1" si="106"/>
        <v>22.453575181263933</v>
      </c>
      <c r="R395" s="94">
        <f t="shared" ca="1" si="107"/>
        <v>2.2453575181263932</v>
      </c>
      <c r="S395" s="94">
        <f t="shared" ca="1" si="108"/>
        <v>2.2453575181263927</v>
      </c>
      <c r="T395" s="4">
        <f t="shared" ca="1" si="109"/>
        <v>0</v>
      </c>
      <c r="U395" s="46">
        <f t="shared" ca="1" si="110"/>
        <v>1590.0020885749643</v>
      </c>
      <c r="V395" s="4">
        <f t="shared" ca="1" si="111"/>
        <v>0</v>
      </c>
      <c r="W395" s="13">
        <f t="shared" ca="1" si="112"/>
        <v>13236.091199999999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105</v>
      </c>
      <c r="M396" s="7">
        <f t="shared" ca="1" si="102"/>
        <v>895</v>
      </c>
      <c r="N396" s="44">
        <f t="shared" ca="1" si="103"/>
        <v>8</v>
      </c>
      <c r="O396" s="94">
        <f t="shared" ca="1" si="104"/>
        <v>2.2453575181263927</v>
      </c>
      <c r="P396" s="94">
        <f t="shared" ca="1" si="105"/>
        <v>22.453575181263933</v>
      </c>
      <c r="Q396" s="94">
        <f t="shared" ca="1" si="106"/>
        <v>22.453575181263933</v>
      </c>
      <c r="R396" s="94">
        <f t="shared" ca="1" si="107"/>
        <v>2.2453575181263932</v>
      </c>
      <c r="S396" s="94">
        <f t="shared" ca="1" si="108"/>
        <v>2.2453575181263927</v>
      </c>
      <c r="T396" s="4">
        <f t="shared" ca="1" si="109"/>
        <v>0</v>
      </c>
      <c r="U396" s="46">
        <f t="shared" ca="1" si="110"/>
        <v>1569.0020885749643</v>
      </c>
      <c r="V396" s="4">
        <f t="shared" ca="1" si="111"/>
        <v>0</v>
      </c>
      <c r="W396" s="13">
        <f t="shared" ca="1" si="112"/>
        <v>11030.075999999999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84</v>
      </c>
      <c r="M397" s="7">
        <f t="shared" ca="1" si="102"/>
        <v>916</v>
      </c>
      <c r="N397" s="44">
        <f t="shared" ca="1" si="103"/>
        <v>8</v>
      </c>
      <c r="O397" s="94">
        <f t="shared" ca="1" si="104"/>
        <v>2.2453575181263927</v>
      </c>
      <c r="P397" s="94">
        <f t="shared" ca="1" si="105"/>
        <v>22.453575181263933</v>
      </c>
      <c r="Q397" s="94">
        <f t="shared" ca="1" si="106"/>
        <v>22.453575181263933</v>
      </c>
      <c r="R397" s="94">
        <f t="shared" ca="1" si="107"/>
        <v>2.2453575181263932</v>
      </c>
      <c r="S397" s="94">
        <f t="shared" ca="1" si="108"/>
        <v>2.2453575181263927</v>
      </c>
      <c r="T397" s="4">
        <f t="shared" ca="1" si="109"/>
        <v>0</v>
      </c>
      <c r="U397" s="46">
        <f t="shared" ca="1" si="110"/>
        <v>1548.0020885749643</v>
      </c>
      <c r="V397" s="4">
        <f t="shared" ca="1" si="111"/>
        <v>0</v>
      </c>
      <c r="W397" s="13">
        <f t="shared" ca="1" si="112"/>
        <v>8824.0607999999993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63</v>
      </c>
      <c r="M398" s="7">
        <f t="shared" ca="1" si="102"/>
        <v>937</v>
      </c>
      <c r="N398" s="44">
        <f t="shared" ca="1" si="103"/>
        <v>8</v>
      </c>
      <c r="O398" s="94">
        <f t="shared" ca="1" si="104"/>
        <v>2.2453575181263927</v>
      </c>
      <c r="P398" s="94">
        <f t="shared" ca="1" si="105"/>
        <v>22.453575181263933</v>
      </c>
      <c r="Q398" s="94">
        <f t="shared" ca="1" si="106"/>
        <v>22.453575181263933</v>
      </c>
      <c r="R398" s="94">
        <f t="shared" ca="1" si="107"/>
        <v>2.2453575181263932</v>
      </c>
      <c r="S398" s="94">
        <f t="shared" ca="1" si="108"/>
        <v>2.2453575181263927</v>
      </c>
      <c r="T398" s="4">
        <f t="shared" ca="1" si="109"/>
        <v>0</v>
      </c>
      <c r="U398" s="46">
        <f t="shared" ca="1" si="110"/>
        <v>1527.0020885749643</v>
      </c>
      <c r="V398" s="4">
        <f t="shared" ca="1" si="111"/>
        <v>0</v>
      </c>
      <c r="W398" s="13">
        <f t="shared" ca="1" si="112"/>
        <v>6618.0455999999995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42</v>
      </c>
      <c r="M399" s="7">
        <f t="shared" ca="1" si="102"/>
        <v>958</v>
      </c>
      <c r="N399" s="44">
        <f t="shared" ca="1" si="103"/>
        <v>8</v>
      </c>
      <c r="O399" s="94">
        <f t="shared" ca="1" si="104"/>
        <v>2.2453575181263927</v>
      </c>
      <c r="P399" s="94">
        <f t="shared" ca="1" si="105"/>
        <v>22.453575181263933</v>
      </c>
      <c r="Q399" s="94">
        <f t="shared" ca="1" si="106"/>
        <v>22.453575181263933</v>
      </c>
      <c r="R399" s="94">
        <f t="shared" ca="1" si="107"/>
        <v>2.2453575181263932</v>
      </c>
      <c r="S399" s="94">
        <f t="shared" ca="1" si="108"/>
        <v>2.2453575181263927</v>
      </c>
      <c r="T399" s="4">
        <f t="shared" ca="1" si="109"/>
        <v>0</v>
      </c>
      <c r="U399" s="46">
        <f t="shared" ca="1" si="110"/>
        <v>1506.0020885749643</v>
      </c>
      <c r="V399" s="4">
        <f t="shared" ca="1" si="111"/>
        <v>0</v>
      </c>
      <c r="W399" s="13">
        <f t="shared" ca="1" si="112"/>
        <v>4412.0303999999996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21</v>
      </c>
      <c r="M400" s="7">
        <f t="shared" ca="1" si="102"/>
        <v>979</v>
      </c>
      <c r="N400" s="44">
        <f t="shared" ca="1" si="103"/>
        <v>9</v>
      </c>
      <c r="O400" s="94">
        <f t="shared" ca="1" si="104"/>
        <v>2.4463826226525924</v>
      </c>
      <c r="P400" s="94">
        <f t="shared" ca="1" si="105"/>
        <v>24.463826226525924</v>
      </c>
      <c r="Q400" s="94">
        <f t="shared" ca="1" si="106"/>
        <v>24.061776017473527</v>
      </c>
      <c r="R400" s="94">
        <f t="shared" ca="1" si="107"/>
        <v>2.4262801121999726</v>
      </c>
      <c r="S400" s="94">
        <f t="shared" ca="1" si="108"/>
        <v>2.4463826226525924</v>
      </c>
      <c r="T400" s="4">
        <f t="shared" ca="1" si="109"/>
        <v>0</v>
      </c>
      <c r="U400" s="46">
        <f t="shared" ca="1" si="110"/>
        <v>1592.2016685710905</v>
      </c>
      <c r="V400" s="4">
        <f t="shared" ca="1" si="111"/>
        <v>0</v>
      </c>
      <c r="W400" s="13">
        <f t="shared" ca="1" si="112"/>
        <v>2206.0151999999998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2.4463826226525924</v>
      </c>
      <c r="P401" s="94">
        <f t="shared" ca="1" si="105"/>
        <v>24.463826226525924</v>
      </c>
      <c r="Q401" s="94">
        <f t="shared" ca="1" si="106"/>
        <v>24.463826226525924</v>
      </c>
      <c r="R401" s="94">
        <f t="shared" ca="1" si="107"/>
        <v>2.4463826226525924</v>
      </c>
      <c r="S401" s="94">
        <f t="shared" ca="1" si="108"/>
        <v>2.4463826226525924</v>
      </c>
      <c r="T401" s="4">
        <f t="shared" ca="1" si="109"/>
        <v>0</v>
      </c>
      <c r="U401" s="46">
        <f t="shared" ca="1" si="110"/>
        <v>1571.2016685710905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373</v>
      </c>
      <c r="M402" s="7">
        <f t="shared" ref="M402:M465" ca="1" si="121">MAX(Set1MinTP-(L402+Set1Regain), 0)</f>
        <v>627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1.8267422873331627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18.267422873331626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18.267422873331626</v>
      </c>
      <c r="R402" s="94">
        <f t="shared" ref="R402:R465" ca="1" si="126">(P402+Q402)/20</f>
        <v>1.8267422873331625</v>
      </c>
      <c r="S402" s="94">
        <f t="shared" ref="S402:S465" ca="1" si="127">R402*Set1ConserveTP + O402*(1-Set1ConserveTP)</f>
        <v>1.8267422873331627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1613.7693882274957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19836.915119999998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352</v>
      </c>
      <c r="M403" s="7">
        <f t="shared" ca="1" si="121"/>
        <v>648</v>
      </c>
      <c r="N403" s="44">
        <f t="shared" ca="1" si="122"/>
        <v>6</v>
      </c>
      <c r="O403" s="94">
        <f t="shared" ca="1" si="123"/>
        <v>1.8267422873331627</v>
      </c>
      <c r="P403" s="94">
        <f t="shared" ca="1" si="124"/>
        <v>18.267422873331626</v>
      </c>
      <c r="Q403" s="94">
        <f t="shared" ca="1" si="125"/>
        <v>18.267422873331626</v>
      </c>
      <c r="R403" s="94">
        <f t="shared" ca="1" si="126"/>
        <v>1.8267422873331625</v>
      </c>
      <c r="S403" s="94">
        <f t="shared" ca="1" si="127"/>
        <v>1.8267422873331627</v>
      </c>
      <c r="T403" s="4">
        <f t="shared" ca="1" si="128"/>
        <v>0</v>
      </c>
      <c r="U403" s="46">
        <f t="shared" ca="1" si="129"/>
        <v>1592.7693882274957</v>
      </c>
      <c r="V403" s="4">
        <f t="shared" ca="1" si="130"/>
        <v>0</v>
      </c>
      <c r="W403" s="13">
        <f t="shared" ca="1" si="131"/>
        <v>17630.89992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331</v>
      </c>
      <c r="M404" s="7">
        <f t="shared" ca="1" si="121"/>
        <v>669</v>
      </c>
      <c r="N404" s="44">
        <f t="shared" ca="1" si="122"/>
        <v>6</v>
      </c>
      <c r="O404" s="94">
        <f t="shared" ca="1" si="123"/>
        <v>1.8267422873331627</v>
      </c>
      <c r="P404" s="94">
        <f t="shared" ca="1" si="124"/>
        <v>18.267422873331626</v>
      </c>
      <c r="Q404" s="94">
        <f t="shared" ca="1" si="125"/>
        <v>18.267422873331626</v>
      </c>
      <c r="R404" s="94">
        <f t="shared" ca="1" si="126"/>
        <v>1.8267422873331625</v>
      </c>
      <c r="S404" s="94">
        <f t="shared" ca="1" si="127"/>
        <v>1.8267422873331627</v>
      </c>
      <c r="T404" s="4">
        <f t="shared" ca="1" si="128"/>
        <v>0</v>
      </c>
      <c r="U404" s="46">
        <f t="shared" ca="1" si="129"/>
        <v>1571.7693882274957</v>
      </c>
      <c r="V404" s="4">
        <f t="shared" ca="1" si="130"/>
        <v>0</v>
      </c>
      <c r="W404" s="13">
        <f t="shared" ca="1" si="131"/>
        <v>15424.884719999998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310</v>
      </c>
      <c r="M405" s="7">
        <f t="shared" ca="1" si="121"/>
        <v>690</v>
      </c>
      <c r="N405" s="44">
        <f t="shared" ca="1" si="122"/>
        <v>6</v>
      </c>
      <c r="O405" s="94">
        <f t="shared" ca="1" si="123"/>
        <v>1.8267422873331627</v>
      </c>
      <c r="P405" s="94">
        <f t="shared" ca="1" si="124"/>
        <v>18.267422873331626</v>
      </c>
      <c r="Q405" s="94">
        <f t="shared" ca="1" si="125"/>
        <v>18.267422873331626</v>
      </c>
      <c r="R405" s="94">
        <f t="shared" ca="1" si="126"/>
        <v>1.8267422873331625</v>
      </c>
      <c r="S405" s="94">
        <f t="shared" ca="1" si="127"/>
        <v>1.8267422873331627</v>
      </c>
      <c r="T405" s="4">
        <f t="shared" ca="1" si="128"/>
        <v>0</v>
      </c>
      <c r="U405" s="46">
        <f t="shared" ca="1" si="129"/>
        <v>1550.7693882274957</v>
      </c>
      <c r="V405" s="4">
        <f t="shared" ca="1" si="130"/>
        <v>0</v>
      </c>
      <c r="W405" s="13">
        <f t="shared" ca="1" si="131"/>
        <v>13218.86952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289</v>
      </c>
      <c r="M406" s="7">
        <f t="shared" ca="1" si="121"/>
        <v>711</v>
      </c>
      <c r="N406" s="44">
        <f t="shared" ca="1" si="122"/>
        <v>6</v>
      </c>
      <c r="O406" s="94">
        <f t="shared" ca="1" si="123"/>
        <v>1.8267422873331627</v>
      </c>
      <c r="P406" s="94">
        <f t="shared" ca="1" si="124"/>
        <v>18.267422873331626</v>
      </c>
      <c r="Q406" s="94">
        <f t="shared" ca="1" si="125"/>
        <v>18.267422873331626</v>
      </c>
      <c r="R406" s="94">
        <f t="shared" ca="1" si="126"/>
        <v>1.8267422873331625</v>
      </c>
      <c r="S406" s="94">
        <f t="shared" ca="1" si="127"/>
        <v>1.8267422873331627</v>
      </c>
      <c r="T406" s="4">
        <f t="shared" ca="1" si="128"/>
        <v>0</v>
      </c>
      <c r="U406" s="46">
        <f t="shared" ca="1" si="129"/>
        <v>1529.7693882274957</v>
      </c>
      <c r="V406" s="4">
        <f t="shared" ca="1" si="130"/>
        <v>0</v>
      </c>
      <c r="W406" s="13">
        <f t="shared" ca="1" si="131"/>
        <v>11012.854319999999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268</v>
      </c>
      <c r="M407" s="7">
        <f t="shared" ca="1" si="121"/>
        <v>732</v>
      </c>
      <c r="N407" s="44">
        <f t="shared" ca="1" si="122"/>
        <v>7</v>
      </c>
      <c r="O407" s="94">
        <f t="shared" ca="1" si="123"/>
        <v>2.024607876260911</v>
      </c>
      <c r="P407" s="94">
        <f t="shared" ca="1" si="124"/>
        <v>20.246078762609113</v>
      </c>
      <c r="Q407" s="94">
        <f t="shared" ca="1" si="125"/>
        <v>18.465288462259373</v>
      </c>
      <c r="R407" s="94">
        <f t="shared" ca="1" si="126"/>
        <v>1.935568361243424</v>
      </c>
      <c r="S407" s="94">
        <f t="shared" ca="1" si="127"/>
        <v>2.024607876260911</v>
      </c>
      <c r="T407" s="4">
        <f t="shared" ca="1" si="128"/>
        <v>0</v>
      </c>
      <c r="U407" s="46">
        <f t="shared" ca="1" si="129"/>
        <v>1614.2841102754392</v>
      </c>
      <c r="V407" s="4">
        <f t="shared" ca="1" si="130"/>
        <v>0</v>
      </c>
      <c r="W407" s="13">
        <f t="shared" ca="1" si="131"/>
        <v>8806.8391200000005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247</v>
      </c>
      <c r="M408" s="7">
        <f t="shared" ca="1" si="121"/>
        <v>753</v>
      </c>
      <c r="N408" s="44">
        <f t="shared" ca="1" si="122"/>
        <v>7</v>
      </c>
      <c r="O408" s="94">
        <f t="shared" ca="1" si="123"/>
        <v>2.024607876260911</v>
      </c>
      <c r="P408" s="94">
        <f t="shared" ca="1" si="124"/>
        <v>20.246078762609113</v>
      </c>
      <c r="Q408" s="94">
        <f t="shared" ca="1" si="125"/>
        <v>20.246078762609113</v>
      </c>
      <c r="R408" s="94">
        <f t="shared" ca="1" si="126"/>
        <v>2.0246078762609114</v>
      </c>
      <c r="S408" s="94">
        <f t="shared" ca="1" si="127"/>
        <v>2.024607876260911</v>
      </c>
      <c r="T408" s="4">
        <f t="shared" ca="1" si="128"/>
        <v>0</v>
      </c>
      <c r="U408" s="46">
        <f t="shared" ca="1" si="129"/>
        <v>1593.2841102754392</v>
      </c>
      <c r="V408" s="4">
        <f t="shared" ca="1" si="130"/>
        <v>0</v>
      </c>
      <c r="W408" s="13">
        <f t="shared" ca="1" si="131"/>
        <v>6600.8239199999998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226</v>
      </c>
      <c r="M409" s="7">
        <f t="shared" ca="1" si="121"/>
        <v>774</v>
      </c>
      <c r="N409" s="44">
        <f t="shared" ca="1" si="122"/>
        <v>7</v>
      </c>
      <c r="O409" s="94">
        <f t="shared" ca="1" si="123"/>
        <v>2.024607876260911</v>
      </c>
      <c r="P409" s="94">
        <f t="shared" ca="1" si="124"/>
        <v>20.246078762609113</v>
      </c>
      <c r="Q409" s="94">
        <f t="shared" ca="1" si="125"/>
        <v>20.246078762609113</v>
      </c>
      <c r="R409" s="94">
        <f t="shared" ca="1" si="126"/>
        <v>2.0246078762609114</v>
      </c>
      <c r="S409" s="94">
        <f t="shared" ca="1" si="127"/>
        <v>2.024607876260911</v>
      </c>
      <c r="T409" s="4">
        <f t="shared" ca="1" si="128"/>
        <v>0</v>
      </c>
      <c r="U409" s="46">
        <f t="shared" ca="1" si="129"/>
        <v>1572.2841102754392</v>
      </c>
      <c r="V409" s="4">
        <f t="shared" ca="1" si="130"/>
        <v>0</v>
      </c>
      <c r="W409" s="13">
        <f t="shared" ca="1" si="131"/>
        <v>4394.80872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260</v>
      </c>
      <c r="M410" s="7">
        <f t="shared" ca="1" si="121"/>
        <v>740</v>
      </c>
      <c r="N410" s="44">
        <f t="shared" ca="1" si="122"/>
        <v>7</v>
      </c>
      <c r="O410" s="94">
        <f t="shared" ca="1" si="123"/>
        <v>2.024607876260911</v>
      </c>
      <c r="P410" s="94">
        <f t="shared" ca="1" si="124"/>
        <v>20.246078762609113</v>
      </c>
      <c r="Q410" s="94">
        <f t="shared" ca="1" si="125"/>
        <v>20.048213173681361</v>
      </c>
      <c r="R410" s="94">
        <f t="shared" ca="1" si="126"/>
        <v>2.0147145968145237</v>
      </c>
      <c r="S410" s="94">
        <f t="shared" ca="1" si="127"/>
        <v>2.024607876260911</v>
      </c>
      <c r="T410" s="4">
        <f t="shared" ca="1" si="128"/>
        <v>0</v>
      </c>
      <c r="U410" s="46">
        <f t="shared" ca="1" si="129"/>
        <v>1606.2841102754392</v>
      </c>
      <c r="V410" s="4">
        <f t="shared" ca="1" si="130"/>
        <v>0</v>
      </c>
      <c r="W410" s="13">
        <f t="shared" ca="1" si="131"/>
        <v>17868.723119999999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239</v>
      </c>
      <c r="M411" s="7">
        <f t="shared" ca="1" si="121"/>
        <v>761</v>
      </c>
      <c r="N411" s="44">
        <f t="shared" ca="1" si="122"/>
        <v>7</v>
      </c>
      <c r="O411" s="94">
        <f t="shared" ca="1" si="123"/>
        <v>2.024607876260911</v>
      </c>
      <c r="P411" s="94">
        <f t="shared" ca="1" si="124"/>
        <v>20.246078762609113</v>
      </c>
      <c r="Q411" s="94">
        <f t="shared" ca="1" si="125"/>
        <v>20.246078762609113</v>
      </c>
      <c r="R411" s="94">
        <f t="shared" ca="1" si="126"/>
        <v>2.0246078762609114</v>
      </c>
      <c r="S411" s="94">
        <f t="shared" ca="1" si="127"/>
        <v>2.024607876260911</v>
      </c>
      <c r="T411" s="4">
        <f t="shared" ca="1" si="128"/>
        <v>0</v>
      </c>
      <c r="U411" s="46">
        <f t="shared" ca="1" si="129"/>
        <v>1585.2841102754392</v>
      </c>
      <c r="V411" s="4">
        <f t="shared" ca="1" si="130"/>
        <v>0</v>
      </c>
      <c r="W411" s="13">
        <f t="shared" ca="1" si="131"/>
        <v>15662.707919999999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218</v>
      </c>
      <c r="M412" s="7">
        <f t="shared" ca="1" si="121"/>
        <v>782</v>
      </c>
      <c r="N412" s="44">
        <f t="shared" ca="1" si="122"/>
        <v>7</v>
      </c>
      <c r="O412" s="94">
        <f t="shared" ca="1" si="123"/>
        <v>2.024607876260911</v>
      </c>
      <c r="P412" s="94">
        <f t="shared" ca="1" si="124"/>
        <v>20.246078762609113</v>
      </c>
      <c r="Q412" s="94">
        <f t="shared" ca="1" si="125"/>
        <v>20.246078762609113</v>
      </c>
      <c r="R412" s="94">
        <f t="shared" ca="1" si="126"/>
        <v>2.0246078762609114</v>
      </c>
      <c r="S412" s="94">
        <f t="shared" ca="1" si="127"/>
        <v>2.024607876260911</v>
      </c>
      <c r="T412" s="4">
        <f t="shared" ca="1" si="128"/>
        <v>0</v>
      </c>
      <c r="U412" s="46">
        <f t="shared" ca="1" si="129"/>
        <v>1564.2841102754392</v>
      </c>
      <c r="V412" s="4">
        <f t="shared" ca="1" si="130"/>
        <v>0</v>
      </c>
      <c r="W412" s="13">
        <f t="shared" ca="1" si="131"/>
        <v>13456.692719999999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197</v>
      </c>
      <c r="M413" s="7">
        <f t="shared" ca="1" si="121"/>
        <v>803</v>
      </c>
      <c r="N413" s="44">
        <f t="shared" ca="1" si="122"/>
        <v>7</v>
      </c>
      <c r="O413" s="94">
        <f t="shared" ca="1" si="123"/>
        <v>2.024607876260911</v>
      </c>
      <c r="P413" s="94">
        <f t="shared" ca="1" si="124"/>
        <v>20.246078762609113</v>
      </c>
      <c r="Q413" s="94">
        <f t="shared" ca="1" si="125"/>
        <v>20.246078762609113</v>
      </c>
      <c r="R413" s="94">
        <f t="shared" ca="1" si="126"/>
        <v>2.0246078762609114</v>
      </c>
      <c r="S413" s="94">
        <f t="shared" ca="1" si="127"/>
        <v>2.024607876260911</v>
      </c>
      <c r="T413" s="4">
        <f t="shared" ca="1" si="128"/>
        <v>0</v>
      </c>
      <c r="U413" s="46">
        <f t="shared" ca="1" si="129"/>
        <v>1543.2841102754392</v>
      </c>
      <c r="V413" s="4">
        <f t="shared" ca="1" si="130"/>
        <v>0</v>
      </c>
      <c r="W413" s="13">
        <f t="shared" ca="1" si="131"/>
        <v>11250.677519999999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176</v>
      </c>
      <c r="M414" s="7">
        <f t="shared" ca="1" si="121"/>
        <v>824</v>
      </c>
      <c r="N414" s="44">
        <f t="shared" ca="1" si="122"/>
        <v>7</v>
      </c>
      <c r="O414" s="94">
        <f t="shared" ca="1" si="123"/>
        <v>2.024607876260911</v>
      </c>
      <c r="P414" s="94">
        <f t="shared" ca="1" si="124"/>
        <v>20.246078762609113</v>
      </c>
      <c r="Q414" s="94">
        <f t="shared" ca="1" si="125"/>
        <v>20.246078762609113</v>
      </c>
      <c r="R414" s="94">
        <f t="shared" ca="1" si="126"/>
        <v>2.0246078762609114</v>
      </c>
      <c r="S414" s="94">
        <f t="shared" ca="1" si="127"/>
        <v>2.024607876260911</v>
      </c>
      <c r="T414" s="4">
        <f t="shared" ca="1" si="128"/>
        <v>0</v>
      </c>
      <c r="U414" s="46">
        <f t="shared" ca="1" si="129"/>
        <v>1522.2841102754392</v>
      </c>
      <c r="V414" s="4">
        <f t="shared" ca="1" si="130"/>
        <v>0</v>
      </c>
      <c r="W414" s="13">
        <f t="shared" ca="1" si="131"/>
        <v>9044.6623199999995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155</v>
      </c>
      <c r="M415" s="7">
        <f t="shared" ca="1" si="121"/>
        <v>845</v>
      </c>
      <c r="N415" s="44">
        <f t="shared" ca="1" si="122"/>
        <v>8</v>
      </c>
      <c r="O415" s="94">
        <f t="shared" ca="1" si="123"/>
        <v>2.2453575181263927</v>
      </c>
      <c r="P415" s="94">
        <f t="shared" ca="1" si="124"/>
        <v>21.129077330071038</v>
      </c>
      <c r="Q415" s="94">
        <f t="shared" ca="1" si="125"/>
        <v>20.246078762609113</v>
      </c>
      <c r="R415" s="94">
        <f t="shared" ca="1" si="126"/>
        <v>2.0687578046340076</v>
      </c>
      <c r="S415" s="94">
        <f t="shared" ca="1" si="127"/>
        <v>2.2453575181263927</v>
      </c>
      <c r="T415" s="4">
        <f t="shared" ca="1" si="128"/>
        <v>0</v>
      </c>
      <c r="U415" s="46">
        <f t="shared" ca="1" si="129"/>
        <v>1619.0020885749643</v>
      </c>
      <c r="V415" s="4">
        <f t="shared" ca="1" si="130"/>
        <v>0</v>
      </c>
      <c r="W415" s="13">
        <f t="shared" ca="1" si="131"/>
        <v>6838.6471199999996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134</v>
      </c>
      <c r="M416" s="7">
        <f t="shared" ca="1" si="121"/>
        <v>866</v>
      </c>
      <c r="N416" s="44">
        <f t="shared" ca="1" si="122"/>
        <v>8</v>
      </c>
      <c r="O416" s="94">
        <f t="shared" ca="1" si="123"/>
        <v>2.2453575181263927</v>
      </c>
      <c r="P416" s="94">
        <f t="shared" ca="1" si="124"/>
        <v>22.453575181263933</v>
      </c>
      <c r="Q416" s="94">
        <f t="shared" ca="1" si="125"/>
        <v>22.453575181263933</v>
      </c>
      <c r="R416" s="94">
        <f t="shared" ca="1" si="126"/>
        <v>2.2453575181263932</v>
      </c>
      <c r="S416" s="94">
        <f t="shared" ca="1" si="127"/>
        <v>2.2453575181263927</v>
      </c>
      <c r="T416" s="4">
        <f t="shared" ca="1" si="128"/>
        <v>0</v>
      </c>
      <c r="U416" s="46">
        <f t="shared" ca="1" si="129"/>
        <v>1598.0020885749643</v>
      </c>
      <c r="V416" s="4">
        <f t="shared" ca="1" si="130"/>
        <v>0</v>
      </c>
      <c r="W416" s="13">
        <f t="shared" ca="1" si="131"/>
        <v>4632.6319199999998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113</v>
      </c>
      <c r="M417" s="7">
        <f t="shared" ca="1" si="121"/>
        <v>887</v>
      </c>
      <c r="N417" s="44">
        <f t="shared" ca="1" si="122"/>
        <v>8</v>
      </c>
      <c r="O417" s="94">
        <f t="shared" ca="1" si="123"/>
        <v>2.2453575181263927</v>
      </c>
      <c r="P417" s="94">
        <f t="shared" ca="1" si="124"/>
        <v>22.453575181263933</v>
      </c>
      <c r="Q417" s="94">
        <f t="shared" ca="1" si="125"/>
        <v>22.453575181263933</v>
      </c>
      <c r="R417" s="94">
        <f t="shared" ca="1" si="126"/>
        <v>2.2453575181263932</v>
      </c>
      <c r="S417" s="94">
        <f t="shared" ca="1" si="127"/>
        <v>2.2453575181263927</v>
      </c>
      <c r="T417" s="4">
        <f t="shared" ca="1" si="128"/>
        <v>0</v>
      </c>
      <c r="U417" s="46">
        <f t="shared" ca="1" si="129"/>
        <v>1577.0020885749643</v>
      </c>
      <c r="V417" s="4">
        <f t="shared" ca="1" si="130"/>
        <v>0</v>
      </c>
      <c r="W417" s="13">
        <f t="shared" ca="1" si="131"/>
        <v>2426.61672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260</v>
      </c>
      <c r="M418" s="7">
        <f t="shared" ca="1" si="121"/>
        <v>740</v>
      </c>
      <c r="N418" s="44">
        <f t="shared" ca="1" si="122"/>
        <v>7</v>
      </c>
      <c r="O418" s="94">
        <f t="shared" ca="1" si="123"/>
        <v>2.024607876260911</v>
      </c>
      <c r="P418" s="94">
        <f t="shared" ca="1" si="124"/>
        <v>20.246078762609113</v>
      </c>
      <c r="Q418" s="94">
        <f t="shared" ca="1" si="125"/>
        <v>20.048213173681361</v>
      </c>
      <c r="R418" s="94">
        <f t="shared" ca="1" si="126"/>
        <v>2.0147145968145237</v>
      </c>
      <c r="S418" s="94">
        <f t="shared" ca="1" si="127"/>
        <v>2.024607876260911</v>
      </c>
      <c r="T418" s="4">
        <f t="shared" ca="1" si="128"/>
        <v>0</v>
      </c>
      <c r="U418" s="46">
        <f t="shared" ca="1" si="129"/>
        <v>1606.2841102754392</v>
      </c>
      <c r="V418" s="4">
        <f t="shared" ca="1" si="130"/>
        <v>0</v>
      </c>
      <c r="W418" s="13">
        <f t="shared" ca="1" si="131"/>
        <v>17410.2984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239</v>
      </c>
      <c r="M419" s="7">
        <f t="shared" ca="1" si="121"/>
        <v>761</v>
      </c>
      <c r="N419" s="44">
        <f t="shared" ca="1" si="122"/>
        <v>7</v>
      </c>
      <c r="O419" s="94">
        <f t="shared" ca="1" si="123"/>
        <v>2.024607876260911</v>
      </c>
      <c r="P419" s="94">
        <f t="shared" ca="1" si="124"/>
        <v>20.246078762609113</v>
      </c>
      <c r="Q419" s="94">
        <f t="shared" ca="1" si="125"/>
        <v>20.246078762609113</v>
      </c>
      <c r="R419" s="94">
        <f t="shared" ca="1" si="126"/>
        <v>2.0246078762609114</v>
      </c>
      <c r="S419" s="94">
        <f t="shared" ca="1" si="127"/>
        <v>2.024607876260911</v>
      </c>
      <c r="T419" s="4">
        <f t="shared" ca="1" si="128"/>
        <v>0</v>
      </c>
      <c r="U419" s="46">
        <f t="shared" ca="1" si="129"/>
        <v>1585.2841102754392</v>
      </c>
      <c r="V419" s="4">
        <f t="shared" ca="1" si="130"/>
        <v>0</v>
      </c>
      <c r="W419" s="13">
        <f t="shared" ca="1" si="131"/>
        <v>15204.283199999998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218</v>
      </c>
      <c r="M420" s="7">
        <f t="shared" ca="1" si="121"/>
        <v>782</v>
      </c>
      <c r="N420" s="44">
        <f t="shared" ca="1" si="122"/>
        <v>7</v>
      </c>
      <c r="O420" s="94">
        <f t="shared" ca="1" si="123"/>
        <v>2.024607876260911</v>
      </c>
      <c r="P420" s="94">
        <f t="shared" ca="1" si="124"/>
        <v>20.246078762609113</v>
      </c>
      <c r="Q420" s="94">
        <f t="shared" ca="1" si="125"/>
        <v>20.246078762609113</v>
      </c>
      <c r="R420" s="94">
        <f t="shared" ca="1" si="126"/>
        <v>2.0246078762609114</v>
      </c>
      <c r="S420" s="94">
        <f t="shared" ca="1" si="127"/>
        <v>2.024607876260911</v>
      </c>
      <c r="T420" s="4">
        <f t="shared" ca="1" si="128"/>
        <v>0</v>
      </c>
      <c r="U420" s="46">
        <f t="shared" ca="1" si="129"/>
        <v>1564.2841102754392</v>
      </c>
      <c r="V420" s="4">
        <f t="shared" ca="1" si="130"/>
        <v>0</v>
      </c>
      <c r="W420" s="13">
        <f t="shared" ca="1" si="131"/>
        <v>12998.267999999998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197</v>
      </c>
      <c r="M421" s="7">
        <f t="shared" ca="1" si="121"/>
        <v>803</v>
      </c>
      <c r="N421" s="44">
        <f t="shared" ca="1" si="122"/>
        <v>7</v>
      </c>
      <c r="O421" s="94">
        <f t="shared" ca="1" si="123"/>
        <v>2.024607876260911</v>
      </c>
      <c r="P421" s="94">
        <f t="shared" ca="1" si="124"/>
        <v>20.246078762609113</v>
      </c>
      <c r="Q421" s="94">
        <f t="shared" ca="1" si="125"/>
        <v>20.246078762609113</v>
      </c>
      <c r="R421" s="94">
        <f t="shared" ca="1" si="126"/>
        <v>2.0246078762609114</v>
      </c>
      <c r="S421" s="94">
        <f t="shared" ca="1" si="127"/>
        <v>2.024607876260911</v>
      </c>
      <c r="T421" s="4">
        <f t="shared" ca="1" si="128"/>
        <v>0</v>
      </c>
      <c r="U421" s="46">
        <f t="shared" ca="1" si="129"/>
        <v>1543.2841102754392</v>
      </c>
      <c r="V421" s="4">
        <f t="shared" ca="1" si="130"/>
        <v>0</v>
      </c>
      <c r="W421" s="13">
        <f t="shared" ca="1" si="131"/>
        <v>10792.252799999998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176</v>
      </c>
      <c r="M422" s="7">
        <f t="shared" ca="1" si="121"/>
        <v>824</v>
      </c>
      <c r="N422" s="44">
        <f t="shared" ca="1" si="122"/>
        <v>7</v>
      </c>
      <c r="O422" s="94">
        <f t="shared" ca="1" si="123"/>
        <v>2.024607876260911</v>
      </c>
      <c r="P422" s="94">
        <f t="shared" ca="1" si="124"/>
        <v>20.246078762609113</v>
      </c>
      <c r="Q422" s="94">
        <f t="shared" ca="1" si="125"/>
        <v>20.246078762609113</v>
      </c>
      <c r="R422" s="94">
        <f t="shared" ca="1" si="126"/>
        <v>2.0246078762609114</v>
      </c>
      <c r="S422" s="94">
        <f t="shared" ca="1" si="127"/>
        <v>2.024607876260911</v>
      </c>
      <c r="T422" s="4">
        <f t="shared" ca="1" si="128"/>
        <v>0</v>
      </c>
      <c r="U422" s="46">
        <f t="shared" ca="1" si="129"/>
        <v>1522.2841102754392</v>
      </c>
      <c r="V422" s="4">
        <f t="shared" ca="1" si="130"/>
        <v>0</v>
      </c>
      <c r="W422" s="13">
        <f t="shared" ca="1" si="131"/>
        <v>8586.2375999999986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155</v>
      </c>
      <c r="M423" s="7">
        <f t="shared" ca="1" si="121"/>
        <v>845</v>
      </c>
      <c r="N423" s="44">
        <f t="shared" ca="1" si="122"/>
        <v>8</v>
      </c>
      <c r="O423" s="94">
        <f t="shared" ca="1" si="123"/>
        <v>2.2453575181263927</v>
      </c>
      <c r="P423" s="94">
        <f t="shared" ca="1" si="124"/>
        <v>21.129077330071038</v>
      </c>
      <c r="Q423" s="94">
        <f t="shared" ca="1" si="125"/>
        <v>20.246078762609113</v>
      </c>
      <c r="R423" s="94">
        <f t="shared" ca="1" si="126"/>
        <v>2.0687578046340076</v>
      </c>
      <c r="S423" s="94">
        <f t="shared" ca="1" si="127"/>
        <v>2.2453575181263927</v>
      </c>
      <c r="T423" s="4">
        <f t="shared" ca="1" si="128"/>
        <v>0</v>
      </c>
      <c r="U423" s="46">
        <f t="shared" ca="1" si="129"/>
        <v>1619.0020885749643</v>
      </c>
      <c r="V423" s="4">
        <f t="shared" ca="1" si="130"/>
        <v>0</v>
      </c>
      <c r="W423" s="13">
        <f t="shared" ca="1" si="131"/>
        <v>6380.2223999999997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134</v>
      </c>
      <c r="M424" s="7">
        <f t="shared" ca="1" si="121"/>
        <v>866</v>
      </c>
      <c r="N424" s="44">
        <f t="shared" ca="1" si="122"/>
        <v>8</v>
      </c>
      <c r="O424" s="94">
        <f t="shared" ca="1" si="123"/>
        <v>2.2453575181263927</v>
      </c>
      <c r="P424" s="94">
        <f t="shared" ca="1" si="124"/>
        <v>22.453575181263933</v>
      </c>
      <c r="Q424" s="94">
        <f t="shared" ca="1" si="125"/>
        <v>22.453575181263933</v>
      </c>
      <c r="R424" s="94">
        <f t="shared" ca="1" si="126"/>
        <v>2.2453575181263932</v>
      </c>
      <c r="S424" s="94">
        <f t="shared" ca="1" si="127"/>
        <v>2.2453575181263927</v>
      </c>
      <c r="T424" s="4">
        <f t="shared" ca="1" si="128"/>
        <v>0</v>
      </c>
      <c r="U424" s="46">
        <f t="shared" ca="1" si="129"/>
        <v>1598.0020885749643</v>
      </c>
      <c r="V424" s="4">
        <f t="shared" ca="1" si="130"/>
        <v>0</v>
      </c>
      <c r="W424" s="13">
        <f t="shared" ca="1" si="131"/>
        <v>4174.2071999999998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113</v>
      </c>
      <c r="M425" s="7">
        <f t="shared" ca="1" si="121"/>
        <v>887</v>
      </c>
      <c r="N425" s="44">
        <f t="shared" ca="1" si="122"/>
        <v>8</v>
      </c>
      <c r="O425" s="94">
        <f t="shared" ca="1" si="123"/>
        <v>2.2453575181263927</v>
      </c>
      <c r="P425" s="94">
        <f t="shared" ca="1" si="124"/>
        <v>22.453575181263933</v>
      </c>
      <c r="Q425" s="94">
        <f t="shared" ca="1" si="125"/>
        <v>22.453575181263933</v>
      </c>
      <c r="R425" s="94">
        <f t="shared" ca="1" si="126"/>
        <v>2.2453575181263932</v>
      </c>
      <c r="S425" s="94">
        <f t="shared" ca="1" si="127"/>
        <v>2.2453575181263927</v>
      </c>
      <c r="T425" s="4">
        <f t="shared" ca="1" si="128"/>
        <v>0</v>
      </c>
      <c r="U425" s="46">
        <f t="shared" ca="1" si="129"/>
        <v>1577.0020885749643</v>
      </c>
      <c r="V425" s="4">
        <f t="shared" ca="1" si="130"/>
        <v>0</v>
      </c>
      <c r="W425" s="13">
        <f t="shared" ca="1" si="131"/>
        <v>1968.1919999999998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147</v>
      </c>
      <c r="M426" s="7">
        <f t="shared" ca="1" si="121"/>
        <v>853</v>
      </c>
      <c r="N426" s="44">
        <f t="shared" ca="1" si="122"/>
        <v>8</v>
      </c>
      <c r="O426" s="94">
        <f t="shared" ca="1" si="123"/>
        <v>2.2453575181263927</v>
      </c>
      <c r="P426" s="94">
        <f t="shared" ca="1" si="124"/>
        <v>22.453575181263933</v>
      </c>
      <c r="Q426" s="94">
        <f t="shared" ca="1" si="125"/>
        <v>20.687578046340075</v>
      </c>
      <c r="R426" s="94">
        <f t="shared" ca="1" si="126"/>
        <v>2.1570576613802004</v>
      </c>
      <c r="S426" s="94">
        <f t="shared" ca="1" si="127"/>
        <v>2.2453575181263927</v>
      </c>
      <c r="T426" s="4">
        <f t="shared" ca="1" si="128"/>
        <v>0</v>
      </c>
      <c r="U426" s="46">
        <f t="shared" ca="1" si="129"/>
        <v>1611.0020885749643</v>
      </c>
      <c r="V426" s="4">
        <f t="shared" ca="1" si="130"/>
        <v>0</v>
      </c>
      <c r="W426" s="13">
        <f t="shared" ca="1" si="131"/>
        <v>15442.106399999999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126</v>
      </c>
      <c r="M427" s="7">
        <f t="shared" ca="1" si="121"/>
        <v>874</v>
      </c>
      <c r="N427" s="44">
        <f t="shared" ca="1" si="122"/>
        <v>8</v>
      </c>
      <c r="O427" s="94">
        <f t="shared" ca="1" si="123"/>
        <v>2.2453575181263927</v>
      </c>
      <c r="P427" s="94">
        <f t="shared" ca="1" si="124"/>
        <v>22.453575181263933</v>
      </c>
      <c r="Q427" s="94">
        <f t="shared" ca="1" si="125"/>
        <v>22.453575181263933</v>
      </c>
      <c r="R427" s="94">
        <f t="shared" ca="1" si="126"/>
        <v>2.2453575181263932</v>
      </c>
      <c r="S427" s="94">
        <f t="shared" ca="1" si="127"/>
        <v>2.2453575181263927</v>
      </c>
      <c r="T427" s="4">
        <f t="shared" ca="1" si="128"/>
        <v>0</v>
      </c>
      <c r="U427" s="46">
        <f t="shared" ca="1" si="129"/>
        <v>1590.0020885749643</v>
      </c>
      <c r="V427" s="4">
        <f t="shared" ca="1" si="130"/>
        <v>0</v>
      </c>
      <c r="W427" s="13">
        <f t="shared" ca="1" si="131"/>
        <v>13236.091199999999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105</v>
      </c>
      <c r="M428" s="7">
        <f t="shared" ca="1" si="121"/>
        <v>895</v>
      </c>
      <c r="N428" s="44">
        <f t="shared" ca="1" si="122"/>
        <v>8</v>
      </c>
      <c r="O428" s="94">
        <f t="shared" ca="1" si="123"/>
        <v>2.2453575181263927</v>
      </c>
      <c r="P428" s="94">
        <f t="shared" ca="1" si="124"/>
        <v>22.453575181263933</v>
      </c>
      <c r="Q428" s="94">
        <f t="shared" ca="1" si="125"/>
        <v>22.453575181263933</v>
      </c>
      <c r="R428" s="94">
        <f t="shared" ca="1" si="126"/>
        <v>2.2453575181263932</v>
      </c>
      <c r="S428" s="94">
        <f t="shared" ca="1" si="127"/>
        <v>2.2453575181263927</v>
      </c>
      <c r="T428" s="4">
        <f t="shared" ca="1" si="128"/>
        <v>0</v>
      </c>
      <c r="U428" s="46">
        <f t="shared" ca="1" si="129"/>
        <v>1569.0020885749643</v>
      </c>
      <c r="V428" s="4">
        <f t="shared" ca="1" si="130"/>
        <v>0</v>
      </c>
      <c r="W428" s="13">
        <f t="shared" ca="1" si="131"/>
        <v>11030.075999999999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84</v>
      </c>
      <c r="M429" s="7">
        <f t="shared" ca="1" si="121"/>
        <v>916</v>
      </c>
      <c r="N429" s="44">
        <f t="shared" ca="1" si="122"/>
        <v>8</v>
      </c>
      <c r="O429" s="94">
        <f t="shared" ca="1" si="123"/>
        <v>2.2453575181263927</v>
      </c>
      <c r="P429" s="94">
        <f t="shared" ca="1" si="124"/>
        <v>22.453575181263933</v>
      </c>
      <c r="Q429" s="94">
        <f t="shared" ca="1" si="125"/>
        <v>22.453575181263933</v>
      </c>
      <c r="R429" s="94">
        <f t="shared" ca="1" si="126"/>
        <v>2.2453575181263932</v>
      </c>
      <c r="S429" s="94">
        <f t="shared" ca="1" si="127"/>
        <v>2.2453575181263927</v>
      </c>
      <c r="T429" s="4">
        <f t="shared" ca="1" si="128"/>
        <v>0</v>
      </c>
      <c r="U429" s="46">
        <f t="shared" ca="1" si="129"/>
        <v>1548.0020885749643</v>
      </c>
      <c r="V429" s="4">
        <f t="shared" ca="1" si="130"/>
        <v>0</v>
      </c>
      <c r="W429" s="13">
        <f t="shared" ca="1" si="131"/>
        <v>8824.0607999999993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63</v>
      </c>
      <c r="M430" s="7">
        <f t="shared" ca="1" si="121"/>
        <v>937</v>
      </c>
      <c r="N430" s="44">
        <f t="shared" ca="1" si="122"/>
        <v>8</v>
      </c>
      <c r="O430" s="94">
        <f t="shared" ca="1" si="123"/>
        <v>2.2453575181263927</v>
      </c>
      <c r="P430" s="94">
        <f t="shared" ca="1" si="124"/>
        <v>22.453575181263933</v>
      </c>
      <c r="Q430" s="94">
        <f t="shared" ca="1" si="125"/>
        <v>22.453575181263933</v>
      </c>
      <c r="R430" s="94">
        <f t="shared" ca="1" si="126"/>
        <v>2.2453575181263932</v>
      </c>
      <c r="S430" s="94">
        <f t="shared" ca="1" si="127"/>
        <v>2.2453575181263927</v>
      </c>
      <c r="T430" s="4">
        <f t="shared" ca="1" si="128"/>
        <v>0</v>
      </c>
      <c r="U430" s="46">
        <f t="shared" ca="1" si="129"/>
        <v>1527.0020885749643</v>
      </c>
      <c r="V430" s="4">
        <f t="shared" ca="1" si="130"/>
        <v>0</v>
      </c>
      <c r="W430" s="13">
        <f t="shared" ca="1" si="131"/>
        <v>6618.0455999999995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42</v>
      </c>
      <c r="M431" s="7">
        <f t="shared" ca="1" si="121"/>
        <v>958</v>
      </c>
      <c r="N431" s="44">
        <f t="shared" ca="1" si="122"/>
        <v>8</v>
      </c>
      <c r="O431" s="94">
        <f t="shared" ca="1" si="123"/>
        <v>2.2453575181263927</v>
      </c>
      <c r="P431" s="94">
        <f t="shared" ca="1" si="124"/>
        <v>22.453575181263933</v>
      </c>
      <c r="Q431" s="94">
        <f t="shared" ca="1" si="125"/>
        <v>22.453575181263933</v>
      </c>
      <c r="R431" s="94">
        <f t="shared" ca="1" si="126"/>
        <v>2.2453575181263932</v>
      </c>
      <c r="S431" s="94">
        <f t="shared" ca="1" si="127"/>
        <v>2.2453575181263927</v>
      </c>
      <c r="T431" s="4">
        <f t="shared" ca="1" si="128"/>
        <v>0</v>
      </c>
      <c r="U431" s="46">
        <f t="shared" ca="1" si="129"/>
        <v>1506.0020885749643</v>
      </c>
      <c r="V431" s="4">
        <f t="shared" ca="1" si="130"/>
        <v>0</v>
      </c>
      <c r="W431" s="13">
        <f t="shared" ca="1" si="131"/>
        <v>4412.0303999999996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21</v>
      </c>
      <c r="M432" s="7">
        <f t="shared" ca="1" si="121"/>
        <v>979</v>
      </c>
      <c r="N432" s="44">
        <f t="shared" ca="1" si="122"/>
        <v>9</v>
      </c>
      <c r="O432" s="94">
        <f t="shared" ca="1" si="123"/>
        <v>2.4463826226525924</v>
      </c>
      <c r="P432" s="94">
        <f t="shared" ca="1" si="124"/>
        <v>24.463826226525924</v>
      </c>
      <c r="Q432" s="94">
        <f t="shared" ca="1" si="125"/>
        <v>24.061776017473527</v>
      </c>
      <c r="R432" s="94">
        <f t="shared" ca="1" si="126"/>
        <v>2.4262801121999726</v>
      </c>
      <c r="S432" s="94">
        <f t="shared" ca="1" si="127"/>
        <v>2.4463826226525924</v>
      </c>
      <c r="T432" s="4">
        <f t="shared" ca="1" si="128"/>
        <v>0</v>
      </c>
      <c r="U432" s="46">
        <f t="shared" ca="1" si="129"/>
        <v>1592.2016685710905</v>
      </c>
      <c r="V432" s="4">
        <f t="shared" ca="1" si="130"/>
        <v>0</v>
      </c>
      <c r="W432" s="13">
        <f t="shared" ca="1" si="131"/>
        <v>2206.0151999999998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2.4463826226525924</v>
      </c>
      <c r="P433" s="94">
        <f t="shared" ca="1" si="124"/>
        <v>24.463826226525924</v>
      </c>
      <c r="Q433" s="94">
        <f t="shared" ca="1" si="125"/>
        <v>24.463826226525924</v>
      </c>
      <c r="R433" s="94">
        <f t="shared" ca="1" si="126"/>
        <v>2.4463826226525924</v>
      </c>
      <c r="S433" s="94">
        <f t="shared" ca="1" si="127"/>
        <v>2.4463826226525924</v>
      </c>
      <c r="T433" s="4">
        <f t="shared" ca="1" si="128"/>
        <v>0</v>
      </c>
      <c r="U433" s="46">
        <f t="shared" ca="1" si="129"/>
        <v>1571.2016685710905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373</v>
      </c>
      <c r="M434" s="7">
        <f t="shared" ca="1" si="121"/>
        <v>627</v>
      </c>
      <c r="N434" s="44">
        <f t="shared" ca="1" si="122"/>
        <v>6</v>
      </c>
      <c r="O434" s="94">
        <f t="shared" ca="1" si="123"/>
        <v>1.8267422873331627</v>
      </c>
      <c r="P434" s="94">
        <f t="shared" ca="1" si="124"/>
        <v>18.267422873331626</v>
      </c>
      <c r="Q434" s="94">
        <f t="shared" ca="1" si="125"/>
        <v>18.267422873331626</v>
      </c>
      <c r="R434" s="94">
        <f t="shared" ca="1" si="126"/>
        <v>1.8267422873331625</v>
      </c>
      <c r="S434" s="94">
        <f t="shared" ca="1" si="127"/>
        <v>1.8267422873331627</v>
      </c>
      <c r="T434" s="4">
        <f t="shared" ca="1" si="128"/>
        <v>0</v>
      </c>
      <c r="U434" s="46">
        <f t="shared" ca="1" si="129"/>
        <v>1613.7693882274957</v>
      </c>
      <c r="V434" s="4">
        <f t="shared" ca="1" si="130"/>
        <v>0</v>
      </c>
      <c r="W434" s="13">
        <f t="shared" ca="1" si="131"/>
        <v>19836.915119999998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352</v>
      </c>
      <c r="M435" s="7">
        <f t="shared" ca="1" si="121"/>
        <v>648</v>
      </c>
      <c r="N435" s="44">
        <f t="shared" ca="1" si="122"/>
        <v>6</v>
      </c>
      <c r="O435" s="94">
        <f t="shared" ca="1" si="123"/>
        <v>1.8267422873331627</v>
      </c>
      <c r="P435" s="94">
        <f t="shared" ca="1" si="124"/>
        <v>18.267422873331626</v>
      </c>
      <c r="Q435" s="94">
        <f t="shared" ca="1" si="125"/>
        <v>18.267422873331626</v>
      </c>
      <c r="R435" s="94">
        <f t="shared" ca="1" si="126"/>
        <v>1.8267422873331625</v>
      </c>
      <c r="S435" s="94">
        <f t="shared" ca="1" si="127"/>
        <v>1.8267422873331627</v>
      </c>
      <c r="T435" s="4">
        <f t="shared" ca="1" si="128"/>
        <v>0</v>
      </c>
      <c r="U435" s="46">
        <f t="shared" ca="1" si="129"/>
        <v>1592.7693882274957</v>
      </c>
      <c r="V435" s="4">
        <f t="shared" ca="1" si="130"/>
        <v>0</v>
      </c>
      <c r="W435" s="13">
        <f t="shared" ca="1" si="131"/>
        <v>17630.89992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331</v>
      </c>
      <c r="M436" s="7">
        <f t="shared" ca="1" si="121"/>
        <v>669</v>
      </c>
      <c r="N436" s="44">
        <f t="shared" ca="1" si="122"/>
        <v>6</v>
      </c>
      <c r="O436" s="94">
        <f t="shared" ca="1" si="123"/>
        <v>1.8267422873331627</v>
      </c>
      <c r="P436" s="94">
        <f t="shared" ca="1" si="124"/>
        <v>18.267422873331626</v>
      </c>
      <c r="Q436" s="94">
        <f t="shared" ca="1" si="125"/>
        <v>18.267422873331626</v>
      </c>
      <c r="R436" s="94">
        <f t="shared" ca="1" si="126"/>
        <v>1.8267422873331625</v>
      </c>
      <c r="S436" s="94">
        <f t="shared" ca="1" si="127"/>
        <v>1.8267422873331627</v>
      </c>
      <c r="T436" s="4">
        <f t="shared" ca="1" si="128"/>
        <v>0</v>
      </c>
      <c r="U436" s="46">
        <f t="shared" ca="1" si="129"/>
        <v>1571.7693882274957</v>
      </c>
      <c r="V436" s="4">
        <f t="shared" ca="1" si="130"/>
        <v>0</v>
      </c>
      <c r="W436" s="13">
        <f t="shared" ca="1" si="131"/>
        <v>15424.884719999998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310</v>
      </c>
      <c r="M437" s="7">
        <f t="shared" ca="1" si="121"/>
        <v>690</v>
      </c>
      <c r="N437" s="44">
        <f t="shared" ca="1" si="122"/>
        <v>6</v>
      </c>
      <c r="O437" s="94">
        <f t="shared" ca="1" si="123"/>
        <v>1.8267422873331627</v>
      </c>
      <c r="P437" s="94">
        <f t="shared" ca="1" si="124"/>
        <v>18.267422873331626</v>
      </c>
      <c r="Q437" s="94">
        <f t="shared" ca="1" si="125"/>
        <v>18.267422873331626</v>
      </c>
      <c r="R437" s="94">
        <f t="shared" ca="1" si="126"/>
        <v>1.8267422873331625</v>
      </c>
      <c r="S437" s="94">
        <f t="shared" ca="1" si="127"/>
        <v>1.8267422873331627</v>
      </c>
      <c r="T437" s="4">
        <f t="shared" ca="1" si="128"/>
        <v>0</v>
      </c>
      <c r="U437" s="46">
        <f t="shared" ca="1" si="129"/>
        <v>1550.7693882274957</v>
      </c>
      <c r="V437" s="4">
        <f t="shared" ca="1" si="130"/>
        <v>0</v>
      </c>
      <c r="W437" s="13">
        <f t="shared" ca="1" si="131"/>
        <v>13218.86952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289</v>
      </c>
      <c r="M438" s="7">
        <f t="shared" ca="1" si="121"/>
        <v>711</v>
      </c>
      <c r="N438" s="44">
        <f t="shared" ca="1" si="122"/>
        <v>6</v>
      </c>
      <c r="O438" s="94">
        <f t="shared" ca="1" si="123"/>
        <v>1.8267422873331627</v>
      </c>
      <c r="P438" s="94">
        <f t="shared" ca="1" si="124"/>
        <v>18.267422873331626</v>
      </c>
      <c r="Q438" s="94">
        <f t="shared" ca="1" si="125"/>
        <v>18.267422873331626</v>
      </c>
      <c r="R438" s="94">
        <f t="shared" ca="1" si="126"/>
        <v>1.8267422873331625</v>
      </c>
      <c r="S438" s="94">
        <f t="shared" ca="1" si="127"/>
        <v>1.8267422873331627</v>
      </c>
      <c r="T438" s="4">
        <f t="shared" ca="1" si="128"/>
        <v>0</v>
      </c>
      <c r="U438" s="46">
        <f t="shared" ca="1" si="129"/>
        <v>1529.7693882274957</v>
      </c>
      <c r="V438" s="4">
        <f t="shared" ca="1" si="130"/>
        <v>0</v>
      </c>
      <c r="W438" s="13">
        <f t="shared" ca="1" si="131"/>
        <v>11012.854319999999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268</v>
      </c>
      <c r="M439" s="7">
        <f t="shared" ca="1" si="121"/>
        <v>732</v>
      </c>
      <c r="N439" s="44">
        <f t="shared" ca="1" si="122"/>
        <v>7</v>
      </c>
      <c r="O439" s="94">
        <f t="shared" ca="1" si="123"/>
        <v>2.024607876260911</v>
      </c>
      <c r="P439" s="94">
        <f t="shared" ca="1" si="124"/>
        <v>20.246078762609113</v>
      </c>
      <c r="Q439" s="94">
        <f t="shared" ca="1" si="125"/>
        <v>18.465288462259373</v>
      </c>
      <c r="R439" s="94">
        <f t="shared" ca="1" si="126"/>
        <v>1.935568361243424</v>
      </c>
      <c r="S439" s="94">
        <f t="shared" ca="1" si="127"/>
        <v>2.024607876260911</v>
      </c>
      <c r="T439" s="4">
        <f t="shared" ca="1" si="128"/>
        <v>0</v>
      </c>
      <c r="U439" s="46">
        <f t="shared" ca="1" si="129"/>
        <v>1614.2841102754392</v>
      </c>
      <c r="V439" s="4">
        <f t="shared" ca="1" si="130"/>
        <v>0</v>
      </c>
      <c r="W439" s="13">
        <f t="shared" ca="1" si="131"/>
        <v>8806.8391200000005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247</v>
      </c>
      <c r="M440" s="7">
        <f t="shared" ca="1" si="121"/>
        <v>753</v>
      </c>
      <c r="N440" s="44">
        <f t="shared" ca="1" si="122"/>
        <v>7</v>
      </c>
      <c r="O440" s="94">
        <f t="shared" ca="1" si="123"/>
        <v>2.024607876260911</v>
      </c>
      <c r="P440" s="94">
        <f t="shared" ca="1" si="124"/>
        <v>20.246078762609113</v>
      </c>
      <c r="Q440" s="94">
        <f t="shared" ca="1" si="125"/>
        <v>20.246078762609113</v>
      </c>
      <c r="R440" s="94">
        <f t="shared" ca="1" si="126"/>
        <v>2.0246078762609114</v>
      </c>
      <c r="S440" s="94">
        <f t="shared" ca="1" si="127"/>
        <v>2.024607876260911</v>
      </c>
      <c r="T440" s="4">
        <f t="shared" ca="1" si="128"/>
        <v>0</v>
      </c>
      <c r="U440" s="46">
        <f t="shared" ca="1" si="129"/>
        <v>1593.2841102754392</v>
      </c>
      <c r="V440" s="4">
        <f t="shared" ca="1" si="130"/>
        <v>0</v>
      </c>
      <c r="W440" s="13">
        <f t="shared" ca="1" si="131"/>
        <v>6600.8239199999998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226</v>
      </c>
      <c r="M441" s="7">
        <f t="shared" ca="1" si="121"/>
        <v>774</v>
      </c>
      <c r="N441" s="44">
        <f t="shared" ca="1" si="122"/>
        <v>7</v>
      </c>
      <c r="O441" s="94">
        <f t="shared" ca="1" si="123"/>
        <v>2.024607876260911</v>
      </c>
      <c r="P441" s="94">
        <f t="shared" ca="1" si="124"/>
        <v>20.246078762609113</v>
      </c>
      <c r="Q441" s="94">
        <f t="shared" ca="1" si="125"/>
        <v>20.246078762609113</v>
      </c>
      <c r="R441" s="94">
        <f t="shared" ca="1" si="126"/>
        <v>2.0246078762609114</v>
      </c>
      <c r="S441" s="94">
        <f t="shared" ca="1" si="127"/>
        <v>2.024607876260911</v>
      </c>
      <c r="T441" s="4">
        <f t="shared" ca="1" si="128"/>
        <v>0</v>
      </c>
      <c r="U441" s="46">
        <f t="shared" ca="1" si="129"/>
        <v>1572.2841102754392</v>
      </c>
      <c r="V441" s="4">
        <f t="shared" ca="1" si="130"/>
        <v>0</v>
      </c>
      <c r="W441" s="13">
        <f t="shared" ca="1" si="131"/>
        <v>4394.80872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260</v>
      </c>
      <c r="M442" s="7">
        <f t="shared" ca="1" si="121"/>
        <v>740</v>
      </c>
      <c r="N442" s="44">
        <f t="shared" ca="1" si="122"/>
        <v>7</v>
      </c>
      <c r="O442" s="94">
        <f t="shared" ca="1" si="123"/>
        <v>2.024607876260911</v>
      </c>
      <c r="P442" s="94">
        <f t="shared" ca="1" si="124"/>
        <v>20.246078762609113</v>
      </c>
      <c r="Q442" s="94">
        <f t="shared" ca="1" si="125"/>
        <v>20.048213173681361</v>
      </c>
      <c r="R442" s="94">
        <f t="shared" ca="1" si="126"/>
        <v>2.0147145968145237</v>
      </c>
      <c r="S442" s="94">
        <f t="shared" ca="1" si="127"/>
        <v>2.024607876260911</v>
      </c>
      <c r="T442" s="4">
        <f t="shared" ca="1" si="128"/>
        <v>0</v>
      </c>
      <c r="U442" s="46">
        <f t="shared" ca="1" si="129"/>
        <v>1606.2841102754392</v>
      </c>
      <c r="V442" s="4">
        <f t="shared" ca="1" si="130"/>
        <v>0</v>
      </c>
      <c r="W442" s="13">
        <f t="shared" ca="1" si="131"/>
        <v>17868.723119999999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239</v>
      </c>
      <c r="M443" s="7">
        <f t="shared" ca="1" si="121"/>
        <v>761</v>
      </c>
      <c r="N443" s="44">
        <f t="shared" ca="1" si="122"/>
        <v>7</v>
      </c>
      <c r="O443" s="94">
        <f t="shared" ca="1" si="123"/>
        <v>2.024607876260911</v>
      </c>
      <c r="P443" s="94">
        <f t="shared" ca="1" si="124"/>
        <v>20.246078762609113</v>
      </c>
      <c r="Q443" s="94">
        <f t="shared" ca="1" si="125"/>
        <v>20.246078762609113</v>
      </c>
      <c r="R443" s="94">
        <f t="shared" ca="1" si="126"/>
        <v>2.0246078762609114</v>
      </c>
      <c r="S443" s="94">
        <f t="shared" ca="1" si="127"/>
        <v>2.024607876260911</v>
      </c>
      <c r="T443" s="4">
        <f t="shared" ca="1" si="128"/>
        <v>0</v>
      </c>
      <c r="U443" s="46">
        <f t="shared" ca="1" si="129"/>
        <v>1585.2841102754392</v>
      </c>
      <c r="V443" s="4">
        <f t="shared" ca="1" si="130"/>
        <v>0</v>
      </c>
      <c r="W443" s="13">
        <f t="shared" ca="1" si="131"/>
        <v>15662.707919999999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218</v>
      </c>
      <c r="M444" s="7">
        <f t="shared" ca="1" si="121"/>
        <v>782</v>
      </c>
      <c r="N444" s="44">
        <f t="shared" ca="1" si="122"/>
        <v>7</v>
      </c>
      <c r="O444" s="94">
        <f t="shared" ca="1" si="123"/>
        <v>2.024607876260911</v>
      </c>
      <c r="P444" s="94">
        <f t="shared" ca="1" si="124"/>
        <v>20.246078762609113</v>
      </c>
      <c r="Q444" s="94">
        <f t="shared" ca="1" si="125"/>
        <v>20.246078762609113</v>
      </c>
      <c r="R444" s="94">
        <f t="shared" ca="1" si="126"/>
        <v>2.0246078762609114</v>
      </c>
      <c r="S444" s="94">
        <f t="shared" ca="1" si="127"/>
        <v>2.024607876260911</v>
      </c>
      <c r="T444" s="4">
        <f t="shared" ca="1" si="128"/>
        <v>0</v>
      </c>
      <c r="U444" s="46">
        <f t="shared" ca="1" si="129"/>
        <v>1564.2841102754392</v>
      </c>
      <c r="V444" s="4">
        <f t="shared" ca="1" si="130"/>
        <v>0</v>
      </c>
      <c r="W444" s="13">
        <f t="shared" ca="1" si="131"/>
        <v>13456.692719999999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197</v>
      </c>
      <c r="M445" s="7">
        <f t="shared" ca="1" si="121"/>
        <v>803</v>
      </c>
      <c r="N445" s="44">
        <f t="shared" ca="1" si="122"/>
        <v>7</v>
      </c>
      <c r="O445" s="94">
        <f t="shared" ca="1" si="123"/>
        <v>2.024607876260911</v>
      </c>
      <c r="P445" s="94">
        <f t="shared" ca="1" si="124"/>
        <v>20.246078762609113</v>
      </c>
      <c r="Q445" s="94">
        <f t="shared" ca="1" si="125"/>
        <v>20.246078762609113</v>
      </c>
      <c r="R445" s="94">
        <f t="shared" ca="1" si="126"/>
        <v>2.0246078762609114</v>
      </c>
      <c r="S445" s="94">
        <f t="shared" ca="1" si="127"/>
        <v>2.024607876260911</v>
      </c>
      <c r="T445" s="4">
        <f t="shared" ca="1" si="128"/>
        <v>0</v>
      </c>
      <c r="U445" s="46">
        <f t="shared" ca="1" si="129"/>
        <v>1543.2841102754392</v>
      </c>
      <c r="V445" s="4">
        <f t="shared" ca="1" si="130"/>
        <v>0</v>
      </c>
      <c r="W445" s="13">
        <f t="shared" ca="1" si="131"/>
        <v>11250.677519999999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176</v>
      </c>
      <c r="M446" s="7">
        <f t="shared" ca="1" si="121"/>
        <v>824</v>
      </c>
      <c r="N446" s="44">
        <f t="shared" ca="1" si="122"/>
        <v>7</v>
      </c>
      <c r="O446" s="94">
        <f t="shared" ca="1" si="123"/>
        <v>2.024607876260911</v>
      </c>
      <c r="P446" s="94">
        <f t="shared" ca="1" si="124"/>
        <v>20.246078762609113</v>
      </c>
      <c r="Q446" s="94">
        <f t="shared" ca="1" si="125"/>
        <v>20.246078762609113</v>
      </c>
      <c r="R446" s="94">
        <f t="shared" ca="1" si="126"/>
        <v>2.0246078762609114</v>
      </c>
      <c r="S446" s="94">
        <f t="shared" ca="1" si="127"/>
        <v>2.024607876260911</v>
      </c>
      <c r="T446" s="4">
        <f t="shared" ca="1" si="128"/>
        <v>0</v>
      </c>
      <c r="U446" s="46">
        <f t="shared" ca="1" si="129"/>
        <v>1522.2841102754392</v>
      </c>
      <c r="V446" s="4">
        <f t="shared" ca="1" si="130"/>
        <v>0</v>
      </c>
      <c r="W446" s="13">
        <f t="shared" ca="1" si="131"/>
        <v>9044.6623199999995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155</v>
      </c>
      <c r="M447" s="7">
        <f t="shared" ca="1" si="121"/>
        <v>845</v>
      </c>
      <c r="N447" s="44">
        <f t="shared" ca="1" si="122"/>
        <v>8</v>
      </c>
      <c r="O447" s="94">
        <f t="shared" ca="1" si="123"/>
        <v>2.2453575181263927</v>
      </c>
      <c r="P447" s="94">
        <f t="shared" ca="1" si="124"/>
        <v>21.129077330071038</v>
      </c>
      <c r="Q447" s="94">
        <f t="shared" ca="1" si="125"/>
        <v>20.246078762609113</v>
      </c>
      <c r="R447" s="94">
        <f t="shared" ca="1" si="126"/>
        <v>2.0687578046340076</v>
      </c>
      <c r="S447" s="94">
        <f t="shared" ca="1" si="127"/>
        <v>2.2453575181263927</v>
      </c>
      <c r="T447" s="4">
        <f t="shared" ca="1" si="128"/>
        <v>0</v>
      </c>
      <c r="U447" s="46">
        <f t="shared" ca="1" si="129"/>
        <v>1619.0020885749643</v>
      </c>
      <c r="V447" s="4">
        <f t="shared" ca="1" si="130"/>
        <v>0</v>
      </c>
      <c r="W447" s="13">
        <f t="shared" ca="1" si="131"/>
        <v>6838.6471199999996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134</v>
      </c>
      <c r="M448" s="7">
        <f t="shared" ca="1" si="121"/>
        <v>866</v>
      </c>
      <c r="N448" s="44">
        <f t="shared" ca="1" si="122"/>
        <v>8</v>
      </c>
      <c r="O448" s="94">
        <f t="shared" ca="1" si="123"/>
        <v>2.2453575181263927</v>
      </c>
      <c r="P448" s="94">
        <f t="shared" ca="1" si="124"/>
        <v>22.453575181263933</v>
      </c>
      <c r="Q448" s="94">
        <f t="shared" ca="1" si="125"/>
        <v>22.453575181263933</v>
      </c>
      <c r="R448" s="94">
        <f t="shared" ca="1" si="126"/>
        <v>2.2453575181263932</v>
      </c>
      <c r="S448" s="94">
        <f t="shared" ca="1" si="127"/>
        <v>2.2453575181263927</v>
      </c>
      <c r="T448" s="4">
        <f t="shared" ca="1" si="128"/>
        <v>0</v>
      </c>
      <c r="U448" s="46">
        <f t="shared" ca="1" si="129"/>
        <v>1598.0020885749643</v>
      </c>
      <c r="V448" s="4">
        <f t="shared" ca="1" si="130"/>
        <v>0</v>
      </c>
      <c r="W448" s="13">
        <f t="shared" ca="1" si="131"/>
        <v>4632.6319199999998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113</v>
      </c>
      <c r="M449" s="7">
        <f t="shared" ca="1" si="121"/>
        <v>887</v>
      </c>
      <c r="N449" s="44">
        <f t="shared" ca="1" si="122"/>
        <v>8</v>
      </c>
      <c r="O449" s="94">
        <f t="shared" ca="1" si="123"/>
        <v>2.2453575181263927</v>
      </c>
      <c r="P449" s="94">
        <f t="shared" ca="1" si="124"/>
        <v>22.453575181263933</v>
      </c>
      <c r="Q449" s="94">
        <f t="shared" ca="1" si="125"/>
        <v>22.453575181263933</v>
      </c>
      <c r="R449" s="94">
        <f t="shared" ca="1" si="126"/>
        <v>2.2453575181263932</v>
      </c>
      <c r="S449" s="94">
        <f t="shared" ca="1" si="127"/>
        <v>2.2453575181263927</v>
      </c>
      <c r="T449" s="4">
        <f t="shared" ca="1" si="128"/>
        <v>0</v>
      </c>
      <c r="U449" s="46">
        <f t="shared" ca="1" si="129"/>
        <v>1577.0020885749643</v>
      </c>
      <c r="V449" s="4">
        <f t="shared" ca="1" si="130"/>
        <v>0</v>
      </c>
      <c r="W449" s="13">
        <f t="shared" ca="1" si="131"/>
        <v>2426.61672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260</v>
      </c>
      <c r="M450" s="7">
        <f t="shared" ca="1" si="121"/>
        <v>740</v>
      </c>
      <c r="N450" s="44">
        <f t="shared" ca="1" si="122"/>
        <v>7</v>
      </c>
      <c r="O450" s="94">
        <f t="shared" ca="1" si="123"/>
        <v>2.024607876260911</v>
      </c>
      <c r="P450" s="94">
        <f t="shared" ca="1" si="124"/>
        <v>20.246078762609113</v>
      </c>
      <c r="Q450" s="94">
        <f t="shared" ca="1" si="125"/>
        <v>20.048213173681361</v>
      </c>
      <c r="R450" s="94">
        <f t="shared" ca="1" si="126"/>
        <v>2.0147145968145237</v>
      </c>
      <c r="S450" s="94">
        <f t="shared" ca="1" si="127"/>
        <v>2.024607876260911</v>
      </c>
      <c r="T450" s="4">
        <f t="shared" ca="1" si="128"/>
        <v>0</v>
      </c>
      <c r="U450" s="46">
        <f t="shared" ca="1" si="129"/>
        <v>1606.2841102754392</v>
      </c>
      <c r="V450" s="4">
        <f t="shared" ca="1" si="130"/>
        <v>0</v>
      </c>
      <c r="W450" s="13">
        <f t="shared" ca="1" si="131"/>
        <v>17410.2984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239</v>
      </c>
      <c r="M451" s="7">
        <f t="shared" ca="1" si="121"/>
        <v>761</v>
      </c>
      <c r="N451" s="44">
        <f t="shared" ca="1" si="122"/>
        <v>7</v>
      </c>
      <c r="O451" s="94">
        <f t="shared" ca="1" si="123"/>
        <v>2.024607876260911</v>
      </c>
      <c r="P451" s="94">
        <f t="shared" ca="1" si="124"/>
        <v>20.246078762609113</v>
      </c>
      <c r="Q451" s="94">
        <f t="shared" ca="1" si="125"/>
        <v>20.246078762609113</v>
      </c>
      <c r="R451" s="94">
        <f t="shared" ca="1" si="126"/>
        <v>2.0246078762609114</v>
      </c>
      <c r="S451" s="94">
        <f t="shared" ca="1" si="127"/>
        <v>2.024607876260911</v>
      </c>
      <c r="T451" s="4">
        <f t="shared" ca="1" si="128"/>
        <v>0</v>
      </c>
      <c r="U451" s="46">
        <f t="shared" ca="1" si="129"/>
        <v>1585.2841102754392</v>
      </c>
      <c r="V451" s="4">
        <f t="shared" ca="1" si="130"/>
        <v>0</v>
      </c>
      <c r="W451" s="13">
        <f t="shared" ca="1" si="131"/>
        <v>15204.283199999998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218</v>
      </c>
      <c r="M452" s="7">
        <f t="shared" ca="1" si="121"/>
        <v>782</v>
      </c>
      <c r="N452" s="44">
        <f t="shared" ca="1" si="122"/>
        <v>7</v>
      </c>
      <c r="O452" s="94">
        <f t="shared" ca="1" si="123"/>
        <v>2.024607876260911</v>
      </c>
      <c r="P452" s="94">
        <f t="shared" ca="1" si="124"/>
        <v>20.246078762609113</v>
      </c>
      <c r="Q452" s="94">
        <f t="shared" ca="1" si="125"/>
        <v>20.246078762609113</v>
      </c>
      <c r="R452" s="94">
        <f t="shared" ca="1" si="126"/>
        <v>2.0246078762609114</v>
      </c>
      <c r="S452" s="94">
        <f t="shared" ca="1" si="127"/>
        <v>2.024607876260911</v>
      </c>
      <c r="T452" s="4">
        <f t="shared" ca="1" si="128"/>
        <v>0</v>
      </c>
      <c r="U452" s="46">
        <f t="shared" ca="1" si="129"/>
        <v>1564.2841102754392</v>
      </c>
      <c r="V452" s="4">
        <f t="shared" ca="1" si="130"/>
        <v>0</v>
      </c>
      <c r="W452" s="13">
        <f t="shared" ca="1" si="131"/>
        <v>12998.267999999998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197</v>
      </c>
      <c r="M453" s="7">
        <f t="shared" ca="1" si="121"/>
        <v>803</v>
      </c>
      <c r="N453" s="44">
        <f t="shared" ca="1" si="122"/>
        <v>7</v>
      </c>
      <c r="O453" s="94">
        <f t="shared" ca="1" si="123"/>
        <v>2.024607876260911</v>
      </c>
      <c r="P453" s="94">
        <f t="shared" ca="1" si="124"/>
        <v>20.246078762609113</v>
      </c>
      <c r="Q453" s="94">
        <f t="shared" ca="1" si="125"/>
        <v>20.246078762609113</v>
      </c>
      <c r="R453" s="94">
        <f t="shared" ca="1" si="126"/>
        <v>2.0246078762609114</v>
      </c>
      <c r="S453" s="94">
        <f t="shared" ca="1" si="127"/>
        <v>2.024607876260911</v>
      </c>
      <c r="T453" s="4">
        <f t="shared" ca="1" si="128"/>
        <v>0</v>
      </c>
      <c r="U453" s="46">
        <f t="shared" ca="1" si="129"/>
        <v>1543.2841102754392</v>
      </c>
      <c r="V453" s="4">
        <f t="shared" ca="1" si="130"/>
        <v>0</v>
      </c>
      <c r="W453" s="13">
        <f t="shared" ca="1" si="131"/>
        <v>10792.252799999998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176</v>
      </c>
      <c r="M454" s="7">
        <f t="shared" ca="1" si="121"/>
        <v>824</v>
      </c>
      <c r="N454" s="44">
        <f t="shared" ca="1" si="122"/>
        <v>7</v>
      </c>
      <c r="O454" s="94">
        <f t="shared" ca="1" si="123"/>
        <v>2.024607876260911</v>
      </c>
      <c r="P454" s="94">
        <f t="shared" ca="1" si="124"/>
        <v>20.246078762609113</v>
      </c>
      <c r="Q454" s="94">
        <f t="shared" ca="1" si="125"/>
        <v>20.246078762609113</v>
      </c>
      <c r="R454" s="94">
        <f t="shared" ca="1" si="126"/>
        <v>2.0246078762609114</v>
      </c>
      <c r="S454" s="94">
        <f t="shared" ca="1" si="127"/>
        <v>2.024607876260911</v>
      </c>
      <c r="T454" s="4">
        <f t="shared" ca="1" si="128"/>
        <v>0</v>
      </c>
      <c r="U454" s="46">
        <f t="shared" ca="1" si="129"/>
        <v>1522.2841102754392</v>
      </c>
      <c r="V454" s="4">
        <f t="shared" ca="1" si="130"/>
        <v>0</v>
      </c>
      <c r="W454" s="13">
        <f t="shared" ca="1" si="131"/>
        <v>8586.2375999999986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155</v>
      </c>
      <c r="M455" s="7">
        <f t="shared" ca="1" si="121"/>
        <v>845</v>
      </c>
      <c r="N455" s="44">
        <f t="shared" ca="1" si="122"/>
        <v>8</v>
      </c>
      <c r="O455" s="94">
        <f t="shared" ca="1" si="123"/>
        <v>2.2453575181263927</v>
      </c>
      <c r="P455" s="94">
        <f t="shared" ca="1" si="124"/>
        <v>21.129077330071038</v>
      </c>
      <c r="Q455" s="94">
        <f t="shared" ca="1" si="125"/>
        <v>20.246078762609113</v>
      </c>
      <c r="R455" s="94">
        <f t="shared" ca="1" si="126"/>
        <v>2.0687578046340076</v>
      </c>
      <c r="S455" s="94">
        <f t="shared" ca="1" si="127"/>
        <v>2.2453575181263927</v>
      </c>
      <c r="T455" s="4">
        <f t="shared" ca="1" si="128"/>
        <v>0</v>
      </c>
      <c r="U455" s="46">
        <f t="shared" ca="1" si="129"/>
        <v>1619.0020885749643</v>
      </c>
      <c r="V455" s="4">
        <f t="shared" ca="1" si="130"/>
        <v>0</v>
      </c>
      <c r="W455" s="13">
        <f t="shared" ca="1" si="131"/>
        <v>6380.2223999999997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134</v>
      </c>
      <c r="M456" s="7">
        <f t="shared" ca="1" si="121"/>
        <v>866</v>
      </c>
      <c r="N456" s="44">
        <f t="shared" ca="1" si="122"/>
        <v>8</v>
      </c>
      <c r="O456" s="94">
        <f t="shared" ca="1" si="123"/>
        <v>2.2453575181263927</v>
      </c>
      <c r="P456" s="94">
        <f t="shared" ca="1" si="124"/>
        <v>22.453575181263933</v>
      </c>
      <c r="Q456" s="94">
        <f t="shared" ca="1" si="125"/>
        <v>22.453575181263933</v>
      </c>
      <c r="R456" s="94">
        <f t="shared" ca="1" si="126"/>
        <v>2.2453575181263932</v>
      </c>
      <c r="S456" s="94">
        <f t="shared" ca="1" si="127"/>
        <v>2.2453575181263927</v>
      </c>
      <c r="T456" s="4">
        <f t="shared" ca="1" si="128"/>
        <v>0</v>
      </c>
      <c r="U456" s="46">
        <f t="shared" ca="1" si="129"/>
        <v>1598.0020885749643</v>
      </c>
      <c r="V456" s="4">
        <f t="shared" ca="1" si="130"/>
        <v>0</v>
      </c>
      <c r="W456" s="13">
        <f t="shared" ca="1" si="131"/>
        <v>4174.2071999999998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113</v>
      </c>
      <c r="M457" s="7">
        <f t="shared" ca="1" si="121"/>
        <v>887</v>
      </c>
      <c r="N457" s="44">
        <f t="shared" ca="1" si="122"/>
        <v>8</v>
      </c>
      <c r="O457" s="94">
        <f t="shared" ca="1" si="123"/>
        <v>2.2453575181263927</v>
      </c>
      <c r="P457" s="94">
        <f t="shared" ca="1" si="124"/>
        <v>22.453575181263933</v>
      </c>
      <c r="Q457" s="94">
        <f t="shared" ca="1" si="125"/>
        <v>22.453575181263933</v>
      </c>
      <c r="R457" s="94">
        <f t="shared" ca="1" si="126"/>
        <v>2.2453575181263932</v>
      </c>
      <c r="S457" s="94">
        <f t="shared" ca="1" si="127"/>
        <v>2.2453575181263927</v>
      </c>
      <c r="T457" s="4">
        <f t="shared" ca="1" si="128"/>
        <v>0</v>
      </c>
      <c r="U457" s="46">
        <f t="shared" ca="1" si="129"/>
        <v>1577.0020885749643</v>
      </c>
      <c r="V457" s="4">
        <f t="shared" ca="1" si="130"/>
        <v>0</v>
      </c>
      <c r="W457" s="13">
        <f t="shared" ca="1" si="131"/>
        <v>1968.1919999999998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147</v>
      </c>
      <c r="M458" s="7">
        <f t="shared" ca="1" si="121"/>
        <v>853</v>
      </c>
      <c r="N458" s="44">
        <f t="shared" ca="1" si="122"/>
        <v>8</v>
      </c>
      <c r="O458" s="94">
        <f t="shared" ca="1" si="123"/>
        <v>2.2453575181263927</v>
      </c>
      <c r="P458" s="94">
        <f t="shared" ca="1" si="124"/>
        <v>22.453575181263933</v>
      </c>
      <c r="Q458" s="94">
        <f t="shared" ca="1" si="125"/>
        <v>20.687578046340075</v>
      </c>
      <c r="R458" s="94">
        <f t="shared" ca="1" si="126"/>
        <v>2.1570576613802004</v>
      </c>
      <c r="S458" s="94">
        <f t="shared" ca="1" si="127"/>
        <v>2.2453575181263927</v>
      </c>
      <c r="T458" s="4">
        <f t="shared" ca="1" si="128"/>
        <v>0</v>
      </c>
      <c r="U458" s="46">
        <f t="shared" ca="1" si="129"/>
        <v>1611.0020885749643</v>
      </c>
      <c r="V458" s="4">
        <f t="shared" ca="1" si="130"/>
        <v>0</v>
      </c>
      <c r="W458" s="13">
        <f t="shared" ca="1" si="131"/>
        <v>15442.106399999999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126</v>
      </c>
      <c r="M459" s="7">
        <f t="shared" ca="1" si="121"/>
        <v>874</v>
      </c>
      <c r="N459" s="44">
        <f t="shared" ca="1" si="122"/>
        <v>8</v>
      </c>
      <c r="O459" s="94">
        <f t="shared" ca="1" si="123"/>
        <v>2.2453575181263927</v>
      </c>
      <c r="P459" s="94">
        <f t="shared" ca="1" si="124"/>
        <v>22.453575181263933</v>
      </c>
      <c r="Q459" s="94">
        <f t="shared" ca="1" si="125"/>
        <v>22.453575181263933</v>
      </c>
      <c r="R459" s="94">
        <f t="shared" ca="1" si="126"/>
        <v>2.2453575181263932</v>
      </c>
      <c r="S459" s="94">
        <f t="shared" ca="1" si="127"/>
        <v>2.2453575181263927</v>
      </c>
      <c r="T459" s="4">
        <f t="shared" ca="1" si="128"/>
        <v>0</v>
      </c>
      <c r="U459" s="46">
        <f t="shared" ca="1" si="129"/>
        <v>1590.0020885749643</v>
      </c>
      <c r="V459" s="4">
        <f t="shared" ca="1" si="130"/>
        <v>0</v>
      </c>
      <c r="W459" s="13">
        <f t="shared" ca="1" si="131"/>
        <v>13236.091199999999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105</v>
      </c>
      <c r="M460" s="7">
        <f t="shared" ca="1" si="121"/>
        <v>895</v>
      </c>
      <c r="N460" s="44">
        <f t="shared" ca="1" si="122"/>
        <v>8</v>
      </c>
      <c r="O460" s="94">
        <f t="shared" ca="1" si="123"/>
        <v>2.2453575181263927</v>
      </c>
      <c r="P460" s="94">
        <f t="shared" ca="1" si="124"/>
        <v>22.453575181263933</v>
      </c>
      <c r="Q460" s="94">
        <f t="shared" ca="1" si="125"/>
        <v>22.453575181263933</v>
      </c>
      <c r="R460" s="94">
        <f t="shared" ca="1" si="126"/>
        <v>2.2453575181263932</v>
      </c>
      <c r="S460" s="94">
        <f t="shared" ca="1" si="127"/>
        <v>2.2453575181263927</v>
      </c>
      <c r="T460" s="4">
        <f t="shared" ca="1" si="128"/>
        <v>0</v>
      </c>
      <c r="U460" s="46">
        <f t="shared" ca="1" si="129"/>
        <v>1569.0020885749643</v>
      </c>
      <c r="V460" s="4">
        <f t="shared" ca="1" si="130"/>
        <v>0</v>
      </c>
      <c r="W460" s="13">
        <f t="shared" ca="1" si="131"/>
        <v>11030.075999999999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84</v>
      </c>
      <c r="M461" s="7">
        <f t="shared" ca="1" si="121"/>
        <v>916</v>
      </c>
      <c r="N461" s="44">
        <f t="shared" ca="1" si="122"/>
        <v>8</v>
      </c>
      <c r="O461" s="94">
        <f t="shared" ca="1" si="123"/>
        <v>2.2453575181263927</v>
      </c>
      <c r="P461" s="94">
        <f t="shared" ca="1" si="124"/>
        <v>22.453575181263933</v>
      </c>
      <c r="Q461" s="94">
        <f t="shared" ca="1" si="125"/>
        <v>22.453575181263933</v>
      </c>
      <c r="R461" s="94">
        <f t="shared" ca="1" si="126"/>
        <v>2.2453575181263932</v>
      </c>
      <c r="S461" s="94">
        <f t="shared" ca="1" si="127"/>
        <v>2.2453575181263927</v>
      </c>
      <c r="T461" s="4">
        <f t="shared" ca="1" si="128"/>
        <v>0</v>
      </c>
      <c r="U461" s="46">
        <f t="shared" ca="1" si="129"/>
        <v>1548.0020885749643</v>
      </c>
      <c r="V461" s="4">
        <f t="shared" ca="1" si="130"/>
        <v>0</v>
      </c>
      <c r="W461" s="13">
        <f t="shared" ca="1" si="131"/>
        <v>8824.0607999999993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63</v>
      </c>
      <c r="M462" s="7">
        <f t="shared" ca="1" si="121"/>
        <v>937</v>
      </c>
      <c r="N462" s="44">
        <f t="shared" ca="1" si="122"/>
        <v>8</v>
      </c>
      <c r="O462" s="94">
        <f t="shared" ca="1" si="123"/>
        <v>2.2453575181263927</v>
      </c>
      <c r="P462" s="94">
        <f t="shared" ca="1" si="124"/>
        <v>22.453575181263933</v>
      </c>
      <c r="Q462" s="94">
        <f t="shared" ca="1" si="125"/>
        <v>22.453575181263933</v>
      </c>
      <c r="R462" s="94">
        <f t="shared" ca="1" si="126"/>
        <v>2.2453575181263932</v>
      </c>
      <c r="S462" s="94">
        <f t="shared" ca="1" si="127"/>
        <v>2.2453575181263927</v>
      </c>
      <c r="T462" s="4">
        <f t="shared" ca="1" si="128"/>
        <v>0</v>
      </c>
      <c r="U462" s="46">
        <f t="shared" ca="1" si="129"/>
        <v>1527.0020885749643</v>
      </c>
      <c r="V462" s="4">
        <f t="shared" ca="1" si="130"/>
        <v>0</v>
      </c>
      <c r="W462" s="13">
        <f t="shared" ca="1" si="131"/>
        <v>6618.0455999999995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42</v>
      </c>
      <c r="M463" s="7">
        <f t="shared" ca="1" si="121"/>
        <v>958</v>
      </c>
      <c r="N463" s="44">
        <f t="shared" ca="1" si="122"/>
        <v>8</v>
      </c>
      <c r="O463" s="94">
        <f t="shared" ca="1" si="123"/>
        <v>2.2453575181263927</v>
      </c>
      <c r="P463" s="94">
        <f t="shared" ca="1" si="124"/>
        <v>22.453575181263933</v>
      </c>
      <c r="Q463" s="94">
        <f t="shared" ca="1" si="125"/>
        <v>22.453575181263933</v>
      </c>
      <c r="R463" s="94">
        <f t="shared" ca="1" si="126"/>
        <v>2.2453575181263932</v>
      </c>
      <c r="S463" s="94">
        <f t="shared" ca="1" si="127"/>
        <v>2.2453575181263927</v>
      </c>
      <c r="T463" s="4">
        <f t="shared" ca="1" si="128"/>
        <v>0</v>
      </c>
      <c r="U463" s="46">
        <f t="shared" ca="1" si="129"/>
        <v>1506.0020885749643</v>
      </c>
      <c r="V463" s="4">
        <f t="shared" ca="1" si="130"/>
        <v>0</v>
      </c>
      <c r="W463" s="13">
        <f t="shared" ca="1" si="131"/>
        <v>4412.0303999999996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21</v>
      </c>
      <c r="M464" s="7">
        <f t="shared" ca="1" si="121"/>
        <v>979</v>
      </c>
      <c r="N464" s="44">
        <f t="shared" ca="1" si="122"/>
        <v>9</v>
      </c>
      <c r="O464" s="94">
        <f t="shared" ca="1" si="123"/>
        <v>2.4463826226525924</v>
      </c>
      <c r="P464" s="94">
        <f t="shared" ca="1" si="124"/>
        <v>24.463826226525924</v>
      </c>
      <c r="Q464" s="94">
        <f t="shared" ca="1" si="125"/>
        <v>24.061776017473527</v>
      </c>
      <c r="R464" s="94">
        <f t="shared" ca="1" si="126"/>
        <v>2.4262801121999726</v>
      </c>
      <c r="S464" s="94">
        <f t="shared" ca="1" si="127"/>
        <v>2.4463826226525924</v>
      </c>
      <c r="T464" s="4">
        <f t="shared" ca="1" si="128"/>
        <v>0</v>
      </c>
      <c r="U464" s="46">
        <f t="shared" ca="1" si="129"/>
        <v>1592.2016685710905</v>
      </c>
      <c r="V464" s="4">
        <f t="shared" ca="1" si="130"/>
        <v>0</v>
      </c>
      <c r="W464" s="13">
        <f t="shared" ca="1" si="131"/>
        <v>2206.0151999999998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2.4463826226525924</v>
      </c>
      <c r="P465" s="94">
        <f t="shared" ca="1" si="124"/>
        <v>24.463826226525924</v>
      </c>
      <c r="Q465" s="94">
        <f t="shared" ca="1" si="125"/>
        <v>24.463826226525924</v>
      </c>
      <c r="R465" s="94">
        <f t="shared" ca="1" si="126"/>
        <v>2.4463826226525924</v>
      </c>
      <c r="S465" s="94">
        <f t="shared" ca="1" si="127"/>
        <v>2.4463826226525924</v>
      </c>
      <c r="T465" s="4">
        <f t="shared" ca="1" si="128"/>
        <v>0</v>
      </c>
      <c r="U465" s="46">
        <f t="shared" ca="1" si="129"/>
        <v>1571.2016685710905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373</v>
      </c>
      <c r="M466" s="7">
        <f t="shared" ref="M466:M529" ca="1" si="140">MAX(Set1MinTP-(L466+Set1Regain), 0)</f>
        <v>627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1.8267422873331627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18.267422873331626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18.267422873331626</v>
      </c>
      <c r="R466" s="94">
        <f t="shared" ref="R466:R529" ca="1" si="145">(P466+Q466)/20</f>
        <v>1.8267422873331625</v>
      </c>
      <c r="S466" s="94">
        <f t="shared" ref="S466:S529" ca="1" si="146">R466*Set1ConserveTP + O466*(1-Set1ConserveTP)</f>
        <v>1.8267422873331627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1613.7693882274957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19836.915119999998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352</v>
      </c>
      <c r="M467" s="7">
        <f t="shared" ca="1" si="140"/>
        <v>648</v>
      </c>
      <c r="N467" s="44">
        <f t="shared" ca="1" si="141"/>
        <v>6</v>
      </c>
      <c r="O467" s="94">
        <f t="shared" ca="1" si="142"/>
        <v>1.8267422873331627</v>
      </c>
      <c r="P467" s="94">
        <f t="shared" ca="1" si="143"/>
        <v>18.267422873331626</v>
      </c>
      <c r="Q467" s="94">
        <f t="shared" ca="1" si="144"/>
        <v>18.267422873331626</v>
      </c>
      <c r="R467" s="94">
        <f t="shared" ca="1" si="145"/>
        <v>1.8267422873331625</v>
      </c>
      <c r="S467" s="94">
        <f t="shared" ca="1" si="146"/>
        <v>1.8267422873331627</v>
      </c>
      <c r="T467" s="4">
        <f t="shared" ca="1" si="147"/>
        <v>0</v>
      </c>
      <c r="U467" s="46">
        <f t="shared" ca="1" si="148"/>
        <v>1592.7693882274957</v>
      </c>
      <c r="V467" s="4">
        <f t="shared" ca="1" si="149"/>
        <v>0</v>
      </c>
      <c r="W467" s="13">
        <f t="shared" ca="1" si="150"/>
        <v>17630.89992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331</v>
      </c>
      <c r="M468" s="7">
        <f t="shared" ca="1" si="140"/>
        <v>669</v>
      </c>
      <c r="N468" s="44">
        <f t="shared" ca="1" si="141"/>
        <v>6</v>
      </c>
      <c r="O468" s="94">
        <f t="shared" ca="1" si="142"/>
        <v>1.8267422873331627</v>
      </c>
      <c r="P468" s="94">
        <f t="shared" ca="1" si="143"/>
        <v>18.267422873331626</v>
      </c>
      <c r="Q468" s="94">
        <f t="shared" ca="1" si="144"/>
        <v>18.267422873331626</v>
      </c>
      <c r="R468" s="94">
        <f t="shared" ca="1" si="145"/>
        <v>1.8267422873331625</v>
      </c>
      <c r="S468" s="94">
        <f t="shared" ca="1" si="146"/>
        <v>1.8267422873331627</v>
      </c>
      <c r="T468" s="4">
        <f t="shared" ca="1" si="147"/>
        <v>0</v>
      </c>
      <c r="U468" s="46">
        <f t="shared" ca="1" si="148"/>
        <v>1571.7693882274957</v>
      </c>
      <c r="V468" s="4">
        <f t="shared" ca="1" si="149"/>
        <v>0</v>
      </c>
      <c r="W468" s="13">
        <f t="shared" ca="1" si="150"/>
        <v>15424.884719999998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310</v>
      </c>
      <c r="M469" s="7">
        <f t="shared" ca="1" si="140"/>
        <v>690</v>
      </c>
      <c r="N469" s="44">
        <f t="shared" ca="1" si="141"/>
        <v>6</v>
      </c>
      <c r="O469" s="94">
        <f t="shared" ca="1" si="142"/>
        <v>1.8267422873331627</v>
      </c>
      <c r="P469" s="94">
        <f t="shared" ca="1" si="143"/>
        <v>18.267422873331626</v>
      </c>
      <c r="Q469" s="94">
        <f t="shared" ca="1" si="144"/>
        <v>18.267422873331626</v>
      </c>
      <c r="R469" s="94">
        <f t="shared" ca="1" si="145"/>
        <v>1.8267422873331625</v>
      </c>
      <c r="S469" s="94">
        <f t="shared" ca="1" si="146"/>
        <v>1.8267422873331627</v>
      </c>
      <c r="T469" s="4">
        <f t="shared" ca="1" si="147"/>
        <v>0</v>
      </c>
      <c r="U469" s="46">
        <f t="shared" ca="1" si="148"/>
        <v>1550.7693882274957</v>
      </c>
      <c r="V469" s="4">
        <f t="shared" ca="1" si="149"/>
        <v>0</v>
      </c>
      <c r="W469" s="13">
        <f t="shared" ca="1" si="150"/>
        <v>13218.86952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289</v>
      </c>
      <c r="M470" s="7">
        <f t="shared" ca="1" si="140"/>
        <v>711</v>
      </c>
      <c r="N470" s="44">
        <f t="shared" ca="1" si="141"/>
        <v>6</v>
      </c>
      <c r="O470" s="94">
        <f t="shared" ca="1" si="142"/>
        <v>1.8267422873331627</v>
      </c>
      <c r="P470" s="94">
        <f t="shared" ca="1" si="143"/>
        <v>18.267422873331626</v>
      </c>
      <c r="Q470" s="94">
        <f t="shared" ca="1" si="144"/>
        <v>18.267422873331626</v>
      </c>
      <c r="R470" s="94">
        <f t="shared" ca="1" si="145"/>
        <v>1.8267422873331625</v>
      </c>
      <c r="S470" s="94">
        <f t="shared" ca="1" si="146"/>
        <v>1.8267422873331627</v>
      </c>
      <c r="T470" s="4">
        <f t="shared" ca="1" si="147"/>
        <v>0</v>
      </c>
      <c r="U470" s="46">
        <f t="shared" ca="1" si="148"/>
        <v>1529.7693882274957</v>
      </c>
      <c r="V470" s="4">
        <f t="shared" ca="1" si="149"/>
        <v>0</v>
      </c>
      <c r="W470" s="13">
        <f t="shared" ca="1" si="150"/>
        <v>11012.854319999999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268</v>
      </c>
      <c r="M471" s="7">
        <f t="shared" ca="1" si="140"/>
        <v>732</v>
      </c>
      <c r="N471" s="44">
        <f t="shared" ca="1" si="141"/>
        <v>7</v>
      </c>
      <c r="O471" s="94">
        <f t="shared" ca="1" si="142"/>
        <v>2.024607876260911</v>
      </c>
      <c r="P471" s="94">
        <f t="shared" ca="1" si="143"/>
        <v>20.246078762609113</v>
      </c>
      <c r="Q471" s="94">
        <f t="shared" ca="1" si="144"/>
        <v>18.465288462259373</v>
      </c>
      <c r="R471" s="94">
        <f t="shared" ca="1" si="145"/>
        <v>1.935568361243424</v>
      </c>
      <c r="S471" s="94">
        <f t="shared" ca="1" si="146"/>
        <v>2.024607876260911</v>
      </c>
      <c r="T471" s="4">
        <f t="shared" ca="1" si="147"/>
        <v>0</v>
      </c>
      <c r="U471" s="46">
        <f t="shared" ca="1" si="148"/>
        <v>1614.2841102754392</v>
      </c>
      <c r="V471" s="4">
        <f t="shared" ca="1" si="149"/>
        <v>0</v>
      </c>
      <c r="W471" s="13">
        <f t="shared" ca="1" si="150"/>
        <v>8806.8391200000005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247</v>
      </c>
      <c r="M472" s="7">
        <f t="shared" ca="1" si="140"/>
        <v>753</v>
      </c>
      <c r="N472" s="44">
        <f t="shared" ca="1" si="141"/>
        <v>7</v>
      </c>
      <c r="O472" s="94">
        <f t="shared" ca="1" si="142"/>
        <v>2.024607876260911</v>
      </c>
      <c r="P472" s="94">
        <f t="shared" ca="1" si="143"/>
        <v>20.246078762609113</v>
      </c>
      <c r="Q472" s="94">
        <f t="shared" ca="1" si="144"/>
        <v>20.246078762609113</v>
      </c>
      <c r="R472" s="94">
        <f t="shared" ca="1" si="145"/>
        <v>2.0246078762609114</v>
      </c>
      <c r="S472" s="94">
        <f t="shared" ca="1" si="146"/>
        <v>2.024607876260911</v>
      </c>
      <c r="T472" s="4">
        <f t="shared" ca="1" si="147"/>
        <v>0</v>
      </c>
      <c r="U472" s="46">
        <f t="shared" ca="1" si="148"/>
        <v>1593.2841102754392</v>
      </c>
      <c r="V472" s="4">
        <f t="shared" ca="1" si="149"/>
        <v>0</v>
      </c>
      <c r="W472" s="13">
        <f t="shared" ca="1" si="150"/>
        <v>6600.8239199999998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226</v>
      </c>
      <c r="M473" s="7">
        <f t="shared" ca="1" si="140"/>
        <v>774</v>
      </c>
      <c r="N473" s="44">
        <f t="shared" ca="1" si="141"/>
        <v>7</v>
      </c>
      <c r="O473" s="94">
        <f t="shared" ca="1" si="142"/>
        <v>2.024607876260911</v>
      </c>
      <c r="P473" s="94">
        <f t="shared" ca="1" si="143"/>
        <v>20.246078762609113</v>
      </c>
      <c r="Q473" s="94">
        <f t="shared" ca="1" si="144"/>
        <v>20.246078762609113</v>
      </c>
      <c r="R473" s="94">
        <f t="shared" ca="1" si="145"/>
        <v>2.0246078762609114</v>
      </c>
      <c r="S473" s="94">
        <f t="shared" ca="1" si="146"/>
        <v>2.024607876260911</v>
      </c>
      <c r="T473" s="4">
        <f t="shared" ca="1" si="147"/>
        <v>0</v>
      </c>
      <c r="U473" s="46">
        <f t="shared" ca="1" si="148"/>
        <v>1572.2841102754392</v>
      </c>
      <c r="V473" s="4">
        <f t="shared" ca="1" si="149"/>
        <v>0</v>
      </c>
      <c r="W473" s="13">
        <f t="shared" ca="1" si="150"/>
        <v>4394.80872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260</v>
      </c>
      <c r="M474" s="7">
        <f t="shared" ca="1" si="140"/>
        <v>740</v>
      </c>
      <c r="N474" s="44">
        <f t="shared" ca="1" si="141"/>
        <v>7</v>
      </c>
      <c r="O474" s="94">
        <f t="shared" ca="1" si="142"/>
        <v>2.024607876260911</v>
      </c>
      <c r="P474" s="94">
        <f t="shared" ca="1" si="143"/>
        <v>20.246078762609113</v>
      </c>
      <c r="Q474" s="94">
        <f t="shared" ca="1" si="144"/>
        <v>20.048213173681361</v>
      </c>
      <c r="R474" s="94">
        <f t="shared" ca="1" si="145"/>
        <v>2.0147145968145237</v>
      </c>
      <c r="S474" s="94">
        <f t="shared" ca="1" si="146"/>
        <v>2.024607876260911</v>
      </c>
      <c r="T474" s="4">
        <f t="shared" ca="1" si="147"/>
        <v>0</v>
      </c>
      <c r="U474" s="46">
        <f t="shared" ca="1" si="148"/>
        <v>1606.2841102754392</v>
      </c>
      <c r="V474" s="4">
        <f t="shared" ca="1" si="149"/>
        <v>0</v>
      </c>
      <c r="W474" s="13">
        <f t="shared" ca="1" si="150"/>
        <v>17868.723119999999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239</v>
      </c>
      <c r="M475" s="7">
        <f t="shared" ca="1" si="140"/>
        <v>761</v>
      </c>
      <c r="N475" s="44">
        <f t="shared" ca="1" si="141"/>
        <v>7</v>
      </c>
      <c r="O475" s="94">
        <f t="shared" ca="1" si="142"/>
        <v>2.024607876260911</v>
      </c>
      <c r="P475" s="94">
        <f t="shared" ca="1" si="143"/>
        <v>20.246078762609113</v>
      </c>
      <c r="Q475" s="94">
        <f t="shared" ca="1" si="144"/>
        <v>20.246078762609113</v>
      </c>
      <c r="R475" s="94">
        <f t="shared" ca="1" si="145"/>
        <v>2.0246078762609114</v>
      </c>
      <c r="S475" s="94">
        <f t="shared" ca="1" si="146"/>
        <v>2.024607876260911</v>
      </c>
      <c r="T475" s="4">
        <f t="shared" ca="1" si="147"/>
        <v>0</v>
      </c>
      <c r="U475" s="46">
        <f t="shared" ca="1" si="148"/>
        <v>1585.2841102754392</v>
      </c>
      <c r="V475" s="4">
        <f t="shared" ca="1" si="149"/>
        <v>0</v>
      </c>
      <c r="W475" s="13">
        <f t="shared" ca="1" si="150"/>
        <v>15662.707919999999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218</v>
      </c>
      <c r="M476" s="7">
        <f t="shared" ca="1" si="140"/>
        <v>782</v>
      </c>
      <c r="N476" s="44">
        <f t="shared" ca="1" si="141"/>
        <v>7</v>
      </c>
      <c r="O476" s="94">
        <f t="shared" ca="1" si="142"/>
        <v>2.024607876260911</v>
      </c>
      <c r="P476" s="94">
        <f t="shared" ca="1" si="143"/>
        <v>20.246078762609113</v>
      </c>
      <c r="Q476" s="94">
        <f t="shared" ca="1" si="144"/>
        <v>20.246078762609113</v>
      </c>
      <c r="R476" s="94">
        <f t="shared" ca="1" si="145"/>
        <v>2.0246078762609114</v>
      </c>
      <c r="S476" s="94">
        <f t="shared" ca="1" si="146"/>
        <v>2.024607876260911</v>
      </c>
      <c r="T476" s="4">
        <f t="shared" ca="1" si="147"/>
        <v>0</v>
      </c>
      <c r="U476" s="46">
        <f t="shared" ca="1" si="148"/>
        <v>1564.2841102754392</v>
      </c>
      <c r="V476" s="4">
        <f t="shared" ca="1" si="149"/>
        <v>0</v>
      </c>
      <c r="W476" s="13">
        <f t="shared" ca="1" si="150"/>
        <v>13456.692719999999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197</v>
      </c>
      <c r="M477" s="7">
        <f t="shared" ca="1" si="140"/>
        <v>803</v>
      </c>
      <c r="N477" s="44">
        <f t="shared" ca="1" si="141"/>
        <v>7</v>
      </c>
      <c r="O477" s="94">
        <f t="shared" ca="1" si="142"/>
        <v>2.024607876260911</v>
      </c>
      <c r="P477" s="94">
        <f t="shared" ca="1" si="143"/>
        <v>20.246078762609113</v>
      </c>
      <c r="Q477" s="94">
        <f t="shared" ca="1" si="144"/>
        <v>20.246078762609113</v>
      </c>
      <c r="R477" s="94">
        <f t="shared" ca="1" si="145"/>
        <v>2.0246078762609114</v>
      </c>
      <c r="S477" s="94">
        <f t="shared" ca="1" si="146"/>
        <v>2.024607876260911</v>
      </c>
      <c r="T477" s="4">
        <f t="shared" ca="1" si="147"/>
        <v>0</v>
      </c>
      <c r="U477" s="46">
        <f t="shared" ca="1" si="148"/>
        <v>1543.2841102754392</v>
      </c>
      <c r="V477" s="4">
        <f t="shared" ca="1" si="149"/>
        <v>0</v>
      </c>
      <c r="W477" s="13">
        <f t="shared" ca="1" si="150"/>
        <v>11250.677519999999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176</v>
      </c>
      <c r="M478" s="7">
        <f t="shared" ca="1" si="140"/>
        <v>824</v>
      </c>
      <c r="N478" s="44">
        <f t="shared" ca="1" si="141"/>
        <v>7</v>
      </c>
      <c r="O478" s="94">
        <f t="shared" ca="1" si="142"/>
        <v>2.024607876260911</v>
      </c>
      <c r="P478" s="94">
        <f t="shared" ca="1" si="143"/>
        <v>20.246078762609113</v>
      </c>
      <c r="Q478" s="94">
        <f t="shared" ca="1" si="144"/>
        <v>20.246078762609113</v>
      </c>
      <c r="R478" s="94">
        <f t="shared" ca="1" si="145"/>
        <v>2.0246078762609114</v>
      </c>
      <c r="S478" s="94">
        <f t="shared" ca="1" si="146"/>
        <v>2.024607876260911</v>
      </c>
      <c r="T478" s="4">
        <f t="shared" ca="1" si="147"/>
        <v>0</v>
      </c>
      <c r="U478" s="46">
        <f t="shared" ca="1" si="148"/>
        <v>1522.2841102754392</v>
      </c>
      <c r="V478" s="4">
        <f t="shared" ca="1" si="149"/>
        <v>0</v>
      </c>
      <c r="W478" s="13">
        <f t="shared" ca="1" si="150"/>
        <v>9044.6623199999995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155</v>
      </c>
      <c r="M479" s="7">
        <f t="shared" ca="1" si="140"/>
        <v>845</v>
      </c>
      <c r="N479" s="44">
        <f t="shared" ca="1" si="141"/>
        <v>8</v>
      </c>
      <c r="O479" s="94">
        <f t="shared" ca="1" si="142"/>
        <v>2.2453575181263927</v>
      </c>
      <c r="P479" s="94">
        <f t="shared" ca="1" si="143"/>
        <v>21.129077330071038</v>
      </c>
      <c r="Q479" s="94">
        <f t="shared" ca="1" si="144"/>
        <v>20.246078762609113</v>
      </c>
      <c r="R479" s="94">
        <f t="shared" ca="1" si="145"/>
        <v>2.0687578046340076</v>
      </c>
      <c r="S479" s="94">
        <f t="shared" ca="1" si="146"/>
        <v>2.2453575181263927</v>
      </c>
      <c r="T479" s="4">
        <f t="shared" ca="1" si="147"/>
        <v>0</v>
      </c>
      <c r="U479" s="46">
        <f t="shared" ca="1" si="148"/>
        <v>1619.0020885749643</v>
      </c>
      <c r="V479" s="4">
        <f t="shared" ca="1" si="149"/>
        <v>0</v>
      </c>
      <c r="W479" s="13">
        <f t="shared" ca="1" si="150"/>
        <v>6838.6471199999996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134</v>
      </c>
      <c r="M480" s="7">
        <f t="shared" ca="1" si="140"/>
        <v>866</v>
      </c>
      <c r="N480" s="44">
        <f t="shared" ca="1" si="141"/>
        <v>8</v>
      </c>
      <c r="O480" s="94">
        <f t="shared" ca="1" si="142"/>
        <v>2.2453575181263927</v>
      </c>
      <c r="P480" s="94">
        <f t="shared" ca="1" si="143"/>
        <v>22.453575181263933</v>
      </c>
      <c r="Q480" s="94">
        <f t="shared" ca="1" si="144"/>
        <v>22.453575181263933</v>
      </c>
      <c r="R480" s="94">
        <f t="shared" ca="1" si="145"/>
        <v>2.2453575181263932</v>
      </c>
      <c r="S480" s="94">
        <f t="shared" ca="1" si="146"/>
        <v>2.2453575181263927</v>
      </c>
      <c r="T480" s="4">
        <f t="shared" ca="1" si="147"/>
        <v>0</v>
      </c>
      <c r="U480" s="46">
        <f t="shared" ca="1" si="148"/>
        <v>1598.0020885749643</v>
      </c>
      <c r="V480" s="4">
        <f t="shared" ca="1" si="149"/>
        <v>0</v>
      </c>
      <c r="W480" s="13">
        <f t="shared" ca="1" si="150"/>
        <v>4632.6319199999998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113</v>
      </c>
      <c r="M481" s="7">
        <f t="shared" ca="1" si="140"/>
        <v>887</v>
      </c>
      <c r="N481" s="44">
        <f t="shared" ca="1" si="141"/>
        <v>8</v>
      </c>
      <c r="O481" s="94">
        <f t="shared" ca="1" si="142"/>
        <v>2.2453575181263927</v>
      </c>
      <c r="P481" s="94">
        <f t="shared" ca="1" si="143"/>
        <v>22.453575181263933</v>
      </c>
      <c r="Q481" s="94">
        <f t="shared" ca="1" si="144"/>
        <v>22.453575181263933</v>
      </c>
      <c r="R481" s="94">
        <f t="shared" ca="1" si="145"/>
        <v>2.2453575181263932</v>
      </c>
      <c r="S481" s="94">
        <f t="shared" ca="1" si="146"/>
        <v>2.2453575181263927</v>
      </c>
      <c r="T481" s="4">
        <f t="shared" ca="1" si="147"/>
        <v>0</v>
      </c>
      <c r="U481" s="46">
        <f t="shared" ca="1" si="148"/>
        <v>1577.0020885749643</v>
      </c>
      <c r="V481" s="4">
        <f t="shared" ca="1" si="149"/>
        <v>0</v>
      </c>
      <c r="W481" s="13">
        <f t="shared" ca="1" si="150"/>
        <v>2426.61672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260</v>
      </c>
      <c r="M482" s="7">
        <f t="shared" ca="1" si="140"/>
        <v>740</v>
      </c>
      <c r="N482" s="44">
        <f t="shared" ca="1" si="141"/>
        <v>7</v>
      </c>
      <c r="O482" s="94">
        <f t="shared" ca="1" si="142"/>
        <v>2.024607876260911</v>
      </c>
      <c r="P482" s="94">
        <f t="shared" ca="1" si="143"/>
        <v>20.246078762609113</v>
      </c>
      <c r="Q482" s="94">
        <f t="shared" ca="1" si="144"/>
        <v>20.048213173681361</v>
      </c>
      <c r="R482" s="94">
        <f t="shared" ca="1" si="145"/>
        <v>2.0147145968145237</v>
      </c>
      <c r="S482" s="94">
        <f t="shared" ca="1" si="146"/>
        <v>2.024607876260911</v>
      </c>
      <c r="T482" s="4">
        <f t="shared" ca="1" si="147"/>
        <v>0</v>
      </c>
      <c r="U482" s="46">
        <f t="shared" ca="1" si="148"/>
        <v>1606.2841102754392</v>
      </c>
      <c r="V482" s="4">
        <f t="shared" ca="1" si="149"/>
        <v>0</v>
      </c>
      <c r="W482" s="13">
        <f t="shared" ca="1" si="150"/>
        <v>17410.2984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239</v>
      </c>
      <c r="M483" s="7">
        <f t="shared" ca="1" si="140"/>
        <v>761</v>
      </c>
      <c r="N483" s="44">
        <f t="shared" ca="1" si="141"/>
        <v>7</v>
      </c>
      <c r="O483" s="94">
        <f t="shared" ca="1" si="142"/>
        <v>2.024607876260911</v>
      </c>
      <c r="P483" s="94">
        <f t="shared" ca="1" si="143"/>
        <v>20.246078762609113</v>
      </c>
      <c r="Q483" s="94">
        <f t="shared" ca="1" si="144"/>
        <v>20.246078762609113</v>
      </c>
      <c r="R483" s="94">
        <f t="shared" ca="1" si="145"/>
        <v>2.0246078762609114</v>
      </c>
      <c r="S483" s="94">
        <f t="shared" ca="1" si="146"/>
        <v>2.024607876260911</v>
      </c>
      <c r="T483" s="4">
        <f t="shared" ca="1" si="147"/>
        <v>0</v>
      </c>
      <c r="U483" s="46">
        <f t="shared" ca="1" si="148"/>
        <v>1585.2841102754392</v>
      </c>
      <c r="V483" s="4">
        <f t="shared" ca="1" si="149"/>
        <v>0</v>
      </c>
      <c r="W483" s="13">
        <f t="shared" ca="1" si="150"/>
        <v>15204.283199999998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218</v>
      </c>
      <c r="M484" s="7">
        <f t="shared" ca="1" si="140"/>
        <v>782</v>
      </c>
      <c r="N484" s="44">
        <f t="shared" ca="1" si="141"/>
        <v>7</v>
      </c>
      <c r="O484" s="94">
        <f t="shared" ca="1" si="142"/>
        <v>2.024607876260911</v>
      </c>
      <c r="P484" s="94">
        <f t="shared" ca="1" si="143"/>
        <v>20.246078762609113</v>
      </c>
      <c r="Q484" s="94">
        <f t="shared" ca="1" si="144"/>
        <v>20.246078762609113</v>
      </c>
      <c r="R484" s="94">
        <f t="shared" ca="1" si="145"/>
        <v>2.0246078762609114</v>
      </c>
      <c r="S484" s="94">
        <f t="shared" ca="1" si="146"/>
        <v>2.024607876260911</v>
      </c>
      <c r="T484" s="4">
        <f t="shared" ca="1" si="147"/>
        <v>0</v>
      </c>
      <c r="U484" s="46">
        <f t="shared" ca="1" si="148"/>
        <v>1564.2841102754392</v>
      </c>
      <c r="V484" s="4">
        <f t="shared" ca="1" si="149"/>
        <v>0</v>
      </c>
      <c r="W484" s="13">
        <f t="shared" ca="1" si="150"/>
        <v>12998.267999999998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197</v>
      </c>
      <c r="M485" s="7">
        <f t="shared" ca="1" si="140"/>
        <v>803</v>
      </c>
      <c r="N485" s="44">
        <f t="shared" ca="1" si="141"/>
        <v>7</v>
      </c>
      <c r="O485" s="94">
        <f t="shared" ca="1" si="142"/>
        <v>2.024607876260911</v>
      </c>
      <c r="P485" s="94">
        <f t="shared" ca="1" si="143"/>
        <v>20.246078762609113</v>
      </c>
      <c r="Q485" s="94">
        <f t="shared" ca="1" si="144"/>
        <v>20.246078762609113</v>
      </c>
      <c r="R485" s="94">
        <f t="shared" ca="1" si="145"/>
        <v>2.0246078762609114</v>
      </c>
      <c r="S485" s="94">
        <f t="shared" ca="1" si="146"/>
        <v>2.024607876260911</v>
      </c>
      <c r="T485" s="4">
        <f t="shared" ca="1" si="147"/>
        <v>0</v>
      </c>
      <c r="U485" s="46">
        <f t="shared" ca="1" si="148"/>
        <v>1543.2841102754392</v>
      </c>
      <c r="V485" s="4">
        <f t="shared" ca="1" si="149"/>
        <v>0</v>
      </c>
      <c r="W485" s="13">
        <f t="shared" ca="1" si="150"/>
        <v>10792.252799999998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176</v>
      </c>
      <c r="M486" s="7">
        <f t="shared" ca="1" si="140"/>
        <v>824</v>
      </c>
      <c r="N486" s="44">
        <f t="shared" ca="1" si="141"/>
        <v>7</v>
      </c>
      <c r="O486" s="94">
        <f t="shared" ca="1" si="142"/>
        <v>2.024607876260911</v>
      </c>
      <c r="P486" s="94">
        <f t="shared" ca="1" si="143"/>
        <v>20.246078762609113</v>
      </c>
      <c r="Q486" s="94">
        <f t="shared" ca="1" si="144"/>
        <v>20.246078762609113</v>
      </c>
      <c r="R486" s="94">
        <f t="shared" ca="1" si="145"/>
        <v>2.0246078762609114</v>
      </c>
      <c r="S486" s="94">
        <f t="shared" ca="1" si="146"/>
        <v>2.024607876260911</v>
      </c>
      <c r="T486" s="4">
        <f t="shared" ca="1" si="147"/>
        <v>0</v>
      </c>
      <c r="U486" s="46">
        <f t="shared" ca="1" si="148"/>
        <v>1522.2841102754392</v>
      </c>
      <c r="V486" s="4">
        <f t="shared" ca="1" si="149"/>
        <v>0</v>
      </c>
      <c r="W486" s="13">
        <f t="shared" ca="1" si="150"/>
        <v>8586.2375999999986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155</v>
      </c>
      <c r="M487" s="7">
        <f t="shared" ca="1" si="140"/>
        <v>845</v>
      </c>
      <c r="N487" s="44">
        <f t="shared" ca="1" si="141"/>
        <v>8</v>
      </c>
      <c r="O487" s="94">
        <f t="shared" ca="1" si="142"/>
        <v>2.2453575181263927</v>
      </c>
      <c r="P487" s="94">
        <f t="shared" ca="1" si="143"/>
        <v>21.129077330071038</v>
      </c>
      <c r="Q487" s="94">
        <f t="shared" ca="1" si="144"/>
        <v>20.246078762609113</v>
      </c>
      <c r="R487" s="94">
        <f t="shared" ca="1" si="145"/>
        <v>2.0687578046340076</v>
      </c>
      <c r="S487" s="94">
        <f t="shared" ca="1" si="146"/>
        <v>2.2453575181263927</v>
      </c>
      <c r="T487" s="4">
        <f t="shared" ca="1" si="147"/>
        <v>0</v>
      </c>
      <c r="U487" s="46">
        <f t="shared" ca="1" si="148"/>
        <v>1619.0020885749643</v>
      </c>
      <c r="V487" s="4">
        <f t="shared" ca="1" si="149"/>
        <v>0</v>
      </c>
      <c r="W487" s="13">
        <f t="shared" ca="1" si="150"/>
        <v>6380.2223999999997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134</v>
      </c>
      <c r="M488" s="7">
        <f t="shared" ca="1" si="140"/>
        <v>866</v>
      </c>
      <c r="N488" s="44">
        <f t="shared" ca="1" si="141"/>
        <v>8</v>
      </c>
      <c r="O488" s="94">
        <f t="shared" ca="1" si="142"/>
        <v>2.2453575181263927</v>
      </c>
      <c r="P488" s="94">
        <f t="shared" ca="1" si="143"/>
        <v>22.453575181263933</v>
      </c>
      <c r="Q488" s="94">
        <f t="shared" ca="1" si="144"/>
        <v>22.453575181263933</v>
      </c>
      <c r="R488" s="94">
        <f t="shared" ca="1" si="145"/>
        <v>2.2453575181263932</v>
      </c>
      <c r="S488" s="94">
        <f t="shared" ca="1" si="146"/>
        <v>2.2453575181263927</v>
      </c>
      <c r="T488" s="4">
        <f t="shared" ca="1" si="147"/>
        <v>0</v>
      </c>
      <c r="U488" s="46">
        <f t="shared" ca="1" si="148"/>
        <v>1598.0020885749643</v>
      </c>
      <c r="V488" s="4">
        <f t="shared" ca="1" si="149"/>
        <v>0</v>
      </c>
      <c r="W488" s="13">
        <f t="shared" ca="1" si="150"/>
        <v>4174.2071999999998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113</v>
      </c>
      <c r="M489" s="7">
        <f t="shared" ca="1" si="140"/>
        <v>887</v>
      </c>
      <c r="N489" s="44">
        <f t="shared" ca="1" si="141"/>
        <v>8</v>
      </c>
      <c r="O489" s="94">
        <f t="shared" ca="1" si="142"/>
        <v>2.2453575181263927</v>
      </c>
      <c r="P489" s="94">
        <f t="shared" ca="1" si="143"/>
        <v>22.453575181263933</v>
      </c>
      <c r="Q489" s="94">
        <f t="shared" ca="1" si="144"/>
        <v>22.453575181263933</v>
      </c>
      <c r="R489" s="94">
        <f t="shared" ca="1" si="145"/>
        <v>2.2453575181263932</v>
      </c>
      <c r="S489" s="94">
        <f t="shared" ca="1" si="146"/>
        <v>2.2453575181263927</v>
      </c>
      <c r="T489" s="4">
        <f t="shared" ca="1" si="147"/>
        <v>0</v>
      </c>
      <c r="U489" s="46">
        <f t="shared" ca="1" si="148"/>
        <v>1577.0020885749643</v>
      </c>
      <c r="V489" s="4">
        <f t="shared" ca="1" si="149"/>
        <v>0</v>
      </c>
      <c r="W489" s="13">
        <f t="shared" ca="1" si="150"/>
        <v>1968.1919999999998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147</v>
      </c>
      <c r="M490" s="7">
        <f t="shared" ca="1" si="140"/>
        <v>853</v>
      </c>
      <c r="N490" s="44">
        <f t="shared" ca="1" si="141"/>
        <v>8</v>
      </c>
      <c r="O490" s="94">
        <f t="shared" ca="1" si="142"/>
        <v>2.2453575181263927</v>
      </c>
      <c r="P490" s="94">
        <f t="shared" ca="1" si="143"/>
        <v>22.453575181263933</v>
      </c>
      <c r="Q490" s="94">
        <f t="shared" ca="1" si="144"/>
        <v>20.687578046340075</v>
      </c>
      <c r="R490" s="94">
        <f t="shared" ca="1" si="145"/>
        <v>2.1570576613802004</v>
      </c>
      <c r="S490" s="94">
        <f t="shared" ca="1" si="146"/>
        <v>2.2453575181263927</v>
      </c>
      <c r="T490" s="4">
        <f t="shared" ca="1" si="147"/>
        <v>0</v>
      </c>
      <c r="U490" s="46">
        <f t="shared" ca="1" si="148"/>
        <v>1611.0020885749643</v>
      </c>
      <c r="V490" s="4">
        <f t="shared" ca="1" si="149"/>
        <v>0</v>
      </c>
      <c r="W490" s="13">
        <f t="shared" ca="1" si="150"/>
        <v>15442.106399999999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126</v>
      </c>
      <c r="M491" s="7">
        <f t="shared" ca="1" si="140"/>
        <v>874</v>
      </c>
      <c r="N491" s="44">
        <f t="shared" ca="1" si="141"/>
        <v>8</v>
      </c>
      <c r="O491" s="94">
        <f t="shared" ca="1" si="142"/>
        <v>2.2453575181263927</v>
      </c>
      <c r="P491" s="94">
        <f t="shared" ca="1" si="143"/>
        <v>22.453575181263933</v>
      </c>
      <c r="Q491" s="94">
        <f t="shared" ca="1" si="144"/>
        <v>22.453575181263933</v>
      </c>
      <c r="R491" s="94">
        <f t="shared" ca="1" si="145"/>
        <v>2.2453575181263932</v>
      </c>
      <c r="S491" s="94">
        <f t="shared" ca="1" si="146"/>
        <v>2.2453575181263927</v>
      </c>
      <c r="T491" s="4">
        <f t="shared" ca="1" si="147"/>
        <v>0</v>
      </c>
      <c r="U491" s="46">
        <f t="shared" ca="1" si="148"/>
        <v>1590.0020885749643</v>
      </c>
      <c r="V491" s="4">
        <f t="shared" ca="1" si="149"/>
        <v>0</v>
      </c>
      <c r="W491" s="13">
        <f t="shared" ca="1" si="150"/>
        <v>13236.091199999999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105</v>
      </c>
      <c r="M492" s="7">
        <f t="shared" ca="1" si="140"/>
        <v>895</v>
      </c>
      <c r="N492" s="44">
        <f t="shared" ca="1" si="141"/>
        <v>8</v>
      </c>
      <c r="O492" s="94">
        <f t="shared" ca="1" si="142"/>
        <v>2.2453575181263927</v>
      </c>
      <c r="P492" s="94">
        <f t="shared" ca="1" si="143"/>
        <v>22.453575181263933</v>
      </c>
      <c r="Q492" s="94">
        <f t="shared" ca="1" si="144"/>
        <v>22.453575181263933</v>
      </c>
      <c r="R492" s="94">
        <f t="shared" ca="1" si="145"/>
        <v>2.2453575181263932</v>
      </c>
      <c r="S492" s="94">
        <f t="shared" ca="1" si="146"/>
        <v>2.2453575181263927</v>
      </c>
      <c r="T492" s="4">
        <f t="shared" ca="1" si="147"/>
        <v>0</v>
      </c>
      <c r="U492" s="46">
        <f t="shared" ca="1" si="148"/>
        <v>1569.0020885749643</v>
      </c>
      <c r="V492" s="4">
        <f t="shared" ca="1" si="149"/>
        <v>0</v>
      </c>
      <c r="W492" s="13">
        <f t="shared" ca="1" si="150"/>
        <v>11030.075999999999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84</v>
      </c>
      <c r="M493" s="7">
        <f t="shared" ca="1" si="140"/>
        <v>916</v>
      </c>
      <c r="N493" s="44">
        <f t="shared" ca="1" si="141"/>
        <v>8</v>
      </c>
      <c r="O493" s="94">
        <f t="shared" ca="1" si="142"/>
        <v>2.2453575181263927</v>
      </c>
      <c r="P493" s="94">
        <f t="shared" ca="1" si="143"/>
        <v>22.453575181263933</v>
      </c>
      <c r="Q493" s="94">
        <f t="shared" ca="1" si="144"/>
        <v>22.453575181263933</v>
      </c>
      <c r="R493" s="94">
        <f t="shared" ca="1" si="145"/>
        <v>2.2453575181263932</v>
      </c>
      <c r="S493" s="94">
        <f t="shared" ca="1" si="146"/>
        <v>2.2453575181263927</v>
      </c>
      <c r="T493" s="4">
        <f t="shared" ca="1" si="147"/>
        <v>0</v>
      </c>
      <c r="U493" s="46">
        <f t="shared" ca="1" si="148"/>
        <v>1548.0020885749643</v>
      </c>
      <c r="V493" s="4">
        <f t="shared" ca="1" si="149"/>
        <v>0</v>
      </c>
      <c r="W493" s="13">
        <f t="shared" ca="1" si="150"/>
        <v>8824.0607999999993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63</v>
      </c>
      <c r="M494" s="7">
        <f t="shared" ca="1" si="140"/>
        <v>937</v>
      </c>
      <c r="N494" s="44">
        <f t="shared" ca="1" si="141"/>
        <v>8</v>
      </c>
      <c r="O494" s="94">
        <f t="shared" ca="1" si="142"/>
        <v>2.2453575181263927</v>
      </c>
      <c r="P494" s="94">
        <f t="shared" ca="1" si="143"/>
        <v>22.453575181263933</v>
      </c>
      <c r="Q494" s="94">
        <f t="shared" ca="1" si="144"/>
        <v>22.453575181263933</v>
      </c>
      <c r="R494" s="94">
        <f t="shared" ca="1" si="145"/>
        <v>2.2453575181263932</v>
      </c>
      <c r="S494" s="94">
        <f t="shared" ca="1" si="146"/>
        <v>2.2453575181263927</v>
      </c>
      <c r="T494" s="4">
        <f t="shared" ca="1" si="147"/>
        <v>0</v>
      </c>
      <c r="U494" s="46">
        <f t="shared" ca="1" si="148"/>
        <v>1527.0020885749643</v>
      </c>
      <c r="V494" s="4">
        <f t="shared" ca="1" si="149"/>
        <v>0</v>
      </c>
      <c r="W494" s="13">
        <f t="shared" ca="1" si="150"/>
        <v>6618.0455999999995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42</v>
      </c>
      <c r="M495" s="7">
        <f t="shared" ca="1" si="140"/>
        <v>958</v>
      </c>
      <c r="N495" s="44">
        <f t="shared" ca="1" si="141"/>
        <v>8</v>
      </c>
      <c r="O495" s="94">
        <f t="shared" ca="1" si="142"/>
        <v>2.2453575181263927</v>
      </c>
      <c r="P495" s="94">
        <f t="shared" ca="1" si="143"/>
        <v>22.453575181263933</v>
      </c>
      <c r="Q495" s="94">
        <f t="shared" ca="1" si="144"/>
        <v>22.453575181263933</v>
      </c>
      <c r="R495" s="94">
        <f t="shared" ca="1" si="145"/>
        <v>2.2453575181263932</v>
      </c>
      <c r="S495" s="94">
        <f t="shared" ca="1" si="146"/>
        <v>2.2453575181263927</v>
      </c>
      <c r="T495" s="4">
        <f t="shared" ca="1" si="147"/>
        <v>0</v>
      </c>
      <c r="U495" s="46">
        <f t="shared" ca="1" si="148"/>
        <v>1506.0020885749643</v>
      </c>
      <c r="V495" s="4">
        <f t="shared" ca="1" si="149"/>
        <v>0</v>
      </c>
      <c r="W495" s="13">
        <f t="shared" ca="1" si="150"/>
        <v>4412.0303999999996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21</v>
      </c>
      <c r="M496" s="7">
        <f t="shared" ca="1" si="140"/>
        <v>979</v>
      </c>
      <c r="N496" s="44">
        <f t="shared" ca="1" si="141"/>
        <v>9</v>
      </c>
      <c r="O496" s="94">
        <f t="shared" ca="1" si="142"/>
        <v>2.4463826226525924</v>
      </c>
      <c r="P496" s="94">
        <f t="shared" ca="1" si="143"/>
        <v>24.463826226525924</v>
      </c>
      <c r="Q496" s="94">
        <f t="shared" ca="1" si="144"/>
        <v>24.061776017473527</v>
      </c>
      <c r="R496" s="94">
        <f t="shared" ca="1" si="145"/>
        <v>2.4262801121999726</v>
      </c>
      <c r="S496" s="94">
        <f t="shared" ca="1" si="146"/>
        <v>2.4463826226525924</v>
      </c>
      <c r="T496" s="4">
        <f t="shared" ca="1" si="147"/>
        <v>0</v>
      </c>
      <c r="U496" s="46">
        <f t="shared" ca="1" si="148"/>
        <v>1592.2016685710905</v>
      </c>
      <c r="V496" s="4">
        <f t="shared" ca="1" si="149"/>
        <v>0</v>
      </c>
      <c r="W496" s="13">
        <f t="shared" ca="1" si="150"/>
        <v>2206.0151999999998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2.4463826226525924</v>
      </c>
      <c r="P497" s="94">
        <f t="shared" ca="1" si="143"/>
        <v>24.463826226525924</v>
      </c>
      <c r="Q497" s="94">
        <f t="shared" ca="1" si="144"/>
        <v>24.463826226525924</v>
      </c>
      <c r="R497" s="94">
        <f t="shared" ca="1" si="145"/>
        <v>2.4463826226525924</v>
      </c>
      <c r="S497" s="94">
        <f t="shared" ca="1" si="146"/>
        <v>2.4463826226525924</v>
      </c>
      <c r="T497" s="4">
        <f t="shared" ca="1" si="147"/>
        <v>0</v>
      </c>
      <c r="U497" s="46">
        <f t="shared" ca="1" si="148"/>
        <v>1571.2016685710905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373</v>
      </c>
      <c r="M498" s="7">
        <f t="shared" ca="1" si="140"/>
        <v>627</v>
      </c>
      <c r="N498" s="44">
        <f t="shared" ca="1" si="141"/>
        <v>6</v>
      </c>
      <c r="O498" s="94">
        <f t="shared" ca="1" si="142"/>
        <v>1.8267422873331627</v>
      </c>
      <c r="P498" s="94">
        <f t="shared" ca="1" si="143"/>
        <v>18.267422873331626</v>
      </c>
      <c r="Q498" s="94">
        <f t="shared" ca="1" si="144"/>
        <v>18.267422873331626</v>
      </c>
      <c r="R498" s="94">
        <f t="shared" ca="1" si="145"/>
        <v>1.8267422873331625</v>
      </c>
      <c r="S498" s="94">
        <f t="shared" ca="1" si="146"/>
        <v>1.8267422873331627</v>
      </c>
      <c r="T498" s="4">
        <f t="shared" ca="1" si="147"/>
        <v>0</v>
      </c>
      <c r="U498" s="46">
        <f t="shared" ca="1" si="148"/>
        <v>1613.7693882274957</v>
      </c>
      <c r="V498" s="4">
        <f t="shared" ca="1" si="149"/>
        <v>0</v>
      </c>
      <c r="W498" s="13">
        <f t="shared" ca="1" si="150"/>
        <v>19836.915119999998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352</v>
      </c>
      <c r="M499" s="7">
        <f t="shared" ca="1" si="140"/>
        <v>648</v>
      </c>
      <c r="N499" s="44">
        <f t="shared" ca="1" si="141"/>
        <v>6</v>
      </c>
      <c r="O499" s="94">
        <f t="shared" ca="1" si="142"/>
        <v>1.8267422873331627</v>
      </c>
      <c r="P499" s="94">
        <f t="shared" ca="1" si="143"/>
        <v>18.267422873331626</v>
      </c>
      <c r="Q499" s="94">
        <f t="shared" ca="1" si="144"/>
        <v>18.267422873331626</v>
      </c>
      <c r="R499" s="94">
        <f t="shared" ca="1" si="145"/>
        <v>1.8267422873331625</v>
      </c>
      <c r="S499" s="94">
        <f t="shared" ca="1" si="146"/>
        <v>1.8267422873331627</v>
      </c>
      <c r="T499" s="4">
        <f t="shared" ca="1" si="147"/>
        <v>0</v>
      </c>
      <c r="U499" s="46">
        <f t="shared" ca="1" si="148"/>
        <v>1592.7693882274957</v>
      </c>
      <c r="V499" s="4">
        <f t="shared" ca="1" si="149"/>
        <v>0</v>
      </c>
      <c r="W499" s="13">
        <f t="shared" ca="1" si="150"/>
        <v>17630.89992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331</v>
      </c>
      <c r="M500" s="7">
        <f t="shared" ca="1" si="140"/>
        <v>669</v>
      </c>
      <c r="N500" s="44">
        <f t="shared" ca="1" si="141"/>
        <v>6</v>
      </c>
      <c r="O500" s="94">
        <f t="shared" ca="1" si="142"/>
        <v>1.8267422873331627</v>
      </c>
      <c r="P500" s="94">
        <f t="shared" ca="1" si="143"/>
        <v>18.267422873331626</v>
      </c>
      <c r="Q500" s="94">
        <f t="shared" ca="1" si="144"/>
        <v>18.267422873331626</v>
      </c>
      <c r="R500" s="94">
        <f t="shared" ca="1" si="145"/>
        <v>1.8267422873331625</v>
      </c>
      <c r="S500" s="94">
        <f t="shared" ca="1" si="146"/>
        <v>1.8267422873331627</v>
      </c>
      <c r="T500" s="4">
        <f t="shared" ca="1" si="147"/>
        <v>0</v>
      </c>
      <c r="U500" s="46">
        <f t="shared" ca="1" si="148"/>
        <v>1571.7693882274957</v>
      </c>
      <c r="V500" s="4">
        <f t="shared" ca="1" si="149"/>
        <v>0</v>
      </c>
      <c r="W500" s="13">
        <f t="shared" ca="1" si="150"/>
        <v>15424.884719999998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310</v>
      </c>
      <c r="M501" s="7">
        <f t="shared" ca="1" si="140"/>
        <v>690</v>
      </c>
      <c r="N501" s="44">
        <f t="shared" ca="1" si="141"/>
        <v>6</v>
      </c>
      <c r="O501" s="94">
        <f t="shared" ca="1" si="142"/>
        <v>1.8267422873331627</v>
      </c>
      <c r="P501" s="94">
        <f t="shared" ca="1" si="143"/>
        <v>18.267422873331626</v>
      </c>
      <c r="Q501" s="94">
        <f t="shared" ca="1" si="144"/>
        <v>18.267422873331626</v>
      </c>
      <c r="R501" s="94">
        <f t="shared" ca="1" si="145"/>
        <v>1.8267422873331625</v>
      </c>
      <c r="S501" s="94">
        <f t="shared" ca="1" si="146"/>
        <v>1.8267422873331627</v>
      </c>
      <c r="T501" s="4">
        <f t="shared" ca="1" si="147"/>
        <v>0</v>
      </c>
      <c r="U501" s="46">
        <f t="shared" ca="1" si="148"/>
        <v>1550.7693882274957</v>
      </c>
      <c r="V501" s="4">
        <f t="shared" ca="1" si="149"/>
        <v>0</v>
      </c>
      <c r="W501" s="13">
        <f t="shared" ca="1" si="150"/>
        <v>13218.86952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289</v>
      </c>
      <c r="M502" s="7">
        <f t="shared" ca="1" si="140"/>
        <v>711</v>
      </c>
      <c r="N502" s="44">
        <f t="shared" ca="1" si="141"/>
        <v>6</v>
      </c>
      <c r="O502" s="94">
        <f t="shared" ca="1" si="142"/>
        <v>1.8267422873331627</v>
      </c>
      <c r="P502" s="94">
        <f t="shared" ca="1" si="143"/>
        <v>18.267422873331626</v>
      </c>
      <c r="Q502" s="94">
        <f t="shared" ca="1" si="144"/>
        <v>18.267422873331626</v>
      </c>
      <c r="R502" s="94">
        <f t="shared" ca="1" si="145"/>
        <v>1.8267422873331625</v>
      </c>
      <c r="S502" s="94">
        <f t="shared" ca="1" si="146"/>
        <v>1.8267422873331627</v>
      </c>
      <c r="T502" s="4">
        <f t="shared" ca="1" si="147"/>
        <v>0</v>
      </c>
      <c r="U502" s="46">
        <f t="shared" ca="1" si="148"/>
        <v>1529.7693882274957</v>
      </c>
      <c r="V502" s="4">
        <f t="shared" ca="1" si="149"/>
        <v>0</v>
      </c>
      <c r="W502" s="13">
        <f t="shared" ca="1" si="150"/>
        <v>11012.854319999999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268</v>
      </c>
      <c r="M503" s="7">
        <f t="shared" ca="1" si="140"/>
        <v>732</v>
      </c>
      <c r="N503" s="44">
        <f t="shared" ca="1" si="141"/>
        <v>7</v>
      </c>
      <c r="O503" s="94">
        <f t="shared" ca="1" si="142"/>
        <v>2.024607876260911</v>
      </c>
      <c r="P503" s="94">
        <f t="shared" ca="1" si="143"/>
        <v>20.246078762609113</v>
      </c>
      <c r="Q503" s="94">
        <f t="shared" ca="1" si="144"/>
        <v>18.465288462259373</v>
      </c>
      <c r="R503" s="94">
        <f t="shared" ca="1" si="145"/>
        <v>1.935568361243424</v>
      </c>
      <c r="S503" s="94">
        <f t="shared" ca="1" si="146"/>
        <v>2.024607876260911</v>
      </c>
      <c r="T503" s="4">
        <f t="shared" ca="1" si="147"/>
        <v>0</v>
      </c>
      <c r="U503" s="46">
        <f t="shared" ca="1" si="148"/>
        <v>1614.2841102754392</v>
      </c>
      <c r="V503" s="4">
        <f t="shared" ca="1" si="149"/>
        <v>0</v>
      </c>
      <c r="W503" s="13">
        <f t="shared" ca="1" si="150"/>
        <v>8806.8391200000005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247</v>
      </c>
      <c r="M504" s="7">
        <f t="shared" ca="1" si="140"/>
        <v>753</v>
      </c>
      <c r="N504" s="44">
        <f t="shared" ca="1" si="141"/>
        <v>7</v>
      </c>
      <c r="O504" s="94">
        <f t="shared" ca="1" si="142"/>
        <v>2.024607876260911</v>
      </c>
      <c r="P504" s="94">
        <f t="shared" ca="1" si="143"/>
        <v>20.246078762609113</v>
      </c>
      <c r="Q504" s="94">
        <f t="shared" ca="1" si="144"/>
        <v>20.246078762609113</v>
      </c>
      <c r="R504" s="94">
        <f t="shared" ca="1" si="145"/>
        <v>2.0246078762609114</v>
      </c>
      <c r="S504" s="94">
        <f t="shared" ca="1" si="146"/>
        <v>2.024607876260911</v>
      </c>
      <c r="T504" s="4">
        <f t="shared" ca="1" si="147"/>
        <v>0</v>
      </c>
      <c r="U504" s="46">
        <f t="shared" ca="1" si="148"/>
        <v>1593.2841102754392</v>
      </c>
      <c r="V504" s="4">
        <f t="shared" ca="1" si="149"/>
        <v>0</v>
      </c>
      <c r="W504" s="13">
        <f t="shared" ca="1" si="150"/>
        <v>6600.8239199999998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226</v>
      </c>
      <c r="M505" s="7">
        <f t="shared" ca="1" si="140"/>
        <v>774</v>
      </c>
      <c r="N505" s="44">
        <f t="shared" ca="1" si="141"/>
        <v>7</v>
      </c>
      <c r="O505" s="94">
        <f t="shared" ca="1" si="142"/>
        <v>2.024607876260911</v>
      </c>
      <c r="P505" s="94">
        <f t="shared" ca="1" si="143"/>
        <v>20.246078762609113</v>
      </c>
      <c r="Q505" s="94">
        <f t="shared" ca="1" si="144"/>
        <v>20.246078762609113</v>
      </c>
      <c r="R505" s="94">
        <f t="shared" ca="1" si="145"/>
        <v>2.0246078762609114</v>
      </c>
      <c r="S505" s="94">
        <f t="shared" ca="1" si="146"/>
        <v>2.024607876260911</v>
      </c>
      <c r="T505" s="4">
        <f t="shared" ca="1" si="147"/>
        <v>0</v>
      </c>
      <c r="U505" s="46">
        <f t="shared" ca="1" si="148"/>
        <v>1572.2841102754392</v>
      </c>
      <c r="V505" s="4">
        <f t="shared" ca="1" si="149"/>
        <v>0</v>
      </c>
      <c r="W505" s="13">
        <f t="shared" ca="1" si="150"/>
        <v>4394.80872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260</v>
      </c>
      <c r="M506" s="7">
        <f t="shared" ca="1" si="140"/>
        <v>740</v>
      </c>
      <c r="N506" s="44">
        <f t="shared" ca="1" si="141"/>
        <v>7</v>
      </c>
      <c r="O506" s="94">
        <f t="shared" ca="1" si="142"/>
        <v>2.024607876260911</v>
      </c>
      <c r="P506" s="94">
        <f t="shared" ca="1" si="143"/>
        <v>20.246078762609113</v>
      </c>
      <c r="Q506" s="94">
        <f t="shared" ca="1" si="144"/>
        <v>20.048213173681361</v>
      </c>
      <c r="R506" s="94">
        <f t="shared" ca="1" si="145"/>
        <v>2.0147145968145237</v>
      </c>
      <c r="S506" s="94">
        <f t="shared" ca="1" si="146"/>
        <v>2.024607876260911</v>
      </c>
      <c r="T506" s="4">
        <f t="shared" ca="1" si="147"/>
        <v>0</v>
      </c>
      <c r="U506" s="46">
        <f t="shared" ca="1" si="148"/>
        <v>1606.2841102754392</v>
      </c>
      <c r="V506" s="4">
        <f t="shared" ca="1" si="149"/>
        <v>0</v>
      </c>
      <c r="W506" s="13">
        <f t="shared" ca="1" si="150"/>
        <v>17868.723119999999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239</v>
      </c>
      <c r="M507" s="7">
        <f t="shared" ca="1" si="140"/>
        <v>761</v>
      </c>
      <c r="N507" s="44">
        <f t="shared" ca="1" si="141"/>
        <v>7</v>
      </c>
      <c r="O507" s="94">
        <f t="shared" ca="1" si="142"/>
        <v>2.024607876260911</v>
      </c>
      <c r="P507" s="94">
        <f t="shared" ca="1" si="143"/>
        <v>20.246078762609113</v>
      </c>
      <c r="Q507" s="94">
        <f t="shared" ca="1" si="144"/>
        <v>20.246078762609113</v>
      </c>
      <c r="R507" s="94">
        <f t="shared" ca="1" si="145"/>
        <v>2.0246078762609114</v>
      </c>
      <c r="S507" s="94">
        <f t="shared" ca="1" si="146"/>
        <v>2.024607876260911</v>
      </c>
      <c r="T507" s="4">
        <f t="shared" ca="1" si="147"/>
        <v>0</v>
      </c>
      <c r="U507" s="46">
        <f t="shared" ca="1" si="148"/>
        <v>1585.2841102754392</v>
      </c>
      <c r="V507" s="4">
        <f t="shared" ca="1" si="149"/>
        <v>0</v>
      </c>
      <c r="W507" s="13">
        <f t="shared" ca="1" si="150"/>
        <v>15662.707919999999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218</v>
      </c>
      <c r="M508" s="7">
        <f t="shared" ca="1" si="140"/>
        <v>782</v>
      </c>
      <c r="N508" s="44">
        <f t="shared" ca="1" si="141"/>
        <v>7</v>
      </c>
      <c r="O508" s="94">
        <f t="shared" ca="1" si="142"/>
        <v>2.024607876260911</v>
      </c>
      <c r="P508" s="94">
        <f t="shared" ca="1" si="143"/>
        <v>20.246078762609113</v>
      </c>
      <c r="Q508" s="94">
        <f t="shared" ca="1" si="144"/>
        <v>20.246078762609113</v>
      </c>
      <c r="R508" s="94">
        <f t="shared" ca="1" si="145"/>
        <v>2.0246078762609114</v>
      </c>
      <c r="S508" s="94">
        <f t="shared" ca="1" si="146"/>
        <v>2.024607876260911</v>
      </c>
      <c r="T508" s="4">
        <f t="shared" ca="1" si="147"/>
        <v>0</v>
      </c>
      <c r="U508" s="46">
        <f t="shared" ca="1" si="148"/>
        <v>1564.2841102754392</v>
      </c>
      <c r="V508" s="4">
        <f t="shared" ca="1" si="149"/>
        <v>0</v>
      </c>
      <c r="W508" s="13">
        <f t="shared" ca="1" si="150"/>
        <v>13456.692719999999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197</v>
      </c>
      <c r="M509" s="7">
        <f t="shared" ca="1" si="140"/>
        <v>803</v>
      </c>
      <c r="N509" s="44">
        <f t="shared" ca="1" si="141"/>
        <v>7</v>
      </c>
      <c r="O509" s="94">
        <f t="shared" ca="1" si="142"/>
        <v>2.024607876260911</v>
      </c>
      <c r="P509" s="94">
        <f t="shared" ca="1" si="143"/>
        <v>20.246078762609113</v>
      </c>
      <c r="Q509" s="94">
        <f t="shared" ca="1" si="144"/>
        <v>20.246078762609113</v>
      </c>
      <c r="R509" s="94">
        <f t="shared" ca="1" si="145"/>
        <v>2.0246078762609114</v>
      </c>
      <c r="S509" s="94">
        <f t="shared" ca="1" si="146"/>
        <v>2.024607876260911</v>
      </c>
      <c r="T509" s="4">
        <f t="shared" ca="1" si="147"/>
        <v>0</v>
      </c>
      <c r="U509" s="46">
        <f t="shared" ca="1" si="148"/>
        <v>1543.2841102754392</v>
      </c>
      <c r="V509" s="4">
        <f t="shared" ca="1" si="149"/>
        <v>0</v>
      </c>
      <c r="W509" s="13">
        <f t="shared" ca="1" si="150"/>
        <v>11250.677519999999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176</v>
      </c>
      <c r="M510" s="7">
        <f t="shared" ca="1" si="140"/>
        <v>824</v>
      </c>
      <c r="N510" s="44">
        <f t="shared" ca="1" si="141"/>
        <v>7</v>
      </c>
      <c r="O510" s="94">
        <f t="shared" ca="1" si="142"/>
        <v>2.024607876260911</v>
      </c>
      <c r="P510" s="94">
        <f t="shared" ca="1" si="143"/>
        <v>20.246078762609113</v>
      </c>
      <c r="Q510" s="94">
        <f t="shared" ca="1" si="144"/>
        <v>20.246078762609113</v>
      </c>
      <c r="R510" s="94">
        <f t="shared" ca="1" si="145"/>
        <v>2.0246078762609114</v>
      </c>
      <c r="S510" s="94">
        <f t="shared" ca="1" si="146"/>
        <v>2.024607876260911</v>
      </c>
      <c r="T510" s="4">
        <f t="shared" ca="1" si="147"/>
        <v>0</v>
      </c>
      <c r="U510" s="46">
        <f t="shared" ca="1" si="148"/>
        <v>1522.2841102754392</v>
      </c>
      <c r="V510" s="4">
        <f t="shared" ca="1" si="149"/>
        <v>0</v>
      </c>
      <c r="W510" s="13">
        <f t="shared" ca="1" si="150"/>
        <v>9044.6623199999995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155</v>
      </c>
      <c r="M511" s="7">
        <f t="shared" ca="1" si="140"/>
        <v>845</v>
      </c>
      <c r="N511" s="44">
        <f t="shared" ca="1" si="141"/>
        <v>8</v>
      </c>
      <c r="O511" s="94">
        <f t="shared" ca="1" si="142"/>
        <v>2.2453575181263927</v>
      </c>
      <c r="P511" s="94">
        <f t="shared" ca="1" si="143"/>
        <v>21.129077330071038</v>
      </c>
      <c r="Q511" s="94">
        <f t="shared" ca="1" si="144"/>
        <v>20.246078762609113</v>
      </c>
      <c r="R511" s="94">
        <f t="shared" ca="1" si="145"/>
        <v>2.0687578046340076</v>
      </c>
      <c r="S511" s="94">
        <f t="shared" ca="1" si="146"/>
        <v>2.2453575181263927</v>
      </c>
      <c r="T511" s="4">
        <f t="shared" ca="1" si="147"/>
        <v>0</v>
      </c>
      <c r="U511" s="46">
        <f t="shared" ca="1" si="148"/>
        <v>1619.0020885749643</v>
      </c>
      <c r="V511" s="4">
        <f t="shared" ca="1" si="149"/>
        <v>0</v>
      </c>
      <c r="W511" s="13">
        <f t="shared" ca="1" si="150"/>
        <v>6838.6471199999996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134</v>
      </c>
      <c r="M512" s="7">
        <f t="shared" ca="1" si="140"/>
        <v>866</v>
      </c>
      <c r="N512" s="44">
        <f t="shared" ca="1" si="141"/>
        <v>8</v>
      </c>
      <c r="O512" s="94">
        <f t="shared" ca="1" si="142"/>
        <v>2.2453575181263927</v>
      </c>
      <c r="P512" s="94">
        <f t="shared" ca="1" si="143"/>
        <v>22.453575181263933</v>
      </c>
      <c r="Q512" s="94">
        <f t="shared" ca="1" si="144"/>
        <v>22.453575181263933</v>
      </c>
      <c r="R512" s="94">
        <f t="shared" ca="1" si="145"/>
        <v>2.2453575181263932</v>
      </c>
      <c r="S512" s="94">
        <f t="shared" ca="1" si="146"/>
        <v>2.2453575181263927</v>
      </c>
      <c r="T512" s="4">
        <f t="shared" ca="1" si="147"/>
        <v>0</v>
      </c>
      <c r="U512" s="46">
        <f t="shared" ca="1" si="148"/>
        <v>1598.0020885749643</v>
      </c>
      <c r="V512" s="4">
        <f t="shared" ca="1" si="149"/>
        <v>0</v>
      </c>
      <c r="W512" s="13">
        <f t="shared" ca="1" si="150"/>
        <v>4632.6319199999998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113</v>
      </c>
      <c r="M513" s="7">
        <f t="shared" ca="1" si="140"/>
        <v>887</v>
      </c>
      <c r="N513" s="44">
        <f t="shared" ca="1" si="141"/>
        <v>8</v>
      </c>
      <c r="O513" s="94">
        <f t="shared" ca="1" si="142"/>
        <v>2.2453575181263927</v>
      </c>
      <c r="P513" s="94">
        <f t="shared" ca="1" si="143"/>
        <v>22.453575181263933</v>
      </c>
      <c r="Q513" s="94">
        <f t="shared" ca="1" si="144"/>
        <v>22.453575181263933</v>
      </c>
      <c r="R513" s="94">
        <f t="shared" ca="1" si="145"/>
        <v>2.2453575181263932</v>
      </c>
      <c r="S513" s="94">
        <f t="shared" ca="1" si="146"/>
        <v>2.2453575181263927</v>
      </c>
      <c r="T513" s="4">
        <f t="shared" ca="1" si="147"/>
        <v>0</v>
      </c>
      <c r="U513" s="46">
        <f t="shared" ca="1" si="148"/>
        <v>1577.0020885749643</v>
      </c>
      <c r="V513" s="4">
        <f t="shared" ca="1" si="149"/>
        <v>0</v>
      </c>
      <c r="W513" s="13">
        <f t="shared" ca="1" si="150"/>
        <v>2426.61672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260</v>
      </c>
      <c r="M514" s="7">
        <f t="shared" ca="1" si="140"/>
        <v>740</v>
      </c>
      <c r="N514" s="44">
        <f t="shared" ca="1" si="141"/>
        <v>7</v>
      </c>
      <c r="O514" s="94">
        <f t="shared" ca="1" si="142"/>
        <v>2.024607876260911</v>
      </c>
      <c r="P514" s="94">
        <f t="shared" ca="1" si="143"/>
        <v>20.246078762609113</v>
      </c>
      <c r="Q514" s="94">
        <f t="shared" ca="1" si="144"/>
        <v>20.048213173681361</v>
      </c>
      <c r="R514" s="94">
        <f t="shared" ca="1" si="145"/>
        <v>2.0147145968145237</v>
      </c>
      <c r="S514" s="94">
        <f t="shared" ca="1" si="146"/>
        <v>2.024607876260911</v>
      </c>
      <c r="T514" s="4">
        <f t="shared" ca="1" si="147"/>
        <v>0</v>
      </c>
      <c r="U514" s="46">
        <f t="shared" ca="1" si="148"/>
        <v>1606.2841102754392</v>
      </c>
      <c r="V514" s="4">
        <f t="shared" ca="1" si="149"/>
        <v>0</v>
      </c>
      <c r="W514" s="13">
        <f t="shared" ca="1" si="150"/>
        <v>17410.2984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239</v>
      </c>
      <c r="M515" s="7">
        <f t="shared" ca="1" si="140"/>
        <v>761</v>
      </c>
      <c r="N515" s="44">
        <f t="shared" ca="1" si="141"/>
        <v>7</v>
      </c>
      <c r="O515" s="94">
        <f t="shared" ca="1" si="142"/>
        <v>2.024607876260911</v>
      </c>
      <c r="P515" s="94">
        <f t="shared" ca="1" si="143"/>
        <v>20.246078762609113</v>
      </c>
      <c r="Q515" s="94">
        <f t="shared" ca="1" si="144"/>
        <v>20.246078762609113</v>
      </c>
      <c r="R515" s="94">
        <f t="shared" ca="1" si="145"/>
        <v>2.0246078762609114</v>
      </c>
      <c r="S515" s="94">
        <f t="shared" ca="1" si="146"/>
        <v>2.024607876260911</v>
      </c>
      <c r="T515" s="4">
        <f t="shared" ca="1" si="147"/>
        <v>0</v>
      </c>
      <c r="U515" s="46">
        <f t="shared" ca="1" si="148"/>
        <v>1585.2841102754392</v>
      </c>
      <c r="V515" s="4">
        <f t="shared" ca="1" si="149"/>
        <v>0</v>
      </c>
      <c r="W515" s="13">
        <f t="shared" ca="1" si="150"/>
        <v>15204.283199999998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218</v>
      </c>
      <c r="M516" s="7">
        <f t="shared" ca="1" si="140"/>
        <v>782</v>
      </c>
      <c r="N516" s="44">
        <f t="shared" ca="1" si="141"/>
        <v>7</v>
      </c>
      <c r="O516" s="94">
        <f t="shared" ca="1" si="142"/>
        <v>2.024607876260911</v>
      </c>
      <c r="P516" s="94">
        <f t="shared" ca="1" si="143"/>
        <v>20.246078762609113</v>
      </c>
      <c r="Q516" s="94">
        <f t="shared" ca="1" si="144"/>
        <v>20.246078762609113</v>
      </c>
      <c r="R516" s="94">
        <f t="shared" ca="1" si="145"/>
        <v>2.0246078762609114</v>
      </c>
      <c r="S516" s="94">
        <f t="shared" ca="1" si="146"/>
        <v>2.024607876260911</v>
      </c>
      <c r="T516" s="4">
        <f t="shared" ca="1" si="147"/>
        <v>0</v>
      </c>
      <c r="U516" s="46">
        <f t="shared" ca="1" si="148"/>
        <v>1564.2841102754392</v>
      </c>
      <c r="V516" s="4">
        <f t="shared" ca="1" si="149"/>
        <v>0</v>
      </c>
      <c r="W516" s="13">
        <f t="shared" ca="1" si="150"/>
        <v>12998.267999999998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197</v>
      </c>
      <c r="M517" s="7">
        <f t="shared" ca="1" si="140"/>
        <v>803</v>
      </c>
      <c r="N517" s="44">
        <f t="shared" ca="1" si="141"/>
        <v>7</v>
      </c>
      <c r="O517" s="94">
        <f t="shared" ca="1" si="142"/>
        <v>2.024607876260911</v>
      </c>
      <c r="P517" s="94">
        <f t="shared" ca="1" si="143"/>
        <v>20.246078762609113</v>
      </c>
      <c r="Q517" s="94">
        <f t="shared" ca="1" si="144"/>
        <v>20.246078762609113</v>
      </c>
      <c r="R517" s="94">
        <f t="shared" ca="1" si="145"/>
        <v>2.0246078762609114</v>
      </c>
      <c r="S517" s="94">
        <f t="shared" ca="1" si="146"/>
        <v>2.024607876260911</v>
      </c>
      <c r="T517" s="4">
        <f t="shared" ca="1" si="147"/>
        <v>0</v>
      </c>
      <c r="U517" s="46">
        <f t="shared" ca="1" si="148"/>
        <v>1543.2841102754392</v>
      </c>
      <c r="V517" s="4">
        <f t="shared" ca="1" si="149"/>
        <v>0</v>
      </c>
      <c r="W517" s="13">
        <f t="shared" ca="1" si="150"/>
        <v>10792.252799999998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176</v>
      </c>
      <c r="M518" s="7">
        <f t="shared" ca="1" si="140"/>
        <v>824</v>
      </c>
      <c r="N518" s="44">
        <f t="shared" ca="1" si="141"/>
        <v>7</v>
      </c>
      <c r="O518" s="94">
        <f t="shared" ca="1" si="142"/>
        <v>2.024607876260911</v>
      </c>
      <c r="P518" s="94">
        <f t="shared" ca="1" si="143"/>
        <v>20.246078762609113</v>
      </c>
      <c r="Q518" s="94">
        <f t="shared" ca="1" si="144"/>
        <v>20.246078762609113</v>
      </c>
      <c r="R518" s="94">
        <f t="shared" ca="1" si="145"/>
        <v>2.0246078762609114</v>
      </c>
      <c r="S518" s="94">
        <f t="shared" ca="1" si="146"/>
        <v>2.024607876260911</v>
      </c>
      <c r="T518" s="4">
        <f t="shared" ca="1" si="147"/>
        <v>0</v>
      </c>
      <c r="U518" s="46">
        <f t="shared" ca="1" si="148"/>
        <v>1522.2841102754392</v>
      </c>
      <c r="V518" s="4">
        <f t="shared" ca="1" si="149"/>
        <v>0</v>
      </c>
      <c r="W518" s="13">
        <f t="shared" ca="1" si="150"/>
        <v>8586.2375999999986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155</v>
      </c>
      <c r="M519" s="7">
        <f t="shared" ca="1" si="140"/>
        <v>845</v>
      </c>
      <c r="N519" s="44">
        <f t="shared" ca="1" si="141"/>
        <v>8</v>
      </c>
      <c r="O519" s="94">
        <f t="shared" ca="1" si="142"/>
        <v>2.2453575181263927</v>
      </c>
      <c r="P519" s="94">
        <f t="shared" ca="1" si="143"/>
        <v>21.129077330071038</v>
      </c>
      <c r="Q519" s="94">
        <f t="shared" ca="1" si="144"/>
        <v>20.246078762609113</v>
      </c>
      <c r="R519" s="94">
        <f t="shared" ca="1" si="145"/>
        <v>2.0687578046340076</v>
      </c>
      <c r="S519" s="94">
        <f t="shared" ca="1" si="146"/>
        <v>2.2453575181263927</v>
      </c>
      <c r="T519" s="4">
        <f t="shared" ca="1" si="147"/>
        <v>0</v>
      </c>
      <c r="U519" s="46">
        <f t="shared" ca="1" si="148"/>
        <v>1619.0020885749643</v>
      </c>
      <c r="V519" s="4">
        <f t="shared" ca="1" si="149"/>
        <v>0</v>
      </c>
      <c r="W519" s="13">
        <f t="shared" ca="1" si="150"/>
        <v>6380.2223999999997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134</v>
      </c>
      <c r="M520" s="7">
        <f t="shared" ca="1" si="140"/>
        <v>866</v>
      </c>
      <c r="N520" s="44">
        <f t="shared" ca="1" si="141"/>
        <v>8</v>
      </c>
      <c r="O520" s="94">
        <f t="shared" ca="1" si="142"/>
        <v>2.2453575181263927</v>
      </c>
      <c r="P520" s="94">
        <f t="shared" ca="1" si="143"/>
        <v>22.453575181263933</v>
      </c>
      <c r="Q520" s="94">
        <f t="shared" ca="1" si="144"/>
        <v>22.453575181263933</v>
      </c>
      <c r="R520" s="94">
        <f t="shared" ca="1" si="145"/>
        <v>2.2453575181263932</v>
      </c>
      <c r="S520" s="94">
        <f t="shared" ca="1" si="146"/>
        <v>2.2453575181263927</v>
      </c>
      <c r="T520" s="4">
        <f t="shared" ca="1" si="147"/>
        <v>0</v>
      </c>
      <c r="U520" s="46">
        <f t="shared" ca="1" si="148"/>
        <v>1598.0020885749643</v>
      </c>
      <c r="V520" s="4">
        <f t="shared" ca="1" si="149"/>
        <v>0</v>
      </c>
      <c r="W520" s="13">
        <f t="shared" ca="1" si="150"/>
        <v>4174.2071999999998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113</v>
      </c>
      <c r="M521" s="7">
        <f t="shared" ca="1" si="140"/>
        <v>887</v>
      </c>
      <c r="N521" s="44">
        <f t="shared" ca="1" si="141"/>
        <v>8</v>
      </c>
      <c r="O521" s="94">
        <f t="shared" ca="1" si="142"/>
        <v>2.2453575181263927</v>
      </c>
      <c r="P521" s="94">
        <f t="shared" ca="1" si="143"/>
        <v>22.453575181263933</v>
      </c>
      <c r="Q521" s="94">
        <f t="shared" ca="1" si="144"/>
        <v>22.453575181263933</v>
      </c>
      <c r="R521" s="94">
        <f t="shared" ca="1" si="145"/>
        <v>2.2453575181263932</v>
      </c>
      <c r="S521" s="94">
        <f t="shared" ca="1" si="146"/>
        <v>2.2453575181263927</v>
      </c>
      <c r="T521" s="4">
        <f t="shared" ca="1" si="147"/>
        <v>0</v>
      </c>
      <c r="U521" s="46">
        <f t="shared" ca="1" si="148"/>
        <v>1577.0020885749643</v>
      </c>
      <c r="V521" s="4">
        <f t="shared" ca="1" si="149"/>
        <v>0</v>
      </c>
      <c r="W521" s="13">
        <f t="shared" ca="1" si="150"/>
        <v>1968.1919999999998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147</v>
      </c>
      <c r="M522" s="7">
        <f t="shared" ca="1" si="140"/>
        <v>853</v>
      </c>
      <c r="N522" s="44">
        <f t="shared" ca="1" si="141"/>
        <v>8</v>
      </c>
      <c r="O522" s="94">
        <f t="shared" ca="1" si="142"/>
        <v>2.2453575181263927</v>
      </c>
      <c r="P522" s="94">
        <f t="shared" ca="1" si="143"/>
        <v>22.453575181263933</v>
      </c>
      <c r="Q522" s="94">
        <f t="shared" ca="1" si="144"/>
        <v>20.687578046340075</v>
      </c>
      <c r="R522" s="94">
        <f t="shared" ca="1" si="145"/>
        <v>2.1570576613802004</v>
      </c>
      <c r="S522" s="94">
        <f t="shared" ca="1" si="146"/>
        <v>2.2453575181263927</v>
      </c>
      <c r="T522" s="4">
        <f t="shared" ca="1" si="147"/>
        <v>0</v>
      </c>
      <c r="U522" s="46">
        <f t="shared" ca="1" si="148"/>
        <v>1611.0020885749643</v>
      </c>
      <c r="V522" s="4">
        <f t="shared" ca="1" si="149"/>
        <v>0</v>
      </c>
      <c r="W522" s="13">
        <f t="shared" ca="1" si="150"/>
        <v>15442.106399999999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126</v>
      </c>
      <c r="M523" s="7">
        <f t="shared" ca="1" si="140"/>
        <v>874</v>
      </c>
      <c r="N523" s="44">
        <f t="shared" ca="1" si="141"/>
        <v>8</v>
      </c>
      <c r="O523" s="94">
        <f t="shared" ca="1" si="142"/>
        <v>2.2453575181263927</v>
      </c>
      <c r="P523" s="94">
        <f t="shared" ca="1" si="143"/>
        <v>22.453575181263933</v>
      </c>
      <c r="Q523" s="94">
        <f t="shared" ca="1" si="144"/>
        <v>22.453575181263933</v>
      </c>
      <c r="R523" s="94">
        <f t="shared" ca="1" si="145"/>
        <v>2.2453575181263932</v>
      </c>
      <c r="S523" s="94">
        <f t="shared" ca="1" si="146"/>
        <v>2.2453575181263927</v>
      </c>
      <c r="T523" s="4">
        <f t="shared" ca="1" si="147"/>
        <v>0</v>
      </c>
      <c r="U523" s="46">
        <f t="shared" ca="1" si="148"/>
        <v>1590.0020885749643</v>
      </c>
      <c r="V523" s="4">
        <f t="shared" ca="1" si="149"/>
        <v>0</v>
      </c>
      <c r="W523" s="13">
        <f t="shared" ca="1" si="150"/>
        <v>13236.091199999999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105</v>
      </c>
      <c r="M524" s="7">
        <f t="shared" ca="1" si="140"/>
        <v>895</v>
      </c>
      <c r="N524" s="44">
        <f t="shared" ca="1" si="141"/>
        <v>8</v>
      </c>
      <c r="O524" s="94">
        <f t="shared" ca="1" si="142"/>
        <v>2.2453575181263927</v>
      </c>
      <c r="P524" s="94">
        <f t="shared" ca="1" si="143"/>
        <v>22.453575181263933</v>
      </c>
      <c r="Q524" s="94">
        <f t="shared" ca="1" si="144"/>
        <v>22.453575181263933</v>
      </c>
      <c r="R524" s="94">
        <f t="shared" ca="1" si="145"/>
        <v>2.2453575181263932</v>
      </c>
      <c r="S524" s="94">
        <f t="shared" ca="1" si="146"/>
        <v>2.2453575181263927</v>
      </c>
      <c r="T524" s="4">
        <f t="shared" ca="1" si="147"/>
        <v>0</v>
      </c>
      <c r="U524" s="46">
        <f t="shared" ca="1" si="148"/>
        <v>1569.0020885749643</v>
      </c>
      <c r="V524" s="4">
        <f t="shared" ca="1" si="149"/>
        <v>0</v>
      </c>
      <c r="W524" s="13">
        <f t="shared" ca="1" si="150"/>
        <v>11030.075999999999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84</v>
      </c>
      <c r="M525" s="7">
        <f t="shared" ca="1" si="140"/>
        <v>916</v>
      </c>
      <c r="N525" s="44">
        <f t="shared" ca="1" si="141"/>
        <v>8</v>
      </c>
      <c r="O525" s="94">
        <f t="shared" ca="1" si="142"/>
        <v>2.2453575181263927</v>
      </c>
      <c r="P525" s="94">
        <f t="shared" ca="1" si="143"/>
        <v>22.453575181263933</v>
      </c>
      <c r="Q525" s="94">
        <f t="shared" ca="1" si="144"/>
        <v>22.453575181263933</v>
      </c>
      <c r="R525" s="94">
        <f t="shared" ca="1" si="145"/>
        <v>2.2453575181263932</v>
      </c>
      <c r="S525" s="94">
        <f t="shared" ca="1" si="146"/>
        <v>2.2453575181263927</v>
      </c>
      <c r="T525" s="4">
        <f t="shared" ca="1" si="147"/>
        <v>0</v>
      </c>
      <c r="U525" s="46">
        <f t="shared" ca="1" si="148"/>
        <v>1548.0020885749643</v>
      </c>
      <c r="V525" s="4">
        <f t="shared" ca="1" si="149"/>
        <v>0</v>
      </c>
      <c r="W525" s="13">
        <f t="shared" ca="1" si="150"/>
        <v>8824.0607999999993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63</v>
      </c>
      <c r="M526" s="7">
        <f t="shared" ca="1" si="140"/>
        <v>937</v>
      </c>
      <c r="N526" s="44">
        <f t="shared" ca="1" si="141"/>
        <v>8</v>
      </c>
      <c r="O526" s="94">
        <f t="shared" ca="1" si="142"/>
        <v>2.2453575181263927</v>
      </c>
      <c r="P526" s="94">
        <f t="shared" ca="1" si="143"/>
        <v>22.453575181263933</v>
      </c>
      <c r="Q526" s="94">
        <f t="shared" ca="1" si="144"/>
        <v>22.453575181263933</v>
      </c>
      <c r="R526" s="94">
        <f t="shared" ca="1" si="145"/>
        <v>2.2453575181263932</v>
      </c>
      <c r="S526" s="94">
        <f t="shared" ca="1" si="146"/>
        <v>2.2453575181263927</v>
      </c>
      <c r="T526" s="4">
        <f t="shared" ca="1" si="147"/>
        <v>0</v>
      </c>
      <c r="U526" s="46">
        <f t="shared" ca="1" si="148"/>
        <v>1527.0020885749643</v>
      </c>
      <c r="V526" s="4">
        <f t="shared" ca="1" si="149"/>
        <v>0</v>
      </c>
      <c r="W526" s="13">
        <f t="shared" ca="1" si="150"/>
        <v>6618.0455999999995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42</v>
      </c>
      <c r="M527" s="7">
        <f t="shared" ca="1" si="140"/>
        <v>958</v>
      </c>
      <c r="N527" s="44">
        <f t="shared" ca="1" si="141"/>
        <v>8</v>
      </c>
      <c r="O527" s="94">
        <f t="shared" ca="1" si="142"/>
        <v>2.2453575181263927</v>
      </c>
      <c r="P527" s="94">
        <f t="shared" ca="1" si="143"/>
        <v>22.453575181263933</v>
      </c>
      <c r="Q527" s="94">
        <f t="shared" ca="1" si="144"/>
        <v>22.453575181263933</v>
      </c>
      <c r="R527" s="94">
        <f t="shared" ca="1" si="145"/>
        <v>2.2453575181263932</v>
      </c>
      <c r="S527" s="94">
        <f t="shared" ca="1" si="146"/>
        <v>2.2453575181263927</v>
      </c>
      <c r="T527" s="4">
        <f t="shared" ca="1" si="147"/>
        <v>0</v>
      </c>
      <c r="U527" s="46">
        <f t="shared" ca="1" si="148"/>
        <v>1506.0020885749643</v>
      </c>
      <c r="V527" s="4">
        <f t="shared" ca="1" si="149"/>
        <v>0</v>
      </c>
      <c r="W527" s="13">
        <f t="shared" ca="1" si="150"/>
        <v>4412.0303999999996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21</v>
      </c>
      <c r="M528" s="7">
        <f t="shared" ca="1" si="140"/>
        <v>979</v>
      </c>
      <c r="N528" s="44">
        <f t="shared" ca="1" si="141"/>
        <v>9</v>
      </c>
      <c r="O528" s="94">
        <f t="shared" ca="1" si="142"/>
        <v>2.4463826226525924</v>
      </c>
      <c r="P528" s="94">
        <f t="shared" ca="1" si="143"/>
        <v>24.463826226525924</v>
      </c>
      <c r="Q528" s="94">
        <f t="shared" ca="1" si="144"/>
        <v>24.061776017473527</v>
      </c>
      <c r="R528" s="94">
        <f t="shared" ca="1" si="145"/>
        <v>2.4262801121999726</v>
      </c>
      <c r="S528" s="94">
        <f t="shared" ca="1" si="146"/>
        <v>2.4463826226525924</v>
      </c>
      <c r="T528" s="4">
        <f t="shared" ca="1" si="147"/>
        <v>0</v>
      </c>
      <c r="U528" s="46">
        <f t="shared" ca="1" si="148"/>
        <v>1592.2016685710905</v>
      </c>
      <c r="V528" s="4">
        <f t="shared" ca="1" si="149"/>
        <v>0</v>
      </c>
      <c r="W528" s="13">
        <f t="shared" ca="1" si="150"/>
        <v>2206.0151999999998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2.4463826226525924</v>
      </c>
      <c r="P529" s="94">
        <f t="shared" ca="1" si="143"/>
        <v>24.463826226525924</v>
      </c>
      <c r="Q529" s="94">
        <f t="shared" ca="1" si="144"/>
        <v>24.463826226525924</v>
      </c>
      <c r="R529" s="94">
        <f t="shared" ca="1" si="145"/>
        <v>2.4463826226525924</v>
      </c>
      <c r="S529" s="94">
        <f t="shared" ca="1" si="146"/>
        <v>2.4463826226525924</v>
      </c>
      <c r="T529" s="4">
        <f t="shared" ca="1" si="147"/>
        <v>0</v>
      </c>
      <c r="U529" s="46">
        <f t="shared" ca="1" si="148"/>
        <v>1571.2016685710905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0.999999999999998</v>
      </c>
      <c r="O531" s="44"/>
      <c r="P531" s="44"/>
      <c r="Q531" s="44"/>
      <c r="R531" s="44"/>
      <c r="S531" s="44" t="s">
        <v>336</v>
      </c>
      <c r="T531" s="4">
        <f ca="1">SUM(T18:T529)</f>
        <v>1.8386697860051462</v>
      </c>
      <c r="U531" t="s">
        <v>159</v>
      </c>
      <c r="V531" s="4">
        <f ca="1">SUM(V18:V529)</f>
        <v>1568.8722106329103</v>
      </c>
      <c r="W531" t="s">
        <v>337</v>
      </c>
      <c r="X531" s="4">
        <f ca="1">SUM(X18:X529)</f>
        <v>15023.594642943735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377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120</v>
      </c>
      <c r="D536" t="s">
        <v>43</v>
      </c>
      <c r="E536" s="2">
        <f ca="1">Set2DA</f>
        <v>0.21000000000000002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204.05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 x14ac:dyDescent="0.2">
      <c r="A537" t="s">
        <v>50</v>
      </c>
      <c r="B537">
        <f ca="1">Set2WSTP</f>
        <v>118</v>
      </c>
      <c r="D537" t="s">
        <v>150</v>
      </c>
      <c r="E537" s="2">
        <f ca="1">Set2TA</f>
        <v>0.25</v>
      </c>
      <c r="F537" s="2"/>
      <c r="I537" t="s">
        <v>98</v>
      </c>
      <c r="J537">
        <f ca="1">TRUNC(J535*K535+J536*K536)</f>
        <v>348</v>
      </c>
    </row>
    <row r="538" spans="1:31" x14ac:dyDescent="0.2">
      <c r="A538" t="s">
        <v>361</v>
      </c>
      <c r="B538">
        <f ca="1">Set2WSStoreTP</f>
        <v>127</v>
      </c>
      <c r="D538" t="s">
        <v>309</v>
      </c>
      <c r="E538" s="2">
        <f ca="1">Set2QA</f>
        <v>0.01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 x14ac:dyDescent="0.2">
      <c r="A539" t="s">
        <v>310</v>
      </c>
      <c r="B539">
        <f ca="1">TRUNC(10*(1+B538/100))</f>
        <v>22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1</v>
      </c>
      <c r="K539" s="3">
        <f ca="1">K538+Set2FTP</f>
        <v>1</v>
      </c>
      <c r="L539" s="3">
        <f ca="1">L538+Set2FTP</f>
        <v>1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1600</v>
      </c>
      <c r="K540" t="s">
        <v>312</v>
      </c>
      <c r="L540" s="3">
        <f ca="1">IF(J540&lt;1000, 0, IF(J540&lt;2000, J539+(J540-1000)/1000*(K539-J539), K539+(J540-2000)/1000*(L539-K539)))</f>
        <v>1</v>
      </c>
    </row>
    <row r="541" spans="1:31" x14ac:dyDescent="0.2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529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529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</v>
      </c>
      <c r="V545" s="35"/>
    </row>
    <row r="546" spans="1:24" x14ac:dyDescent="0.2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486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20.300791556728232</v>
      </c>
      <c r="K547" s="31" t="s">
        <v>565</v>
      </c>
      <c r="L547" s="6">
        <f ca="1">Data!E94</f>
        <v>3.8953800000000003</v>
      </c>
      <c r="M547" s="6">
        <f ca="1">Data!E110</f>
        <v>4.9153800000000007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3.8953800000000003</v>
      </c>
      <c r="M548" s="6">
        <f ca="1">Data!E172</f>
        <v>4.9153800000000007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0.13762809225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390</v>
      </c>
      <c r="M551" s="7">
        <f t="shared" ref="M551:M614" ca="1" si="158">MAX(Set2MinTP-(L551+Set2Regain), 0)</f>
        <v>610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1.7328654063263913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17.016733856373008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14.209451994354866</v>
      </c>
      <c r="R551" s="94">
        <f t="shared" ref="R551:R614" ca="1" si="163">(P551+Q551)/20</f>
        <v>1.5613092925363936</v>
      </c>
      <c r="S551" s="94">
        <f t="shared" ref="S551:S614" ca="1" si="164">R551*Set2ConserveTP + O551*(1-Set2ConserveTP)</f>
        <v>1.7328654063263913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1664.4373026654887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18996.599646000002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0.13762809225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368</v>
      </c>
      <c r="M552" s="7">
        <f t="shared" ca="1" si="158"/>
        <v>632</v>
      </c>
      <c r="N552" s="44">
        <f t="shared" ca="1" si="159"/>
        <v>6</v>
      </c>
      <c r="O552" s="94">
        <f t="shared" ca="1" si="160"/>
        <v>1.7328654063263913</v>
      </c>
      <c r="P552" s="94">
        <f t="shared" ca="1" si="161"/>
        <v>17.328654063263912</v>
      </c>
      <c r="Q552" s="94">
        <f t="shared" ca="1" si="162"/>
        <v>17.328654063263912</v>
      </c>
      <c r="R552" s="94">
        <f t="shared" ca="1" si="163"/>
        <v>1.7328654063263911</v>
      </c>
      <c r="S552" s="94">
        <f t="shared" ca="1" si="164"/>
        <v>1.7328654063263913</v>
      </c>
      <c r="T552" s="4">
        <f t="shared" ca="1" si="165"/>
        <v>0</v>
      </c>
      <c r="U552" s="46">
        <f t="shared" ca="1" si="166"/>
        <v>1642.4373026654887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16935.943626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0.13762809225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346</v>
      </c>
      <c r="M553" s="7">
        <f t="shared" ca="1" si="158"/>
        <v>654</v>
      </c>
      <c r="N553" s="44">
        <f t="shared" ca="1" si="159"/>
        <v>6</v>
      </c>
      <c r="O553" s="94">
        <f t="shared" ca="1" si="160"/>
        <v>1.7328654063263913</v>
      </c>
      <c r="P553" s="94">
        <f t="shared" ca="1" si="161"/>
        <v>17.328654063263912</v>
      </c>
      <c r="Q553" s="94">
        <f t="shared" ca="1" si="162"/>
        <v>17.328654063263912</v>
      </c>
      <c r="R553" s="94">
        <f t="shared" ca="1" si="163"/>
        <v>1.7328654063263911</v>
      </c>
      <c r="S553" s="94">
        <f t="shared" ca="1" si="164"/>
        <v>1.7328654063263913</v>
      </c>
      <c r="T553" s="4">
        <f t="shared" ca="1" si="165"/>
        <v>0</v>
      </c>
      <c r="U553" s="46">
        <f t="shared" ca="1" si="166"/>
        <v>1620.4373026654887</v>
      </c>
      <c r="V553" s="4">
        <f t="shared" ca="1" si="167"/>
        <v>0</v>
      </c>
      <c r="W553" s="13">
        <f t="shared" ca="1" si="170"/>
        <v>14875.287606000002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0.13762809225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324</v>
      </c>
      <c r="M554" s="7">
        <f t="shared" ca="1" si="158"/>
        <v>676</v>
      </c>
      <c r="N554" s="44">
        <f t="shared" ca="1" si="159"/>
        <v>6</v>
      </c>
      <c r="O554" s="94">
        <f t="shared" ca="1" si="160"/>
        <v>1.7328654063263913</v>
      </c>
      <c r="P554" s="94">
        <f t="shared" ca="1" si="161"/>
        <v>17.328654063263912</v>
      </c>
      <c r="Q554" s="94">
        <f t="shared" ca="1" si="162"/>
        <v>17.328654063263912</v>
      </c>
      <c r="R554" s="94">
        <f t="shared" ca="1" si="163"/>
        <v>1.7328654063263911</v>
      </c>
      <c r="S554" s="94">
        <f t="shared" ca="1" si="164"/>
        <v>1.7328654063263913</v>
      </c>
      <c r="T554" s="4">
        <f t="shared" ca="1" si="165"/>
        <v>0</v>
      </c>
      <c r="U554" s="46">
        <f t="shared" ca="1" si="166"/>
        <v>1598.4373026654887</v>
      </c>
      <c r="V554" s="4">
        <f t="shared" ca="1" si="167"/>
        <v>0</v>
      </c>
      <c r="W554" s="13">
        <f t="shared" ca="1" si="170"/>
        <v>12814.631586000003</v>
      </c>
      <c r="X554" s="4">
        <f t="shared" ca="1" si="168"/>
        <v>0</v>
      </c>
    </row>
    <row r="555" spans="1:24" x14ac:dyDescent="0.2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0.13762809225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302</v>
      </c>
      <c r="M555" s="7">
        <f t="shared" ca="1" si="158"/>
        <v>698</v>
      </c>
      <c r="N555" s="44">
        <f t="shared" ca="1" si="159"/>
        <v>6</v>
      </c>
      <c r="O555" s="94">
        <f t="shared" ca="1" si="160"/>
        <v>1.7328654063263913</v>
      </c>
      <c r="P555" s="94">
        <f t="shared" ca="1" si="161"/>
        <v>17.328654063263912</v>
      </c>
      <c r="Q555" s="94">
        <f t="shared" ca="1" si="162"/>
        <v>17.328654063263912</v>
      </c>
      <c r="R555" s="94">
        <f t="shared" ca="1" si="163"/>
        <v>1.7328654063263911</v>
      </c>
      <c r="S555" s="94">
        <f t="shared" ca="1" si="164"/>
        <v>1.7328654063263913</v>
      </c>
      <c r="T555" s="4">
        <f t="shared" ca="1" si="165"/>
        <v>0</v>
      </c>
      <c r="U555" s="46">
        <f t="shared" ca="1" si="166"/>
        <v>1576.4373026654887</v>
      </c>
      <c r="V555" s="4">
        <f t="shared" ca="1" si="167"/>
        <v>0</v>
      </c>
      <c r="W555" s="13">
        <f t="shared" ca="1" si="170"/>
        <v>10753.975566000001</v>
      </c>
      <c r="X555" s="4">
        <f t="shared" ca="1" si="168"/>
        <v>0</v>
      </c>
    </row>
    <row r="556" spans="1:24" x14ac:dyDescent="0.2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0.13762809225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280</v>
      </c>
      <c r="M556" s="7">
        <f t="shared" ca="1" si="158"/>
        <v>720</v>
      </c>
      <c r="N556" s="44">
        <f t="shared" ca="1" si="159"/>
        <v>6</v>
      </c>
      <c r="O556" s="94">
        <f t="shared" ca="1" si="160"/>
        <v>1.7328654063263913</v>
      </c>
      <c r="P556" s="94">
        <f t="shared" ca="1" si="161"/>
        <v>17.328654063263912</v>
      </c>
      <c r="Q556" s="94">
        <f t="shared" ca="1" si="162"/>
        <v>17.328654063263912</v>
      </c>
      <c r="R556" s="94">
        <f t="shared" ca="1" si="163"/>
        <v>1.7328654063263911</v>
      </c>
      <c r="S556" s="94">
        <f t="shared" ca="1" si="164"/>
        <v>1.7328654063263913</v>
      </c>
      <c r="T556" s="4">
        <f t="shared" ca="1" si="165"/>
        <v>0</v>
      </c>
      <c r="U556" s="46">
        <f t="shared" ca="1" si="166"/>
        <v>1554.4373026654887</v>
      </c>
      <c r="V556" s="4">
        <f t="shared" ca="1" si="167"/>
        <v>0</v>
      </c>
      <c r="W556" s="13">
        <f t="shared" ca="1" si="170"/>
        <v>8693.3195460000024</v>
      </c>
      <c r="X556" s="4">
        <f t="shared" ca="1" si="168"/>
        <v>0</v>
      </c>
    </row>
    <row r="557" spans="1:24" x14ac:dyDescent="0.2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0.13762809225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258</v>
      </c>
      <c r="M557" s="7">
        <f t="shared" ca="1" si="158"/>
        <v>742</v>
      </c>
      <c r="N557" s="44">
        <f t="shared" ca="1" si="159"/>
        <v>7</v>
      </c>
      <c r="O557" s="94">
        <f t="shared" ca="1" si="160"/>
        <v>1.9471892714488361</v>
      </c>
      <c r="P557" s="94">
        <f t="shared" ca="1" si="161"/>
        <v>19.471892714488362</v>
      </c>
      <c r="Q557" s="94">
        <f t="shared" ca="1" si="162"/>
        <v>19.471892714488362</v>
      </c>
      <c r="R557" s="94">
        <f t="shared" ca="1" si="163"/>
        <v>1.9471892714488361</v>
      </c>
      <c r="S557" s="94">
        <f t="shared" ca="1" si="164"/>
        <v>1.9471892714488361</v>
      </c>
      <c r="T557" s="4">
        <f t="shared" ca="1" si="165"/>
        <v>0</v>
      </c>
      <c r="U557" s="46">
        <f t="shared" ca="1" si="166"/>
        <v>1654.7654679859752</v>
      </c>
      <c r="V557" s="4">
        <f t="shared" ca="1" si="167"/>
        <v>0</v>
      </c>
      <c r="W557" s="13">
        <f t="shared" ca="1" si="170"/>
        <v>6632.6635260000012</v>
      </c>
      <c r="X557" s="4">
        <f t="shared" ca="1" si="168"/>
        <v>0</v>
      </c>
    </row>
    <row r="558" spans="1:24" x14ac:dyDescent="0.2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0.13762809225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0.12943922076112499</v>
      </c>
      <c r="L558" s="13">
        <f ca="1">MAX((G558+H558)*Set2WSTP + I558*$B$539, Set2SaveTP)</f>
        <v>236</v>
      </c>
      <c r="M558" s="7">
        <f t="shared" ca="1" si="158"/>
        <v>764</v>
      </c>
      <c r="N558" s="44">
        <f t="shared" ca="1" si="159"/>
        <v>7</v>
      </c>
      <c r="O558" s="94">
        <f ca="1">VLOOKUP(N558, AvgRoundsSet2, 2)</f>
        <v>1.9471892714488361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19.471892714488362</v>
      </c>
      <c r="Q558" s="94">
        <f t="shared" ca="1" si="162"/>
        <v>19.471892714488362</v>
      </c>
      <c r="R558" s="94">
        <f t="shared" ca="1" si="163"/>
        <v>1.9471892714488361</v>
      </c>
      <c r="S558" s="94">
        <f t="shared" ca="1" si="164"/>
        <v>1.9471892714488361</v>
      </c>
      <c r="T558" s="4">
        <f t="shared" ca="1" si="165"/>
        <v>0.25204266197076003</v>
      </c>
      <c r="U558" s="46">
        <f t="shared" ca="1" si="166"/>
        <v>1632.7654679859752</v>
      </c>
      <c r="V558" s="4">
        <f ca="1">U558*K558</f>
        <v>211.34388986177819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4572.0075060000008</v>
      </c>
      <c r="X558" s="4">
        <f t="shared" ca="1" si="168"/>
        <v>591.79708889065455</v>
      </c>
    </row>
    <row r="559" spans="1:24" x14ac:dyDescent="0.2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0.13762809225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272</v>
      </c>
      <c r="M559" s="7">
        <f t="shared" ca="1" si="158"/>
        <v>728</v>
      </c>
      <c r="N559" s="44">
        <f t="shared" ca="1" si="159"/>
        <v>7</v>
      </c>
      <c r="O559" s="94">
        <f t="shared" ca="1" si="160"/>
        <v>1.9471892714488361</v>
      </c>
      <c r="P559" s="94">
        <f t="shared" ca="1" si="161"/>
        <v>18.828921119121027</v>
      </c>
      <c r="Q559" s="94">
        <f t="shared" ca="1" si="162"/>
        <v>17.328654063263912</v>
      </c>
      <c r="R559" s="94">
        <f t="shared" ca="1" si="163"/>
        <v>1.8078787591192469</v>
      </c>
      <c r="S559" s="94">
        <f t="shared" ca="1" si="164"/>
        <v>1.9471892714488361</v>
      </c>
      <c r="T559" s="4">
        <f t="shared" ca="1" si="165"/>
        <v>0</v>
      </c>
      <c r="U559" s="46">
        <f t="shared" ca="1" si="166"/>
        <v>1668.7654679859752</v>
      </c>
      <c r="V559" s="4">
        <f t="shared" ca="1" si="167"/>
        <v>0</v>
      </c>
      <c r="W559" s="13">
        <f t="shared" ca="1" si="170"/>
        <v>17103.444966000003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0.13762809225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250</v>
      </c>
      <c r="M560" s="7">
        <f t="shared" ca="1" si="158"/>
        <v>750</v>
      </c>
      <c r="N560" s="44">
        <f t="shared" ca="1" si="159"/>
        <v>7</v>
      </c>
      <c r="O560" s="94">
        <f t="shared" ca="1" si="160"/>
        <v>1.9471892714488361</v>
      </c>
      <c r="P560" s="94">
        <f t="shared" ca="1" si="161"/>
        <v>19.471892714488362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19.471892714488362</v>
      </c>
      <c r="R560" s="94">
        <f ca="1">(P560+Q560)/20</f>
        <v>1.9471892714488361</v>
      </c>
      <c r="S560" s="94">
        <f t="shared" ca="1" si="164"/>
        <v>1.9471892714488361</v>
      </c>
      <c r="T560" s="4">
        <f t="shared" ca="1" si="165"/>
        <v>0</v>
      </c>
      <c r="U560" s="46">
        <f t="shared" ca="1" si="166"/>
        <v>1646.7654679859752</v>
      </c>
      <c r="V560" s="4">
        <f t="shared" ca="1" si="167"/>
        <v>0</v>
      </c>
      <c r="W560" s="13">
        <f t="shared" ca="1" si="170"/>
        <v>15042.788946000001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0.13762809225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228</v>
      </c>
      <c r="M561" s="7">
        <f t="shared" ca="1" si="158"/>
        <v>772</v>
      </c>
      <c r="N561" s="44">
        <f t="shared" ca="1" si="159"/>
        <v>7</v>
      </c>
      <c r="O561" s="94">
        <f ca="1">VLOOKUP(N561, AvgRoundsSet2, 2)</f>
        <v>1.9471892714488361</v>
      </c>
      <c r="P561" s="94">
        <f t="shared" ca="1" si="161"/>
        <v>19.471892714488362</v>
      </c>
      <c r="Q561" s="94">
        <f t="shared" ca="1" si="162"/>
        <v>19.471892714488362</v>
      </c>
      <c r="R561" s="94">
        <f t="shared" ca="1" si="163"/>
        <v>1.9471892714488361</v>
      </c>
      <c r="S561" s="94">
        <f t="shared" ca="1" si="164"/>
        <v>1.9471892714488361</v>
      </c>
      <c r="T561" s="4">
        <f t="shared" ca="1" si="165"/>
        <v>0</v>
      </c>
      <c r="U561" s="46">
        <f t="shared" ca="1" si="166"/>
        <v>1624.7654679859752</v>
      </c>
      <c r="V561" s="4">
        <f t="shared" ca="1" si="167"/>
        <v>0</v>
      </c>
      <c r="W561" s="13">
        <f t="shared" ca="1" si="170"/>
        <v>12982.132926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0.13762809225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206</v>
      </c>
      <c r="M562" s="7">
        <f t="shared" ca="1" si="158"/>
        <v>794</v>
      </c>
      <c r="N562" s="44">
        <f t="shared" ca="1" si="159"/>
        <v>7</v>
      </c>
      <c r="O562" s="94">
        <f t="shared" ca="1" si="160"/>
        <v>1.9471892714488361</v>
      </c>
      <c r="P562" s="94">
        <f t="shared" ca="1" si="161"/>
        <v>19.471892714488362</v>
      </c>
      <c r="Q562" s="94">
        <f t="shared" ca="1" si="162"/>
        <v>19.471892714488362</v>
      </c>
      <c r="R562" s="94">
        <f t="shared" ca="1" si="163"/>
        <v>1.9471892714488361</v>
      </c>
      <c r="S562" s="94">
        <f t="shared" ca="1" si="164"/>
        <v>1.9471892714488361</v>
      </c>
      <c r="T562" s="4">
        <f t="shared" ca="1" si="165"/>
        <v>0</v>
      </c>
      <c r="U562" s="46">
        <f t="shared" ca="1" si="166"/>
        <v>1602.7654679859752</v>
      </c>
      <c r="V562" s="4">
        <f t="shared" ca="1" si="167"/>
        <v>0</v>
      </c>
      <c r="W562" s="13">
        <f t="shared" ca="1" si="170"/>
        <v>10921.476906000002</v>
      </c>
      <c r="X562" s="4">
        <f t="shared" ca="1" si="168"/>
        <v>0</v>
      </c>
    </row>
    <row r="563" spans="1:24" x14ac:dyDescent="0.2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0.13762809225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184</v>
      </c>
      <c r="M563" s="7">
        <f t="shared" ca="1" si="158"/>
        <v>816</v>
      </c>
      <c r="N563" s="44">
        <f t="shared" ca="1" si="159"/>
        <v>7</v>
      </c>
      <c r="O563" s="94">
        <f t="shared" ca="1" si="160"/>
        <v>1.9471892714488361</v>
      </c>
      <c r="P563" s="94">
        <f t="shared" ca="1" si="161"/>
        <v>19.471892714488362</v>
      </c>
      <c r="Q563" s="94">
        <f t="shared" ca="1" si="162"/>
        <v>19.471892714488362</v>
      </c>
      <c r="R563" s="94">
        <f t="shared" ca="1" si="163"/>
        <v>1.9471892714488361</v>
      </c>
      <c r="S563" s="94">
        <f t="shared" ca="1" si="164"/>
        <v>1.9471892714488361</v>
      </c>
      <c r="T563" s="4">
        <f t="shared" ca="1" si="165"/>
        <v>0</v>
      </c>
      <c r="U563" s="46">
        <f t="shared" ca="1" si="166"/>
        <v>1580.7654679859752</v>
      </c>
      <c r="V563" s="4">
        <f t="shared" ca="1" si="167"/>
        <v>0</v>
      </c>
      <c r="W563" s="13">
        <f t="shared" ca="1" si="170"/>
        <v>8860.8208860000013</v>
      </c>
      <c r="X563" s="4">
        <f t="shared" ca="1" si="168"/>
        <v>0</v>
      </c>
    </row>
    <row r="564" spans="1:24" x14ac:dyDescent="0.2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0.13762809225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162</v>
      </c>
      <c r="M564" s="7">
        <f t="shared" ca="1" si="158"/>
        <v>838</v>
      </c>
      <c r="N564" s="44">
        <f t="shared" ca="1" si="159"/>
        <v>7</v>
      </c>
      <c r="O564" s="94">
        <f t="shared" ca="1" si="160"/>
        <v>1.9471892714488361</v>
      </c>
      <c r="P564" s="94">
        <f t="shared" ca="1" si="161"/>
        <v>19.471892714488362</v>
      </c>
      <c r="Q564" s="94">
        <f t="shared" ca="1" si="162"/>
        <v>19.471892714488362</v>
      </c>
      <c r="R564" s="94">
        <f t="shared" ca="1" si="163"/>
        <v>1.9471892714488361</v>
      </c>
      <c r="S564" s="94">
        <f t="shared" ca="1" si="164"/>
        <v>1.9471892714488361</v>
      </c>
      <c r="T564" s="4">
        <f t="shared" ca="1" si="165"/>
        <v>0</v>
      </c>
      <c r="U564" s="46">
        <f t="shared" ca="1" si="166"/>
        <v>1558.7654679859752</v>
      </c>
      <c r="V564" s="4">
        <f t="shared" ca="1" si="167"/>
        <v>0</v>
      </c>
      <c r="W564" s="13">
        <f t="shared" ca="1" si="170"/>
        <v>6800.164866000001</v>
      </c>
      <c r="X564" s="4">
        <f t="shared" ca="1" si="168"/>
        <v>0</v>
      </c>
    </row>
    <row r="565" spans="1:24" x14ac:dyDescent="0.2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0.13762809225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140</v>
      </c>
      <c r="M565" s="7">
        <f t="shared" ca="1" si="158"/>
        <v>860</v>
      </c>
      <c r="N565" s="44">
        <f t="shared" ca="1" si="159"/>
        <v>8</v>
      </c>
      <c r="O565" s="94">
        <f t="shared" ca="1" si="160"/>
        <v>2.1318561482700513</v>
      </c>
      <c r="P565" s="94">
        <f t="shared" ca="1" si="161"/>
        <v>21.318561482700517</v>
      </c>
      <c r="Q565" s="94">
        <f t="shared" ca="1" si="162"/>
        <v>21.133894605879298</v>
      </c>
      <c r="R565" s="94">
        <f t="shared" ca="1" si="163"/>
        <v>2.1226228044289908</v>
      </c>
      <c r="S565" s="94">
        <f t="shared" ca="1" si="164"/>
        <v>2.1318561482700513</v>
      </c>
      <c r="T565" s="4">
        <f t="shared" ca="1" si="165"/>
        <v>0</v>
      </c>
      <c r="U565" s="46">
        <f t="shared" ca="1" si="166"/>
        <v>1642.1665171136483</v>
      </c>
      <c r="V565" s="4">
        <f t="shared" ca="1" si="167"/>
        <v>0</v>
      </c>
      <c r="W565" s="13">
        <f t="shared" ca="1" si="170"/>
        <v>4739.5088460000006</v>
      </c>
      <c r="X565" s="4">
        <f t="shared" ca="1" si="168"/>
        <v>0</v>
      </c>
    </row>
    <row r="566" spans="1:24" x14ac:dyDescent="0.2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0.13762809225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1.3074668763750012E-3</v>
      </c>
      <c r="L566" s="13">
        <f t="shared" ca="1" si="157"/>
        <v>118</v>
      </c>
      <c r="M566" s="7">
        <f t="shared" ca="1" si="158"/>
        <v>882</v>
      </c>
      <c r="N566" s="44">
        <f t="shared" ca="1" si="159"/>
        <v>8</v>
      </c>
      <c r="O566" s="94">
        <f t="shared" ca="1" si="160"/>
        <v>2.1318561482700513</v>
      </c>
      <c r="P566" s="94">
        <f t="shared" ca="1" si="161"/>
        <v>21.318561482700517</v>
      </c>
      <c r="Q566" s="94">
        <f t="shared" ca="1" si="162"/>
        <v>21.318561482700517</v>
      </c>
      <c r="R566" s="94">
        <f t="shared" ca="1" si="163"/>
        <v>2.1318561482700518</v>
      </c>
      <c r="S566" s="94">
        <f t="shared" ca="1" si="164"/>
        <v>2.1318561482700513</v>
      </c>
      <c r="T566" s="4">
        <f t="shared" ca="1" si="165"/>
        <v>2.7873312990594852E-3</v>
      </c>
      <c r="U566" s="46">
        <f t="shared" ca="1" si="166"/>
        <v>1620.1665171136483</v>
      </c>
      <c r="V566" s="4">
        <f t="shared" ca="1" si="167"/>
        <v>2.1183140553379465</v>
      </c>
      <c r="W566" s="13">
        <f t="shared" ca="1" si="170"/>
        <v>2678.8528260000007</v>
      </c>
      <c r="X566" s="4">
        <f t="shared" ca="1" si="168"/>
        <v>3.5025113366785656</v>
      </c>
    </row>
    <row r="567" spans="1:24" x14ac:dyDescent="0.2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0.13762809225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272</v>
      </c>
      <c r="M567" s="7">
        <f t="shared" ca="1" si="158"/>
        <v>728</v>
      </c>
      <c r="N567" s="44">
        <f t="shared" ca="1" si="159"/>
        <v>7</v>
      </c>
      <c r="O567" s="94">
        <f t="shared" ca="1" si="160"/>
        <v>1.9471892714488361</v>
      </c>
      <c r="P567" s="94">
        <f t="shared" ca="1" si="161"/>
        <v>18.828921119121027</v>
      </c>
      <c r="Q567" s="94">
        <f t="shared" ca="1" si="162"/>
        <v>17.328654063263912</v>
      </c>
      <c r="R567" s="94">
        <f t="shared" ca="1" si="163"/>
        <v>1.8078787591192469</v>
      </c>
      <c r="S567" s="94">
        <f t="shared" ca="1" si="164"/>
        <v>1.9471892714488361</v>
      </c>
      <c r="T567" s="4">
        <f t="shared" ca="1" si="165"/>
        <v>0</v>
      </c>
      <c r="U567" s="46">
        <f t="shared" ca="1" si="166"/>
        <v>1668.7654679859752</v>
      </c>
      <c r="V567" s="4">
        <f t="shared" ca="1" si="167"/>
        <v>0</v>
      </c>
      <c r="W567" s="13">
        <f t="shared" ca="1" si="170"/>
        <v>16317.74682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0.13762809225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250</v>
      </c>
      <c r="M568" s="7">
        <f t="shared" ca="1" si="158"/>
        <v>750</v>
      </c>
      <c r="N568" s="44">
        <f t="shared" ca="1" si="159"/>
        <v>7</v>
      </c>
      <c r="O568" s="94">
        <f t="shared" ca="1" si="160"/>
        <v>1.9471892714488361</v>
      </c>
      <c r="P568" s="94">
        <f t="shared" ca="1" si="161"/>
        <v>19.471892714488362</v>
      </c>
      <c r="Q568" s="94">
        <f t="shared" ca="1" si="162"/>
        <v>19.471892714488362</v>
      </c>
      <c r="R568" s="94">
        <f t="shared" ca="1" si="163"/>
        <v>1.9471892714488361</v>
      </c>
      <c r="S568" s="94">
        <f t="shared" ca="1" si="164"/>
        <v>1.9471892714488361</v>
      </c>
      <c r="T568" s="4">
        <f t="shared" ca="1" si="165"/>
        <v>0</v>
      </c>
      <c r="U568" s="46">
        <f t="shared" ca="1" si="166"/>
        <v>1646.7654679859752</v>
      </c>
      <c r="V568" s="4">
        <f t="shared" ca="1" si="167"/>
        <v>0</v>
      </c>
      <c r="W568" s="13">
        <f t="shared" ca="1" si="170"/>
        <v>14257.0908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0.13762809225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228</v>
      </c>
      <c r="M569" s="7">
        <f t="shared" ca="1" si="158"/>
        <v>772</v>
      </c>
      <c r="N569" s="44">
        <f t="shared" ca="1" si="159"/>
        <v>7</v>
      </c>
      <c r="O569" s="94">
        <f t="shared" ca="1" si="160"/>
        <v>1.9471892714488361</v>
      </c>
      <c r="P569" s="94">
        <f t="shared" ca="1" si="161"/>
        <v>19.471892714488362</v>
      </c>
      <c r="Q569" s="94">
        <f t="shared" ca="1" si="162"/>
        <v>19.471892714488362</v>
      </c>
      <c r="R569" s="94">
        <f t="shared" ca="1" si="163"/>
        <v>1.9471892714488361</v>
      </c>
      <c r="S569" s="94">
        <f t="shared" ca="1" si="164"/>
        <v>1.9471892714488361</v>
      </c>
      <c r="T569" s="4">
        <f t="shared" ca="1" si="165"/>
        <v>0</v>
      </c>
      <c r="U569" s="46">
        <f t="shared" ca="1" si="166"/>
        <v>1624.7654679859752</v>
      </c>
      <c r="V569" s="4">
        <f t="shared" ca="1" si="167"/>
        <v>0</v>
      </c>
      <c r="W569" s="13">
        <f t="shared" ca="1" si="170"/>
        <v>12196.43478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0.13762809225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206</v>
      </c>
      <c r="M570" s="7">
        <f t="shared" ca="1" si="158"/>
        <v>794</v>
      </c>
      <c r="N570" s="44">
        <f t="shared" ca="1" si="159"/>
        <v>7</v>
      </c>
      <c r="O570" s="94">
        <f t="shared" ca="1" si="160"/>
        <v>1.9471892714488361</v>
      </c>
      <c r="P570" s="94">
        <f t="shared" ca="1" si="161"/>
        <v>19.471892714488362</v>
      </c>
      <c r="Q570" s="94">
        <f t="shared" ca="1" si="162"/>
        <v>19.471892714488362</v>
      </c>
      <c r="R570" s="94">
        <f t="shared" ca="1" si="163"/>
        <v>1.9471892714488361</v>
      </c>
      <c r="S570" s="94">
        <f t="shared" ca="1" si="164"/>
        <v>1.9471892714488361</v>
      </c>
      <c r="T570" s="4">
        <f t="shared" ca="1" si="165"/>
        <v>0</v>
      </c>
      <c r="U570" s="46">
        <f t="shared" ca="1" si="166"/>
        <v>1602.7654679859752</v>
      </c>
      <c r="V570" s="4">
        <f t="shared" ca="1" si="167"/>
        <v>0</v>
      </c>
      <c r="W570" s="13">
        <f t="shared" ca="1" si="170"/>
        <v>10135.778760000001</v>
      </c>
      <c r="X570" s="4">
        <f t="shared" ca="1" si="168"/>
        <v>0</v>
      </c>
    </row>
    <row r="571" spans="1:24" x14ac:dyDescent="0.2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0.13762809225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184</v>
      </c>
      <c r="M571" s="7">
        <f t="shared" ca="1" si="158"/>
        <v>816</v>
      </c>
      <c r="N571" s="44">
        <f t="shared" ca="1" si="159"/>
        <v>7</v>
      </c>
      <c r="O571" s="94">
        <f t="shared" ca="1" si="160"/>
        <v>1.9471892714488361</v>
      </c>
      <c r="P571" s="94">
        <f t="shared" ca="1" si="161"/>
        <v>19.471892714488362</v>
      </c>
      <c r="Q571" s="94">
        <f t="shared" ca="1" si="162"/>
        <v>19.471892714488362</v>
      </c>
      <c r="R571" s="94">
        <f t="shared" ca="1" si="163"/>
        <v>1.9471892714488361</v>
      </c>
      <c r="S571" s="94">
        <f t="shared" ca="1" si="164"/>
        <v>1.9471892714488361</v>
      </c>
      <c r="T571" s="4">
        <f t="shared" ca="1" si="165"/>
        <v>0</v>
      </c>
      <c r="U571" s="46">
        <f t="shared" ca="1" si="166"/>
        <v>1580.7654679859752</v>
      </c>
      <c r="V571" s="4">
        <f t="shared" ca="1" si="167"/>
        <v>0</v>
      </c>
      <c r="W571" s="13">
        <f t="shared" ca="1" si="170"/>
        <v>8075.1227400000007</v>
      </c>
      <c r="X571" s="4">
        <f t="shared" ca="1" si="168"/>
        <v>0</v>
      </c>
    </row>
    <row r="572" spans="1:24" x14ac:dyDescent="0.2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0.13762809225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162</v>
      </c>
      <c r="M572" s="7">
        <f t="shared" ca="1" si="158"/>
        <v>838</v>
      </c>
      <c r="N572" s="44">
        <f t="shared" ca="1" si="159"/>
        <v>7</v>
      </c>
      <c r="O572" s="94">
        <f t="shared" ca="1" si="160"/>
        <v>1.9471892714488361</v>
      </c>
      <c r="P572" s="94">
        <f t="shared" ca="1" si="161"/>
        <v>19.471892714488362</v>
      </c>
      <c r="Q572" s="94">
        <f t="shared" ca="1" si="162"/>
        <v>19.471892714488362</v>
      </c>
      <c r="R572" s="94">
        <f t="shared" ca="1" si="163"/>
        <v>1.9471892714488361</v>
      </c>
      <c r="S572" s="94">
        <f t="shared" ca="1" si="164"/>
        <v>1.9471892714488361</v>
      </c>
      <c r="T572" s="4">
        <f t="shared" ca="1" si="165"/>
        <v>0</v>
      </c>
      <c r="U572" s="46">
        <f t="shared" ca="1" si="166"/>
        <v>1558.7654679859752</v>
      </c>
      <c r="V572" s="4">
        <f t="shared" ca="1" si="167"/>
        <v>0</v>
      </c>
      <c r="W572" s="13">
        <f t="shared" ca="1" si="170"/>
        <v>6014.4667200000004</v>
      </c>
      <c r="X572" s="4">
        <f t="shared" ca="1" si="168"/>
        <v>0</v>
      </c>
    </row>
    <row r="573" spans="1:24" x14ac:dyDescent="0.2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0.13762809225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140</v>
      </c>
      <c r="M573" s="7">
        <f t="shared" ca="1" si="158"/>
        <v>860</v>
      </c>
      <c r="N573" s="44">
        <f t="shared" ca="1" si="159"/>
        <v>8</v>
      </c>
      <c r="O573" s="94">
        <f t="shared" ca="1" si="160"/>
        <v>2.1318561482700513</v>
      </c>
      <c r="P573" s="94">
        <f t="shared" ca="1" si="161"/>
        <v>21.318561482700517</v>
      </c>
      <c r="Q573" s="94">
        <f t="shared" ca="1" si="162"/>
        <v>21.133894605879298</v>
      </c>
      <c r="R573" s="94">
        <f t="shared" ca="1" si="163"/>
        <v>2.1226228044289908</v>
      </c>
      <c r="S573" s="94">
        <f t="shared" ca="1" si="164"/>
        <v>2.1318561482700513</v>
      </c>
      <c r="T573" s="4">
        <f t="shared" ca="1" si="165"/>
        <v>0</v>
      </c>
      <c r="U573" s="46">
        <f t="shared" ca="1" si="166"/>
        <v>1642.1665171136483</v>
      </c>
      <c r="V573" s="4">
        <f t="shared" ca="1" si="167"/>
        <v>0</v>
      </c>
      <c r="W573" s="13">
        <f t="shared" ca="1" si="170"/>
        <v>3953.8107000000005</v>
      </c>
      <c r="X573" s="4">
        <f t="shared" ca="1" si="168"/>
        <v>0</v>
      </c>
    </row>
    <row r="574" spans="1:24" x14ac:dyDescent="0.2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0.13762809225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6.8125905663750002E-3</v>
      </c>
      <c r="L574" s="13">
        <f t="shared" ca="1" si="157"/>
        <v>118</v>
      </c>
      <c r="M574" s="7">
        <f t="shared" ca="1" si="158"/>
        <v>882</v>
      </c>
      <c r="N574" s="44">
        <f t="shared" ca="1" si="159"/>
        <v>8</v>
      </c>
      <c r="O574" s="94">
        <f t="shared" ca="1" si="160"/>
        <v>2.1318561482700513</v>
      </c>
      <c r="P574" s="94">
        <f t="shared" ca="1" si="161"/>
        <v>21.318561482700517</v>
      </c>
      <c r="Q574" s="94">
        <f t="shared" ca="1" si="162"/>
        <v>21.318561482700517</v>
      </c>
      <c r="R574" s="94">
        <f t="shared" ca="1" si="163"/>
        <v>2.1318561482700518</v>
      </c>
      <c r="S574" s="94">
        <f t="shared" ca="1" si="164"/>
        <v>2.1318561482700513</v>
      </c>
      <c r="T574" s="4">
        <f t="shared" ca="1" si="165"/>
        <v>1.4523463084573095E-2</v>
      </c>
      <c r="U574" s="46">
        <f t="shared" ca="1" si="166"/>
        <v>1620.1665171136483</v>
      </c>
      <c r="V574" s="4">
        <f t="shared" ca="1" si="167"/>
        <v>11.03753113044508</v>
      </c>
      <c r="W574" s="13">
        <f t="shared" ca="1" si="170"/>
        <v>1893.1546800000001</v>
      </c>
      <c r="X574" s="4">
        <f t="shared" ca="1" si="168"/>
        <v>12.897287713656683</v>
      </c>
    </row>
    <row r="575" spans="1:24" x14ac:dyDescent="0.2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0.13762809225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154</v>
      </c>
      <c r="M575" s="7">
        <f t="shared" ca="1" si="158"/>
        <v>846</v>
      </c>
      <c r="N575" s="44">
        <f t="shared" ca="1" si="159"/>
        <v>8</v>
      </c>
      <c r="O575" s="94">
        <f t="shared" ca="1" si="160"/>
        <v>2.1318561482700513</v>
      </c>
      <c r="P575" s="94">
        <f t="shared" ca="1" si="161"/>
        <v>20.395227098594436</v>
      </c>
      <c r="Q575" s="94">
        <f t="shared" ca="1" si="162"/>
        <v>19.471892714488362</v>
      </c>
      <c r="R575" s="94">
        <f t="shared" ca="1" si="163"/>
        <v>1.9933559906541398</v>
      </c>
      <c r="S575" s="94">
        <f t="shared" ca="1" si="164"/>
        <v>2.1318561482700513</v>
      </c>
      <c r="T575" s="4">
        <f t="shared" ca="1" si="165"/>
        <v>0</v>
      </c>
      <c r="U575" s="46">
        <f t="shared" ca="1" si="166"/>
        <v>1656.1665171136483</v>
      </c>
      <c r="V575" s="4">
        <f t="shared" ca="1" si="167"/>
        <v>0</v>
      </c>
      <c r="W575" s="13">
        <f t="shared" ca="1" si="170"/>
        <v>14424.592140000001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0.13762809225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132</v>
      </c>
      <c r="M576" s="7">
        <f t="shared" ca="1" si="158"/>
        <v>868</v>
      </c>
      <c r="N576" s="44">
        <f t="shared" ca="1" si="159"/>
        <v>8</v>
      </c>
      <c r="O576" s="94">
        <f t="shared" ca="1" si="160"/>
        <v>2.1318561482700513</v>
      </c>
      <c r="P576" s="94">
        <f t="shared" ca="1" si="161"/>
        <v>21.318561482700517</v>
      </c>
      <c r="Q576" s="94">
        <f t="shared" ca="1" si="162"/>
        <v>21.318561482700517</v>
      </c>
      <c r="R576" s="94">
        <f t="shared" ca="1" si="163"/>
        <v>2.1318561482700518</v>
      </c>
      <c r="S576" s="94">
        <f t="shared" ca="1" si="164"/>
        <v>2.1318561482700513</v>
      </c>
      <c r="T576" s="4">
        <f t="shared" ca="1" si="165"/>
        <v>0</v>
      </c>
      <c r="U576" s="46">
        <f t="shared" ca="1" si="166"/>
        <v>1634.1665171136483</v>
      </c>
      <c r="V576" s="4">
        <f t="shared" ca="1" si="167"/>
        <v>0</v>
      </c>
      <c r="W576" s="13">
        <f t="shared" ca="1" si="170"/>
        <v>12363.93612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0.13762809225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110</v>
      </c>
      <c r="M577" s="7">
        <f t="shared" ca="1" si="158"/>
        <v>890</v>
      </c>
      <c r="N577" s="44">
        <f t="shared" ca="1" si="159"/>
        <v>8</v>
      </c>
      <c r="O577" s="94">
        <f t="shared" ca="1" si="160"/>
        <v>2.1318561482700513</v>
      </c>
      <c r="P577" s="94">
        <f t="shared" ca="1" si="161"/>
        <v>21.318561482700517</v>
      </c>
      <c r="Q577" s="94">
        <f t="shared" ca="1" si="162"/>
        <v>21.318561482700517</v>
      </c>
      <c r="R577" s="94">
        <f t="shared" ca="1" si="163"/>
        <v>2.1318561482700518</v>
      </c>
      <c r="S577" s="94">
        <f t="shared" ca="1" si="164"/>
        <v>2.1318561482700513</v>
      </c>
      <c r="T577" s="4">
        <f t="shared" ca="1" si="165"/>
        <v>0</v>
      </c>
      <c r="U577" s="46">
        <f t="shared" ca="1" si="166"/>
        <v>1612.1665171136483</v>
      </c>
      <c r="V577" s="4">
        <f t="shared" ca="1" si="167"/>
        <v>0</v>
      </c>
      <c r="W577" s="13">
        <f t="shared" ca="1" si="170"/>
        <v>10303.2801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0.13762809225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88</v>
      </c>
      <c r="M578" s="7">
        <f t="shared" ca="1" si="158"/>
        <v>912</v>
      </c>
      <c r="N578" s="44">
        <f t="shared" ca="1" si="159"/>
        <v>8</v>
      </c>
      <c r="O578" s="94">
        <f t="shared" ca="1" si="160"/>
        <v>2.1318561482700513</v>
      </c>
      <c r="P578" s="94">
        <f t="shared" ca="1" si="161"/>
        <v>21.318561482700517</v>
      </c>
      <c r="Q578" s="94">
        <f t="shared" ca="1" si="162"/>
        <v>21.318561482700517</v>
      </c>
      <c r="R578" s="94">
        <f t="shared" ca="1" si="163"/>
        <v>2.1318561482700518</v>
      </c>
      <c r="S578" s="94">
        <f t="shared" ca="1" si="164"/>
        <v>2.1318561482700513</v>
      </c>
      <c r="T578" s="4">
        <f t="shared" ca="1" si="165"/>
        <v>0</v>
      </c>
      <c r="U578" s="46">
        <f t="shared" ca="1" si="166"/>
        <v>1590.1665171136483</v>
      </c>
      <c r="V578" s="4">
        <f t="shared" ca="1" si="167"/>
        <v>0</v>
      </c>
      <c r="W578" s="13">
        <f t="shared" ca="1" si="170"/>
        <v>8242.6240800000014</v>
      </c>
      <c r="X578" s="4">
        <f t="shared" ca="1" si="168"/>
        <v>0</v>
      </c>
    </row>
    <row r="579" spans="1:24" x14ac:dyDescent="0.2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0.13762809225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66</v>
      </c>
      <c r="M579" s="7">
        <f t="shared" ca="1" si="158"/>
        <v>934</v>
      </c>
      <c r="N579" s="44">
        <f t="shared" ca="1" si="159"/>
        <v>8</v>
      </c>
      <c r="O579" s="94">
        <f t="shared" ca="1" si="160"/>
        <v>2.1318561482700513</v>
      </c>
      <c r="P579" s="94">
        <f t="shared" ca="1" si="161"/>
        <v>21.318561482700517</v>
      </c>
      <c r="Q579" s="94">
        <f t="shared" ca="1" si="162"/>
        <v>21.318561482700517</v>
      </c>
      <c r="R579" s="94">
        <f t="shared" ca="1" si="163"/>
        <v>2.1318561482700518</v>
      </c>
      <c r="S579" s="94">
        <f t="shared" ca="1" si="164"/>
        <v>2.1318561482700513</v>
      </c>
      <c r="T579" s="4">
        <f t="shared" ca="1" si="165"/>
        <v>0</v>
      </c>
      <c r="U579" s="46">
        <f t="shared" ca="1" si="166"/>
        <v>1568.1665171136483</v>
      </c>
      <c r="V579" s="4">
        <f t="shared" ca="1" si="167"/>
        <v>0</v>
      </c>
      <c r="W579" s="13">
        <f t="shared" ca="1" si="170"/>
        <v>6181.9680600000002</v>
      </c>
      <c r="X579" s="4">
        <f t="shared" ca="1" si="168"/>
        <v>0</v>
      </c>
    </row>
    <row r="580" spans="1:24" x14ac:dyDescent="0.2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0.13762809225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44</v>
      </c>
      <c r="M580" s="7">
        <f t="shared" ca="1" si="158"/>
        <v>956</v>
      </c>
      <c r="N580" s="44">
        <f t="shared" ca="1" si="159"/>
        <v>8</v>
      </c>
      <c r="O580" s="94">
        <f t="shared" ca="1" si="160"/>
        <v>2.1318561482700513</v>
      </c>
      <c r="P580" s="94">
        <f t="shared" ca="1" si="161"/>
        <v>21.318561482700517</v>
      </c>
      <c r="Q580" s="94">
        <f t="shared" ca="1" si="162"/>
        <v>21.318561482700517</v>
      </c>
      <c r="R580" s="94">
        <f t="shared" ca="1" si="163"/>
        <v>2.1318561482700518</v>
      </c>
      <c r="S580" s="94">
        <f t="shared" ca="1" si="164"/>
        <v>2.1318561482700513</v>
      </c>
      <c r="T580" s="4">
        <f t="shared" ca="1" si="165"/>
        <v>0</v>
      </c>
      <c r="U580" s="46">
        <f t="shared" ca="1" si="166"/>
        <v>1546.1665171136483</v>
      </c>
      <c r="V580" s="4">
        <f t="shared" ca="1" si="167"/>
        <v>0</v>
      </c>
      <c r="W580" s="13">
        <f t="shared" ca="1" si="170"/>
        <v>4121.3120400000007</v>
      </c>
      <c r="X580" s="4">
        <f t="shared" ca="1" si="168"/>
        <v>0</v>
      </c>
    </row>
    <row r="581" spans="1:24" x14ac:dyDescent="0.2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0.13762809225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22</v>
      </c>
      <c r="M581" s="7">
        <f t="shared" ca="1" si="158"/>
        <v>978</v>
      </c>
      <c r="N581" s="44">
        <f t="shared" ca="1" si="159"/>
        <v>9</v>
      </c>
      <c r="O581" s="94">
        <f t="shared" ca="1" si="160"/>
        <v>2.2914004227428402</v>
      </c>
      <c r="P581" s="94">
        <f t="shared" ca="1" si="161"/>
        <v>22.914004227428396</v>
      </c>
      <c r="Q581" s="94">
        <f t="shared" ca="1" si="162"/>
        <v>22.435371404010034</v>
      </c>
      <c r="R581" s="94">
        <f t="shared" ca="1" si="163"/>
        <v>2.2674687815719219</v>
      </c>
      <c r="S581" s="94">
        <f t="shared" ca="1" si="164"/>
        <v>2.2914004227428402</v>
      </c>
      <c r="T581" s="4">
        <f t="shared" ca="1" si="165"/>
        <v>0</v>
      </c>
      <c r="U581" s="46">
        <f t="shared" ca="1" si="166"/>
        <v>1615.2285104781965</v>
      </c>
      <c r="V581" s="4">
        <f t="shared" ca="1" si="167"/>
        <v>0</v>
      </c>
      <c r="W581" s="13">
        <f t="shared" ca="1" si="170"/>
        <v>2060.6560200000004</v>
      </c>
      <c r="X581" s="4">
        <f t="shared" ca="1" si="168"/>
        <v>0</v>
      </c>
    </row>
    <row r="582" spans="1:24" x14ac:dyDescent="0.2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0.13762809225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6.8814046125000055E-5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2.2914004227428402</v>
      </c>
      <c r="P582" s="94">
        <f t="shared" ca="1" si="161"/>
        <v>22.914004227428396</v>
      </c>
      <c r="Q582" s="94">
        <f t="shared" ca="1" si="162"/>
        <v>22.914004227428396</v>
      </c>
      <c r="R582" s="94">
        <f t="shared" ca="1" si="163"/>
        <v>2.2914004227428397</v>
      </c>
      <c r="S582" s="94">
        <f t="shared" ca="1" si="164"/>
        <v>2.2914004227428402</v>
      </c>
      <c r="T582" s="4">
        <f t="shared" ca="1" si="165"/>
        <v>1.5768053438147044E-4</v>
      </c>
      <c r="U582" s="46">
        <f t="shared" ca="1" si="166"/>
        <v>1593.2285104781965</v>
      </c>
      <c r="V582" s="4">
        <f t="shared" ca="1" si="167"/>
        <v>0.10963650020771175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3.658468275E-2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390</v>
      </c>
      <c r="M583" s="7">
        <f t="shared" ca="1" si="158"/>
        <v>610</v>
      </c>
      <c r="N583" s="44">
        <f t="shared" ca="1" si="159"/>
        <v>6</v>
      </c>
      <c r="O583" s="94">
        <f t="shared" ca="1" si="160"/>
        <v>1.7328654063263913</v>
      </c>
      <c r="P583" s="94">
        <f t="shared" ca="1" si="161"/>
        <v>17.016733856373008</v>
      </c>
      <c r="Q583" s="94">
        <f t="shared" ca="1" si="162"/>
        <v>14.209451994354866</v>
      </c>
      <c r="R583" s="94">
        <f t="shared" ca="1" si="163"/>
        <v>1.5613092925363936</v>
      </c>
      <c r="S583" s="94">
        <f t="shared" ca="1" si="164"/>
        <v>1.7328654063263913</v>
      </c>
      <c r="T583" s="4">
        <f t="shared" ca="1" si="165"/>
        <v>0</v>
      </c>
      <c r="U583" s="46">
        <f t="shared" ca="1" si="166"/>
        <v>1664.4373026654887</v>
      </c>
      <c r="V583" s="4">
        <f t="shared" ca="1" si="167"/>
        <v>0</v>
      </c>
      <c r="W583" s="13">
        <f t="shared" ca="1" si="170"/>
        <v>18996.599646000002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3.658468275E-2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368</v>
      </c>
      <c r="M584" s="7">
        <f t="shared" ca="1" si="158"/>
        <v>632</v>
      </c>
      <c r="N584" s="44">
        <f t="shared" ca="1" si="159"/>
        <v>6</v>
      </c>
      <c r="O584" s="94">
        <f t="shared" ca="1" si="160"/>
        <v>1.7328654063263913</v>
      </c>
      <c r="P584" s="94">
        <f t="shared" ca="1" si="161"/>
        <v>17.328654063263912</v>
      </c>
      <c r="Q584" s="94">
        <f t="shared" ca="1" si="162"/>
        <v>17.328654063263912</v>
      </c>
      <c r="R584" s="94">
        <f t="shared" ca="1" si="163"/>
        <v>1.7328654063263911</v>
      </c>
      <c r="S584" s="94">
        <f t="shared" ca="1" si="164"/>
        <v>1.7328654063263913</v>
      </c>
      <c r="T584" s="4">
        <f t="shared" ca="1" si="165"/>
        <v>0</v>
      </c>
      <c r="U584" s="46">
        <f t="shared" ca="1" si="166"/>
        <v>1642.4373026654887</v>
      </c>
      <c r="V584" s="4">
        <f t="shared" ca="1" si="167"/>
        <v>0</v>
      </c>
      <c r="W584" s="13">
        <f t="shared" ca="1" si="170"/>
        <v>16935.943626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3.658468275E-2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346</v>
      </c>
      <c r="M585" s="7">
        <f t="shared" ca="1" si="158"/>
        <v>654</v>
      </c>
      <c r="N585" s="44">
        <f t="shared" ca="1" si="159"/>
        <v>6</v>
      </c>
      <c r="O585" s="94">
        <f t="shared" ca="1" si="160"/>
        <v>1.7328654063263913</v>
      </c>
      <c r="P585" s="94">
        <f t="shared" ca="1" si="161"/>
        <v>17.328654063263912</v>
      </c>
      <c r="Q585" s="94">
        <f t="shared" ca="1" si="162"/>
        <v>17.328654063263912</v>
      </c>
      <c r="R585" s="94">
        <f t="shared" ca="1" si="163"/>
        <v>1.7328654063263911</v>
      </c>
      <c r="S585" s="94">
        <f t="shared" ca="1" si="164"/>
        <v>1.7328654063263913</v>
      </c>
      <c r="T585" s="4">
        <f t="shared" ca="1" si="165"/>
        <v>0</v>
      </c>
      <c r="U585" s="46">
        <f t="shared" ca="1" si="166"/>
        <v>1620.4373026654887</v>
      </c>
      <c r="V585" s="4">
        <f t="shared" ca="1" si="167"/>
        <v>0</v>
      </c>
      <c r="W585" s="13">
        <f t="shared" ca="1" si="170"/>
        <v>14875.287606000002</v>
      </c>
      <c r="X585" s="4">
        <f t="shared" ca="1" si="168"/>
        <v>0</v>
      </c>
    </row>
    <row r="586" spans="1:24" x14ac:dyDescent="0.2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3.658468275E-2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324</v>
      </c>
      <c r="M586" s="7">
        <f t="shared" ca="1" si="158"/>
        <v>676</v>
      </c>
      <c r="N586" s="44">
        <f t="shared" ca="1" si="159"/>
        <v>6</v>
      </c>
      <c r="O586" s="94">
        <f t="shared" ca="1" si="160"/>
        <v>1.7328654063263913</v>
      </c>
      <c r="P586" s="94">
        <f t="shared" ca="1" si="161"/>
        <v>17.328654063263912</v>
      </c>
      <c r="Q586" s="94">
        <f t="shared" ca="1" si="162"/>
        <v>17.328654063263912</v>
      </c>
      <c r="R586" s="94">
        <f t="shared" ca="1" si="163"/>
        <v>1.7328654063263911</v>
      </c>
      <c r="S586" s="94">
        <f t="shared" ca="1" si="164"/>
        <v>1.7328654063263913</v>
      </c>
      <c r="T586" s="4">
        <f t="shared" ca="1" si="165"/>
        <v>0</v>
      </c>
      <c r="U586" s="46">
        <f t="shared" ca="1" si="166"/>
        <v>1598.4373026654887</v>
      </c>
      <c r="V586" s="4">
        <f t="shared" ca="1" si="167"/>
        <v>0</v>
      </c>
      <c r="W586" s="13">
        <f t="shared" ca="1" si="170"/>
        <v>12814.631586000003</v>
      </c>
      <c r="X586" s="4">
        <f t="shared" ca="1" si="168"/>
        <v>0</v>
      </c>
    </row>
    <row r="587" spans="1:24" x14ac:dyDescent="0.2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3.658468275E-2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302</v>
      </c>
      <c r="M587" s="7">
        <f t="shared" ca="1" si="158"/>
        <v>698</v>
      </c>
      <c r="N587" s="44">
        <f t="shared" ca="1" si="159"/>
        <v>6</v>
      </c>
      <c r="O587" s="94">
        <f t="shared" ca="1" si="160"/>
        <v>1.7328654063263913</v>
      </c>
      <c r="P587" s="94">
        <f t="shared" ca="1" si="161"/>
        <v>17.328654063263912</v>
      </c>
      <c r="Q587" s="94">
        <f t="shared" ca="1" si="162"/>
        <v>17.328654063263912</v>
      </c>
      <c r="R587" s="94">
        <f t="shared" ca="1" si="163"/>
        <v>1.7328654063263911</v>
      </c>
      <c r="S587" s="94">
        <f t="shared" ca="1" si="164"/>
        <v>1.7328654063263913</v>
      </c>
      <c r="T587" s="4">
        <f t="shared" ca="1" si="165"/>
        <v>0</v>
      </c>
      <c r="U587" s="46">
        <f t="shared" ca="1" si="166"/>
        <v>1576.4373026654887</v>
      </c>
      <c r="V587" s="4">
        <f t="shared" ca="1" si="167"/>
        <v>0</v>
      </c>
      <c r="W587" s="13">
        <f t="shared" ca="1" si="170"/>
        <v>10753.975566000001</v>
      </c>
      <c r="X587" s="4">
        <f t="shared" ca="1" si="168"/>
        <v>0</v>
      </c>
    </row>
    <row r="588" spans="1:24" x14ac:dyDescent="0.2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3.658468275E-2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280</v>
      </c>
      <c r="M588" s="7">
        <f t="shared" ca="1" si="158"/>
        <v>720</v>
      </c>
      <c r="N588" s="44">
        <f t="shared" ca="1" si="159"/>
        <v>6</v>
      </c>
      <c r="O588" s="94">
        <f t="shared" ca="1" si="160"/>
        <v>1.7328654063263913</v>
      </c>
      <c r="P588" s="94">
        <f t="shared" ca="1" si="161"/>
        <v>17.328654063263912</v>
      </c>
      <c r="Q588" s="94">
        <f t="shared" ca="1" si="162"/>
        <v>17.328654063263912</v>
      </c>
      <c r="R588" s="94">
        <f t="shared" ca="1" si="163"/>
        <v>1.7328654063263911</v>
      </c>
      <c r="S588" s="94">
        <f t="shared" ca="1" si="164"/>
        <v>1.7328654063263913</v>
      </c>
      <c r="T588" s="4">
        <f t="shared" ca="1" si="165"/>
        <v>0</v>
      </c>
      <c r="U588" s="46">
        <f t="shared" ca="1" si="166"/>
        <v>1554.4373026654887</v>
      </c>
      <c r="V588" s="4">
        <f t="shared" ca="1" si="167"/>
        <v>0</v>
      </c>
      <c r="W588" s="13">
        <f t="shared" ca="1" si="170"/>
        <v>8693.3195460000024</v>
      </c>
      <c r="X588" s="4">
        <f t="shared" ca="1" si="168"/>
        <v>0</v>
      </c>
    </row>
    <row r="589" spans="1:24" x14ac:dyDescent="0.2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3.658468275E-2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3.406381518511125E-2</v>
      </c>
      <c r="L589" s="13">
        <f t="shared" ca="1" si="157"/>
        <v>258</v>
      </c>
      <c r="M589" s="7">
        <f t="shared" ca="1" si="158"/>
        <v>742</v>
      </c>
      <c r="N589" s="44">
        <f t="shared" ca="1" si="159"/>
        <v>7</v>
      </c>
      <c r="O589" s="94">
        <f t="shared" ca="1" si="160"/>
        <v>1.9471892714488361</v>
      </c>
      <c r="P589" s="94">
        <f t="shared" ca="1" si="161"/>
        <v>19.471892714488362</v>
      </c>
      <c r="Q589" s="94">
        <f t="shared" ca="1" si="162"/>
        <v>19.471892714488362</v>
      </c>
      <c r="R589" s="94">
        <f t="shared" ca="1" si="163"/>
        <v>1.9471892714488361</v>
      </c>
      <c r="S589" s="94">
        <f t="shared" ca="1" si="164"/>
        <v>1.9471892714488361</v>
      </c>
      <c r="T589" s="4">
        <f t="shared" ca="1" si="165"/>
        <v>6.6328695473064581E-2</v>
      </c>
      <c r="U589" s="46">
        <f t="shared" ca="1" si="166"/>
        <v>1654.7654679859752</v>
      </c>
      <c r="V589" s="4">
        <f t="shared" ca="1" si="167"/>
        <v>56.367625076178385</v>
      </c>
      <c r="W589" s="13">
        <f t="shared" ca="1" si="170"/>
        <v>6632.6635260000012</v>
      </c>
      <c r="X589" s="4">
        <f t="shared" ca="1" si="168"/>
        <v>225.93382453469238</v>
      </c>
    </row>
    <row r="590" spans="1:24" x14ac:dyDescent="0.2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3.658468275E-2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3.4407894126375031E-4</v>
      </c>
      <c r="L590" s="13">
        <f t="shared" ca="1" si="157"/>
        <v>236</v>
      </c>
      <c r="M590" s="7">
        <f t="shared" ca="1" si="158"/>
        <v>764</v>
      </c>
      <c r="N590" s="44">
        <f t="shared" ca="1" si="159"/>
        <v>7</v>
      </c>
      <c r="O590" s="94">
        <f t="shared" ca="1" si="160"/>
        <v>1.9471892714488361</v>
      </c>
      <c r="P590" s="94">
        <f t="shared" ca="1" si="161"/>
        <v>19.471892714488362</v>
      </c>
      <c r="Q590" s="94">
        <f t="shared" ca="1" si="162"/>
        <v>19.471892714488362</v>
      </c>
      <c r="R590" s="94">
        <f t="shared" ca="1" si="163"/>
        <v>1.9471892714488361</v>
      </c>
      <c r="S590" s="94">
        <f t="shared" ca="1" si="164"/>
        <v>1.9471892714488361</v>
      </c>
      <c r="T590" s="4">
        <f t="shared" ca="1" si="165"/>
        <v>6.699868229602489E-4</v>
      </c>
      <c r="U590" s="46">
        <f t="shared" ca="1" si="166"/>
        <v>1632.7654679859752</v>
      </c>
      <c r="V590" s="4">
        <f t="shared" ca="1" si="167"/>
        <v>0.56180021355662613</v>
      </c>
      <c r="W590" s="13">
        <f t="shared" ca="1" si="170"/>
        <v>4572.0075060000008</v>
      </c>
      <c r="X590" s="4">
        <f t="shared" ca="1" si="168"/>
        <v>1.5731315021143999</v>
      </c>
    </row>
    <row r="591" spans="1:24" x14ac:dyDescent="0.2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3.658468275E-2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272</v>
      </c>
      <c r="M591" s="7">
        <f t="shared" ca="1" si="158"/>
        <v>728</v>
      </c>
      <c r="N591" s="44">
        <f t="shared" ca="1" si="159"/>
        <v>7</v>
      </c>
      <c r="O591" s="94">
        <f t="shared" ca="1" si="160"/>
        <v>1.9471892714488361</v>
      </c>
      <c r="P591" s="94">
        <f t="shared" ca="1" si="161"/>
        <v>18.828921119121027</v>
      </c>
      <c r="Q591" s="94">
        <f t="shared" ca="1" si="162"/>
        <v>17.328654063263912</v>
      </c>
      <c r="R591" s="94">
        <f t="shared" ca="1" si="163"/>
        <v>1.8078787591192469</v>
      </c>
      <c r="S591" s="94">
        <f t="shared" ca="1" si="164"/>
        <v>1.9471892714488361</v>
      </c>
      <c r="T591" s="4">
        <f t="shared" ca="1" si="165"/>
        <v>0</v>
      </c>
      <c r="U591" s="46">
        <f t="shared" ca="1" si="166"/>
        <v>1668.7654679859752</v>
      </c>
      <c r="V591" s="4">
        <f t="shared" ca="1" si="167"/>
        <v>0</v>
      </c>
      <c r="W591" s="13">
        <f t="shared" ca="1" si="170"/>
        <v>17103.444966000003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3.658468275E-2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250</v>
      </c>
      <c r="M592" s="7">
        <f t="shared" ca="1" si="158"/>
        <v>750</v>
      </c>
      <c r="N592" s="44">
        <f t="shared" ca="1" si="159"/>
        <v>7</v>
      </c>
      <c r="O592" s="94">
        <f t="shared" ca="1" si="160"/>
        <v>1.9471892714488361</v>
      </c>
      <c r="P592" s="94">
        <f t="shared" ca="1" si="161"/>
        <v>19.471892714488362</v>
      </c>
      <c r="Q592" s="94">
        <f t="shared" ca="1" si="162"/>
        <v>19.471892714488362</v>
      </c>
      <c r="R592" s="94">
        <f t="shared" ca="1" si="163"/>
        <v>1.9471892714488361</v>
      </c>
      <c r="S592" s="94">
        <f t="shared" ca="1" si="164"/>
        <v>1.9471892714488361</v>
      </c>
      <c r="T592" s="4">
        <f t="shared" ca="1" si="165"/>
        <v>0</v>
      </c>
      <c r="U592" s="46">
        <f t="shared" ca="1" si="166"/>
        <v>1646.7654679859752</v>
      </c>
      <c r="V592" s="4">
        <f t="shared" ca="1" si="167"/>
        <v>0</v>
      </c>
      <c r="W592" s="13">
        <f t="shared" ca="1" si="170"/>
        <v>15042.788946000001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3.658468275E-2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228</v>
      </c>
      <c r="M593" s="7">
        <f t="shared" ca="1" si="158"/>
        <v>772</v>
      </c>
      <c r="N593" s="44">
        <f t="shared" ca="1" si="159"/>
        <v>7</v>
      </c>
      <c r="O593" s="94">
        <f t="shared" ca="1" si="160"/>
        <v>1.9471892714488361</v>
      </c>
      <c r="P593" s="94">
        <f t="shared" ca="1" si="161"/>
        <v>19.471892714488362</v>
      </c>
      <c r="Q593" s="94">
        <f t="shared" ca="1" si="162"/>
        <v>19.471892714488362</v>
      </c>
      <c r="R593" s="94">
        <f t="shared" ca="1" si="163"/>
        <v>1.9471892714488361</v>
      </c>
      <c r="S593" s="94">
        <f t="shared" ca="1" si="164"/>
        <v>1.9471892714488361</v>
      </c>
      <c r="T593" s="4">
        <f t="shared" ca="1" si="165"/>
        <v>0</v>
      </c>
      <c r="U593" s="46">
        <f t="shared" ca="1" si="166"/>
        <v>1624.7654679859752</v>
      </c>
      <c r="V593" s="4">
        <f t="shared" ca="1" si="167"/>
        <v>0</v>
      </c>
      <c r="W593" s="13">
        <f t="shared" ca="1" si="170"/>
        <v>12982.132926</v>
      </c>
      <c r="X593" s="4">
        <f t="shared" ca="1" si="168"/>
        <v>0</v>
      </c>
    </row>
    <row r="594" spans="1:24" x14ac:dyDescent="0.2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3.658468275E-2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206</v>
      </c>
      <c r="M594" s="7">
        <f t="shared" ca="1" si="158"/>
        <v>794</v>
      </c>
      <c r="N594" s="44">
        <f t="shared" ca="1" si="159"/>
        <v>7</v>
      </c>
      <c r="O594" s="94">
        <f t="shared" ca="1" si="160"/>
        <v>1.9471892714488361</v>
      </c>
      <c r="P594" s="94">
        <f t="shared" ca="1" si="161"/>
        <v>19.471892714488362</v>
      </c>
      <c r="Q594" s="94">
        <f t="shared" ca="1" si="162"/>
        <v>19.471892714488362</v>
      </c>
      <c r="R594" s="94">
        <f t="shared" ca="1" si="163"/>
        <v>1.9471892714488361</v>
      </c>
      <c r="S594" s="94">
        <f t="shared" ca="1" si="164"/>
        <v>1.9471892714488361</v>
      </c>
      <c r="T594" s="4">
        <f t="shared" ca="1" si="165"/>
        <v>0</v>
      </c>
      <c r="U594" s="46">
        <f t="shared" ca="1" si="166"/>
        <v>1602.7654679859752</v>
      </c>
      <c r="V594" s="4">
        <f t="shared" ca="1" si="167"/>
        <v>0</v>
      </c>
      <c r="W594" s="13">
        <f t="shared" ca="1" si="170"/>
        <v>10921.476906000002</v>
      </c>
      <c r="X594" s="4">
        <f t="shared" ca="1" si="168"/>
        <v>0</v>
      </c>
    </row>
    <row r="595" spans="1:24" x14ac:dyDescent="0.2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3.658468275E-2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184</v>
      </c>
      <c r="M595" s="7">
        <f t="shared" ca="1" si="158"/>
        <v>816</v>
      </c>
      <c r="N595" s="44">
        <f t="shared" ca="1" si="159"/>
        <v>7</v>
      </c>
      <c r="O595" s="94">
        <f t="shared" ca="1" si="160"/>
        <v>1.9471892714488361</v>
      </c>
      <c r="P595" s="94">
        <f t="shared" ca="1" si="161"/>
        <v>19.471892714488362</v>
      </c>
      <c r="Q595" s="94">
        <f t="shared" ca="1" si="162"/>
        <v>19.471892714488362</v>
      </c>
      <c r="R595" s="94">
        <f t="shared" ca="1" si="163"/>
        <v>1.9471892714488361</v>
      </c>
      <c r="S595" s="94">
        <f t="shared" ca="1" si="164"/>
        <v>1.9471892714488361</v>
      </c>
      <c r="T595" s="4">
        <f t="shared" ca="1" si="165"/>
        <v>0</v>
      </c>
      <c r="U595" s="46">
        <f t="shared" ca="1" si="166"/>
        <v>1580.7654679859752</v>
      </c>
      <c r="V595" s="4">
        <f t="shared" ca="1" si="167"/>
        <v>0</v>
      </c>
      <c r="W595" s="13">
        <f t="shared" ca="1" si="170"/>
        <v>8860.8208860000013</v>
      </c>
      <c r="X595" s="4">
        <f t="shared" ca="1" si="168"/>
        <v>0</v>
      </c>
    </row>
    <row r="596" spans="1:24" x14ac:dyDescent="0.2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3.658468275E-2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162</v>
      </c>
      <c r="M596" s="7">
        <f t="shared" ca="1" si="158"/>
        <v>838</v>
      </c>
      <c r="N596" s="44">
        <f t="shared" ca="1" si="159"/>
        <v>7</v>
      </c>
      <c r="O596" s="94">
        <f t="shared" ca="1" si="160"/>
        <v>1.9471892714488361</v>
      </c>
      <c r="P596" s="94">
        <f t="shared" ca="1" si="161"/>
        <v>19.471892714488362</v>
      </c>
      <c r="Q596" s="94">
        <f t="shared" ca="1" si="162"/>
        <v>19.471892714488362</v>
      </c>
      <c r="R596" s="94">
        <f t="shared" ca="1" si="163"/>
        <v>1.9471892714488361</v>
      </c>
      <c r="S596" s="94">
        <f t="shared" ca="1" si="164"/>
        <v>1.9471892714488361</v>
      </c>
      <c r="T596" s="4">
        <f t="shared" ca="1" si="165"/>
        <v>0</v>
      </c>
      <c r="U596" s="46">
        <f t="shared" ca="1" si="166"/>
        <v>1558.7654679859752</v>
      </c>
      <c r="V596" s="4">
        <f t="shared" ca="1" si="167"/>
        <v>0</v>
      </c>
      <c r="W596" s="13">
        <f t="shared" ca="1" si="170"/>
        <v>6800.164866000001</v>
      </c>
      <c r="X596" s="4">
        <f t="shared" ca="1" si="168"/>
        <v>0</v>
      </c>
    </row>
    <row r="597" spans="1:24" x14ac:dyDescent="0.2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3.658468275E-2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3.4407894126375031E-4</v>
      </c>
      <c r="L597" s="13">
        <f t="shared" ca="1" si="157"/>
        <v>140</v>
      </c>
      <c r="M597" s="7">
        <f t="shared" ca="1" si="158"/>
        <v>860</v>
      </c>
      <c r="N597" s="44">
        <f t="shared" ca="1" si="159"/>
        <v>8</v>
      </c>
      <c r="O597" s="94">
        <f t="shared" ca="1" si="160"/>
        <v>2.1318561482700513</v>
      </c>
      <c r="P597" s="94">
        <f t="shared" ca="1" si="161"/>
        <v>21.318561482700517</v>
      </c>
      <c r="Q597" s="94">
        <f t="shared" ca="1" si="162"/>
        <v>21.133894605879298</v>
      </c>
      <c r="R597" s="94">
        <f t="shared" ca="1" si="163"/>
        <v>2.1226228044289908</v>
      </c>
      <c r="S597" s="94">
        <f t="shared" ca="1" si="164"/>
        <v>2.1318561482700513</v>
      </c>
      <c r="T597" s="4">
        <f t="shared" ca="1" si="165"/>
        <v>7.3352680642337596E-4</v>
      </c>
      <c r="U597" s="46">
        <f t="shared" ca="1" si="166"/>
        <v>1642.1665171136483</v>
      </c>
      <c r="V597" s="4">
        <f t="shared" ca="1" si="167"/>
        <v>0.56503491658724436</v>
      </c>
      <c r="W597" s="13">
        <f t="shared" ca="1" si="170"/>
        <v>4739.5088460000006</v>
      </c>
      <c r="X597" s="4">
        <f t="shared" ca="1" si="168"/>
        <v>1.6307651858418593</v>
      </c>
    </row>
    <row r="598" spans="1:24" x14ac:dyDescent="0.2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3.658468275E-2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3.475544861250006E-6</v>
      </c>
      <c r="L598" s="13">
        <f t="shared" ca="1" si="157"/>
        <v>118</v>
      </c>
      <c r="M598" s="7">
        <f t="shared" ca="1" si="158"/>
        <v>882</v>
      </c>
      <c r="N598" s="44">
        <f t="shared" ca="1" si="159"/>
        <v>8</v>
      </c>
      <c r="O598" s="94">
        <f t="shared" ca="1" si="160"/>
        <v>2.1318561482700513</v>
      </c>
      <c r="P598" s="94">
        <f t="shared" ca="1" si="161"/>
        <v>21.318561482700517</v>
      </c>
      <c r="Q598" s="94">
        <f t="shared" ca="1" si="162"/>
        <v>21.318561482700517</v>
      </c>
      <c r="R598" s="94">
        <f t="shared" ca="1" si="163"/>
        <v>2.1318561482700518</v>
      </c>
      <c r="S598" s="94">
        <f t="shared" ca="1" si="164"/>
        <v>2.1318561482700513</v>
      </c>
      <c r="T598" s="4">
        <f t="shared" ca="1" si="165"/>
        <v>7.4093616810442075E-6</v>
      </c>
      <c r="U598" s="46">
        <f t="shared" ca="1" si="166"/>
        <v>1620.1665171136483</v>
      </c>
      <c r="V598" s="4">
        <f t="shared" ca="1" si="167"/>
        <v>5.63096141292366E-3</v>
      </c>
      <c r="W598" s="13">
        <f t="shared" ca="1" si="170"/>
        <v>2678.8528260000007</v>
      </c>
      <c r="X598" s="4">
        <f t="shared" ca="1" si="168"/>
        <v>9.3104731734493587E-3</v>
      </c>
    </row>
    <row r="599" spans="1:24" x14ac:dyDescent="0.2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3.658468275E-2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272</v>
      </c>
      <c r="M599" s="7">
        <f t="shared" ca="1" si="158"/>
        <v>728</v>
      </c>
      <c r="N599" s="44">
        <f t="shared" ca="1" si="159"/>
        <v>7</v>
      </c>
      <c r="O599" s="94">
        <f t="shared" ca="1" si="160"/>
        <v>1.9471892714488361</v>
      </c>
      <c r="P599" s="94">
        <f t="shared" ca="1" si="161"/>
        <v>18.828921119121027</v>
      </c>
      <c r="Q599" s="94">
        <f t="shared" ca="1" si="162"/>
        <v>17.328654063263912</v>
      </c>
      <c r="R599" s="94">
        <f t="shared" ca="1" si="163"/>
        <v>1.8078787591192469</v>
      </c>
      <c r="S599" s="94">
        <f t="shared" ca="1" si="164"/>
        <v>1.9471892714488361</v>
      </c>
      <c r="T599" s="4">
        <f t="shared" ca="1" si="165"/>
        <v>0</v>
      </c>
      <c r="U599" s="46">
        <f t="shared" ca="1" si="166"/>
        <v>1668.7654679859752</v>
      </c>
      <c r="V599" s="4">
        <f t="shared" ca="1" si="167"/>
        <v>0</v>
      </c>
      <c r="W599" s="13">
        <f t="shared" ca="1" si="170"/>
        <v>16317.74682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3.658468275E-2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250</v>
      </c>
      <c r="M600" s="7">
        <f t="shared" ca="1" si="158"/>
        <v>750</v>
      </c>
      <c r="N600" s="44">
        <f t="shared" ca="1" si="159"/>
        <v>7</v>
      </c>
      <c r="O600" s="94">
        <f t="shared" ca="1" si="160"/>
        <v>1.9471892714488361</v>
      </c>
      <c r="P600" s="94">
        <f t="shared" ca="1" si="161"/>
        <v>19.471892714488362</v>
      </c>
      <c r="Q600" s="94">
        <f t="shared" ca="1" si="162"/>
        <v>19.471892714488362</v>
      </c>
      <c r="R600" s="94">
        <f t="shared" ca="1" si="163"/>
        <v>1.9471892714488361</v>
      </c>
      <c r="S600" s="94">
        <f t="shared" ca="1" si="164"/>
        <v>1.9471892714488361</v>
      </c>
      <c r="T600" s="4">
        <f t="shared" ca="1" si="165"/>
        <v>0</v>
      </c>
      <c r="U600" s="46">
        <f t="shared" ca="1" si="166"/>
        <v>1646.7654679859752</v>
      </c>
      <c r="V600" s="4">
        <f t="shared" ca="1" si="167"/>
        <v>0</v>
      </c>
      <c r="W600" s="13">
        <f t="shared" ca="1" si="170"/>
        <v>14257.0908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3.658468275E-2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228</v>
      </c>
      <c r="M601" s="7">
        <f t="shared" ca="1" si="158"/>
        <v>772</v>
      </c>
      <c r="N601" s="44">
        <f t="shared" ca="1" si="159"/>
        <v>7</v>
      </c>
      <c r="O601" s="94">
        <f t="shared" ca="1" si="160"/>
        <v>1.9471892714488361</v>
      </c>
      <c r="P601" s="94">
        <f t="shared" ca="1" si="161"/>
        <v>19.471892714488362</v>
      </c>
      <c r="Q601" s="94">
        <f t="shared" ca="1" si="162"/>
        <v>19.471892714488362</v>
      </c>
      <c r="R601" s="94">
        <f t="shared" ca="1" si="163"/>
        <v>1.9471892714488361</v>
      </c>
      <c r="S601" s="94">
        <f t="shared" ca="1" si="164"/>
        <v>1.9471892714488361</v>
      </c>
      <c r="T601" s="4">
        <f t="shared" ca="1" si="165"/>
        <v>0</v>
      </c>
      <c r="U601" s="46">
        <f t="shared" ca="1" si="166"/>
        <v>1624.7654679859752</v>
      </c>
      <c r="V601" s="4">
        <f t="shared" ca="1" si="167"/>
        <v>0</v>
      </c>
      <c r="W601" s="13">
        <f t="shared" ca="1" si="170"/>
        <v>12196.43478</v>
      </c>
      <c r="X601" s="4">
        <f t="shared" ca="1" si="168"/>
        <v>0</v>
      </c>
    </row>
    <row r="602" spans="1:24" x14ac:dyDescent="0.2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3.658468275E-2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206</v>
      </c>
      <c r="M602" s="7">
        <f t="shared" ca="1" si="158"/>
        <v>794</v>
      </c>
      <c r="N602" s="44">
        <f t="shared" ca="1" si="159"/>
        <v>7</v>
      </c>
      <c r="O602" s="94">
        <f t="shared" ca="1" si="160"/>
        <v>1.9471892714488361</v>
      </c>
      <c r="P602" s="94">
        <f t="shared" ca="1" si="161"/>
        <v>19.471892714488362</v>
      </c>
      <c r="Q602" s="94">
        <f t="shared" ca="1" si="162"/>
        <v>19.471892714488362</v>
      </c>
      <c r="R602" s="94">
        <f t="shared" ca="1" si="163"/>
        <v>1.9471892714488361</v>
      </c>
      <c r="S602" s="94">
        <f t="shared" ca="1" si="164"/>
        <v>1.9471892714488361</v>
      </c>
      <c r="T602" s="4">
        <f t="shared" ca="1" si="165"/>
        <v>0</v>
      </c>
      <c r="U602" s="46">
        <f t="shared" ca="1" si="166"/>
        <v>1602.7654679859752</v>
      </c>
      <c r="V602" s="4">
        <f t="shared" ca="1" si="167"/>
        <v>0</v>
      </c>
      <c r="W602" s="13">
        <f t="shared" ca="1" si="170"/>
        <v>10135.778760000001</v>
      </c>
      <c r="X602" s="4">
        <f t="shared" ca="1" si="168"/>
        <v>0</v>
      </c>
    </row>
    <row r="603" spans="1:24" x14ac:dyDescent="0.2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3.658468275E-2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184</v>
      </c>
      <c r="M603" s="7">
        <f t="shared" ca="1" si="158"/>
        <v>816</v>
      </c>
      <c r="N603" s="44">
        <f t="shared" ca="1" si="159"/>
        <v>7</v>
      </c>
      <c r="O603" s="94">
        <f t="shared" ca="1" si="160"/>
        <v>1.9471892714488361</v>
      </c>
      <c r="P603" s="94">
        <f t="shared" ca="1" si="161"/>
        <v>19.471892714488362</v>
      </c>
      <c r="Q603" s="94">
        <f t="shared" ca="1" si="162"/>
        <v>19.471892714488362</v>
      </c>
      <c r="R603" s="94">
        <f t="shared" ca="1" si="163"/>
        <v>1.9471892714488361</v>
      </c>
      <c r="S603" s="94">
        <f t="shared" ca="1" si="164"/>
        <v>1.9471892714488361</v>
      </c>
      <c r="T603" s="4">
        <f t="shared" ca="1" si="165"/>
        <v>0</v>
      </c>
      <c r="U603" s="46">
        <f t="shared" ca="1" si="166"/>
        <v>1580.7654679859752</v>
      </c>
      <c r="V603" s="4">
        <f t="shared" ca="1" si="167"/>
        <v>0</v>
      </c>
      <c r="W603" s="13">
        <f t="shared" ca="1" si="170"/>
        <v>8075.1227400000007</v>
      </c>
      <c r="X603" s="4">
        <f t="shared" ca="1" si="168"/>
        <v>0</v>
      </c>
    </row>
    <row r="604" spans="1:24" x14ac:dyDescent="0.2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3.658468275E-2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162</v>
      </c>
      <c r="M604" s="7">
        <f t="shared" ca="1" si="158"/>
        <v>838</v>
      </c>
      <c r="N604" s="44">
        <f t="shared" ca="1" si="159"/>
        <v>7</v>
      </c>
      <c r="O604" s="94">
        <f t="shared" ca="1" si="160"/>
        <v>1.9471892714488361</v>
      </c>
      <c r="P604" s="94">
        <f t="shared" ca="1" si="161"/>
        <v>19.471892714488362</v>
      </c>
      <c r="Q604" s="94">
        <f t="shared" ca="1" si="162"/>
        <v>19.471892714488362</v>
      </c>
      <c r="R604" s="94">
        <f t="shared" ca="1" si="163"/>
        <v>1.9471892714488361</v>
      </c>
      <c r="S604" s="94">
        <f t="shared" ca="1" si="164"/>
        <v>1.9471892714488361</v>
      </c>
      <c r="T604" s="4">
        <f t="shared" ca="1" si="165"/>
        <v>0</v>
      </c>
      <c r="U604" s="46">
        <f t="shared" ca="1" si="166"/>
        <v>1558.7654679859752</v>
      </c>
      <c r="V604" s="4">
        <f t="shared" ca="1" si="167"/>
        <v>0</v>
      </c>
      <c r="W604" s="13">
        <f t="shared" ca="1" si="170"/>
        <v>6014.4667200000004</v>
      </c>
      <c r="X604" s="4">
        <f t="shared" ca="1" si="168"/>
        <v>0</v>
      </c>
    </row>
    <row r="605" spans="1:24" x14ac:dyDescent="0.2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3.658468275E-2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1.7928323781637499E-3</v>
      </c>
      <c r="L605" s="13">
        <f t="shared" ca="1" si="157"/>
        <v>140</v>
      </c>
      <c r="M605" s="7">
        <f t="shared" ca="1" si="158"/>
        <v>860</v>
      </c>
      <c r="N605" s="44">
        <f t="shared" ca="1" si="159"/>
        <v>8</v>
      </c>
      <c r="O605" s="94">
        <f t="shared" ca="1" si="160"/>
        <v>2.1318561482700513</v>
      </c>
      <c r="P605" s="94">
        <f t="shared" ca="1" si="161"/>
        <v>21.318561482700517</v>
      </c>
      <c r="Q605" s="94">
        <f t="shared" ca="1" si="162"/>
        <v>21.133894605879298</v>
      </c>
      <c r="R605" s="94">
        <f t="shared" ca="1" si="163"/>
        <v>2.1226228044289908</v>
      </c>
      <c r="S605" s="94">
        <f t="shared" ca="1" si="164"/>
        <v>2.1318561482700513</v>
      </c>
      <c r="T605" s="4">
        <f t="shared" ca="1" si="165"/>
        <v>3.822060728206008E-3</v>
      </c>
      <c r="U605" s="46">
        <f t="shared" ca="1" si="166"/>
        <v>1642.1665171136483</v>
      </c>
      <c r="V605" s="4">
        <f t="shared" ca="1" si="167"/>
        <v>2.9441293022177444</v>
      </c>
      <c r="W605" s="13">
        <f t="shared" ca="1" si="170"/>
        <v>3953.8107000000005</v>
      </c>
      <c r="X605" s="4">
        <f t="shared" ca="1" si="168"/>
        <v>7.0885198400902816</v>
      </c>
    </row>
    <row r="606" spans="1:24" x14ac:dyDescent="0.2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3.658468275E-2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1.8109417961250017E-5</v>
      </c>
      <c r="L606" s="13">
        <f t="shared" ca="1" si="157"/>
        <v>118</v>
      </c>
      <c r="M606" s="7">
        <f t="shared" ca="1" si="158"/>
        <v>882</v>
      </c>
      <c r="N606" s="44">
        <f t="shared" ca="1" si="159"/>
        <v>8</v>
      </c>
      <c r="O606" s="94">
        <f t="shared" ca="1" si="160"/>
        <v>2.1318561482700513</v>
      </c>
      <c r="P606" s="94">
        <f t="shared" ca="1" si="161"/>
        <v>21.318561482700517</v>
      </c>
      <c r="Q606" s="94">
        <f t="shared" ca="1" si="162"/>
        <v>21.318561482700517</v>
      </c>
      <c r="R606" s="94">
        <f t="shared" ca="1" si="163"/>
        <v>2.1318561482700518</v>
      </c>
      <c r="S606" s="94">
        <f t="shared" ca="1" si="164"/>
        <v>2.1318561482700513</v>
      </c>
      <c r="T606" s="4">
        <f t="shared" ca="1" si="165"/>
        <v>3.860667402228295E-5</v>
      </c>
      <c r="U606" s="46">
        <f t="shared" ca="1" si="166"/>
        <v>1620.1665171136483</v>
      </c>
      <c r="V606" s="4">
        <f t="shared" ca="1" si="167"/>
        <v>2.9340272625233785E-2</v>
      </c>
      <c r="W606" s="13">
        <f t="shared" ca="1" si="170"/>
        <v>1893.1546800000001</v>
      </c>
      <c r="X606" s="4">
        <f t="shared" ca="1" si="168"/>
        <v>3.4283929365416528E-2</v>
      </c>
    </row>
    <row r="607" spans="1:24" x14ac:dyDescent="0.2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3.658468275E-2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154</v>
      </c>
      <c r="M607" s="7">
        <f t="shared" ca="1" si="158"/>
        <v>846</v>
      </c>
      <c r="N607" s="44">
        <f t="shared" ca="1" si="159"/>
        <v>8</v>
      </c>
      <c r="O607" s="94">
        <f t="shared" ca="1" si="160"/>
        <v>2.1318561482700513</v>
      </c>
      <c r="P607" s="94">
        <f t="shared" ca="1" si="161"/>
        <v>20.395227098594436</v>
      </c>
      <c r="Q607" s="94">
        <f t="shared" ca="1" si="162"/>
        <v>19.471892714488362</v>
      </c>
      <c r="R607" s="94">
        <f t="shared" ca="1" si="163"/>
        <v>1.9933559906541398</v>
      </c>
      <c r="S607" s="94">
        <f t="shared" ca="1" si="164"/>
        <v>2.1318561482700513</v>
      </c>
      <c r="T607" s="4">
        <f t="shared" ca="1" si="165"/>
        <v>0</v>
      </c>
      <c r="U607" s="46">
        <f t="shared" ca="1" si="166"/>
        <v>1656.1665171136483</v>
      </c>
      <c r="V607" s="4">
        <f t="shared" ca="1" si="167"/>
        <v>0</v>
      </c>
      <c r="W607" s="13">
        <f t="shared" ca="1" si="170"/>
        <v>14424.592140000001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3.658468275E-2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132</v>
      </c>
      <c r="M608" s="7">
        <f t="shared" ca="1" si="158"/>
        <v>868</v>
      </c>
      <c r="N608" s="44">
        <f t="shared" ca="1" si="159"/>
        <v>8</v>
      </c>
      <c r="O608" s="94">
        <f t="shared" ca="1" si="160"/>
        <v>2.1318561482700513</v>
      </c>
      <c r="P608" s="94">
        <f t="shared" ca="1" si="161"/>
        <v>21.318561482700517</v>
      </c>
      <c r="Q608" s="94">
        <f t="shared" ca="1" si="162"/>
        <v>21.318561482700517</v>
      </c>
      <c r="R608" s="94">
        <f t="shared" ca="1" si="163"/>
        <v>2.1318561482700518</v>
      </c>
      <c r="S608" s="94">
        <f t="shared" ca="1" si="164"/>
        <v>2.1318561482700513</v>
      </c>
      <c r="T608" s="4">
        <f t="shared" ca="1" si="165"/>
        <v>0</v>
      </c>
      <c r="U608" s="46">
        <f t="shared" ca="1" si="166"/>
        <v>1634.1665171136483</v>
      </c>
      <c r="V608" s="4">
        <f t="shared" ca="1" si="167"/>
        <v>0</v>
      </c>
      <c r="W608" s="13">
        <f t="shared" ca="1" si="170"/>
        <v>12363.93612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3.658468275E-2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110</v>
      </c>
      <c r="M609" s="7">
        <f t="shared" ca="1" si="158"/>
        <v>890</v>
      </c>
      <c r="N609" s="44">
        <f t="shared" ca="1" si="159"/>
        <v>8</v>
      </c>
      <c r="O609" s="94">
        <f t="shared" ca="1" si="160"/>
        <v>2.1318561482700513</v>
      </c>
      <c r="P609" s="94">
        <f t="shared" ca="1" si="161"/>
        <v>21.318561482700517</v>
      </c>
      <c r="Q609" s="94">
        <f t="shared" ca="1" si="162"/>
        <v>21.318561482700517</v>
      </c>
      <c r="R609" s="94">
        <f t="shared" ca="1" si="163"/>
        <v>2.1318561482700518</v>
      </c>
      <c r="S609" s="94">
        <f t="shared" ca="1" si="164"/>
        <v>2.1318561482700513</v>
      </c>
      <c r="T609" s="4">
        <f t="shared" ca="1" si="165"/>
        <v>0</v>
      </c>
      <c r="U609" s="46">
        <f t="shared" ca="1" si="166"/>
        <v>1612.1665171136483</v>
      </c>
      <c r="V609" s="4">
        <f t="shared" ca="1" si="167"/>
        <v>0</v>
      </c>
      <c r="W609" s="13">
        <f t="shared" ca="1" si="170"/>
        <v>10303.2801</v>
      </c>
      <c r="X609" s="4">
        <f t="shared" ca="1" si="168"/>
        <v>0</v>
      </c>
    </row>
    <row r="610" spans="1:24" x14ac:dyDescent="0.2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3.658468275E-2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88</v>
      </c>
      <c r="M610" s="7">
        <f t="shared" ca="1" si="158"/>
        <v>912</v>
      </c>
      <c r="N610" s="44">
        <f t="shared" ca="1" si="159"/>
        <v>8</v>
      </c>
      <c r="O610" s="94">
        <f t="shared" ca="1" si="160"/>
        <v>2.1318561482700513</v>
      </c>
      <c r="P610" s="94">
        <f t="shared" ca="1" si="161"/>
        <v>21.318561482700517</v>
      </c>
      <c r="Q610" s="94">
        <f t="shared" ca="1" si="162"/>
        <v>21.318561482700517</v>
      </c>
      <c r="R610" s="94">
        <f t="shared" ca="1" si="163"/>
        <v>2.1318561482700518</v>
      </c>
      <c r="S610" s="94">
        <f t="shared" ca="1" si="164"/>
        <v>2.1318561482700513</v>
      </c>
      <c r="T610" s="4">
        <f t="shared" ca="1" si="165"/>
        <v>0</v>
      </c>
      <c r="U610" s="46">
        <f t="shared" ca="1" si="166"/>
        <v>1590.1665171136483</v>
      </c>
      <c r="V610" s="4">
        <f t="shared" ca="1" si="167"/>
        <v>0</v>
      </c>
      <c r="W610" s="13">
        <f t="shared" ca="1" si="170"/>
        <v>8242.6240800000014</v>
      </c>
      <c r="X610" s="4">
        <f t="shared" ca="1" si="168"/>
        <v>0</v>
      </c>
    </row>
    <row r="611" spans="1:24" x14ac:dyDescent="0.2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3.658468275E-2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66</v>
      </c>
      <c r="M611" s="7">
        <f t="shared" ca="1" si="158"/>
        <v>934</v>
      </c>
      <c r="N611" s="44">
        <f t="shared" ca="1" si="159"/>
        <v>8</v>
      </c>
      <c r="O611" s="94">
        <f t="shared" ca="1" si="160"/>
        <v>2.1318561482700513</v>
      </c>
      <c r="P611" s="94">
        <f t="shared" ca="1" si="161"/>
        <v>21.318561482700517</v>
      </c>
      <c r="Q611" s="94">
        <f t="shared" ca="1" si="162"/>
        <v>21.318561482700517</v>
      </c>
      <c r="R611" s="94">
        <f t="shared" ca="1" si="163"/>
        <v>2.1318561482700518</v>
      </c>
      <c r="S611" s="94">
        <f t="shared" ca="1" si="164"/>
        <v>2.1318561482700513</v>
      </c>
      <c r="T611" s="4">
        <f t="shared" ca="1" si="165"/>
        <v>0</v>
      </c>
      <c r="U611" s="46">
        <f t="shared" ca="1" si="166"/>
        <v>1568.1665171136483</v>
      </c>
      <c r="V611" s="4">
        <f t="shared" ca="1" si="167"/>
        <v>0</v>
      </c>
      <c r="W611" s="13">
        <f t="shared" ca="1" si="170"/>
        <v>6181.9680600000002</v>
      </c>
      <c r="X611" s="4">
        <f t="shared" ca="1" si="168"/>
        <v>0</v>
      </c>
    </row>
    <row r="612" spans="1:24" x14ac:dyDescent="0.2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3.658468275E-2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44</v>
      </c>
      <c r="M612" s="7">
        <f t="shared" ca="1" si="158"/>
        <v>956</v>
      </c>
      <c r="N612" s="44">
        <f t="shared" ca="1" si="159"/>
        <v>8</v>
      </c>
      <c r="O612" s="94">
        <f t="shared" ca="1" si="160"/>
        <v>2.1318561482700513</v>
      </c>
      <c r="P612" s="94">
        <f t="shared" ca="1" si="161"/>
        <v>21.318561482700517</v>
      </c>
      <c r="Q612" s="94">
        <f t="shared" ca="1" si="162"/>
        <v>21.318561482700517</v>
      </c>
      <c r="R612" s="94">
        <f t="shared" ca="1" si="163"/>
        <v>2.1318561482700518</v>
      </c>
      <c r="S612" s="94">
        <f t="shared" ca="1" si="164"/>
        <v>2.1318561482700513</v>
      </c>
      <c r="T612" s="4">
        <f t="shared" ca="1" si="165"/>
        <v>0</v>
      </c>
      <c r="U612" s="46">
        <f t="shared" ca="1" si="166"/>
        <v>1546.1665171136483</v>
      </c>
      <c r="V612" s="4">
        <f t="shared" ca="1" si="167"/>
        <v>0</v>
      </c>
      <c r="W612" s="13">
        <f t="shared" ca="1" si="170"/>
        <v>4121.3120400000007</v>
      </c>
      <c r="X612" s="4">
        <f t="shared" ca="1" si="168"/>
        <v>0</v>
      </c>
    </row>
    <row r="613" spans="1:24" x14ac:dyDescent="0.2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3.658468275E-2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1.8109417961250017E-5</v>
      </c>
      <c r="L613" s="13">
        <f t="shared" ca="1" si="157"/>
        <v>22</v>
      </c>
      <c r="M613" s="7">
        <f t="shared" ca="1" si="158"/>
        <v>978</v>
      </c>
      <c r="N613" s="44">
        <f t="shared" ca="1" si="159"/>
        <v>9</v>
      </c>
      <c r="O613" s="94">
        <f t="shared" ca="1" si="160"/>
        <v>2.2914004227428402</v>
      </c>
      <c r="P613" s="94">
        <f t="shared" ca="1" si="161"/>
        <v>22.914004227428396</v>
      </c>
      <c r="Q613" s="94">
        <f t="shared" ca="1" si="162"/>
        <v>22.435371404010034</v>
      </c>
      <c r="R613" s="94">
        <f t="shared" ca="1" si="163"/>
        <v>2.2674687815719219</v>
      </c>
      <c r="S613" s="94">
        <f t="shared" ca="1" si="164"/>
        <v>2.2914004227428402</v>
      </c>
      <c r="T613" s="4">
        <f t="shared" ca="1" si="165"/>
        <v>4.1495927972035072E-5</v>
      </c>
      <c r="U613" s="46">
        <f t="shared" ca="1" si="166"/>
        <v>1615.2285104781965</v>
      </c>
      <c r="V613" s="4">
        <f t="shared" ca="1" si="167"/>
        <v>2.9250848199176963E-2</v>
      </c>
      <c r="W613" s="13">
        <f t="shared" ca="1" si="170"/>
        <v>2060.6560200000004</v>
      </c>
      <c r="X613" s="4">
        <f t="shared" ca="1" si="168"/>
        <v>3.7317281140545978E-2</v>
      </c>
    </row>
    <row r="614" spans="1:24" x14ac:dyDescent="0.2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3.658468275E-2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1.8292341375000031E-7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2.2914004227428402</v>
      </c>
      <c r="P614" s="94">
        <f t="shared" ca="1" si="161"/>
        <v>22.914004227428396</v>
      </c>
      <c r="Q614" s="94">
        <f t="shared" ca="1" si="162"/>
        <v>22.914004227428396</v>
      </c>
      <c r="R614" s="94">
        <f t="shared" ca="1" si="163"/>
        <v>2.2914004227428397</v>
      </c>
      <c r="S614" s="94">
        <f t="shared" ca="1" si="164"/>
        <v>2.2914004227428402</v>
      </c>
      <c r="T614" s="4">
        <f t="shared" ca="1" si="165"/>
        <v>4.191507875963142E-7</v>
      </c>
      <c r="U614" s="46">
        <f t="shared" ca="1" si="166"/>
        <v>1593.2285104781965</v>
      </c>
      <c r="V614" s="4">
        <f t="shared" ca="1" si="167"/>
        <v>2.9143879802049987E-4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5.8070925000000002E-2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390</v>
      </c>
      <c r="M615" s="7">
        <f t="shared" ref="M615:M678" ca="1" si="178">MAX(Set2MinTP-(L615+Set2Regain), 0)</f>
        <v>610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1.7328654063263913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17.016733856373008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14.209451994354866</v>
      </c>
      <c r="R615" s="94">
        <f t="shared" ref="R615:R678" ca="1" si="183">(P615+Q615)/20</f>
        <v>1.5613092925363936</v>
      </c>
      <c r="S615" s="94">
        <f t="shared" ref="S615:S678" ca="1" si="184">R615*Set2ConserveTP + O615*(1-Set2ConserveTP)</f>
        <v>1.7328654063263913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1664.4373026654887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18996.599646000002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5.8070925000000002E-2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368</v>
      </c>
      <c r="M616" s="7">
        <f t="shared" ca="1" si="178"/>
        <v>632</v>
      </c>
      <c r="N616" s="44">
        <f t="shared" ca="1" si="179"/>
        <v>6</v>
      </c>
      <c r="O616" s="94">
        <f t="shared" ca="1" si="180"/>
        <v>1.7328654063263913</v>
      </c>
      <c r="P616" s="94">
        <f t="shared" ca="1" si="181"/>
        <v>17.328654063263912</v>
      </c>
      <c r="Q616" s="94">
        <f t="shared" ca="1" si="182"/>
        <v>17.328654063263912</v>
      </c>
      <c r="R616" s="94">
        <f t="shared" ca="1" si="183"/>
        <v>1.7328654063263911</v>
      </c>
      <c r="S616" s="94">
        <f t="shared" ca="1" si="184"/>
        <v>1.7328654063263913</v>
      </c>
      <c r="T616" s="4">
        <f t="shared" ca="1" si="185"/>
        <v>0</v>
      </c>
      <c r="U616" s="46">
        <f t="shared" ca="1" si="186"/>
        <v>1642.4373026654887</v>
      </c>
      <c r="V616" s="4">
        <f t="shared" ca="1" si="187"/>
        <v>0</v>
      </c>
      <c r="W616" s="13">
        <f t="shared" ca="1" si="188"/>
        <v>16935.943626</v>
      </c>
      <c r="X616" s="4">
        <f t="shared" ca="1" si="189"/>
        <v>0</v>
      </c>
    </row>
    <row r="617" spans="1:24" x14ac:dyDescent="0.2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5.8070925000000002E-2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346</v>
      </c>
      <c r="M617" s="7">
        <f t="shared" ca="1" si="178"/>
        <v>654</v>
      </c>
      <c r="N617" s="44">
        <f t="shared" ca="1" si="179"/>
        <v>6</v>
      </c>
      <c r="O617" s="94">
        <f t="shared" ca="1" si="180"/>
        <v>1.7328654063263913</v>
      </c>
      <c r="P617" s="94">
        <f t="shared" ca="1" si="181"/>
        <v>17.328654063263912</v>
      </c>
      <c r="Q617" s="94">
        <f t="shared" ca="1" si="182"/>
        <v>17.328654063263912</v>
      </c>
      <c r="R617" s="94">
        <f t="shared" ca="1" si="183"/>
        <v>1.7328654063263911</v>
      </c>
      <c r="S617" s="94">
        <f t="shared" ca="1" si="184"/>
        <v>1.7328654063263913</v>
      </c>
      <c r="T617" s="4">
        <f t="shared" ca="1" si="185"/>
        <v>0</v>
      </c>
      <c r="U617" s="46">
        <f t="shared" ca="1" si="186"/>
        <v>1620.4373026654887</v>
      </c>
      <c r="V617" s="4">
        <f t="shared" ca="1" si="187"/>
        <v>0</v>
      </c>
      <c r="W617" s="13">
        <f t="shared" ca="1" si="188"/>
        <v>14875.287606000002</v>
      </c>
      <c r="X617" s="4">
        <f t="shared" ca="1" si="189"/>
        <v>0</v>
      </c>
    </row>
    <row r="618" spans="1:24" x14ac:dyDescent="0.2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5.8070925000000002E-2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324</v>
      </c>
      <c r="M618" s="7">
        <f t="shared" ca="1" si="178"/>
        <v>676</v>
      </c>
      <c r="N618" s="44">
        <f t="shared" ca="1" si="179"/>
        <v>6</v>
      </c>
      <c r="O618" s="94">
        <f t="shared" ca="1" si="180"/>
        <v>1.7328654063263913</v>
      </c>
      <c r="P618" s="94">
        <f t="shared" ca="1" si="181"/>
        <v>17.328654063263912</v>
      </c>
      <c r="Q618" s="94">
        <f t="shared" ca="1" si="182"/>
        <v>17.328654063263912</v>
      </c>
      <c r="R618" s="94">
        <f t="shared" ca="1" si="183"/>
        <v>1.7328654063263911</v>
      </c>
      <c r="S618" s="94">
        <f t="shared" ca="1" si="184"/>
        <v>1.7328654063263913</v>
      </c>
      <c r="T618" s="4">
        <f t="shared" ca="1" si="185"/>
        <v>0</v>
      </c>
      <c r="U618" s="46">
        <f t="shared" ca="1" si="186"/>
        <v>1598.4373026654887</v>
      </c>
      <c r="V618" s="4">
        <f t="shared" ca="1" si="187"/>
        <v>0</v>
      </c>
      <c r="W618" s="13">
        <f t="shared" ca="1" si="188"/>
        <v>12814.631586000003</v>
      </c>
      <c r="X618" s="4">
        <f t="shared" ca="1" si="189"/>
        <v>0</v>
      </c>
    </row>
    <row r="619" spans="1:24" x14ac:dyDescent="0.2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5.8070925000000002E-2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302</v>
      </c>
      <c r="M619" s="7">
        <f t="shared" ca="1" si="178"/>
        <v>698</v>
      </c>
      <c r="N619" s="44">
        <f t="shared" ca="1" si="179"/>
        <v>6</v>
      </c>
      <c r="O619" s="94">
        <f t="shared" ca="1" si="180"/>
        <v>1.7328654063263913</v>
      </c>
      <c r="P619" s="94">
        <f t="shared" ca="1" si="181"/>
        <v>17.328654063263912</v>
      </c>
      <c r="Q619" s="94">
        <f t="shared" ca="1" si="182"/>
        <v>17.328654063263912</v>
      </c>
      <c r="R619" s="94">
        <f t="shared" ca="1" si="183"/>
        <v>1.7328654063263911</v>
      </c>
      <c r="S619" s="94">
        <f t="shared" ca="1" si="184"/>
        <v>1.7328654063263913</v>
      </c>
      <c r="T619" s="4">
        <f t="shared" ca="1" si="185"/>
        <v>0</v>
      </c>
      <c r="U619" s="46">
        <f t="shared" ca="1" si="186"/>
        <v>1576.4373026654887</v>
      </c>
      <c r="V619" s="4">
        <f t="shared" ca="1" si="187"/>
        <v>0</v>
      </c>
      <c r="W619" s="13">
        <f t="shared" ca="1" si="188"/>
        <v>10753.975566000001</v>
      </c>
      <c r="X619" s="4">
        <f t="shared" ca="1" si="189"/>
        <v>0</v>
      </c>
    </row>
    <row r="620" spans="1:24" x14ac:dyDescent="0.2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5.8070925000000002E-2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5.3528852433746249E-2</v>
      </c>
      <c r="L620" s="13">
        <f t="shared" ca="1" si="177"/>
        <v>280</v>
      </c>
      <c r="M620" s="7">
        <f t="shared" ca="1" si="178"/>
        <v>720</v>
      </c>
      <c r="N620" s="44">
        <f t="shared" ca="1" si="179"/>
        <v>6</v>
      </c>
      <c r="O620" s="94">
        <f t="shared" ca="1" si="180"/>
        <v>1.7328654063263913</v>
      </c>
      <c r="P620" s="94">
        <f t="shared" ca="1" si="181"/>
        <v>17.328654063263912</v>
      </c>
      <c r="Q620" s="94">
        <f t="shared" ca="1" si="182"/>
        <v>17.328654063263912</v>
      </c>
      <c r="R620" s="94">
        <f t="shared" ca="1" si="183"/>
        <v>1.7328654063263911</v>
      </c>
      <c r="S620" s="94">
        <f t="shared" ca="1" si="184"/>
        <v>1.7328654063263913</v>
      </c>
      <c r="T620" s="4">
        <f t="shared" ca="1" si="185"/>
        <v>9.275829662278913E-2</v>
      </c>
      <c r="U620" s="46">
        <f t="shared" ca="1" si="186"/>
        <v>1554.4373026654887</v>
      </c>
      <c r="V620" s="4">
        <f t="shared" ca="1" si="187"/>
        <v>83.2072449918915</v>
      </c>
      <c r="W620" s="13">
        <f t="shared" ca="1" si="188"/>
        <v>8693.3195460000024</v>
      </c>
      <c r="X620" s="4">
        <f t="shared" ca="1" si="189"/>
        <v>465.34341913723608</v>
      </c>
    </row>
    <row r="621" spans="1:24" x14ac:dyDescent="0.2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5.8070925000000002E-2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1.0813909582575011E-3</v>
      </c>
      <c r="L621" s="13">
        <f t="shared" ca="1" si="177"/>
        <v>258</v>
      </c>
      <c r="M621" s="7">
        <f t="shared" ca="1" si="178"/>
        <v>742</v>
      </c>
      <c r="N621" s="44">
        <f t="shared" ca="1" si="179"/>
        <v>7</v>
      </c>
      <c r="O621" s="94">
        <f t="shared" ca="1" si="180"/>
        <v>1.9471892714488361</v>
      </c>
      <c r="P621" s="94">
        <f t="shared" ca="1" si="181"/>
        <v>19.471892714488362</v>
      </c>
      <c r="Q621" s="94">
        <f t="shared" ca="1" si="182"/>
        <v>19.471892714488362</v>
      </c>
      <c r="R621" s="94">
        <f t="shared" ca="1" si="183"/>
        <v>1.9471892714488361</v>
      </c>
      <c r="S621" s="94">
        <f t="shared" ca="1" si="184"/>
        <v>1.9471892714488361</v>
      </c>
      <c r="T621" s="4">
        <f t="shared" ca="1" si="185"/>
        <v>2.1056728721607822E-3</v>
      </c>
      <c r="U621" s="46">
        <f t="shared" ca="1" si="186"/>
        <v>1654.7654679859752</v>
      </c>
      <c r="V621" s="4">
        <f t="shared" ca="1" si="187"/>
        <v>1.789448415116776</v>
      </c>
      <c r="W621" s="13">
        <f t="shared" ca="1" si="188"/>
        <v>6632.6635260000012</v>
      </c>
      <c r="X621" s="4">
        <f t="shared" ca="1" si="189"/>
        <v>7.1725023661807175</v>
      </c>
    </row>
    <row r="622" spans="1:24" x14ac:dyDescent="0.2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5.8070925000000002E-2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5.4615704962500103E-6</v>
      </c>
      <c r="L622" s="13">
        <f t="shared" ca="1" si="177"/>
        <v>236</v>
      </c>
      <c r="M622" s="7">
        <f t="shared" ca="1" si="178"/>
        <v>764</v>
      </c>
      <c r="N622" s="44">
        <f t="shared" ca="1" si="179"/>
        <v>7</v>
      </c>
      <c r="O622" s="94">
        <f t="shared" ca="1" si="180"/>
        <v>1.9471892714488361</v>
      </c>
      <c r="P622" s="94">
        <f t="shared" ca="1" si="181"/>
        <v>19.471892714488362</v>
      </c>
      <c r="Q622" s="94">
        <f t="shared" ca="1" si="182"/>
        <v>19.471892714488362</v>
      </c>
      <c r="R622" s="94">
        <f t="shared" ca="1" si="183"/>
        <v>1.9471892714488361</v>
      </c>
      <c r="S622" s="94">
        <f t="shared" ca="1" si="184"/>
        <v>1.9471892714488361</v>
      </c>
      <c r="T622" s="4">
        <f t="shared" ca="1" si="185"/>
        <v>1.0634711475559516E-5</v>
      </c>
      <c r="U622" s="46">
        <f t="shared" ca="1" si="186"/>
        <v>1632.7654679859752</v>
      </c>
      <c r="V622" s="4">
        <f t="shared" ca="1" si="187"/>
        <v>8.9174637072480436E-3</v>
      </c>
      <c r="W622" s="13">
        <f t="shared" ca="1" si="188"/>
        <v>4572.0075060000008</v>
      </c>
      <c r="X622" s="4">
        <f t="shared" ca="1" si="189"/>
        <v>2.4970341303403195E-2</v>
      </c>
    </row>
    <row r="623" spans="1:24" x14ac:dyDescent="0.2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5.8070925000000002E-2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272</v>
      </c>
      <c r="M623" s="7">
        <f t="shared" ca="1" si="178"/>
        <v>728</v>
      </c>
      <c r="N623" s="44">
        <f t="shared" ca="1" si="179"/>
        <v>7</v>
      </c>
      <c r="O623" s="94">
        <f t="shared" ca="1" si="180"/>
        <v>1.9471892714488361</v>
      </c>
      <c r="P623" s="94">
        <f t="shared" ca="1" si="181"/>
        <v>18.828921119121027</v>
      </c>
      <c r="Q623" s="94">
        <f t="shared" ca="1" si="182"/>
        <v>17.328654063263912</v>
      </c>
      <c r="R623" s="94">
        <f t="shared" ca="1" si="183"/>
        <v>1.8078787591192469</v>
      </c>
      <c r="S623" s="94">
        <f t="shared" ca="1" si="184"/>
        <v>1.9471892714488361</v>
      </c>
      <c r="T623" s="4">
        <f t="shared" ca="1" si="185"/>
        <v>0</v>
      </c>
      <c r="U623" s="46">
        <f t="shared" ca="1" si="186"/>
        <v>1668.7654679859752</v>
      </c>
      <c r="V623" s="4">
        <f t="shared" ca="1" si="187"/>
        <v>0</v>
      </c>
      <c r="W623" s="13">
        <f t="shared" ca="1" si="188"/>
        <v>17103.444966000003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5.8070925000000002E-2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250</v>
      </c>
      <c r="M624" s="7">
        <f t="shared" ca="1" si="178"/>
        <v>750</v>
      </c>
      <c r="N624" s="44">
        <f t="shared" ca="1" si="179"/>
        <v>7</v>
      </c>
      <c r="O624" s="94">
        <f t="shared" ca="1" si="180"/>
        <v>1.9471892714488361</v>
      </c>
      <c r="P624" s="94">
        <f t="shared" ca="1" si="181"/>
        <v>19.471892714488362</v>
      </c>
      <c r="Q624" s="94">
        <f t="shared" ca="1" si="182"/>
        <v>19.471892714488362</v>
      </c>
      <c r="R624" s="94">
        <f t="shared" ca="1" si="183"/>
        <v>1.9471892714488361</v>
      </c>
      <c r="S624" s="94">
        <f t="shared" ca="1" si="184"/>
        <v>1.9471892714488361</v>
      </c>
      <c r="T624" s="4">
        <f t="shared" ca="1" si="185"/>
        <v>0</v>
      </c>
      <c r="U624" s="46">
        <f t="shared" ca="1" si="186"/>
        <v>1646.7654679859752</v>
      </c>
      <c r="V624" s="4">
        <f t="shared" ca="1" si="187"/>
        <v>0</v>
      </c>
      <c r="W624" s="13">
        <f t="shared" ca="1" si="188"/>
        <v>15042.788946000001</v>
      </c>
      <c r="X624" s="4">
        <f t="shared" ca="1" si="189"/>
        <v>0</v>
      </c>
    </row>
    <row r="625" spans="1:24" x14ac:dyDescent="0.2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5.8070925000000002E-2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228</v>
      </c>
      <c r="M625" s="7">
        <f t="shared" ca="1" si="178"/>
        <v>772</v>
      </c>
      <c r="N625" s="44">
        <f t="shared" ca="1" si="179"/>
        <v>7</v>
      </c>
      <c r="O625" s="94">
        <f t="shared" ca="1" si="180"/>
        <v>1.9471892714488361</v>
      </c>
      <c r="P625" s="94">
        <f t="shared" ca="1" si="181"/>
        <v>19.471892714488362</v>
      </c>
      <c r="Q625" s="94">
        <f t="shared" ca="1" si="182"/>
        <v>19.471892714488362</v>
      </c>
      <c r="R625" s="94">
        <f t="shared" ca="1" si="183"/>
        <v>1.9471892714488361</v>
      </c>
      <c r="S625" s="94">
        <f t="shared" ca="1" si="184"/>
        <v>1.9471892714488361</v>
      </c>
      <c r="T625" s="4">
        <f t="shared" ca="1" si="185"/>
        <v>0</v>
      </c>
      <c r="U625" s="46">
        <f t="shared" ca="1" si="186"/>
        <v>1624.7654679859752</v>
      </c>
      <c r="V625" s="4">
        <f t="shared" ca="1" si="187"/>
        <v>0</v>
      </c>
      <c r="W625" s="13">
        <f t="shared" ca="1" si="188"/>
        <v>12982.132926</v>
      </c>
      <c r="X625" s="4">
        <f t="shared" ca="1" si="189"/>
        <v>0</v>
      </c>
    </row>
    <row r="626" spans="1:24" x14ac:dyDescent="0.2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5.8070925000000002E-2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206</v>
      </c>
      <c r="M626" s="7">
        <f t="shared" ca="1" si="178"/>
        <v>794</v>
      </c>
      <c r="N626" s="44">
        <f t="shared" ca="1" si="179"/>
        <v>7</v>
      </c>
      <c r="O626" s="94">
        <f t="shared" ca="1" si="180"/>
        <v>1.9471892714488361</v>
      </c>
      <c r="P626" s="94">
        <f t="shared" ca="1" si="181"/>
        <v>19.471892714488362</v>
      </c>
      <c r="Q626" s="94">
        <f t="shared" ca="1" si="182"/>
        <v>19.471892714488362</v>
      </c>
      <c r="R626" s="94">
        <f t="shared" ca="1" si="183"/>
        <v>1.9471892714488361</v>
      </c>
      <c r="S626" s="94">
        <f t="shared" ca="1" si="184"/>
        <v>1.9471892714488361</v>
      </c>
      <c r="T626" s="4">
        <f t="shared" ca="1" si="185"/>
        <v>0</v>
      </c>
      <c r="U626" s="46">
        <f t="shared" ca="1" si="186"/>
        <v>1602.7654679859752</v>
      </c>
      <c r="V626" s="4">
        <f t="shared" ca="1" si="187"/>
        <v>0</v>
      </c>
      <c r="W626" s="13">
        <f t="shared" ca="1" si="188"/>
        <v>10921.476906000002</v>
      </c>
      <c r="X626" s="4">
        <f t="shared" ca="1" si="189"/>
        <v>0</v>
      </c>
    </row>
    <row r="627" spans="1:24" x14ac:dyDescent="0.2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5.8070925000000002E-2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184</v>
      </c>
      <c r="M627" s="7">
        <f t="shared" ca="1" si="178"/>
        <v>816</v>
      </c>
      <c r="N627" s="44">
        <f t="shared" ca="1" si="179"/>
        <v>7</v>
      </c>
      <c r="O627" s="94">
        <f t="shared" ca="1" si="180"/>
        <v>1.9471892714488361</v>
      </c>
      <c r="P627" s="94">
        <f t="shared" ca="1" si="181"/>
        <v>19.471892714488362</v>
      </c>
      <c r="Q627" s="94">
        <f t="shared" ca="1" si="182"/>
        <v>19.471892714488362</v>
      </c>
      <c r="R627" s="94">
        <f t="shared" ca="1" si="183"/>
        <v>1.9471892714488361</v>
      </c>
      <c r="S627" s="94">
        <f t="shared" ca="1" si="184"/>
        <v>1.9471892714488361</v>
      </c>
      <c r="T627" s="4">
        <f t="shared" ca="1" si="185"/>
        <v>0</v>
      </c>
      <c r="U627" s="46">
        <f t="shared" ca="1" si="186"/>
        <v>1580.7654679859752</v>
      </c>
      <c r="V627" s="4">
        <f t="shared" ca="1" si="187"/>
        <v>0</v>
      </c>
      <c r="W627" s="13">
        <f t="shared" ca="1" si="188"/>
        <v>8860.8208860000013</v>
      </c>
      <c r="X627" s="4">
        <f t="shared" ca="1" si="189"/>
        <v>0</v>
      </c>
    </row>
    <row r="628" spans="1:24" x14ac:dyDescent="0.2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5.8070925000000002E-2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5.4069547912875056E-4</v>
      </c>
      <c r="L628" s="13">
        <f t="shared" ca="1" si="177"/>
        <v>162</v>
      </c>
      <c r="M628" s="7">
        <f t="shared" ca="1" si="178"/>
        <v>838</v>
      </c>
      <c r="N628" s="44">
        <f t="shared" ca="1" si="179"/>
        <v>7</v>
      </c>
      <c r="O628" s="94">
        <f t="shared" ca="1" si="180"/>
        <v>1.9471892714488361</v>
      </c>
      <c r="P628" s="94">
        <f t="shared" ca="1" si="181"/>
        <v>19.471892714488362</v>
      </c>
      <c r="Q628" s="94">
        <f t="shared" ca="1" si="182"/>
        <v>19.471892714488362</v>
      </c>
      <c r="R628" s="94">
        <f t="shared" ca="1" si="183"/>
        <v>1.9471892714488361</v>
      </c>
      <c r="S628" s="94">
        <f t="shared" ca="1" si="184"/>
        <v>1.9471892714488361</v>
      </c>
      <c r="T628" s="4">
        <f t="shared" ca="1" si="185"/>
        <v>1.0528364360803911E-3</v>
      </c>
      <c r="U628" s="46">
        <f t="shared" ca="1" si="186"/>
        <v>1558.7654679859752</v>
      </c>
      <c r="V628" s="4">
        <f t="shared" ca="1" si="187"/>
        <v>0.84281744156202798</v>
      </c>
      <c r="W628" s="13">
        <f t="shared" ca="1" si="188"/>
        <v>6800.164866000001</v>
      </c>
      <c r="X628" s="4">
        <f t="shared" ca="1" si="189"/>
        <v>3.6768184003763662</v>
      </c>
    </row>
    <row r="629" spans="1:24" x14ac:dyDescent="0.2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5.8070925000000002E-2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1.0923140992500021E-5</v>
      </c>
      <c r="L629" s="13">
        <f t="shared" ca="1" si="177"/>
        <v>140</v>
      </c>
      <c r="M629" s="7">
        <f t="shared" ca="1" si="178"/>
        <v>860</v>
      </c>
      <c r="N629" s="44">
        <f t="shared" ca="1" si="179"/>
        <v>8</v>
      </c>
      <c r="O629" s="94">
        <f t="shared" ca="1" si="180"/>
        <v>2.1318561482700513</v>
      </c>
      <c r="P629" s="94">
        <f t="shared" ca="1" si="181"/>
        <v>21.318561482700517</v>
      </c>
      <c r="Q629" s="94">
        <f t="shared" ca="1" si="182"/>
        <v>21.133894605879298</v>
      </c>
      <c r="R629" s="94">
        <f t="shared" ca="1" si="183"/>
        <v>2.1226228044289908</v>
      </c>
      <c r="S629" s="94">
        <f t="shared" ca="1" si="184"/>
        <v>2.1318561482700513</v>
      </c>
      <c r="T629" s="4">
        <f t="shared" ca="1" si="185"/>
        <v>2.32865652832818E-5</v>
      </c>
      <c r="U629" s="46">
        <f t="shared" ca="1" si="186"/>
        <v>1642.1665171136483</v>
      </c>
      <c r="V629" s="4">
        <f t="shared" ca="1" si="187"/>
        <v>1.7937616399595079E-2</v>
      </c>
      <c r="W629" s="13">
        <f t="shared" ca="1" si="188"/>
        <v>4739.5088460000006</v>
      </c>
      <c r="X629" s="4">
        <f t="shared" ca="1" si="189"/>
        <v>5.1770323360059073E-2</v>
      </c>
    </row>
    <row r="630" spans="1:24" x14ac:dyDescent="0.2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5.8070925000000002E-2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5.516737875000015E-8</v>
      </c>
      <c r="L630" s="13">
        <f t="shared" ca="1" si="177"/>
        <v>118</v>
      </c>
      <c r="M630" s="7">
        <f t="shared" ca="1" si="178"/>
        <v>882</v>
      </c>
      <c r="N630" s="44">
        <f t="shared" ca="1" si="179"/>
        <v>8</v>
      </c>
      <c r="O630" s="94">
        <f t="shared" ca="1" si="180"/>
        <v>2.1318561482700513</v>
      </c>
      <c r="P630" s="94">
        <f t="shared" ca="1" si="181"/>
        <v>21.318561482700517</v>
      </c>
      <c r="Q630" s="94">
        <f t="shared" ca="1" si="182"/>
        <v>21.318561482700517</v>
      </c>
      <c r="R630" s="94">
        <f t="shared" ca="1" si="183"/>
        <v>2.1318561482700518</v>
      </c>
      <c r="S630" s="94">
        <f t="shared" ca="1" si="184"/>
        <v>2.1318561482700513</v>
      </c>
      <c r="T630" s="4">
        <f t="shared" ca="1" si="185"/>
        <v>1.176089155721304E-7</v>
      </c>
      <c r="U630" s="46">
        <f t="shared" ca="1" si="186"/>
        <v>1620.1665171136483</v>
      </c>
      <c r="V630" s="4">
        <f t="shared" ca="1" si="187"/>
        <v>8.9380339887677236E-5</v>
      </c>
      <c r="W630" s="13">
        <f t="shared" ca="1" si="188"/>
        <v>2678.8528260000007</v>
      </c>
      <c r="X630" s="4">
        <f t="shared" ca="1" si="189"/>
        <v>1.4778528846745028E-4</v>
      </c>
    </row>
    <row r="631" spans="1:24" x14ac:dyDescent="0.2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5.8070925000000002E-2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272</v>
      </c>
      <c r="M631" s="7">
        <f t="shared" ca="1" si="178"/>
        <v>728</v>
      </c>
      <c r="N631" s="44">
        <f t="shared" ca="1" si="179"/>
        <v>7</v>
      </c>
      <c r="O631" s="94">
        <f t="shared" ca="1" si="180"/>
        <v>1.9471892714488361</v>
      </c>
      <c r="P631" s="94">
        <f t="shared" ca="1" si="181"/>
        <v>18.828921119121027</v>
      </c>
      <c r="Q631" s="94">
        <f t="shared" ca="1" si="182"/>
        <v>17.328654063263912</v>
      </c>
      <c r="R631" s="94">
        <f t="shared" ca="1" si="183"/>
        <v>1.8078787591192469</v>
      </c>
      <c r="S631" s="94">
        <f t="shared" ca="1" si="184"/>
        <v>1.9471892714488361</v>
      </c>
      <c r="T631" s="4">
        <f t="shared" ca="1" si="185"/>
        <v>0</v>
      </c>
      <c r="U631" s="46">
        <f t="shared" ca="1" si="186"/>
        <v>1668.7654679859752</v>
      </c>
      <c r="V631" s="4">
        <f t="shared" ca="1" si="187"/>
        <v>0</v>
      </c>
      <c r="W631" s="13">
        <f t="shared" ca="1" si="188"/>
        <v>16317.74682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5.8070925000000002E-2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250</v>
      </c>
      <c r="M632" s="7">
        <f t="shared" ca="1" si="178"/>
        <v>750</v>
      </c>
      <c r="N632" s="44">
        <f t="shared" ca="1" si="179"/>
        <v>7</v>
      </c>
      <c r="O632" s="94">
        <f t="shared" ca="1" si="180"/>
        <v>1.9471892714488361</v>
      </c>
      <c r="P632" s="94">
        <f t="shared" ca="1" si="181"/>
        <v>19.471892714488362</v>
      </c>
      <c r="Q632" s="94">
        <f t="shared" ca="1" si="182"/>
        <v>19.471892714488362</v>
      </c>
      <c r="R632" s="94">
        <f t="shared" ca="1" si="183"/>
        <v>1.9471892714488361</v>
      </c>
      <c r="S632" s="94">
        <f t="shared" ca="1" si="184"/>
        <v>1.9471892714488361</v>
      </c>
      <c r="T632" s="4">
        <f t="shared" ca="1" si="185"/>
        <v>0</v>
      </c>
      <c r="U632" s="46">
        <f t="shared" ca="1" si="186"/>
        <v>1646.7654679859752</v>
      </c>
      <c r="V632" s="4">
        <f t="shared" ca="1" si="187"/>
        <v>0</v>
      </c>
      <c r="W632" s="13">
        <f t="shared" ca="1" si="188"/>
        <v>14257.0908</v>
      </c>
      <c r="X632" s="4">
        <f t="shared" ca="1" si="189"/>
        <v>0</v>
      </c>
    </row>
    <row r="633" spans="1:24" x14ac:dyDescent="0.2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5.8070925000000002E-2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228</v>
      </c>
      <c r="M633" s="7">
        <f t="shared" ca="1" si="178"/>
        <v>772</v>
      </c>
      <c r="N633" s="44">
        <f t="shared" ca="1" si="179"/>
        <v>7</v>
      </c>
      <c r="O633" s="94">
        <f t="shared" ca="1" si="180"/>
        <v>1.9471892714488361</v>
      </c>
      <c r="P633" s="94">
        <f t="shared" ca="1" si="181"/>
        <v>19.471892714488362</v>
      </c>
      <c r="Q633" s="94">
        <f t="shared" ca="1" si="182"/>
        <v>19.471892714488362</v>
      </c>
      <c r="R633" s="94">
        <f t="shared" ca="1" si="183"/>
        <v>1.9471892714488361</v>
      </c>
      <c r="S633" s="94">
        <f t="shared" ca="1" si="184"/>
        <v>1.9471892714488361</v>
      </c>
      <c r="T633" s="4">
        <f t="shared" ca="1" si="185"/>
        <v>0</v>
      </c>
      <c r="U633" s="46">
        <f t="shared" ca="1" si="186"/>
        <v>1624.7654679859752</v>
      </c>
      <c r="V633" s="4">
        <f t="shared" ca="1" si="187"/>
        <v>0</v>
      </c>
      <c r="W633" s="13">
        <f t="shared" ca="1" si="188"/>
        <v>12196.43478</v>
      </c>
      <c r="X633" s="4">
        <f t="shared" ca="1" si="189"/>
        <v>0</v>
      </c>
    </row>
    <row r="634" spans="1:24" x14ac:dyDescent="0.2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5.8070925000000002E-2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206</v>
      </c>
      <c r="M634" s="7">
        <f t="shared" ca="1" si="178"/>
        <v>794</v>
      </c>
      <c r="N634" s="44">
        <f t="shared" ca="1" si="179"/>
        <v>7</v>
      </c>
      <c r="O634" s="94">
        <f t="shared" ca="1" si="180"/>
        <v>1.9471892714488361</v>
      </c>
      <c r="P634" s="94">
        <f t="shared" ca="1" si="181"/>
        <v>19.471892714488362</v>
      </c>
      <c r="Q634" s="94">
        <f t="shared" ca="1" si="182"/>
        <v>19.471892714488362</v>
      </c>
      <c r="R634" s="94">
        <f t="shared" ca="1" si="183"/>
        <v>1.9471892714488361</v>
      </c>
      <c r="S634" s="94">
        <f t="shared" ca="1" si="184"/>
        <v>1.9471892714488361</v>
      </c>
      <c r="T634" s="4">
        <f t="shared" ca="1" si="185"/>
        <v>0</v>
      </c>
      <c r="U634" s="46">
        <f t="shared" ca="1" si="186"/>
        <v>1602.7654679859752</v>
      </c>
      <c r="V634" s="4">
        <f t="shared" ca="1" si="187"/>
        <v>0</v>
      </c>
      <c r="W634" s="13">
        <f t="shared" ca="1" si="188"/>
        <v>10135.778760000001</v>
      </c>
      <c r="X634" s="4">
        <f t="shared" ca="1" si="189"/>
        <v>0</v>
      </c>
    </row>
    <row r="635" spans="1:24" x14ac:dyDescent="0.2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5.8070925000000002E-2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184</v>
      </c>
      <c r="M635" s="7">
        <f t="shared" ca="1" si="178"/>
        <v>816</v>
      </c>
      <c r="N635" s="44">
        <f t="shared" ca="1" si="179"/>
        <v>7</v>
      </c>
      <c r="O635" s="94">
        <f t="shared" ca="1" si="180"/>
        <v>1.9471892714488361</v>
      </c>
      <c r="P635" s="94">
        <f t="shared" ca="1" si="181"/>
        <v>19.471892714488362</v>
      </c>
      <c r="Q635" s="94">
        <f t="shared" ca="1" si="182"/>
        <v>19.471892714488362</v>
      </c>
      <c r="R635" s="94">
        <f t="shared" ca="1" si="183"/>
        <v>1.9471892714488361</v>
      </c>
      <c r="S635" s="94">
        <f t="shared" ca="1" si="184"/>
        <v>1.9471892714488361</v>
      </c>
      <c r="T635" s="4">
        <f t="shared" ca="1" si="185"/>
        <v>0</v>
      </c>
      <c r="U635" s="46">
        <f t="shared" ca="1" si="186"/>
        <v>1580.7654679859752</v>
      </c>
      <c r="V635" s="4">
        <f t="shared" ca="1" si="187"/>
        <v>0</v>
      </c>
      <c r="W635" s="13">
        <f t="shared" ca="1" si="188"/>
        <v>8075.1227400000007</v>
      </c>
      <c r="X635" s="4">
        <f t="shared" ca="1" si="189"/>
        <v>0</v>
      </c>
    </row>
    <row r="636" spans="1:24" x14ac:dyDescent="0.2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5.8070925000000002E-2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2.8173080228287503E-3</v>
      </c>
      <c r="L636" s="13">
        <f t="shared" ca="1" si="177"/>
        <v>162</v>
      </c>
      <c r="M636" s="7">
        <f t="shared" ca="1" si="178"/>
        <v>838</v>
      </c>
      <c r="N636" s="44">
        <f t="shared" ca="1" si="179"/>
        <v>7</v>
      </c>
      <c r="O636" s="94">
        <f t="shared" ca="1" si="180"/>
        <v>1.9471892714488361</v>
      </c>
      <c r="P636" s="94">
        <f t="shared" ca="1" si="181"/>
        <v>19.471892714488362</v>
      </c>
      <c r="Q636" s="94">
        <f t="shared" ca="1" si="182"/>
        <v>19.471892714488362</v>
      </c>
      <c r="R636" s="94">
        <f t="shared" ca="1" si="183"/>
        <v>1.9471892714488361</v>
      </c>
      <c r="S636" s="94">
        <f t="shared" ca="1" si="184"/>
        <v>1.9471892714488361</v>
      </c>
      <c r="T636" s="4">
        <f t="shared" ca="1" si="185"/>
        <v>5.4858319564188756E-3</v>
      </c>
      <c r="U636" s="46">
        <f t="shared" ca="1" si="186"/>
        <v>1558.7654679859752</v>
      </c>
      <c r="V636" s="4">
        <f t="shared" ca="1" si="187"/>
        <v>4.3915224586652997</v>
      </c>
      <c r="W636" s="13">
        <f t="shared" ca="1" si="188"/>
        <v>6014.4667200000004</v>
      </c>
      <c r="X636" s="4">
        <f t="shared" ca="1" si="189"/>
        <v>16.944605343292519</v>
      </c>
    </row>
    <row r="637" spans="1:24" x14ac:dyDescent="0.2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5.8070925000000002E-2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5.6915313592500057E-5</v>
      </c>
      <c r="L637" s="13">
        <f t="shared" ca="1" si="177"/>
        <v>140</v>
      </c>
      <c r="M637" s="7">
        <f t="shared" ca="1" si="178"/>
        <v>860</v>
      </c>
      <c r="N637" s="44">
        <f t="shared" ca="1" si="179"/>
        <v>8</v>
      </c>
      <c r="O637" s="94">
        <f t="shared" ca="1" si="180"/>
        <v>2.1318561482700513</v>
      </c>
      <c r="P637" s="94">
        <f t="shared" ca="1" si="181"/>
        <v>21.318561482700517</v>
      </c>
      <c r="Q637" s="94">
        <f t="shared" ca="1" si="182"/>
        <v>21.133894605879298</v>
      </c>
      <c r="R637" s="94">
        <f t="shared" ca="1" si="183"/>
        <v>2.1226228044289908</v>
      </c>
      <c r="S637" s="94">
        <f t="shared" ca="1" si="184"/>
        <v>2.1318561482700513</v>
      </c>
      <c r="T637" s="4">
        <f t="shared" ca="1" si="185"/>
        <v>1.2133526121288927E-4</v>
      </c>
      <c r="U637" s="46">
        <f t="shared" ca="1" si="186"/>
        <v>1642.1665171136483</v>
      </c>
      <c r="V637" s="4">
        <f t="shared" ca="1" si="187"/>
        <v>9.34644222926269E-2</v>
      </c>
      <c r="W637" s="13">
        <f t="shared" ca="1" si="188"/>
        <v>3953.8107000000005</v>
      </c>
      <c r="X637" s="4">
        <f t="shared" ca="1" si="189"/>
        <v>0.22503237587588218</v>
      </c>
    </row>
    <row r="638" spans="1:24" x14ac:dyDescent="0.2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5.8070925000000002E-2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2.8745107875000055E-7</v>
      </c>
      <c r="L638" s="13">
        <f t="shared" ca="1" si="177"/>
        <v>118</v>
      </c>
      <c r="M638" s="7">
        <f t="shared" ca="1" si="178"/>
        <v>882</v>
      </c>
      <c r="N638" s="44">
        <f t="shared" ca="1" si="179"/>
        <v>8</v>
      </c>
      <c r="O638" s="94">
        <f t="shared" ca="1" si="180"/>
        <v>2.1318561482700513</v>
      </c>
      <c r="P638" s="94">
        <f t="shared" ca="1" si="181"/>
        <v>21.318561482700517</v>
      </c>
      <c r="Q638" s="94">
        <f t="shared" ca="1" si="182"/>
        <v>21.318561482700517</v>
      </c>
      <c r="R638" s="94">
        <f t="shared" ca="1" si="183"/>
        <v>2.1318561482700518</v>
      </c>
      <c r="S638" s="94">
        <f t="shared" ca="1" si="184"/>
        <v>2.1318561482700513</v>
      </c>
      <c r="T638" s="4">
        <f t="shared" ca="1" si="185"/>
        <v>6.1280434956004737E-7</v>
      </c>
      <c r="U638" s="46">
        <f t="shared" ca="1" si="186"/>
        <v>1620.1665171136483</v>
      </c>
      <c r="V638" s="4">
        <f t="shared" ca="1" si="187"/>
        <v>4.6571861309894943E-4</v>
      </c>
      <c r="W638" s="13">
        <f t="shared" ca="1" si="188"/>
        <v>1893.1546800000001</v>
      </c>
      <c r="X638" s="4">
        <f t="shared" ca="1" si="189"/>
        <v>5.4418935500661215E-4</v>
      </c>
    </row>
    <row r="639" spans="1:24" x14ac:dyDescent="0.2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5.8070925000000002E-2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154</v>
      </c>
      <c r="M639" s="7">
        <f t="shared" ca="1" si="178"/>
        <v>846</v>
      </c>
      <c r="N639" s="44">
        <f t="shared" ca="1" si="179"/>
        <v>8</v>
      </c>
      <c r="O639" s="94">
        <f t="shared" ca="1" si="180"/>
        <v>2.1318561482700513</v>
      </c>
      <c r="P639" s="94">
        <f t="shared" ca="1" si="181"/>
        <v>20.395227098594436</v>
      </c>
      <c r="Q639" s="94">
        <f t="shared" ca="1" si="182"/>
        <v>19.471892714488362</v>
      </c>
      <c r="R639" s="94">
        <f t="shared" ca="1" si="183"/>
        <v>1.9933559906541398</v>
      </c>
      <c r="S639" s="94">
        <f t="shared" ca="1" si="184"/>
        <v>2.1318561482700513</v>
      </c>
      <c r="T639" s="4">
        <f t="shared" ca="1" si="185"/>
        <v>0</v>
      </c>
      <c r="U639" s="46">
        <f t="shared" ca="1" si="186"/>
        <v>1656.1665171136483</v>
      </c>
      <c r="V639" s="4">
        <f t="shared" ca="1" si="187"/>
        <v>0</v>
      </c>
      <c r="W639" s="13">
        <f t="shared" ca="1" si="188"/>
        <v>14424.592140000001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5.8070925000000002E-2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132</v>
      </c>
      <c r="M640" s="7">
        <f t="shared" ca="1" si="178"/>
        <v>868</v>
      </c>
      <c r="N640" s="44">
        <f t="shared" ca="1" si="179"/>
        <v>8</v>
      </c>
      <c r="O640" s="94">
        <f t="shared" ca="1" si="180"/>
        <v>2.1318561482700513</v>
      </c>
      <c r="P640" s="94">
        <f t="shared" ca="1" si="181"/>
        <v>21.318561482700517</v>
      </c>
      <c r="Q640" s="94">
        <f t="shared" ca="1" si="182"/>
        <v>21.318561482700517</v>
      </c>
      <c r="R640" s="94">
        <f t="shared" ca="1" si="183"/>
        <v>2.1318561482700518</v>
      </c>
      <c r="S640" s="94">
        <f t="shared" ca="1" si="184"/>
        <v>2.1318561482700513</v>
      </c>
      <c r="T640" s="4">
        <f t="shared" ca="1" si="185"/>
        <v>0</v>
      </c>
      <c r="U640" s="46">
        <f t="shared" ca="1" si="186"/>
        <v>1634.1665171136483</v>
      </c>
      <c r="V640" s="4">
        <f t="shared" ca="1" si="187"/>
        <v>0</v>
      </c>
      <c r="W640" s="13">
        <f t="shared" ca="1" si="188"/>
        <v>12363.93612</v>
      </c>
      <c r="X640" s="4">
        <f t="shared" ca="1" si="189"/>
        <v>0</v>
      </c>
    </row>
    <row r="641" spans="1:24" x14ac:dyDescent="0.2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5.8070925000000002E-2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110</v>
      </c>
      <c r="M641" s="7">
        <f t="shared" ca="1" si="178"/>
        <v>890</v>
      </c>
      <c r="N641" s="44">
        <f t="shared" ca="1" si="179"/>
        <v>8</v>
      </c>
      <c r="O641" s="94">
        <f t="shared" ca="1" si="180"/>
        <v>2.1318561482700513</v>
      </c>
      <c r="P641" s="94">
        <f t="shared" ca="1" si="181"/>
        <v>21.318561482700517</v>
      </c>
      <c r="Q641" s="94">
        <f t="shared" ca="1" si="182"/>
        <v>21.318561482700517</v>
      </c>
      <c r="R641" s="94">
        <f t="shared" ca="1" si="183"/>
        <v>2.1318561482700518</v>
      </c>
      <c r="S641" s="94">
        <f t="shared" ca="1" si="184"/>
        <v>2.1318561482700513</v>
      </c>
      <c r="T641" s="4">
        <f t="shared" ca="1" si="185"/>
        <v>0</v>
      </c>
      <c r="U641" s="46">
        <f t="shared" ca="1" si="186"/>
        <v>1612.1665171136483</v>
      </c>
      <c r="V641" s="4">
        <f t="shared" ca="1" si="187"/>
        <v>0</v>
      </c>
      <c r="W641" s="13">
        <f t="shared" ca="1" si="188"/>
        <v>10303.2801</v>
      </c>
      <c r="X641" s="4">
        <f t="shared" ca="1" si="189"/>
        <v>0</v>
      </c>
    </row>
    <row r="642" spans="1:24" x14ac:dyDescent="0.2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5.8070925000000002E-2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88</v>
      </c>
      <c r="M642" s="7">
        <f t="shared" ca="1" si="178"/>
        <v>912</v>
      </c>
      <c r="N642" s="44">
        <f t="shared" ca="1" si="179"/>
        <v>8</v>
      </c>
      <c r="O642" s="94">
        <f t="shared" ca="1" si="180"/>
        <v>2.1318561482700513</v>
      </c>
      <c r="P642" s="94">
        <f t="shared" ca="1" si="181"/>
        <v>21.318561482700517</v>
      </c>
      <c r="Q642" s="94">
        <f t="shared" ca="1" si="182"/>
        <v>21.318561482700517</v>
      </c>
      <c r="R642" s="94">
        <f t="shared" ca="1" si="183"/>
        <v>2.1318561482700518</v>
      </c>
      <c r="S642" s="94">
        <f t="shared" ca="1" si="184"/>
        <v>2.1318561482700513</v>
      </c>
      <c r="T642" s="4">
        <f t="shared" ca="1" si="185"/>
        <v>0</v>
      </c>
      <c r="U642" s="46">
        <f t="shared" ca="1" si="186"/>
        <v>1590.1665171136483</v>
      </c>
      <c r="V642" s="4">
        <f t="shared" ca="1" si="187"/>
        <v>0</v>
      </c>
      <c r="W642" s="13">
        <f t="shared" ca="1" si="188"/>
        <v>8242.6240800000014</v>
      </c>
      <c r="X642" s="4">
        <f t="shared" ca="1" si="189"/>
        <v>0</v>
      </c>
    </row>
    <row r="643" spans="1:24" x14ac:dyDescent="0.2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5.8070925000000002E-2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66</v>
      </c>
      <c r="M643" s="7">
        <f t="shared" ca="1" si="178"/>
        <v>934</v>
      </c>
      <c r="N643" s="44">
        <f t="shared" ca="1" si="179"/>
        <v>8</v>
      </c>
      <c r="O643" s="94">
        <f t="shared" ca="1" si="180"/>
        <v>2.1318561482700513</v>
      </c>
      <c r="P643" s="94">
        <f t="shared" ca="1" si="181"/>
        <v>21.318561482700517</v>
      </c>
      <c r="Q643" s="94">
        <f t="shared" ca="1" si="182"/>
        <v>21.318561482700517</v>
      </c>
      <c r="R643" s="94">
        <f t="shared" ca="1" si="183"/>
        <v>2.1318561482700518</v>
      </c>
      <c r="S643" s="94">
        <f t="shared" ca="1" si="184"/>
        <v>2.1318561482700513</v>
      </c>
      <c r="T643" s="4">
        <f t="shared" ca="1" si="185"/>
        <v>0</v>
      </c>
      <c r="U643" s="46">
        <f t="shared" ca="1" si="186"/>
        <v>1568.1665171136483</v>
      </c>
      <c r="V643" s="4">
        <f t="shared" ca="1" si="187"/>
        <v>0</v>
      </c>
      <c r="W643" s="13">
        <f t="shared" ca="1" si="188"/>
        <v>6181.9680600000002</v>
      </c>
      <c r="X643" s="4">
        <f t="shared" ca="1" si="189"/>
        <v>0</v>
      </c>
    </row>
    <row r="644" spans="1:24" x14ac:dyDescent="0.2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5.8070925000000002E-2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2.8457656796250029E-5</v>
      </c>
      <c r="L644" s="13">
        <f t="shared" ca="1" si="177"/>
        <v>44</v>
      </c>
      <c r="M644" s="7">
        <f t="shared" ca="1" si="178"/>
        <v>956</v>
      </c>
      <c r="N644" s="44">
        <f t="shared" ca="1" si="179"/>
        <v>8</v>
      </c>
      <c r="O644" s="94">
        <f t="shared" ca="1" si="180"/>
        <v>2.1318561482700513</v>
      </c>
      <c r="P644" s="94">
        <f t="shared" ca="1" si="181"/>
        <v>21.318561482700517</v>
      </c>
      <c r="Q644" s="94">
        <f t="shared" ca="1" si="182"/>
        <v>21.318561482700517</v>
      </c>
      <c r="R644" s="94">
        <f t="shared" ca="1" si="183"/>
        <v>2.1318561482700518</v>
      </c>
      <c r="S644" s="94">
        <f t="shared" ca="1" si="184"/>
        <v>2.1318561482700513</v>
      </c>
      <c r="T644" s="4">
        <f t="shared" ca="1" si="185"/>
        <v>6.0667630606444633E-5</v>
      </c>
      <c r="U644" s="46">
        <f t="shared" ca="1" si="186"/>
        <v>1546.1665171136483</v>
      </c>
      <c r="V644" s="4">
        <f t="shared" ca="1" si="187"/>
        <v>4.4000276093873449E-2</v>
      </c>
      <c r="W644" s="13">
        <f t="shared" ca="1" si="188"/>
        <v>4121.3120400000007</v>
      </c>
      <c r="X644" s="4">
        <f t="shared" ca="1" si="189"/>
        <v>0.11728288358457309</v>
      </c>
    </row>
    <row r="645" spans="1:24" x14ac:dyDescent="0.2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5.8070925000000002E-2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5.749021575000011E-7</v>
      </c>
      <c r="L645" s="13">
        <f t="shared" ca="1" si="177"/>
        <v>22</v>
      </c>
      <c r="M645" s="7">
        <f t="shared" ca="1" si="178"/>
        <v>978</v>
      </c>
      <c r="N645" s="44">
        <f t="shared" ca="1" si="179"/>
        <v>9</v>
      </c>
      <c r="O645" s="94">
        <f t="shared" ca="1" si="180"/>
        <v>2.2914004227428402</v>
      </c>
      <c r="P645" s="94">
        <f t="shared" ca="1" si="181"/>
        <v>22.914004227428396</v>
      </c>
      <c r="Q645" s="94">
        <f t="shared" ca="1" si="182"/>
        <v>22.435371404010034</v>
      </c>
      <c r="R645" s="94">
        <f t="shared" ca="1" si="183"/>
        <v>2.2674687815719219</v>
      </c>
      <c r="S645" s="94">
        <f t="shared" ca="1" si="184"/>
        <v>2.2914004227428402</v>
      </c>
      <c r="T645" s="4">
        <f t="shared" ca="1" si="185"/>
        <v>1.3173310467312734E-6</v>
      </c>
      <c r="U645" s="46">
        <f t="shared" ca="1" si="186"/>
        <v>1615.2285104781965</v>
      </c>
      <c r="V645" s="4">
        <f t="shared" ca="1" si="187"/>
        <v>9.2859835552942837E-4</v>
      </c>
      <c r="W645" s="13">
        <f t="shared" ca="1" si="188"/>
        <v>2060.6560200000004</v>
      </c>
      <c r="X645" s="4">
        <f t="shared" ca="1" si="189"/>
        <v>1.1846755917633656E-3</v>
      </c>
    </row>
    <row r="646" spans="1:24" x14ac:dyDescent="0.2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5.8070925000000002E-2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2.9035462500000079E-9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2.2914004227428402</v>
      </c>
      <c r="P646" s="94">
        <f t="shared" ca="1" si="181"/>
        <v>22.914004227428396</v>
      </c>
      <c r="Q646" s="94">
        <f t="shared" ca="1" si="182"/>
        <v>22.914004227428396</v>
      </c>
      <c r="R646" s="94">
        <f t="shared" ca="1" si="183"/>
        <v>2.2914004227428397</v>
      </c>
      <c r="S646" s="94">
        <f t="shared" ca="1" si="184"/>
        <v>2.2914004227428402</v>
      </c>
      <c r="T646" s="4">
        <f t="shared" ca="1" si="185"/>
        <v>6.6531871047034062E-9</v>
      </c>
      <c r="U646" s="46">
        <f t="shared" ca="1" si="186"/>
        <v>1593.2285104781965</v>
      </c>
      <c r="V646" s="4">
        <f t="shared" ca="1" si="187"/>
        <v>4.6260126669920656E-6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2.3462999999999999E-3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390</v>
      </c>
      <c r="M647" s="7">
        <f t="shared" ca="1" si="178"/>
        <v>610</v>
      </c>
      <c r="N647" s="44">
        <f t="shared" ca="1" si="179"/>
        <v>6</v>
      </c>
      <c r="O647" s="94">
        <f t="shared" ca="1" si="180"/>
        <v>1.7328654063263913</v>
      </c>
      <c r="P647" s="94">
        <f t="shared" ca="1" si="181"/>
        <v>17.016733856373008</v>
      </c>
      <c r="Q647" s="94">
        <f t="shared" ca="1" si="182"/>
        <v>14.209451994354866</v>
      </c>
      <c r="R647" s="94">
        <f t="shared" ca="1" si="183"/>
        <v>1.5613092925363936</v>
      </c>
      <c r="S647" s="94">
        <f t="shared" ca="1" si="184"/>
        <v>1.7328654063263913</v>
      </c>
      <c r="T647" s="4">
        <f t="shared" ca="1" si="185"/>
        <v>0</v>
      </c>
      <c r="U647" s="46">
        <f t="shared" ca="1" si="186"/>
        <v>1664.4373026654887</v>
      </c>
      <c r="V647" s="4">
        <f t="shared" ca="1" si="187"/>
        <v>0</v>
      </c>
      <c r="W647" s="13">
        <f t="shared" ca="1" si="188"/>
        <v>18996.599646000002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2.3462999999999999E-3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368</v>
      </c>
      <c r="M648" s="7">
        <f t="shared" ca="1" si="178"/>
        <v>632</v>
      </c>
      <c r="N648" s="44">
        <f t="shared" ca="1" si="179"/>
        <v>6</v>
      </c>
      <c r="O648" s="94">
        <f t="shared" ca="1" si="180"/>
        <v>1.7328654063263913</v>
      </c>
      <c r="P648" s="94">
        <f t="shared" ca="1" si="181"/>
        <v>17.328654063263912</v>
      </c>
      <c r="Q648" s="94">
        <f t="shared" ca="1" si="182"/>
        <v>17.328654063263912</v>
      </c>
      <c r="R648" s="94">
        <f t="shared" ca="1" si="183"/>
        <v>1.7328654063263911</v>
      </c>
      <c r="S648" s="94">
        <f t="shared" ca="1" si="184"/>
        <v>1.7328654063263913</v>
      </c>
      <c r="T648" s="4">
        <f t="shared" ca="1" si="185"/>
        <v>0</v>
      </c>
      <c r="U648" s="46">
        <f t="shared" ca="1" si="186"/>
        <v>1642.4373026654887</v>
      </c>
      <c r="V648" s="4">
        <f t="shared" ca="1" si="187"/>
        <v>0</v>
      </c>
      <c r="W648" s="13">
        <f t="shared" ca="1" si="188"/>
        <v>16935.943626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2.3462999999999999E-3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346</v>
      </c>
      <c r="M649" s="7">
        <f t="shared" ca="1" si="178"/>
        <v>654</v>
      </c>
      <c r="N649" s="44">
        <f t="shared" ca="1" si="179"/>
        <v>6</v>
      </c>
      <c r="O649" s="94">
        <f t="shared" ca="1" si="180"/>
        <v>1.7328654063263913</v>
      </c>
      <c r="P649" s="94">
        <f t="shared" ca="1" si="181"/>
        <v>17.328654063263912</v>
      </c>
      <c r="Q649" s="94">
        <f t="shared" ca="1" si="182"/>
        <v>17.328654063263912</v>
      </c>
      <c r="R649" s="94">
        <f t="shared" ca="1" si="183"/>
        <v>1.7328654063263911</v>
      </c>
      <c r="S649" s="94">
        <f t="shared" ca="1" si="184"/>
        <v>1.7328654063263913</v>
      </c>
      <c r="T649" s="4">
        <f t="shared" ca="1" si="185"/>
        <v>0</v>
      </c>
      <c r="U649" s="46">
        <f t="shared" ca="1" si="186"/>
        <v>1620.4373026654887</v>
      </c>
      <c r="V649" s="4">
        <f t="shared" ca="1" si="187"/>
        <v>0</v>
      </c>
      <c r="W649" s="13">
        <f t="shared" ca="1" si="188"/>
        <v>14875.287606000002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2.3462999999999999E-3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324</v>
      </c>
      <c r="M650" s="7">
        <f t="shared" ca="1" si="178"/>
        <v>676</v>
      </c>
      <c r="N650" s="44">
        <f t="shared" ca="1" si="179"/>
        <v>6</v>
      </c>
      <c r="O650" s="94">
        <f t="shared" ca="1" si="180"/>
        <v>1.7328654063263913</v>
      </c>
      <c r="P650" s="94">
        <f t="shared" ca="1" si="181"/>
        <v>17.328654063263912</v>
      </c>
      <c r="Q650" s="94">
        <f t="shared" ca="1" si="182"/>
        <v>17.328654063263912</v>
      </c>
      <c r="R650" s="94">
        <f t="shared" ca="1" si="183"/>
        <v>1.7328654063263911</v>
      </c>
      <c r="S650" s="94">
        <f t="shared" ca="1" si="184"/>
        <v>1.7328654063263913</v>
      </c>
      <c r="T650" s="4">
        <f t="shared" ca="1" si="185"/>
        <v>0</v>
      </c>
      <c r="U650" s="46">
        <f t="shared" ca="1" si="186"/>
        <v>1598.4373026654887</v>
      </c>
      <c r="V650" s="4">
        <f t="shared" ca="1" si="187"/>
        <v>0</v>
      </c>
      <c r="W650" s="13">
        <f t="shared" ca="1" si="188"/>
        <v>12814.631586000003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2.3462999999999999E-3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2.1411540973498497E-3</v>
      </c>
      <c r="L651" s="13">
        <f t="shared" ca="1" si="177"/>
        <v>302</v>
      </c>
      <c r="M651" s="7">
        <f t="shared" ca="1" si="178"/>
        <v>698</v>
      </c>
      <c r="N651" s="44">
        <f t="shared" ca="1" si="179"/>
        <v>6</v>
      </c>
      <c r="O651" s="94">
        <f t="shared" ca="1" si="180"/>
        <v>1.7328654063263913</v>
      </c>
      <c r="P651" s="94">
        <f t="shared" ca="1" si="181"/>
        <v>17.328654063263912</v>
      </c>
      <c r="Q651" s="94">
        <f t="shared" ca="1" si="182"/>
        <v>17.328654063263912</v>
      </c>
      <c r="R651" s="94">
        <f t="shared" ca="1" si="183"/>
        <v>1.7328654063263911</v>
      </c>
      <c r="S651" s="94">
        <f t="shared" ca="1" si="184"/>
        <v>1.7328654063263913</v>
      </c>
      <c r="T651" s="4">
        <f t="shared" ca="1" si="185"/>
        <v>3.710331864911565E-3</v>
      </c>
      <c r="U651" s="46">
        <f t="shared" ca="1" si="186"/>
        <v>1576.4373026654887</v>
      </c>
      <c r="V651" s="4">
        <f t="shared" ca="1" si="187"/>
        <v>3.3753951898173562</v>
      </c>
      <c r="W651" s="13">
        <f t="shared" ca="1" si="188"/>
        <v>10753.975566000001</v>
      </c>
      <c r="X651" s="4">
        <f t="shared" ca="1" si="189"/>
        <v>23.025918845941071</v>
      </c>
    </row>
    <row r="652" spans="1:24" x14ac:dyDescent="0.2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2.3462999999999999E-3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6.4883457495450047E-5</v>
      </c>
      <c r="L652" s="13">
        <f t="shared" ca="1" si="177"/>
        <v>280</v>
      </c>
      <c r="M652" s="7">
        <f t="shared" ca="1" si="178"/>
        <v>720</v>
      </c>
      <c r="N652" s="44">
        <f t="shared" ca="1" si="179"/>
        <v>6</v>
      </c>
      <c r="O652" s="94">
        <f t="shared" ca="1" si="180"/>
        <v>1.7328654063263913</v>
      </c>
      <c r="P652" s="94">
        <f t="shared" ca="1" si="181"/>
        <v>17.328654063263912</v>
      </c>
      <c r="Q652" s="94">
        <f t="shared" ca="1" si="182"/>
        <v>17.328654063263912</v>
      </c>
      <c r="R652" s="94">
        <f t="shared" ca="1" si="183"/>
        <v>1.7328654063263911</v>
      </c>
      <c r="S652" s="94">
        <f t="shared" ca="1" si="184"/>
        <v>1.7328654063263913</v>
      </c>
      <c r="T652" s="4">
        <f t="shared" ca="1" si="185"/>
        <v>1.1243429893671418E-4</v>
      </c>
      <c r="U652" s="46">
        <f t="shared" ca="1" si="186"/>
        <v>1554.4373026654887</v>
      </c>
      <c r="V652" s="4">
        <f t="shared" ca="1" si="187"/>
        <v>0.10085726665683825</v>
      </c>
      <c r="W652" s="13">
        <f t="shared" ca="1" si="188"/>
        <v>8693.3195460000024</v>
      </c>
      <c r="X652" s="4">
        <f t="shared" ca="1" si="189"/>
        <v>0.5640526292572563</v>
      </c>
    </row>
    <row r="653" spans="1:24" x14ac:dyDescent="0.2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2.3462999999999999E-3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6.5538845955000122E-7</v>
      </c>
      <c r="L653" s="13">
        <f t="shared" ca="1" si="177"/>
        <v>258</v>
      </c>
      <c r="M653" s="7">
        <f t="shared" ca="1" si="178"/>
        <v>742</v>
      </c>
      <c r="N653" s="44">
        <f t="shared" ca="1" si="179"/>
        <v>7</v>
      </c>
      <c r="O653" s="94">
        <f t="shared" ca="1" si="180"/>
        <v>1.9471892714488361</v>
      </c>
      <c r="P653" s="94">
        <f t="shared" ca="1" si="181"/>
        <v>19.471892714488362</v>
      </c>
      <c r="Q653" s="94">
        <f t="shared" ca="1" si="182"/>
        <v>19.471892714488362</v>
      </c>
      <c r="R653" s="94">
        <f t="shared" ca="1" si="183"/>
        <v>1.9471892714488361</v>
      </c>
      <c r="S653" s="94">
        <f t="shared" ca="1" si="184"/>
        <v>1.9471892714488361</v>
      </c>
      <c r="T653" s="4">
        <f t="shared" ca="1" si="185"/>
        <v>1.2761653770671418E-6</v>
      </c>
      <c r="U653" s="46">
        <f t="shared" ca="1" si="186"/>
        <v>1654.7654679859752</v>
      </c>
      <c r="V653" s="4">
        <f t="shared" ca="1" si="187"/>
        <v>1.0845141909798651E-3</v>
      </c>
      <c r="W653" s="13">
        <f t="shared" ca="1" si="188"/>
        <v>6632.6635260000012</v>
      </c>
      <c r="X653" s="4">
        <f t="shared" ca="1" si="189"/>
        <v>4.3469711310186203E-3</v>
      </c>
    </row>
    <row r="654" spans="1:24" x14ac:dyDescent="0.2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2.3462999999999999E-3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2.2066951500000061E-9</v>
      </c>
      <c r="L654" s="13">
        <f t="shared" ca="1" si="177"/>
        <v>236</v>
      </c>
      <c r="M654" s="7">
        <f t="shared" ca="1" si="178"/>
        <v>764</v>
      </c>
      <c r="N654" s="44">
        <f t="shared" ca="1" si="179"/>
        <v>7</v>
      </c>
      <c r="O654" s="94">
        <f t="shared" ca="1" si="180"/>
        <v>1.9471892714488361</v>
      </c>
      <c r="P654" s="94">
        <f t="shared" ca="1" si="181"/>
        <v>19.471892714488362</v>
      </c>
      <c r="Q654" s="94">
        <f t="shared" ca="1" si="182"/>
        <v>19.471892714488362</v>
      </c>
      <c r="R654" s="94">
        <f t="shared" ca="1" si="183"/>
        <v>1.9471892714488361</v>
      </c>
      <c r="S654" s="94">
        <f t="shared" ca="1" si="184"/>
        <v>1.9471892714488361</v>
      </c>
      <c r="T654" s="4">
        <f t="shared" ca="1" si="185"/>
        <v>4.296853121438192E-9</v>
      </c>
      <c r="U654" s="46">
        <f t="shared" ca="1" si="186"/>
        <v>1632.7654679859752</v>
      </c>
      <c r="V654" s="4">
        <f t="shared" ca="1" si="187"/>
        <v>3.6030156392921418E-6</v>
      </c>
      <c r="W654" s="13">
        <f t="shared" ca="1" si="188"/>
        <v>4572.0075060000008</v>
      </c>
      <c r="X654" s="4">
        <f t="shared" ca="1" si="189"/>
        <v>1.0089026789253825E-5</v>
      </c>
    </row>
    <row r="655" spans="1:24" x14ac:dyDescent="0.2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2.3462999999999999E-3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272</v>
      </c>
      <c r="M655" s="7">
        <f t="shared" ca="1" si="178"/>
        <v>728</v>
      </c>
      <c r="N655" s="44">
        <f t="shared" ca="1" si="179"/>
        <v>7</v>
      </c>
      <c r="O655" s="94">
        <f t="shared" ca="1" si="180"/>
        <v>1.9471892714488361</v>
      </c>
      <c r="P655" s="94">
        <f t="shared" ca="1" si="181"/>
        <v>18.828921119121027</v>
      </c>
      <c r="Q655" s="94">
        <f t="shared" ca="1" si="182"/>
        <v>17.328654063263912</v>
      </c>
      <c r="R655" s="94">
        <f t="shared" ca="1" si="183"/>
        <v>1.8078787591192469</v>
      </c>
      <c r="S655" s="94">
        <f t="shared" ca="1" si="184"/>
        <v>1.9471892714488361</v>
      </c>
      <c r="T655" s="4">
        <f t="shared" ca="1" si="185"/>
        <v>0</v>
      </c>
      <c r="U655" s="46">
        <f t="shared" ca="1" si="186"/>
        <v>1668.7654679859752</v>
      </c>
      <c r="V655" s="4">
        <f t="shared" ca="1" si="187"/>
        <v>0</v>
      </c>
      <c r="W655" s="13">
        <f t="shared" ca="1" si="188"/>
        <v>17103.444966000003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2.3462999999999999E-3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250</v>
      </c>
      <c r="M656" s="7">
        <f t="shared" ca="1" si="178"/>
        <v>750</v>
      </c>
      <c r="N656" s="44">
        <f t="shared" ca="1" si="179"/>
        <v>7</v>
      </c>
      <c r="O656" s="94">
        <f t="shared" ca="1" si="180"/>
        <v>1.9471892714488361</v>
      </c>
      <c r="P656" s="94">
        <f t="shared" ca="1" si="181"/>
        <v>19.471892714488362</v>
      </c>
      <c r="Q656" s="94">
        <f t="shared" ca="1" si="182"/>
        <v>19.471892714488362</v>
      </c>
      <c r="R656" s="94">
        <f t="shared" ca="1" si="183"/>
        <v>1.9471892714488361</v>
      </c>
      <c r="S656" s="94">
        <f t="shared" ca="1" si="184"/>
        <v>1.9471892714488361</v>
      </c>
      <c r="T656" s="4">
        <f t="shared" ca="1" si="185"/>
        <v>0</v>
      </c>
      <c r="U656" s="46">
        <f t="shared" ca="1" si="186"/>
        <v>1646.7654679859752</v>
      </c>
      <c r="V656" s="4">
        <f t="shared" ca="1" si="187"/>
        <v>0</v>
      </c>
      <c r="W656" s="13">
        <f t="shared" ca="1" si="188"/>
        <v>15042.788946000001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2.3462999999999999E-3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228</v>
      </c>
      <c r="M657" s="7">
        <f t="shared" ca="1" si="178"/>
        <v>772</v>
      </c>
      <c r="N657" s="44">
        <f t="shared" ca="1" si="179"/>
        <v>7</v>
      </c>
      <c r="O657" s="94">
        <f t="shared" ca="1" si="180"/>
        <v>1.9471892714488361</v>
      </c>
      <c r="P657" s="94">
        <f t="shared" ca="1" si="181"/>
        <v>19.471892714488362</v>
      </c>
      <c r="Q657" s="94">
        <f t="shared" ca="1" si="182"/>
        <v>19.471892714488362</v>
      </c>
      <c r="R657" s="94">
        <f t="shared" ca="1" si="183"/>
        <v>1.9471892714488361</v>
      </c>
      <c r="S657" s="94">
        <f t="shared" ca="1" si="184"/>
        <v>1.9471892714488361</v>
      </c>
      <c r="T657" s="4">
        <f t="shared" ca="1" si="185"/>
        <v>0</v>
      </c>
      <c r="U657" s="46">
        <f t="shared" ca="1" si="186"/>
        <v>1624.7654679859752</v>
      </c>
      <c r="V657" s="4">
        <f t="shared" ca="1" si="187"/>
        <v>0</v>
      </c>
      <c r="W657" s="13">
        <f t="shared" ca="1" si="188"/>
        <v>12982.132926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2.3462999999999999E-3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206</v>
      </c>
      <c r="M658" s="7">
        <f t="shared" ca="1" si="178"/>
        <v>794</v>
      </c>
      <c r="N658" s="44">
        <f t="shared" ca="1" si="179"/>
        <v>7</v>
      </c>
      <c r="O658" s="94">
        <f t="shared" ca="1" si="180"/>
        <v>1.9471892714488361</v>
      </c>
      <c r="P658" s="94">
        <f t="shared" ca="1" si="181"/>
        <v>19.471892714488362</v>
      </c>
      <c r="Q658" s="94">
        <f t="shared" ca="1" si="182"/>
        <v>19.471892714488362</v>
      </c>
      <c r="R658" s="94">
        <f t="shared" ca="1" si="183"/>
        <v>1.9471892714488361</v>
      </c>
      <c r="S658" s="94">
        <f t="shared" ca="1" si="184"/>
        <v>1.9471892714488361</v>
      </c>
      <c r="T658" s="4">
        <f t="shared" ca="1" si="185"/>
        <v>0</v>
      </c>
      <c r="U658" s="46">
        <f t="shared" ca="1" si="186"/>
        <v>1602.7654679859752</v>
      </c>
      <c r="V658" s="4">
        <f t="shared" ca="1" si="187"/>
        <v>0</v>
      </c>
      <c r="W658" s="13">
        <f t="shared" ca="1" si="188"/>
        <v>10921.476906000002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2.3462999999999999E-3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2.1627819165150017E-5</v>
      </c>
      <c r="L659" s="13">
        <f t="shared" ca="1" si="177"/>
        <v>184</v>
      </c>
      <c r="M659" s="7">
        <f t="shared" ca="1" si="178"/>
        <v>816</v>
      </c>
      <c r="N659" s="44">
        <f t="shared" ca="1" si="179"/>
        <v>7</v>
      </c>
      <c r="O659" s="94">
        <f t="shared" ca="1" si="180"/>
        <v>1.9471892714488361</v>
      </c>
      <c r="P659" s="94">
        <f t="shared" ca="1" si="181"/>
        <v>19.471892714488362</v>
      </c>
      <c r="Q659" s="94">
        <f t="shared" ca="1" si="182"/>
        <v>19.471892714488362</v>
      </c>
      <c r="R659" s="94">
        <f t="shared" ca="1" si="183"/>
        <v>1.9471892714488361</v>
      </c>
      <c r="S659" s="94">
        <f t="shared" ca="1" si="184"/>
        <v>1.9471892714488361</v>
      </c>
      <c r="T659" s="4">
        <f t="shared" ca="1" si="185"/>
        <v>4.2113457443215639E-5</v>
      </c>
      <c r="U659" s="46">
        <f t="shared" ca="1" si="186"/>
        <v>1580.7654679859752</v>
      </c>
      <c r="V659" s="4">
        <f t="shared" ca="1" si="187"/>
        <v>3.418850968411441E-2</v>
      </c>
      <c r="W659" s="13">
        <f t="shared" ca="1" si="188"/>
        <v>8860.8208860000013</v>
      </c>
      <c r="X659" s="4">
        <f t="shared" ca="1" si="189"/>
        <v>0.19164023177719239</v>
      </c>
    </row>
    <row r="660" spans="1:24" x14ac:dyDescent="0.2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2.3462999999999999E-3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6.5538845955000111E-7</v>
      </c>
      <c r="L660" s="13">
        <f t="shared" ca="1" si="177"/>
        <v>162</v>
      </c>
      <c r="M660" s="7">
        <f t="shared" ca="1" si="178"/>
        <v>838</v>
      </c>
      <c r="N660" s="44">
        <f t="shared" ca="1" si="179"/>
        <v>7</v>
      </c>
      <c r="O660" s="94">
        <f t="shared" ca="1" si="180"/>
        <v>1.9471892714488361</v>
      </c>
      <c r="P660" s="94">
        <f t="shared" ca="1" si="181"/>
        <v>19.471892714488362</v>
      </c>
      <c r="Q660" s="94">
        <f t="shared" ca="1" si="182"/>
        <v>19.471892714488362</v>
      </c>
      <c r="R660" s="94">
        <f t="shared" ca="1" si="183"/>
        <v>1.9471892714488361</v>
      </c>
      <c r="S660" s="94">
        <f t="shared" ca="1" si="184"/>
        <v>1.9471892714488361</v>
      </c>
      <c r="T660" s="4">
        <f t="shared" ca="1" si="185"/>
        <v>1.2761653770671416E-6</v>
      </c>
      <c r="U660" s="46">
        <f t="shared" ca="1" si="186"/>
        <v>1558.7654679859752</v>
      </c>
      <c r="V660" s="4">
        <f t="shared" ca="1" si="187"/>
        <v>1.0215968988630648E-3</v>
      </c>
      <c r="W660" s="13">
        <f t="shared" ca="1" si="188"/>
        <v>6800.164866000001</v>
      </c>
      <c r="X660" s="4">
        <f t="shared" ca="1" si="189"/>
        <v>4.4567495762137801E-3</v>
      </c>
    </row>
    <row r="661" spans="1:24" x14ac:dyDescent="0.2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2.3462999999999999E-3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6.620085450000018E-9</v>
      </c>
      <c r="L661" s="13">
        <f t="shared" ca="1" si="177"/>
        <v>140</v>
      </c>
      <c r="M661" s="7">
        <f t="shared" ca="1" si="178"/>
        <v>860</v>
      </c>
      <c r="N661" s="44">
        <f t="shared" ca="1" si="179"/>
        <v>8</v>
      </c>
      <c r="O661" s="94">
        <f t="shared" ca="1" si="180"/>
        <v>2.1318561482700513</v>
      </c>
      <c r="P661" s="94">
        <f t="shared" ca="1" si="181"/>
        <v>21.318561482700517</v>
      </c>
      <c r="Q661" s="94">
        <f t="shared" ca="1" si="182"/>
        <v>21.133894605879298</v>
      </c>
      <c r="R661" s="94">
        <f t="shared" ca="1" si="183"/>
        <v>2.1226228044289908</v>
      </c>
      <c r="S661" s="94">
        <f t="shared" ca="1" si="184"/>
        <v>2.1318561482700513</v>
      </c>
      <c r="T661" s="4">
        <f t="shared" ca="1" si="185"/>
        <v>1.4113069868655648E-8</v>
      </c>
      <c r="U661" s="46">
        <f t="shared" ca="1" si="186"/>
        <v>1642.1665171136483</v>
      </c>
      <c r="V661" s="4">
        <f t="shared" ca="1" si="187"/>
        <v>1.0871282666421268E-5</v>
      </c>
      <c r="W661" s="13">
        <f t="shared" ca="1" si="188"/>
        <v>4739.5088460000006</v>
      </c>
      <c r="X661" s="4">
        <f t="shared" ca="1" si="189"/>
        <v>3.1375953551550983E-5</v>
      </c>
    </row>
    <row r="662" spans="1:24" x14ac:dyDescent="0.2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2.3462999999999999E-3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2.228985000000008E-11</v>
      </c>
      <c r="L662" s="13">
        <f t="shared" ca="1" si="177"/>
        <v>118</v>
      </c>
      <c r="M662" s="7">
        <f t="shared" ca="1" si="178"/>
        <v>882</v>
      </c>
      <c r="N662" s="44">
        <f t="shared" ca="1" si="179"/>
        <v>8</v>
      </c>
      <c r="O662" s="94">
        <f t="shared" ca="1" si="180"/>
        <v>2.1318561482700513</v>
      </c>
      <c r="P662" s="94">
        <f t="shared" ca="1" si="181"/>
        <v>21.318561482700517</v>
      </c>
      <c r="Q662" s="94">
        <f t="shared" ca="1" si="182"/>
        <v>21.318561482700517</v>
      </c>
      <c r="R662" s="94">
        <f t="shared" ca="1" si="183"/>
        <v>2.1318561482700518</v>
      </c>
      <c r="S662" s="94">
        <f t="shared" ca="1" si="184"/>
        <v>2.1318561482700513</v>
      </c>
      <c r="T662" s="4">
        <f t="shared" ca="1" si="185"/>
        <v>4.7518753766517376E-11</v>
      </c>
      <c r="U662" s="46">
        <f t="shared" ca="1" si="186"/>
        <v>1620.1665171136483</v>
      </c>
      <c r="V662" s="4">
        <f t="shared" ca="1" si="187"/>
        <v>3.6113268641485785E-8</v>
      </c>
      <c r="W662" s="13">
        <f t="shared" ca="1" si="188"/>
        <v>2678.8528260000007</v>
      </c>
      <c r="X662" s="4">
        <f t="shared" ca="1" si="189"/>
        <v>5.9711227663616328E-8</v>
      </c>
    </row>
    <row r="663" spans="1:24" x14ac:dyDescent="0.2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2.3462999999999999E-3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272</v>
      </c>
      <c r="M663" s="7">
        <f t="shared" ca="1" si="178"/>
        <v>728</v>
      </c>
      <c r="N663" s="44">
        <f t="shared" ca="1" si="179"/>
        <v>7</v>
      </c>
      <c r="O663" s="94">
        <f t="shared" ca="1" si="180"/>
        <v>1.9471892714488361</v>
      </c>
      <c r="P663" s="94">
        <f t="shared" ca="1" si="181"/>
        <v>18.828921119121027</v>
      </c>
      <c r="Q663" s="94">
        <f t="shared" ca="1" si="182"/>
        <v>17.328654063263912</v>
      </c>
      <c r="R663" s="94">
        <f t="shared" ca="1" si="183"/>
        <v>1.8078787591192469</v>
      </c>
      <c r="S663" s="94">
        <f t="shared" ca="1" si="184"/>
        <v>1.9471892714488361</v>
      </c>
      <c r="T663" s="4">
        <f t="shared" ca="1" si="185"/>
        <v>0</v>
      </c>
      <c r="U663" s="46">
        <f t="shared" ca="1" si="186"/>
        <v>1668.7654679859752</v>
      </c>
      <c r="V663" s="4">
        <f t="shared" ca="1" si="187"/>
        <v>0</v>
      </c>
      <c r="W663" s="13">
        <f t="shared" ca="1" si="188"/>
        <v>16317.74682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2.3462999999999999E-3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250</v>
      </c>
      <c r="M664" s="7">
        <f t="shared" ca="1" si="178"/>
        <v>750</v>
      </c>
      <c r="N664" s="44">
        <f t="shared" ca="1" si="179"/>
        <v>7</v>
      </c>
      <c r="O664" s="94">
        <f t="shared" ca="1" si="180"/>
        <v>1.9471892714488361</v>
      </c>
      <c r="P664" s="94">
        <f t="shared" ca="1" si="181"/>
        <v>19.471892714488362</v>
      </c>
      <c r="Q664" s="94">
        <f t="shared" ca="1" si="182"/>
        <v>19.471892714488362</v>
      </c>
      <c r="R664" s="94">
        <f t="shared" ca="1" si="183"/>
        <v>1.9471892714488361</v>
      </c>
      <c r="S664" s="94">
        <f t="shared" ca="1" si="184"/>
        <v>1.9471892714488361</v>
      </c>
      <c r="T664" s="4">
        <f t="shared" ca="1" si="185"/>
        <v>0</v>
      </c>
      <c r="U664" s="46">
        <f t="shared" ca="1" si="186"/>
        <v>1646.7654679859752</v>
      </c>
      <c r="V664" s="4">
        <f t="shared" ca="1" si="187"/>
        <v>0</v>
      </c>
      <c r="W664" s="13">
        <f t="shared" ca="1" si="188"/>
        <v>14257.0908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2.3462999999999999E-3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228</v>
      </c>
      <c r="M665" s="7">
        <f t="shared" ca="1" si="178"/>
        <v>772</v>
      </c>
      <c r="N665" s="44">
        <f t="shared" ca="1" si="179"/>
        <v>7</v>
      </c>
      <c r="O665" s="94">
        <f t="shared" ca="1" si="180"/>
        <v>1.9471892714488361</v>
      </c>
      <c r="P665" s="94">
        <f t="shared" ca="1" si="181"/>
        <v>19.471892714488362</v>
      </c>
      <c r="Q665" s="94">
        <f t="shared" ca="1" si="182"/>
        <v>19.471892714488362</v>
      </c>
      <c r="R665" s="94">
        <f t="shared" ca="1" si="183"/>
        <v>1.9471892714488361</v>
      </c>
      <c r="S665" s="94">
        <f t="shared" ca="1" si="184"/>
        <v>1.9471892714488361</v>
      </c>
      <c r="T665" s="4">
        <f t="shared" ca="1" si="185"/>
        <v>0</v>
      </c>
      <c r="U665" s="46">
        <f t="shared" ca="1" si="186"/>
        <v>1624.7654679859752</v>
      </c>
      <c r="V665" s="4">
        <f t="shared" ca="1" si="187"/>
        <v>0</v>
      </c>
      <c r="W665" s="13">
        <f t="shared" ca="1" si="188"/>
        <v>12196.43478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2.3462999999999999E-3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206</v>
      </c>
      <c r="M666" s="7">
        <f t="shared" ca="1" si="178"/>
        <v>794</v>
      </c>
      <c r="N666" s="44">
        <f t="shared" ca="1" si="179"/>
        <v>7</v>
      </c>
      <c r="O666" s="94">
        <f t="shared" ca="1" si="180"/>
        <v>1.9471892714488361</v>
      </c>
      <c r="P666" s="94">
        <f t="shared" ca="1" si="181"/>
        <v>19.471892714488362</v>
      </c>
      <c r="Q666" s="94">
        <f t="shared" ca="1" si="182"/>
        <v>19.471892714488362</v>
      </c>
      <c r="R666" s="94">
        <f t="shared" ca="1" si="183"/>
        <v>1.9471892714488361</v>
      </c>
      <c r="S666" s="94">
        <f t="shared" ca="1" si="184"/>
        <v>1.9471892714488361</v>
      </c>
      <c r="T666" s="4">
        <f t="shared" ca="1" si="185"/>
        <v>0</v>
      </c>
      <c r="U666" s="46">
        <f t="shared" ca="1" si="186"/>
        <v>1602.7654679859752</v>
      </c>
      <c r="V666" s="4">
        <f t="shared" ca="1" si="187"/>
        <v>0</v>
      </c>
      <c r="W666" s="13">
        <f t="shared" ca="1" si="188"/>
        <v>10135.778760000001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2.3462999999999999E-3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1.1269232091314999E-4</v>
      </c>
      <c r="L667" s="13">
        <f t="shared" ca="1" si="177"/>
        <v>184</v>
      </c>
      <c r="M667" s="7">
        <f t="shared" ca="1" si="178"/>
        <v>816</v>
      </c>
      <c r="N667" s="44">
        <f t="shared" ca="1" si="179"/>
        <v>7</v>
      </c>
      <c r="O667" s="94">
        <f t="shared" ca="1" si="180"/>
        <v>1.9471892714488361</v>
      </c>
      <c r="P667" s="94">
        <f t="shared" ca="1" si="181"/>
        <v>19.471892714488362</v>
      </c>
      <c r="Q667" s="94">
        <f t="shared" ca="1" si="182"/>
        <v>19.471892714488362</v>
      </c>
      <c r="R667" s="94">
        <f t="shared" ca="1" si="183"/>
        <v>1.9471892714488361</v>
      </c>
      <c r="S667" s="94">
        <f t="shared" ca="1" si="184"/>
        <v>1.9471892714488361</v>
      </c>
      <c r="T667" s="4">
        <f t="shared" ca="1" si="185"/>
        <v>2.1943327825675496E-4</v>
      </c>
      <c r="U667" s="46">
        <f t="shared" ca="1" si="186"/>
        <v>1580.7654679859752</v>
      </c>
      <c r="V667" s="4">
        <f t="shared" ca="1" si="187"/>
        <v>0.17814012940670124</v>
      </c>
      <c r="W667" s="13">
        <f t="shared" ca="1" si="188"/>
        <v>8075.1227400000007</v>
      </c>
      <c r="X667" s="4">
        <f t="shared" ca="1" si="189"/>
        <v>0.91000432322915514</v>
      </c>
    </row>
    <row r="668" spans="1:24" x14ac:dyDescent="0.2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2.3462999999999999E-3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3.4149188155500029E-6</v>
      </c>
      <c r="L668" s="13">
        <f t="shared" ca="1" si="177"/>
        <v>162</v>
      </c>
      <c r="M668" s="7">
        <f t="shared" ca="1" si="178"/>
        <v>838</v>
      </c>
      <c r="N668" s="44">
        <f t="shared" ca="1" si="179"/>
        <v>7</v>
      </c>
      <c r="O668" s="94">
        <f t="shared" ca="1" si="180"/>
        <v>1.9471892714488361</v>
      </c>
      <c r="P668" s="94">
        <f t="shared" ca="1" si="181"/>
        <v>19.471892714488362</v>
      </c>
      <c r="Q668" s="94">
        <f t="shared" ca="1" si="182"/>
        <v>19.471892714488362</v>
      </c>
      <c r="R668" s="94">
        <f t="shared" ca="1" si="183"/>
        <v>1.9471892714488361</v>
      </c>
      <c r="S668" s="94">
        <f t="shared" ca="1" si="184"/>
        <v>1.9471892714488361</v>
      </c>
      <c r="T668" s="4">
        <f t="shared" ca="1" si="185"/>
        <v>6.6494932805077325E-6</v>
      </c>
      <c r="U668" s="46">
        <f t="shared" ca="1" si="186"/>
        <v>1558.7654679859752</v>
      </c>
      <c r="V668" s="4">
        <f t="shared" ca="1" si="187"/>
        <v>5.3230575256549128E-3</v>
      </c>
      <c r="W668" s="13">
        <f t="shared" ca="1" si="188"/>
        <v>6014.4667200000004</v>
      </c>
      <c r="X668" s="4">
        <f t="shared" ca="1" si="189"/>
        <v>2.0538915567627311E-2</v>
      </c>
    </row>
    <row r="669" spans="1:24" x14ac:dyDescent="0.2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2.3462999999999999E-3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3.4494129450000066E-8</v>
      </c>
      <c r="L669" s="13">
        <f t="shared" ca="1" si="177"/>
        <v>140</v>
      </c>
      <c r="M669" s="7">
        <f t="shared" ca="1" si="178"/>
        <v>860</v>
      </c>
      <c r="N669" s="44">
        <f t="shared" ca="1" si="179"/>
        <v>8</v>
      </c>
      <c r="O669" s="94">
        <f t="shared" ca="1" si="180"/>
        <v>2.1318561482700513</v>
      </c>
      <c r="P669" s="94">
        <f t="shared" ca="1" si="181"/>
        <v>21.318561482700517</v>
      </c>
      <c r="Q669" s="94">
        <f t="shared" ca="1" si="182"/>
        <v>21.133894605879298</v>
      </c>
      <c r="R669" s="94">
        <f t="shared" ca="1" si="183"/>
        <v>2.1226228044289908</v>
      </c>
      <c r="S669" s="94">
        <f t="shared" ca="1" si="184"/>
        <v>2.1318561482700513</v>
      </c>
      <c r="T669" s="4">
        <f t="shared" ca="1" si="185"/>
        <v>7.3536521947205686E-8</v>
      </c>
      <c r="U669" s="46">
        <f t="shared" ca="1" si="186"/>
        <v>1642.1665171136483</v>
      </c>
      <c r="V669" s="4">
        <f t="shared" ca="1" si="187"/>
        <v>5.6645104419773931E-5</v>
      </c>
      <c r="W669" s="13">
        <f t="shared" ca="1" si="188"/>
        <v>3953.8107000000005</v>
      </c>
      <c r="X669" s="4">
        <f t="shared" ca="1" si="189"/>
        <v>1.3638325810659538E-4</v>
      </c>
    </row>
    <row r="670" spans="1:24" x14ac:dyDescent="0.2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2.3462999999999999E-3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1.1614185000000032E-10</v>
      </c>
      <c r="L670" s="13">
        <f t="shared" ca="1" si="177"/>
        <v>118</v>
      </c>
      <c r="M670" s="7">
        <f t="shared" ca="1" si="178"/>
        <v>882</v>
      </c>
      <c r="N670" s="44">
        <f t="shared" ca="1" si="179"/>
        <v>8</v>
      </c>
      <c r="O670" s="94">
        <f t="shared" ca="1" si="180"/>
        <v>2.1318561482700513</v>
      </c>
      <c r="P670" s="94">
        <f t="shared" ca="1" si="181"/>
        <v>21.318561482700517</v>
      </c>
      <c r="Q670" s="94">
        <f t="shared" ca="1" si="182"/>
        <v>21.318561482700517</v>
      </c>
      <c r="R670" s="94">
        <f t="shared" ca="1" si="183"/>
        <v>2.1318561482700518</v>
      </c>
      <c r="S670" s="94">
        <f t="shared" ca="1" si="184"/>
        <v>2.1318561482700513</v>
      </c>
      <c r="T670" s="4">
        <f t="shared" ca="1" si="185"/>
        <v>2.4759771699395874E-10</v>
      </c>
      <c r="U670" s="46">
        <f t="shared" ca="1" si="186"/>
        <v>1620.1665171136483</v>
      </c>
      <c r="V670" s="4">
        <f t="shared" ca="1" si="187"/>
        <v>1.881691366056363E-7</v>
      </c>
      <c r="W670" s="13">
        <f t="shared" ca="1" si="188"/>
        <v>1893.1546800000001</v>
      </c>
      <c r="X670" s="4">
        <f t="shared" ca="1" si="189"/>
        <v>2.1987448687135861E-7</v>
      </c>
    </row>
    <row r="671" spans="1:24" x14ac:dyDescent="0.2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2.3462999999999999E-3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154</v>
      </c>
      <c r="M671" s="7">
        <f t="shared" ca="1" si="178"/>
        <v>846</v>
      </c>
      <c r="N671" s="44">
        <f t="shared" ca="1" si="179"/>
        <v>8</v>
      </c>
      <c r="O671" s="94">
        <f t="shared" ca="1" si="180"/>
        <v>2.1318561482700513</v>
      </c>
      <c r="P671" s="94">
        <f t="shared" ca="1" si="181"/>
        <v>20.395227098594436</v>
      </c>
      <c r="Q671" s="94">
        <f t="shared" ca="1" si="182"/>
        <v>19.471892714488362</v>
      </c>
      <c r="R671" s="94">
        <f t="shared" ca="1" si="183"/>
        <v>1.9933559906541398</v>
      </c>
      <c r="S671" s="94">
        <f t="shared" ca="1" si="184"/>
        <v>2.1318561482700513</v>
      </c>
      <c r="T671" s="4">
        <f t="shared" ca="1" si="185"/>
        <v>0</v>
      </c>
      <c r="U671" s="46">
        <f t="shared" ca="1" si="186"/>
        <v>1656.1665171136483</v>
      </c>
      <c r="V671" s="4">
        <f t="shared" ca="1" si="187"/>
        <v>0</v>
      </c>
      <c r="W671" s="13">
        <f t="shared" ca="1" si="188"/>
        <v>14424.592140000001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2.3462999999999999E-3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132</v>
      </c>
      <c r="M672" s="7">
        <f t="shared" ca="1" si="178"/>
        <v>868</v>
      </c>
      <c r="N672" s="44">
        <f t="shared" ca="1" si="179"/>
        <v>8</v>
      </c>
      <c r="O672" s="94">
        <f t="shared" ca="1" si="180"/>
        <v>2.1318561482700513</v>
      </c>
      <c r="P672" s="94">
        <f t="shared" ca="1" si="181"/>
        <v>21.318561482700517</v>
      </c>
      <c r="Q672" s="94">
        <f t="shared" ca="1" si="182"/>
        <v>21.318561482700517</v>
      </c>
      <c r="R672" s="94">
        <f t="shared" ca="1" si="183"/>
        <v>2.1318561482700518</v>
      </c>
      <c r="S672" s="94">
        <f t="shared" ca="1" si="184"/>
        <v>2.1318561482700513</v>
      </c>
      <c r="T672" s="4">
        <f t="shared" ca="1" si="185"/>
        <v>0</v>
      </c>
      <c r="U672" s="46">
        <f t="shared" ca="1" si="186"/>
        <v>1634.1665171136483</v>
      </c>
      <c r="V672" s="4">
        <f t="shared" ca="1" si="187"/>
        <v>0</v>
      </c>
      <c r="W672" s="13">
        <f t="shared" ca="1" si="188"/>
        <v>12363.93612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2.3462999999999999E-3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110</v>
      </c>
      <c r="M673" s="7">
        <f t="shared" ca="1" si="178"/>
        <v>890</v>
      </c>
      <c r="N673" s="44">
        <f t="shared" ca="1" si="179"/>
        <v>8</v>
      </c>
      <c r="O673" s="94">
        <f t="shared" ca="1" si="180"/>
        <v>2.1318561482700513</v>
      </c>
      <c r="P673" s="94">
        <f t="shared" ca="1" si="181"/>
        <v>21.318561482700517</v>
      </c>
      <c r="Q673" s="94">
        <f t="shared" ca="1" si="182"/>
        <v>21.318561482700517</v>
      </c>
      <c r="R673" s="94">
        <f t="shared" ca="1" si="183"/>
        <v>2.1318561482700518</v>
      </c>
      <c r="S673" s="94">
        <f t="shared" ca="1" si="184"/>
        <v>2.1318561482700513</v>
      </c>
      <c r="T673" s="4">
        <f t="shared" ca="1" si="185"/>
        <v>0</v>
      </c>
      <c r="U673" s="46">
        <f t="shared" ca="1" si="186"/>
        <v>1612.1665171136483</v>
      </c>
      <c r="V673" s="4">
        <f t="shared" ca="1" si="187"/>
        <v>0</v>
      </c>
      <c r="W673" s="13">
        <f t="shared" ca="1" si="188"/>
        <v>10303.2801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2.3462999999999999E-3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88</v>
      </c>
      <c r="M674" s="7">
        <f t="shared" ca="1" si="178"/>
        <v>912</v>
      </c>
      <c r="N674" s="44">
        <f t="shared" ca="1" si="179"/>
        <v>8</v>
      </c>
      <c r="O674" s="94">
        <f t="shared" ca="1" si="180"/>
        <v>2.1318561482700513</v>
      </c>
      <c r="P674" s="94">
        <f t="shared" ca="1" si="181"/>
        <v>21.318561482700517</v>
      </c>
      <c r="Q674" s="94">
        <f t="shared" ca="1" si="182"/>
        <v>21.318561482700517</v>
      </c>
      <c r="R674" s="94">
        <f t="shared" ca="1" si="183"/>
        <v>2.1318561482700518</v>
      </c>
      <c r="S674" s="94">
        <f t="shared" ca="1" si="184"/>
        <v>2.1318561482700513</v>
      </c>
      <c r="T674" s="4">
        <f t="shared" ca="1" si="185"/>
        <v>0</v>
      </c>
      <c r="U674" s="46">
        <f t="shared" ca="1" si="186"/>
        <v>1590.1665171136483</v>
      </c>
      <c r="V674" s="4">
        <f t="shared" ca="1" si="187"/>
        <v>0</v>
      </c>
      <c r="W674" s="13">
        <f t="shared" ca="1" si="188"/>
        <v>8242.6240800000014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2.3462999999999999E-3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1.1383062718500009E-6</v>
      </c>
      <c r="L675" s="13">
        <f t="shared" ca="1" si="177"/>
        <v>66</v>
      </c>
      <c r="M675" s="7">
        <f t="shared" ca="1" si="178"/>
        <v>934</v>
      </c>
      <c r="N675" s="44">
        <f t="shared" ca="1" si="179"/>
        <v>8</v>
      </c>
      <c r="O675" s="94">
        <f t="shared" ca="1" si="180"/>
        <v>2.1318561482700513</v>
      </c>
      <c r="P675" s="94">
        <f t="shared" ca="1" si="181"/>
        <v>21.318561482700517</v>
      </c>
      <c r="Q675" s="94">
        <f t="shared" ca="1" si="182"/>
        <v>21.318561482700517</v>
      </c>
      <c r="R675" s="94">
        <f t="shared" ca="1" si="183"/>
        <v>2.1318561482700518</v>
      </c>
      <c r="S675" s="94">
        <f t="shared" ca="1" si="184"/>
        <v>2.1318561482700513</v>
      </c>
      <c r="T675" s="4">
        <f t="shared" ca="1" si="185"/>
        <v>2.426705224257785E-6</v>
      </c>
      <c r="U675" s="46">
        <f t="shared" ca="1" si="186"/>
        <v>1568.1665171136483</v>
      </c>
      <c r="V675" s="4">
        <f t="shared" ca="1" si="187"/>
        <v>1.7850537817356376E-3</v>
      </c>
      <c r="W675" s="13">
        <f t="shared" ca="1" si="188"/>
        <v>6181.9680600000002</v>
      </c>
      <c r="X675" s="4">
        <f t="shared" ca="1" si="189"/>
        <v>7.0369730150743829E-3</v>
      </c>
    </row>
    <row r="676" spans="1:24" x14ac:dyDescent="0.2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2.3462999999999999E-3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3.449412945000006E-8</v>
      </c>
      <c r="L676" s="13">
        <f t="shared" ca="1" si="177"/>
        <v>44</v>
      </c>
      <c r="M676" s="7">
        <f t="shared" ca="1" si="178"/>
        <v>956</v>
      </c>
      <c r="N676" s="44">
        <f t="shared" ca="1" si="179"/>
        <v>8</v>
      </c>
      <c r="O676" s="94">
        <f t="shared" ca="1" si="180"/>
        <v>2.1318561482700513</v>
      </c>
      <c r="P676" s="94">
        <f t="shared" ca="1" si="181"/>
        <v>21.318561482700517</v>
      </c>
      <c r="Q676" s="94">
        <f t="shared" ca="1" si="182"/>
        <v>21.318561482700517</v>
      </c>
      <c r="R676" s="94">
        <f t="shared" ca="1" si="183"/>
        <v>2.1318561482700518</v>
      </c>
      <c r="S676" s="94">
        <f t="shared" ca="1" si="184"/>
        <v>2.1318561482700513</v>
      </c>
      <c r="T676" s="4">
        <f t="shared" ca="1" si="185"/>
        <v>7.3536521947205672E-8</v>
      </c>
      <c r="U676" s="46">
        <f t="shared" ca="1" si="186"/>
        <v>1546.1665171136483</v>
      </c>
      <c r="V676" s="4">
        <f t="shared" ca="1" si="187"/>
        <v>5.333366799257392E-5</v>
      </c>
      <c r="W676" s="13">
        <f t="shared" ca="1" si="188"/>
        <v>4121.3120400000007</v>
      </c>
      <c r="X676" s="4">
        <f t="shared" ca="1" si="189"/>
        <v>1.4216107101160385E-4</v>
      </c>
    </row>
    <row r="677" spans="1:24" x14ac:dyDescent="0.2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2.3462999999999999E-3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3.4842555000000097E-10</v>
      </c>
      <c r="L677" s="13">
        <f t="shared" ca="1" si="177"/>
        <v>22</v>
      </c>
      <c r="M677" s="7">
        <f t="shared" ca="1" si="178"/>
        <v>978</v>
      </c>
      <c r="N677" s="44">
        <f t="shared" ca="1" si="179"/>
        <v>9</v>
      </c>
      <c r="O677" s="94">
        <f t="shared" ca="1" si="180"/>
        <v>2.2914004227428402</v>
      </c>
      <c r="P677" s="94">
        <f t="shared" ca="1" si="181"/>
        <v>22.914004227428396</v>
      </c>
      <c r="Q677" s="94">
        <f t="shared" ca="1" si="182"/>
        <v>22.435371404010034</v>
      </c>
      <c r="R677" s="94">
        <f t="shared" ca="1" si="183"/>
        <v>2.2674687815719219</v>
      </c>
      <c r="S677" s="94">
        <f t="shared" ca="1" si="184"/>
        <v>2.2914004227428402</v>
      </c>
      <c r="T677" s="4">
        <f t="shared" ca="1" si="185"/>
        <v>7.9838245256440884E-10</v>
      </c>
      <c r="U677" s="46">
        <f t="shared" ca="1" si="186"/>
        <v>1615.2285104781965</v>
      </c>
      <c r="V677" s="4">
        <f t="shared" ca="1" si="187"/>
        <v>5.6278688213904797E-7</v>
      </c>
      <c r="W677" s="13">
        <f t="shared" ca="1" si="188"/>
        <v>2060.6560200000004</v>
      </c>
      <c r="X677" s="4">
        <f t="shared" ca="1" si="189"/>
        <v>7.179852071293131E-7</v>
      </c>
    </row>
    <row r="678" spans="1:24" x14ac:dyDescent="0.2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2.3462999999999999E-3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1.1731500000000041E-12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2.2914004227428402</v>
      </c>
      <c r="P678" s="94">
        <f t="shared" ca="1" si="181"/>
        <v>22.914004227428396</v>
      </c>
      <c r="Q678" s="94">
        <f t="shared" ca="1" si="182"/>
        <v>22.914004227428396</v>
      </c>
      <c r="R678" s="94">
        <f t="shared" ca="1" si="183"/>
        <v>2.2914004227428397</v>
      </c>
      <c r="S678" s="94">
        <f t="shared" ca="1" si="184"/>
        <v>2.2914004227428402</v>
      </c>
      <c r="T678" s="4">
        <f t="shared" ca="1" si="185"/>
        <v>2.6881564059407725E-12</v>
      </c>
      <c r="U678" s="46">
        <f t="shared" ca="1" si="186"/>
        <v>1593.2285104781965</v>
      </c>
      <c r="V678" s="4">
        <f t="shared" ca="1" si="187"/>
        <v>1.8690960270675029E-9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0.22977793958624998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390</v>
      </c>
      <c r="M679" s="7">
        <f t="shared" ref="M679:M742" ca="1" si="197">MAX(Set2MinTP-(L679+Set2Regain), 0)</f>
        <v>610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1.7328654063263913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17.016733856373008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14.209451994354866</v>
      </c>
      <c r="R679" s="94">
        <f t="shared" ref="R679:R742" ca="1" si="202">(P679+Q679)/20</f>
        <v>1.5613092925363936</v>
      </c>
      <c r="S679" s="94">
        <f t="shared" ref="S679:S742" ca="1" si="203">R679*Set2ConserveTP + O679*(1-Set2ConserveTP)</f>
        <v>1.7328654063263913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1664.4373026654887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18996.599646000002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0.22977793958624998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368</v>
      </c>
      <c r="M680" s="7">
        <f t="shared" ca="1" si="197"/>
        <v>632</v>
      </c>
      <c r="N680" s="44">
        <f t="shared" ca="1" si="198"/>
        <v>6</v>
      </c>
      <c r="O680" s="94">
        <f t="shared" ca="1" si="199"/>
        <v>1.7328654063263913</v>
      </c>
      <c r="P680" s="94">
        <f t="shared" ca="1" si="200"/>
        <v>17.328654063263912</v>
      </c>
      <c r="Q680" s="94">
        <f t="shared" ca="1" si="201"/>
        <v>17.328654063263912</v>
      </c>
      <c r="R680" s="94">
        <f t="shared" ca="1" si="202"/>
        <v>1.7328654063263911</v>
      </c>
      <c r="S680" s="94">
        <f t="shared" ca="1" si="203"/>
        <v>1.7328654063263913</v>
      </c>
      <c r="T680" s="4">
        <f t="shared" ca="1" si="204"/>
        <v>0</v>
      </c>
      <c r="U680" s="46">
        <f t="shared" ca="1" si="205"/>
        <v>1642.4373026654887</v>
      </c>
      <c r="V680" s="4">
        <f t="shared" ca="1" si="206"/>
        <v>0</v>
      </c>
      <c r="W680" s="13">
        <f t="shared" ca="1" si="207"/>
        <v>16935.943626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0.22977793958624998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346</v>
      </c>
      <c r="M681" s="7">
        <f t="shared" ca="1" si="197"/>
        <v>654</v>
      </c>
      <c r="N681" s="44">
        <f t="shared" ca="1" si="198"/>
        <v>6</v>
      </c>
      <c r="O681" s="94">
        <f t="shared" ca="1" si="199"/>
        <v>1.7328654063263913</v>
      </c>
      <c r="P681" s="94">
        <f t="shared" ca="1" si="200"/>
        <v>17.328654063263912</v>
      </c>
      <c r="Q681" s="94">
        <f t="shared" ca="1" si="201"/>
        <v>17.328654063263912</v>
      </c>
      <c r="R681" s="94">
        <f t="shared" ca="1" si="202"/>
        <v>1.7328654063263911</v>
      </c>
      <c r="S681" s="94">
        <f t="shared" ca="1" si="203"/>
        <v>1.7328654063263913</v>
      </c>
      <c r="T681" s="4">
        <f t="shared" ca="1" si="204"/>
        <v>0</v>
      </c>
      <c r="U681" s="46">
        <f t="shared" ca="1" si="205"/>
        <v>1620.4373026654887</v>
      </c>
      <c r="V681" s="4">
        <f t="shared" ca="1" si="206"/>
        <v>0</v>
      </c>
      <c r="W681" s="13">
        <f t="shared" ca="1" si="207"/>
        <v>14875.287606000002</v>
      </c>
      <c r="X681" s="4">
        <f t="shared" ca="1" si="208"/>
        <v>0</v>
      </c>
    </row>
    <row r="682" spans="1:24" x14ac:dyDescent="0.2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0.22977793958624998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324</v>
      </c>
      <c r="M682" s="7">
        <f t="shared" ca="1" si="197"/>
        <v>676</v>
      </c>
      <c r="N682" s="44">
        <f t="shared" ca="1" si="198"/>
        <v>6</v>
      </c>
      <c r="O682" s="94">
        <f t="shared" ca="1" si="199"/>
        <v>1.7328654063263913</v>
      </c>
      <c r="P682" s="94">
        <f t="shared" ca="1" si="200"/>
        <v>17.328654063263912</v>
      </c>
      <c r="Q682" s="94">
        <f t="shared" ca="1" si="201"/>
        <v>17.328654063263912</v>
      </c>
      <c r="R682" s="94">
        <f t="shared" ca="1" si="202"/>
        <v>1.7328654063263911</v>
      </c>
      <c r="S682" s="94">
        <f t="shared" ca="1" si="203"/>
        <v>1.7328654063263913</v>
      </c>
      <c r="T682" s="4">
        <f t="shared" ca="1" si="204"/>
        <v>0</v>
      </c>
      <c r="U682" s="46">
        <f t="shared" ca="1" si="205"/>
        <v>1598.4373026654887</v>
      </c>
      <c r="V682" s="4">
        <f t="shared" ca="1" si="206"/>
        <v>0</v>
      </c>
      <c r="W682" s="13">
        <f t="shared" ca="1" si="207"/>
        <v>12814.631586000003</v>
      </c>
      <c r="X682" s="4">
        <f t="shared" ca="1" si="208"/>
        <v>0</v>
      </c>
    </row>
    <row r="683" spans="1:24" x14ac:dyDescent="0.2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0.22977793958624998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302</v>
      </c>
      <c r="M683" s="7">
        <f t="shared" ca="1" si="197"/>
        <v>698</v>
      </c>
      <c r="N683" s="44">
        <f t="shared" ca="1" si="198"/>
        <v>6</v>
      </c>
      <c r="O683" s="94">
        <f t="shared" ca="1" si="199"/>
        <v>1.7328654063263913</v>
      </c>
      <c r="P683" s="94">
        <f t="shared" ca="1" si="200"/>
        <v>17.328654063263912</v>
      </c>
      <c r="Q683" s="94">
        <f t="shared" ca="1" si="201"/>
        <v>17.328654063263912</v>
      </c>
      <c r="R683" s="94">
        <f t="shared" ca="1" si="202"/>
        <v>1.7328654063263911</v>
      </c>
      <c r="S683" s="94">
        <f t="shared" ca="1" si="203"/>
        <v>1.7328654063263913</v>
      </c>
      <c r="T683" s="4">
        <f t="shared" ca="1" si="204"/>
        <v>0</v>
      </c>
      <c r="U683" s="46">
        <f t="shared" ca="1" si="205"/>
        <v>1576.4373026654887</v>
      </c>
      <c r="V683" s="4">
        <f t="shared" ca="1" si="206"/>
        <v>0</v>
      </c>
      <c r="W683" s="13">
        <f t="shared" ca="1" si="207"/>
        <v>10753.975566000001</v>
      </c>
      <c r="X683" s="4">
        <f t="shared" ca="1" si="208"/>
        <v>0</v>
      </c>
    </row>
    <row r="684" spans="1:24" x14ac:dyDescent="0.2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0.22977793958624998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280</v>
      </c>
      <c r="M684" s="7">
        <f t="shared" ca="1" si="197"/>
        <v>720</v>
      </c>
      <c r="N684" s="44">
        <f t="shared" ca="1" si="198"/>
        <v>6</v>
      </c>
      <c r="O684" s="94">
        <f t="shared" ca="1" si="199"/>
        <v>1.7328654063263913</v>
      </c>
      <c r="P684" s="94">
        <f t="shared" ca="1" si="200"/>
        <v>17.328654063263912</v>
      </c>
      <c r="Q684" s="94">
        <f t="shared" ca="1" si="201"/>
        <v>17.328654063263912</v>
      </c>
      <c r="R684" s="94">
        <f t="shared" ca="1" si="202"/>
        <v>1.7328654063263911</v>
      </c>
      <c r="S684" s="94">
        <f t="shared" ca="1" si="203"/>
        <v>1.7328654063263913</v>
      </c>
      <c r="T684" s="4">
        <f t="shared" ca="1" si="204"/>
        <v>0</v>
      </c>
      <c r="U684" s="46">
        <f t="shared" ca="1" si="205"/>
        <v>1554.4373026654887</v>
      </c>
      <c r="V684" s="4">
        <f t="shared" ca="1" si="206"/>
        <v>0</v>
      </c>
      <c r="W684" s="13">
        <f t="shared" ca="1" si="207"/>
        <v>8693.3195460000024</v>
      </c>
      <c r="X684" s="4">
        <f t="shared" ca="1" si="208"/>
        <v>0</v>
      </c>
    </row>
    <row r="685" spans="1:24" x14ac:dyDescent="0.2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0.22977793958624998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0.21394509065905942</v>
      </c>
      <c r="L685" s="13">
        <f t="shared" ca="1" si="196"/>
        <v>258</v>
      </c>
      <c r="M685" s="7">
        <f t="shared" ca="1" si="197"/>
        <v>742</v>
      </c>
      <c r="N685" s="44">
        <f t="shared" ca="1" si="198"/>
        <v>7</v>
      </c>
      <c r="O685" s="94">
        <f t="shared" ca="1" si="199"/>
        <v>1.9471892714488361</v>
      </c>
      <c r="P685" s="94">
        <f t="shared" ca="1" si="200"/>
        <v>19.471892714488362</v>
      </c>
      <c r="Q685" s="94">
        <f t="shared" ca="1" si="201"/>
        <v>19.471892714488362</v>
      </c>
      <c r="R685" s="94">
        <f t="shared" ca="1" si="202"/>
        <v>1.9471892714488361</v>
      </c>
      <c r="S685" s="94">
        <f t="shared" ca="1" si="203"/>
        <v>1.9471892714488361</v>
      </c>
      <c r="T685" s="4">
        <f t="shared" ca="1" si="204"/>
        <v>0.41659158521046913</v>
      </c>
      <c r="U685" s="46">
        <f t="shared" ca="1" si="205"/>
        <v>1654.7654679859752</v>
      </c>
      <c r="V685" s="4">
        <f t="shared" ca="1" si="206"/>
        <v>354.02894806774037</v>
      </c>
      <c r="W685" s="13">
        <f t="shared" ca="1" si="207"/>
        <v>6632.6635260000012</v>
      </c>
      <c r="X685" s="4">
        <f t="shared" ca="1" si="208"/>
        <v>1419.0257993811069</v>
      </c>
    </row>
    <row r="686" spans="1:24" x14ac:dyDescent="0.2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0.22977793958624998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2.1610615218086832E-3</v>
      </c>
      <c r="L686" s="13">
        <f t="shared" ca="1" si="196"/>
        <v>236</v>
      </c>
      <c r="M686" s="7">
        <f t="shared" ca="1" si="197"/>
        <v>764</v>
      </c>
      <c r="N686" s="44">
        <f t="shared" ca="1" si="198"/>
        <v>7</v>
      </c>
      <c r="O686" s="94">
        <f t="shared" ca="1" si="199"/>
        <v>1.9471892714488361</v>
      </c>
      <c r="P686" s="94">
        <f t="shared" ca="1" si="200"/>
        <v>19.471892714488362</v>
      </c>
      <c r="Q686" s="94">
        <f t="shared" ca="1" si="201"/>
        <v>19.471892714488362</v>
      </c>
      <c r="R686" s="94">
        <f t="shared" ca="1" si="202"/>
        <v>1.9471892714488361</v>
      </c>
      <c r="S686" s="94">
        <f t="shared" ca="1" si="203"/>
        <v>1.9471892714488361</v>
      </c>
      <c r="T686" s="4">
        <f t="shared" ca="1" si="204"/>
        <v>4.2079958102067628E-3</v>
      </c>
      <c r="U686" s="46">
        <f t="shared" ca="1" si="205"/>
        <v>1632.7654679859752</v>
      </c>
      <c r="V686" s="4">
        <f t="shared" ca="1" si="206"/>
        <v>3.5285066270024386</v>
      </c>
      <c r="W686" s="13">
        <f t="shared" ca="1" si="207"/>
        <v>4572.0075060000008</v>
      </c>
      <c r="X686" s="4">
        <f t="shared" ca="1" si="208"/>
        <v>9.8803894986370846</v>
      </c>
    </row>
    <row r="687" spans="1:24" x14ac:dyDescent="0.2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0.22977793958624998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272</v>
      </c>
      <c r="M687" s="7">
        <f t="shared" ca="1" si="197"/>
        <v>728</v>
      </c>
      <c r="N687" s="44">
        <f t="shared" ca="1" si="198"/>
        <v>7</v>
      </c>
      <c r="O687" s="94">
        <f t="shared" ca="1" si="199"/>
        <v>1.9471892714488361</v>
      </c>
      <c r="P687" s="94">
        <f t="shared" ca="1" si="200"/>
        <v>18.828921119121027</v>
      </c>
      <c r="Q687" s="94">
        <f t="shared" ca="1" si="201"/>
        <v>17.328654063263912</v>
      </c>
      <c r="R687" s="94">
        <f t="shared" ca="1" si="202"/>
        <v>1.8078787591192469</v>
      </c>
      <c r="S687" s="94">
        <f t="shared" ca="1" si="203"/>
        <v>1.9471892714488361</v>
      </c>
      <c r="T687" s="4">
        <f t="shared" ca="1" si="204"/>
        <v>0</v>
      </c>
      <c r="U687" s="46">
        <f t="shared" ca="1" si="205"/>
        <v>1668.7654679859752</v>
      </c>
      <c r="V687" s="4">
        <f t="shared" ca="1" si="206"/>
        <v>0</v>
      </c>
      <c r="W687" s="13">
        <f t="shared" ca="1" si="207"/>
        <v>17103.444966000003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0.22977793958624998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250</v>
      </c>
      <c r="M688" s="7">
        <f t="shared" ca="1" si="197"/>
        <v>750</v>
      </c>
      <c r="N688" s="44">
        <f t="shared" ca="1" si="198"/>
        <v>7</v>
      </c>
      <c r="O688" s="94">
        <f t="shared" ca="1" si="199"/>
        <v>1.9471892714488361</v>
      </c>
      <c r="P688" s="94">
        <f t="shared" ca="1" si="200"/>
        <v>19.471892714488362</v>
      </c>
      <c r="Q688" s="94">
        <f t="shared" ca="1" si="201"/>
        <v>19.471892714488362</v>
      </c>
      <c r="R688" s="94">
        <f t="shared" ca="1" si="202"/>
        <v>1.9471892714488361</v>
      </c>
      <c r="S688" s="94">
        <f t="shared" ca="1" si="203"/>
        <v>1.9471892714488361</v>
      </c>
      <c r="T688" s="4">
        <f t="shared" ca="1" si="204"/>
        <v>0</v>
      </c>
      <c r="U688" s="46">
        <f t="shared" ca="1" si="205"/>
        <v>1646.7654679859752</v>
      </c>
      <c r="V688" s="4">
        <f t="shared" ca="1" si="206"/>
        <v>0</v>
      </c>
      <c r="W688" s="13">
        <f t="shared" ca="1" si="207"/>
        <v>15042.788946000001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0.22977793958624998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228</v>
      </c>
      <c r="M689" s="7">
        <f t="shared" ca="1" si="197"/>
        <v>772</v>
      </c>
      <c r="N689" s="44">
        <f t="shared" ca="1" si="198"/>
        <v>7</v>
      </c>
      <c r="O689" s="94">
        <f t="shared" ca="1" si="199"/>
        <v>1.9471892714488361</v>
      </c>
      <c r="P689" s="94">
        <f t="shared" ca="1" si="200"/>
        <v>19.471892714488362</v>
      </c>
      <c r="Q689" s="94">
        <f t="shared" ca="1" si="201"/>
        <v>19.471892714488362</v>
      </c>
      <c r="R689" s="94">
        <f t="shared" ca="1" si="202"/>
        <v>1.9471892714488361</v>
      </c>
      <c r="S689" s="94">
        <f t="shared" ca="1" si="203"/>
        <v>1.9471892714488361</v>
      </c>
      <c r="T689" s="4">
        <f t="shared" ca="1" si="204"/>
        <v>0</v>
      </c>
      <c r="U689" s="46">
        <f t="shared" ca="1" si="205"/>
        <v>1624.7654679859752</v>
      </c>
      <c r="V689" s="4">
        <f t="shared" ca="1" si="206"/>
        <v>0</v>
      </c>
      <c r="W689" s="13">
        <f t="shared" ca="1" si="207"/>
        <v>12982.132926</v>
      </c>
      <c r="X689" s="4">
        <f t="shared" ca="1" si="208"/>
        <v>0</v>
      </c>
    </row>
    <row r="690" spans="1:24" x14ac:dyDescent="0.2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0.22977793958624998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206</v>
      </c>
      <c r="M690" s="7">
        <f t="shared" ca="1" si="197"/>
        <v>794</v>
      </c>
      <c r="N690" s="44">
        <f t="shared" ca="1" si="198"/>
        <v>7</v>
      </c>
      <c r="O690" s="94">
        <f t="shared" ca="1" si="199"/>
        <v>1.9471892714488361</v>
      </c>
      <c r="P690" s="94">
        <f t="shared" ca="1" si="200"/>
        <v>19.471892714488362</v>
      </c>
      <c r="Q690" s="94">
        <f t="shared" ca="1" si="201"/>
        <v>19.471892714488362</v>
      </c>
      <c r="R690" s="94">
        <f t="shared" ca="1" si="202"/>
        <v>1.9471892714488361</v>
      </c>
      <c r="S690" s="94">
        <f t="shared" ca="1" si="203"/>
        <v>1.9471892714488361</v>
      </c>
      <c r="T690" s="4">
        <f t="shared" ca="1" si="204"/>
        <v>0</v>
      </c>
      <c r="U690" s="46">
        <f t="shared" ca="1" si="205"/>
        <v>1602.7654679859752</v>
      </c>
      <c r="V690" s="4">
        <f t="shared" ca="1" si="206"/>
        <v>0</v>
      </c>
      <c r="W690" s="13">
        <f t="shared" ca="1" si="207"/>
        <v>10921.476906000002</v>
      </c>
      <c r="X690" s="4">
        <f t="shared" ca="1" si="208"/>
        <v>0</v>
      </c>
    </row>
    <row r="691" spans="1:24" x14ac:dyDescent="0.2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0.22977793958624998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184</v>
      </c>
      <c r="M691" s="7">
        <f t="shared" ca="1" si="197"/>
        <v>816</v>
      </c>
      <c r="N691" s="44">
        <f t="shared" ca="1" si="198"/>
        <v>7</v>
      </c>
      <c r="O691" s="94">
        <f t="shared" ca="1" si="199"/>
        <v>1.9471892714488361</v>
      </c>
      <c r="P691" s="94">
        <f t="shared" ca="1" si="200"/>
        <v>19.471892714488362</v>
      </c>
      <c r="Q691" s="94">
        <f t="shared" ca="1" si="201"/>
        <v>19.471892714488362</v>
      </c>
      <c r="R691" s="94">
        <f t="shared" ca="1" si="202"/>
        <v>1.9471892714488361</v>
      </c>
      <c r="S691" s="94">
        <f t="shared" ca="1" si="203"/>
        <v>1.9471892714488361</v>
      </c>
      <c r="T691" s="4">
        <f t="shared" ca="1" si="204"/>
        <v>0</v>
      </c>
      <c r="U691" s="46">
        <f t="shared" ca="1" si="205"/>
        <v>1580.7654679859752</v>
      </c>
      <c r="V691" s="4">
        <f t="shared" ca="1" si="206"/>
        <v>0</v>
      </c>
      <c r="W691" s="13">
        <f t="shared" ca="1" si="207"/>
        <v>8860.8208860000013</v>
      </c>
      <c r="X691" s="4">
        <f t="shared" ca="1" si="208"/>
        <v>0</v>
      </c>
    </row>
    <row r="692" spans="1:24" x14ac:dyDescent="0.2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0.22977793958624998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162</v>
      </c>
      <c r="M692" s="7">
        <f t="shared" ca="1" si="197"/>
        <v>838</v>
      </c>
      <c r="N692" s="44">
        <f t="shared" ca="1" si="198"/>
        <v>7</v>
      </c>
      <c r="O692" s="94">
        <f t="shared" ca="1" si="199"/>
        <v>1.9471892714488361</v>
      </c>
      <c r="P692" s="94">
        <f t="shared" ca="1" si="200"/>
        <v>19.471892714488362</v>
      </c>
      <c r="Q692" s="94">
        <f t="shared" ca="1" si="201"/>
        <v>19.471892714488362</v>
      </c>
      <c r="R692" s="94">
        <f t="shared" ca="1" si="202"/>
        <v>1.9471892714488361</v>
      </c>
      <c r="S692" s="94">
        <f t="shared" ca="1" si="203"/>
        <v>1.9471892714488361</v>
      </c>
      <c r="T692" s="4">
        <f t="shared" ca="1" si="204"/>
        <v>0</v>
      </c>
      <c r="U692" s="46">
        <f t="shared" ca="1" si="205"/>
        <v>1558.7654679859752</v>
      </c>
      <c r="V692" s="4">
        <f t="shared" ca="1" si="206"/>
        <v>0</v>
      </c>
      <c r="W692" s="13">
        <f t="shared" ca="1" si="207"/>
        <v>6800.164866000001</v>
      </c>
      <c r="X692" s="4">
        <f t="shared" ca="1" si="208"/>
        <v>0</v>
      </c>
    </row>
    <row r="693" spans="1:24" x14ac:dyDescent="0.2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0.22977793958624998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2.1610615218086832E-3</v>
      </c>
      <c r="L693" s="13">
        <f t="shared" ca="1" si="196"/>
        <v>140</v>
      </c>
      <c r="M693" s="7">
        <f t="shared" ca="1" si="197"/>
        <v>860</v>
      </c>
      <c r="N693" s="44">
        <f t="shared" ca="1" si="198"/>
        <v>8</v>
      </c>
      <c r="O693" s="94">
        <f t="shared" ca="1" si="199"/>
        <v>2.1318561482700513</v>
      </c>
      <c r="P693" s="94">
        <f t="shared" ca="1" si="200"/>
        <v>21.318561482700517</v>
      </c>
      <c r="Q693" s="94">
        <f t="shared" ca="1" si="201"/>
        <v>21.133894605879298</v>
      </c>
      <c r="R693" s="94">
        <f t="shared" ca="1" si="202"/>
        <v>2.1226228044289908</v>
      </c>
      <c r="S693" s="94">
        <f t="shared" ca="1" si="203"/>
        <v>2.1318561482700513</v>
      </c>
      <c r="T693" s="4">
        <f t="shared" ca="1" si="204"/>
        <v>4.6070722920576752E-3</v>
      </c>
      <c r="U693" s="46">
        <f t="shared" ca="1" si="205"/>
        <v>1642.1665171136483</v>
      </c>
      <c r="V693" s="4">
        <f t="shared" ca="1" si="206"/>
        <v>3.5488228725368858</v>
      </c>
      <c r="W693" s="13">
        <f t="shared" ca="1" si="207"/>
        <v>4739.5088460000006</v>
      </c>
      <c r="X693" s="4">
        <f t="shared" ca="1" si="208"/>
        <v>10.242370199362478</v>
      </c>
    </row>
    <row r="694" spans="1:24" x14ac:dyDescent="0.2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0.22977793958624998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2.1828904260693788E-5</v>
      </c>
      <c r="L694" s="13">
        <f t="shared" ca="1" si="196"/>
        <v>118</v>
      </c>
      <c r="M694" s="7">
        <f t="shared" ca="1" si="197"/>
        <v>882</v>
      </c>
      <c r="N694" s="44">
        <f t="shared" ca="1" si="198"/>
        <v>8</v>
      </c>
      <c r="O694" s="94">
        <f t="shared" ca="1" si="199"/>
        <v>2.1318561482700513</v>
      </c>
      <c r="P694" s="94">
        <f t="shared" ca="1" si="200"/>
        <v>21.318561482700517</v>
      </c>
      <c r="Q694" s="94">
        <f t="shared" ca="1" si="201"/>
        <v>21.318561482700517</v>
      </c>
      <c r="R694" s="94">
        <f t="shared" ca="1" si="202"/>
        <v>2.1318561482700518</v>
      </c>
      <c r="S694" s="94">
        <f t="shared" ca="1" si="203"/>
        <v>2.1318561482700513</v>
      </c>
      <c r="T694" s="4">
        <f t="shared" ca="1" si="204"/>
        <v>4.6536083758158371E-5</v>
      </c>
      <c r="U694" s="46">
        <f t="shared" ca="1" si="205"/>
        <v>1620.1665171136483</v>
      </c>
      <c r="V694" s="4">
        <f t="shared" ca="1" si="206"/>
        <v>3.5366459788455533E-2</v>
      </c>
      <c r="W694" s="13">
        <f t="shared" ca="1" si="207"/>
        <v>2678.8528260000007</v>
      </c>
      <c r="X694" s="4">
        <f t="shared" ca="1" si="208"/>
        <v>5.8476421867243007E-2</v>
      </c>
    </row>
    <row r="695" spans="1:24" x14ac:dyDescent="0.2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0.22977793958624998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272</v>
      </c>
      <c r="M695" s="7">
        <f t="shared" ca="1" si="197"/>
        <v>728</v>
      </c>
      <c r="N695" s="44">
        <f t="shared" ca="1" si="198"/>
        <v>7</v>
      </c>
      <c r="O695" s="94">
        <f t="shared" ca="1" si="199"/>
        <v>1.9471892714488361</v>
      </c>
      <c r="P695" s="94">
        <f t="shared" ca="1" si="200"/>
        <v>18.828921119121027</v>
      </c>
      <c r="Q695" s="94">
        <f t="shared" ca="1" si="201"/>
        <v>17.328654063263912</v>
      </c>
      <c r="R695" s="94">
        <f t="shared" ca="1" si="202"/>
        <v>1.8078787591192469</v>
      </c>
      <c r="S695" s="94">
        <f t="shared" ca="1" si="203"/>
        <v>1.9471892714488361</v>
      </c>
      <c r="T695" s="4">
        <f t="shared" ca="1" si="204"/>
        <v>0</v>
      </c>
      <c r="U695" s="46">
        <f t="shared" ca="1" si="205"/>
        <v>1668.7654679859752</v>
      </c>
      <c r="V695" s="4">
        <f t="shared" ca="1" si="206"/>
        <v>0</v>
      </c>
      <c r="W695" s="13">
        <f t="shared" ca="1" si="207"/>
        <v>16317.74682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0.22977793958624998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250</v>
      </c>
      <c r="M696" s="7">
        <f t="shared" ca="1" si="197"/>
        <v>750</v>
      </c>
      <c r="N696" s="44">
        <f t="shared" ca="1" si="198"/>
        <v>7</v>
      </c>
      <c r="O696" s="94">
        <f t="shared" ca="1" si="199"/>
        <v>1.9471892714488361</v>
      </c>
      <c r="P696" s="94">
        <f t="shared" ca="1" si="200"/>
        <v>19.471892714488362</v>
      </c>
      <c r="Q696" s="94">
        <f t="shared" ca="1" si="201"/>
        <v>19.471892714488362</v>
      </c>
      <c r="R696" s="94">
        <f t="shared" ca="1" si="202"/>
        <v>1.9471892714488361</v>
      </c>
      <c r="S696" s="94">
        <f t="shared" ca="1" si="203"/>
        <v>1.9471892714488361</v>
      </c>
      <c r="T696" s="4">
        <f t="shared" ca="1" si="204"/>
        <v>0</v>
      </c>
      <c r="U696" s="46">
        <f t="shared" ca="1" si="205"/>
        <v>1646.7654679859752</v>
      </c>
      <c r="V696" s="4">
        <f t="shared" ca="1" si="206"/>
        <v>0</v>
      </c>
      <c r="W696" s="13">
        <f t="shared" ca="1" si="207"/>
        <v>14257.0908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0.22977793958624998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228</v>
      </c>
      <c r="M697" s="7">
        <f t="shared" ca="1" si="197"/>
        <v>772</v>
      </c>
      <c r="N697" s="44">
        <f t="shared" ca="1" si="198"/>
        <v>7</v>
      </c>
      <c r="O697" s="94">
        <f t="shared" ca="1" si="199"/>
        <v>1.9471892714488361</v>
      </c>
      <c r="P697" s="94">
        <f t="shared" ca="1" si="200"/>
        <v>19.471892714488362</v>
      </c>
      <c r="Q697" s="94">
        <f t="shared" ca="1" si="201"/>
        <v>19.471892714488362</v>
      </c>
      <c r="R697" s="94">
        <f t="shared" ca="1" si="202"/>
        <v>1.9471892714488361</v>
      </c>
      <c r="S697" s="94">
        <f t="shared" ca="1" si="203"/>
        <v>1.9471892714488361</v>
      </c>
      <c r="T697" s="4">
        <f t="shared" ca="1" si="204"/>
        <v>0</v>
      </c>
      <c r="U697" s="46">
        <f t="shared" ca="1" si="205"/>
        <v>1624.7654679859752</v>
      </c>
      <c r="V697" s="4">
        <f t="shared" ca="1" si="206"/>
        <v>0</v>
      </c>
      <c r="W697" s="13">
        <f t="shared" ca="1" si="207"/>
        <v>12196.43478</v>
      </c>
      <c r="X697" s="4">
        <f t="shared" ca="1" si="208"/>
        <v>0</v>
      </c>
    </row>
    <row r="698" spans="1:24" x14ac:dyDescent="0.2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0.22977793958624998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206</v>
      </c>
      <c r="M698" s="7">
        <f t="shared" ca="1" si="197"/>
        <v>794</v>
      </c>
      <c r="N698" s="44">
        <f t="shared" ca="1" si="198"/>
        <v>7</v>
      </c>
      <c r="O698" s="94">
        <f t="shared" ca="1" si="199"/>
        <v>1.9471892714488361</v>
      </c>
      <c r="P698" s="94">
        <f t="shared" ca="1" si="200"/>
        <v>19.471892714488362</v>
      </c>
      <c r="Q698" s="94">
        <f t="shared" ca="1" si="201"/>
        <v>19.471892714488362</v>
      </c>
      <c r="R698" s="94">
        <f t="shared" ca="1" si="202"/>
        <v>1.9471892714488361</v>
      </c>
      <c r="S698" s="94">
        <f t="shared" ca="1" si="203"/>
        <v>1.9471892714488361</v>
      </c>
      <c r="T698" s="4">
        <f t="shared" ca="1" si="204"/>
        <v>0</v>
      </c>
      <c r="U698" s="46">
        <f t="shared" ca="1" si="205"/>
        <v>1602.7654679859752</v>
      </c>
      <c r="V698" s="4">
        <f t="shared" ca="1" si="206"/>
        <v>0</v>
      </c>
      <c r="W698" s="13">
        <f t="shared" ca="1" si="207"/>
        <v>10135.778760000001</v>
      </c>
      <c r="X698" s="4">
        <f t="shared" ca="1" si="208"/>
        <v>0</v>
      </c>
    </row>
    <row r="699" spans="1:24" x14ac:dyDescent="0.2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0.22977793958624998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184</v>
      </c>
      <c r="M699" s="7">
        <f t="shared" ca="1" si="197"/>
        <v>816</v>
      </c>
      <c r="N699" s="44">
        <f t="shared" ca="1" si="198"/>
        <v>7</v>
      </c>
      <c r="O699" s="94">
        <f t="shared" ca="1" si="199"/>
        <v>1.9471892714488361</v>
      </c>
      <c r="P699" s="94">
        <f t="shared" ca="1" si="200"/>
        <v>19.471892714488362</v>
      </c>
      <c r="Q699" s="94">
        <f t="shared" ca="1" si="201"/>
        <v>19.471892714488362</v>
      </c>
      <c r="R699" s="94">
        <f t="shared" ca="1" si="202"/>
        <v>1.9471892714488361</v>
      </c>
      <c r="S699" s="94">
        <f t="shared" ca="1" si="203"/>
        <v>1.9471892714488361</v>
      </c>
      <c r="T699" s="4">
        <f t="shared" ca="1" si="204"/>
        <v>0</v>
      </c>
      <c r="U699" s="46">
        <f t="shared" ca="1" si="205"/>
        <v>1580.7654679859752</v>
      </c>
      <c r="V699" s="4">
        <f t="shared" ca="1" si="206"/>
        <v>0</v>
      </c>
      <c r="W699" s="13">
        <f t="shared" ca="1" si="207"/>
        <v>8075.1227400000007</v>
      </c>
      <c r="X699" s="4">
        <f t="shared" ca="1" si="208"/>
        <v>0</v>
      </c>
    </row>
    <row r="700" spans="1:24" x14ac:dyDescent="0.2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0.22977793958624998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162</v>
      </c>
      <c r="M700" s="7">
        <f t="shared" ca="1" si="197"/>
        <v>838</v>
      </c>
      <c r="N700" s="44">
        <f t="shared" ca="1" si="198"/>
        <v>7</v>
      </c>
      <c r="O700" s="94">
        <f t="shared" ca="1" si="199"/>
        <v>1.9471892714488361</v>
      </c>
      <c r="P700" s="94">
        <f t="shared" ca="1" si="200"/>
        <v>19.471892714488362</v>
      </c>
      <c r="Q700" s="94">
        <f t="shared" ca="1" si="201"/>
        <v>19.471892714488362</v>
      </c>
      <c r="R700" s="94">
        <f t="shared" ca="1" si="202"/>
        <v>1.9471892714488361</v>
      </c>
      <c r="S700" s="94">
        <f t="shared" ca="1" si="203"/>
        <v>1.9471892714488361</v>
      </c>
      <c r="T700" s="4">
        <f t="shared" ca="1" si="204"/>
        <v>0</v>
      </c>
      <c r="U700" s="46">
        <f t="shared" ca="1" si="205"/>
        <v>1558.7654679859752</v>
      </c>
      <c r="V700" s="4">
        <f t="shared" ca="1" si="206"/>
        <v>0</v>
      </c>
      <c r="W700" s="13">
        <f t="shared" ca="1" si="207"/>
        <v>6014.4667200000004</v>
      </c>
      <c r="X700" s="4">
        <f t="shared" ca="1" si="208"/>
        <v>0</v>
      </c>
    </row>
    <row r="701" spans="1:24" x14ac:dyDescent="0.2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0.22977793958624998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1.1260267929424181E-2</v>
      </c>
      <c r="L701" s="13">
        <f t="shared" ca="1" si="196"/>
        <v>140</v>
      </c>
      <c r="M701" s="7">
        <f t="shared" ca="1" si="197"/>
        <v>860</v>
      </c>
      <c r="N701" s="44">
        <f t="shared" ca="1" si="198"/>
        <v>8</v>
      </c>
      <c r="O701" s="94">
        <f t="shared" ca="1" si="199"/>
        <v>2.1318561482700513</v>
      </c>
      <c r="P701" s="94">
        <f t="shared" ca="1" si="200"/>
        <v>21.318561482700517</v>
      </c>
      <c r="Q701" s="94">
        <f t="shared" ca="1" si="201"/>
        <v>21.133894605879298</v>
      </c>
      <c r="R701" s="94">
        <f t="shared" ca="1" si="202"/>
        <v>2.1226228044289908</v>
      </c>
      <c r="S701" s="94">
        <f t="shared" ca="1" si="203"/>
        <v>2.1318561482700513</v>
      </c>
      <c r="T701" s="4">
        <f t="shared" ca="1" si="204"/>
        <v>2.4005271416511022E-2</v>
      </c>
      <c r="U701" s="46">
        <f t="shared" ca="1" si="205"/>
        <v>1642.1665171136483</v>
      </c>
      <c r="V701" s="4">
        <f t="shared" ca="1" si="206"/>
        <v>18.491234967429019</v>
      </c>
      <c r="W701" s="13">
        <f t="shared" ca="1" si="207"/>
        <v>3953.8107000000005</v>
      </c>
      <c r="X701" s="4">
        <f t="shared" ca="1" si="208"/>
        <v>44.520967824224179</v>
      </c>
    </row>
    <row r="702" spans="1:24" x14ac:dyDescent="0.2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0.22977793958624998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1.1374008009519384E-4</v>
      </c>
      <c r="L702" s="13">
        <f t="shared" ca="1" si="196"/>
        <v>118</v>
      </c>
      <c r="M702" s="7">
        <f t="shared" ca="1" si="197"/>
        <v>882</v>
      </c>
      <c r="N702" s="44">
        <f t="shared" ca="1" si="198"/>
        <v>8</v>
      </c>
      <c r="O702" s="94">
        <f t="shared" ca="1" si="199"/>
        <v>2.1318561482700513</v>
      </c>
      <c r="P702" s="94">
        <f t="shared" ca="1" si="200"/>
        <v>21.318561482700517</v>
      </c>
      <c r="Q702" s="94">
        <f t="shared" ca="1" si="201"/>
        <v>21.318561482700517</v>
      </c>
      <c r="R702" s="94">
        <f t="shared" ca="1" si="202"/>
        <v>2.1318561482700518</v>
      </c>
      <c r="S702" s="94">
        <f t="shared" ca="1" si="203"/>
        <v>2.1318561482700513</v>
      </c>
      <c r="T702" s="4">
        <f t="shared" ca="1" si="204"/>
        <v>2.4247748905566709E-4</v>
      </c>
      <c r="U702" s="46">
        <f t="shared" ca="1" si="205"/>
        <v>1620.1665171136483</v>
      </c>
      <c r="V702" s="4">
        <f t="shared" ca="1" si="206"/>
        <v>0.18427786942405761</v>
      </c>
      <c r="W702" s="13">
        <f t="shared" ca="1" si="207"/>
        <v>1893.1546800000001</v>
      </c>
      <c r="X702" s="4">
        <f t="shared" ca="1" si="208"/>
        <v>0.21532756493579108</v>
      </c>
    </row>
    <row r="703" spans="1:24" x14ac:dyDescent="0.2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0.22977793958624998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154</v>
      </c>
      <c r="M703" s="7">
        <f t="shared" ca="1" si="197"/>
        <v>846</v>
      </c>
      <c r="N703" s="44">
        <f t="shared" ca="1" si="198"/>
        <v>8</v>
      </c>
      <c r="O703" s="94">
        <f t="shared" ca="1" si="199"/>
        <v>2.1318561482700513</v>
      </c>
      <c r="P703" s="94">
        <f t="shared" ca="1" si="200"/>
        <v>20.395227098594436</v>
      </c>
      <c r="Q703" s="94">
        <f t="shared" ca="1" si="201"/>
        <v>19.471892714488362</v>
      </c>
      <c r="R703" s="94">
        <f t="shared" ca="1" si="202"/>
        <v>1.9933559906541398</v>
      </c>
      <c r="S703" s="94">
        <f t="shared" ca="1" si="203"/>
        <v>2.1318561482700513</v>
      </c>
      <c r="T703" s="4">
        <f t="shared" ca="1" si="204"/>
        <v>0</v>
      </c>
      <c r="U703" s="46">
        <f t="shared" ca="1" si="205"/>
        <v>1656.1665171136483</v>
      </c>
      <c r="V703" s="4">
        <f t="shared" ca="1" si="206"/>
        <v>0</v>
      </c>
      <c r="W703" s="13">
        <f t="shared" ca="1" si="207"/>
        <v>14424.592140000001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0.22977793958624998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132</v>
      </c>
      <c r="M704" s="7">
        <f t="shared" ca="1" si="197"/>
        <v>868</v>
      </c>
      <c r="N704" s="44">
        <f t="shared" ca="1" si="198"/>
        <v>8</v>
      </c>
      <c r="O704" s="94">
        <f t="shared" ca="1" si="199"/>
        <v>2.1318561482700513</v>
      </c>
      <c r="P704" s="94">
        <f t="shared" ca="1" si="200"/>
        <v>21.318561482700517</v>
      </c>
      <c r="Q704" s="94">
        <f t="shared" ca="1" si="201"/>
        <v>21.318561482700517</v>
      </c>
      <c r="R704" s="94">
        <f t="shared" ca="1" si="202"/>
        <v>2.1318561482700518</v>
      </c>
      <c r="S704" s="94">
        <f t="shared" ca="1" si="203"/>
        <v>2.1318561482700513</v>
      </c>
      <c r="T704" s="4">
        <f t="shared" ca="1" si="204"/>
        <v>0</v>
      </c>
      <c r="U704" s="46">
        <f t="shared" ca="1" si="205"/>
        <v>1634.1665171136483</v>
      </c>
      <c r="V704" s="4">
        <f t="shared" ca="1" si="206"/>
        <v>0</v>
      </c>
      <c r="W704" s="13">
        <f t="shared" ca="1" si="207"/>
        <v>12363.93612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0.22977793958624998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110</v>
      </c>
      <c r="M705" s="7">
        <f t="shared" ca="1" si="197"/>
        <v>890</v>
      </c>
      <c r="N705" s="44">
        <f t="shared" ca="1" si="198"/>
        <v>8</v>
      </c>
      <c r="O705" s="94">
        <f t="shared" ca="1" si="199"/>
        <v>2.1318561482700513</v>
      </c>
      <c r="P705" s="94">
        <f t="shared" ca="1" si="200"/>
        <v>21.318561482700517</v>
      </c>
      <c r="Q705" s="94">
        <f t="shared" ca="1" si="201"/>
        <v>21.318561482700517</v>
      </c>
      <c r="R705" s="94">
        <f t="shared" ca="1" si="202"/>
        <v>2.1318561482700518</v>
      </c>
      <c r="S705" s="94">
        <f t="shared" ca="1" si="203"/>
        <v>2.1318561482700513</v>
      </c>
      <c r="T705" s="4">
        <f t="shared" ca="1" si="204"/>
        <v>0</v>
      </c>
      <c r="U705" s="46">
        <f t="shared" ca="1" si="205"/>
        <v>1612.1665171136483</v>
      </c>
      <c r="V705" s="4">
        <f t="shared" ca="1" si="206"/>
        <v>0</v>
      </c>
      <c r="W705" s="13">
        <f t="shared" ca="1" si="207"/>
        <v>10303.2801</v>
      </c>
      <c r="X705" s="4">
        <f t="shared" ca="1" si="208"/>
        <v>0</v>
      </c>
    </row>
    <row r="706" spans="1:24" x14ac:dyDescent="0.2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0.22977793958624998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88</v>
      </c>
      <c r="M706" s="7">
        <f t="shared" ca="1" si="197"/>
        <v>912</v>
      </c>
      <c r="N706" s="44">
        <f t="shared" ca="1" si="198"/>
        <v>8</v>
      </c>
      <c r="O706" s="94">
        <f t="shared" ca="1" si="199"/>
        <v>2.1318561482700513</v>
      </c>
      <c r="P706" s="94">
        <f t="shared" ca="1" si="200"/>
        <v>21.318561482700517</v>
      </c>
      <c r="Q706" s="94">
        <f t="shared" ca="1" si="201"/>
        <v>21.318561482700517</v>
      </c>
      <c r="R706" s="94">
        <f t="shared" ca="1" si="202"/>
        <v>2.1318561482700518</v>
      </c>
      <c r="S706" s="94">
        <f t="shared" ca="1" si="203"/>
        <v>2.1318561482700513</v>
      </c>
      <c r="T706" s="4">
        <f t="shared" ca="1" si="204"/>
        <v>0</v>
      </c>
      <c r="U706" s="46">
        <f t="shared" ca="1" si="205"/>
        <v>1590.1665171136483</v>
      </c>
      <c r="V706" s="4">
        <f t="shared" ca="1" si="206"/>
        <v>0</v>
      </c>
      <c r="W706" s="13">
        <f t="shared" ca="1" si="207"/>
        <v>8242.6240800000014</v>
      </c>
      <c r="X706" s="4">
        <f t="shared" ca="1" si="208"/>
        <v>0</v>
      </c>
    </row>
    <row r="707" spans="1:24" x14ac:dyDescent="0.2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0.22977793958624998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66</v>
      </c>
      <c r="M707" s="7">
        <f t="shared" ca="1" si="197"/>
        <v>934</v>
      </c>
      <c r="N707" s="44">
        <f t="shared" ca="1" si="198"/>
        <v>8</v>
      </c>
      <c r="O707" s="94">
        <f t="shared" ca="1" si="199"/>
        <v>2.1318561482700513</v>
      </c>
      <c r="P707" s="94">
        <f t="shared" ca="1" si="200"/>
        <v>21.318561482700517</v>
      </c>
      <c r="Q707" s="94">
        <f t="shared" ca="1" si="201"/>
        <v>21.318561482700517</v>
      </c>
      <c r="R707" s="94">
        <f t="shared" ca="1" si="202"/>
        <v>2.1318561482700518</v>
      </c>
      <c r="S707" s="94">
        <f t="shared" ca="1" si="203"/>
        <v>2.1318561482700513</v>
      </c>
      <c r="T707" s="4">
        <f t="shared" ca="1" si="204"/>
        <v>0</v>
      </c>
      <c r="U707" s="46">
        <f t="shared" ca="1" si="205"/>
        <v>1568.1665171136483</v>
      </c>
      <c r="V707" s="4">
        <f t="shared" ca="1" si="206"/>
        <v>0</v>
      </c>
      <c r="W707" s="13">
        <f t="shared" ca="1" si="207"/>
        <v>6181.9680600000002</v>
      </c>
      <c r="X707" s="4">
        <f t="shared" ca="1" si="208"/>
        <v>0</v>
      </c>
    </row>
    <row r="708" spans="1:24" x14ac:dyDescent="0.2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0.22977793958624998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44</v>
      </c>
      <c r="M708" s="7">
        <f t="shared" ca="1" si="197"/>
        <v>956</v>
      </c>
      <c r="N708" s="44">
        <f t="shared" ca="1" si="198"/>
        <v>8</v>
      </c>
      <c r="O708" s="94">
        <f t="shared" ca="1" si="199"/>
        <v>2.1318561482700513</v>
      </c>
      <c r="P708" s="94">
        <f t="shared" ca="1" si="200"/>
        <v>21.318561482700517</v>
      </c>
      <c r="Q708" s="94">
        <f t="shared" ca="1" si="201"/>
        <v>21.318561482700517</v>
      </c>
      <c r="R708" s="94">
        <f t="shared" ca="1" si="202"/>
        <v>2.1318561482700518</v>
      </c>
      <c r="S708" s="94">
        <f t="shared" ca="1" si="203"/>
        <v>2.1318561482700513</v>
      </c>
      <c r="T708" s="4">
        <f t="shared" ca="1" si="204"/>
        <v>0</v>
      </c>
      <c r="U708" s="46">
        <f t="shared" ca="1" si="205"/>
        <v>1546.1665171136483</v>
      </c>
      <c r="V708" s="4">
        <f t="shared" ca="1" si="206"/>
        <v>0</v>
      </c>
      <c r="W708" s="13">
        <f t="shared" ca="1" si="207"/>
        <v>4121.3120400000007</v>
      </c>
      <c r="X708" s="4">
        <f t="shared" ca="1" si="208"/>
        <v>0</v>
      </c>
    </row>
    <row r="709" spans="1:24" x14ac:dyDescent="0.2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0.22977793958624998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1.1374008009519384E-4</v>
      </c>
      <c r="L709" s="13">
        <f t="shared" ca="1" si="196"/>
        <v>22</v>
      </c>
      <c r="M709" s="7">
        <f t="shared" ca="1" si="197"/>
        <v>978</v>
      </c>
      <c r="N709" s="44">
        <f t="shared" ca="1" si="198"/>
        <v>9</v>
      </c>
      <c r="O709" s="94">
        <f t="shared" ca="1" si="199"/>
        <v>2.2914004227428402</v>
      </c>
      <c r="P709" s="94">
        <f t="shared" ca="1" si="200"/>
        <v>22.914004227428396</v>
      </c>
      <c r="Q709" s="94">
        <f t="shared" ca="1" si="201"/>
        <v>22.435371404010034</v>
      </c>
      <c r="R709" s="94">
        <f t="shared" ca="1" si="202"/>
        <v>2.2674687815719219</v>
      </c>
      <c r="S709" s="94">
        <f t="shared" ca="1" si="203"/>
        <v>2.2914004227428402</v>
      </c>
      <c r="T709" s="4">
        <f t="shared" ca="1" si="204"/>
        <v>2.6062406761293168E-4</v>
      </c>
      <c r="U709" s="46">
        <f t="shared" ca="1" si="205"/>
        <v>1615.2285104781965</v>
      </c>
      <c r="V709" s="4">
        <f t="shared" ca="1" si="206"/>
        <v>0.18371622015383071</v>
      </c>
      <c r="W709" s="13">
        <f t="shared" ca="1" si="207"/>
        <v>2060.6560200000004</v>
      </c>
      <c r="X709" s="4">
        <f t="shared" ca="1" si="208"/>
        <v>0.23437918076344341</v>
      </c>
    </row>
    <row r="710" spans="1:24" x14ac:dyDescent="0.2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0.22977793958624998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1.1488896979312519E-6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2.2914004227428402</v>
      </c>
      <c r="P710" s="94">
        <f t="shared" ca="1" si="200"/>
        <v>22.914004227428396</v>
      </c>
      <c r="Q710" s="94">
        <f t="shared" ca="1" si="201"/>
        <v>22.914004227428396</v>
      </c>
      <c r="R710" s="94">
        <f t="shared" ca="1" si="202"/>
        <v>2.2914004227428397</v>
      </c>
      <c r="S710" s="94">
        <f t="shared" ca="1" si="203"/>
        <v>2.2914004227428402</v>
      </c>
      <c r="T710" s="4">
        <f t="shared" ca="1" si="204"/>
        <v>2.6325663395245645E-6</v>
      </c>
      <c r="U710" s="46">
        <f t="shared" ca="1" si="205"/>
        <v>1593.2285104781965</v>
      </c>
      <c r="V710" s="4">
        <f t="shared" ca="1" si="206"/>
        <v>1.8304438221387535E-3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6.1080211788750005E-2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390</v>
      </c>
      <c r="M711" s="7">
        <f t="shared" ca="1" si="197"/>
        <v>610</v>
      </c>
      <c r="N711" s="44">
        <f t="shared" ca="1" si="198"/>
        <v>6</v>
      </c>
      <c r="O711" s="94">
        <f t="shared" ca="1" si="199"/>
        <v>1.7328654063263913</v>
      </c>
      <c r="P711" s="94">
        <f t="shared" ca="1" si="200"/>
        <v>17.016733856373008</v>
      </c>
      <c r="Q711" s="94">
        <f t="shared" ca="1" si="201"/>
        <v>14.209451994354866</v>
      </c>
      <c r="R711" s="94">
        <f t="shared" ca="1" si="202"/>
        <v>1.5613092925363936</v>
      </c>
      <c r="S711" s="94">
        <f t="shared" ca="1" si="203"/>
        <v>1.7328654063263913</v>
      </c>
      <c r="T711" s="4">
        <f t="shared" ca="1" si="204"/>
        <v>0</v>
      </c>
      <c r="U711" s="46">
        <f t="shared" ca="1" si="205"/>
        <v>1664.4373026654887</v>
      </c>
      <c r="V711" s="4">
        <f t="shared" ca="1" si="206"/>
        <v>0</v>
      </c>
      <c r="W711" s="13">
        <f t="shared" ca="1" si="207"/>
        <v>18996.599646000002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6.1080211788750005E-2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368</v>
      </c>
      <c r="M712" s="7">
        <f t="shared" ca="1" si="197"/>
        <v>632</v>
      </c>
      <c r="N712" s="44">
        <f t="shared" ca="1" si="198"/>
        <v>6</v>
      </c>
      <c r="O712" s="94">
        <f t="shared" ca="1" si="199"/>
        <v>1.7328654063263913</v>
      </c>
      <c r="P712" s="94">
        <f t="shared" ca="1" si="200"/>
        <v>17.328654063263912</v>
      </c>
      <c r="Q712" s="94">
        <f t="shared" ca="1" si="201"/>
        <v>17.328654063263912</v>
      </c>
      <c r="R712" s="94">
        <f t="shared" ca="1" si="202"/>
        <v>1.7328654063263911</v>
      </c>
      <c r="S712" s="94">
        <f t="shared" ca="1" si="203"/>
        <v>1.7328654063263913</v>
      </c>
      <c r="T712" s="4">
        <f t="shared" ca="1" si="204"/>
        <v>0</v>
      </c>
      <c r="U712" s="46">
        <f t="shared" ca="1" si="205"/>
        <v>1642.4373026654887</v>
      </c>
      <c r="V712" s="4">
        <f t="shared" ca="1" si="206"/>
        <v>0</v>
      </c>
      <c r="W712" s="13">
        <f t="shared" ca="1" si="207"/>
        <v>16935.943626</v>
      </c>
      <c r="X712" s="4">
        <f t="shared" ca="1" si="208"/>
        <v>0</v>
      </c>
    </row>
    <row r="713" spans="1:24" x14ac:dyDescent="0.2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6.1080211788750005E-2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346</v>
      </c>
      <c r="M713" s="7">
        <f t="shared" ca="1" si="197"/>
        <v>654</v>
      </c>
      <c r="N713" s="44">
        <f t="shared" ca="1" si="198"/>
        <v>6</v>
      </c>
      <c r="O713" s="94">
        <f t="shared" ca="1" si="199"/>
        <v>1.7328654063263913</v>
      </c>
      <c r="P713" s="94">
        <f t="shared" ca="1" si="200"/>
        <v>17.328654063263912</v>
      </c>
      <c r="Q713" s="94">
        <f t="shared" ca="1" si="201"/>
        <v>17.328654063263912</v>
      </c>
      <c r="R713" s="94">
        <f t="shared" ca="1" si="202"/>
        <v>1.7328654063263911</v>
      </c>
      <c r="S713" s="94">
        <f t="shared" ca="1" si="203"/>
        <v>1.7328654063263913</v>
      </c>
      <c r="T713" s="4">
        <f t="shared" ca="1" si="204"/>
        <v>0</v>
      </c>
      <c r="U713" s="46">
        <f t="shared" ca="1" si="205"/>
        <v>1620.4373026654887</v>
      </c>
      <c r="V713" s="4">
        <f t="shared" ca="1" si="206"/>
        <v>0</v>
      </c>
      <c r="W713" s="13">
        <f t="shared" ca="1" si="207"/>
        <v>14875.287606000002</v>
      </c>
      <c r="X713" s="4">
        <f t="shared" ca="1" si="208"/>
        <v>0</v>
      </c>
    </row>
    <row r="714" spans="1:24" x14ac:dyDescent="0.2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6.1080211788750005E-2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324</v>
      </c>
      <c r="M714" s="7">
        <f t="shared" ca="1" si="197"/>
        <v>676</v>
      </c>
      <c r="N714" s="44">
        <f t="shared" ca="1" si="198"/>
        <v>6</v>
      </c>
      <c r="O714" s="94">
        <f t="shared" ca="1" si="199"/>
        <v>1.7328654063263913</v>
      </c>
      <c r="P714" s="94">
        <f t="shared" ca="1" si="200"/>
        <v>17.328654063263912</v>
      </c>
      <c r="Q714" s="94">
        <f t="shared" ca="1" si="201"/>
        <v>17.328654063263912</v>
      </c>
      <c r="R714" s="94">
        <f t="shared" ca="1" si="202"/>
        <v>1.7328654063263911</v>
      </c>
      <c r="S714" s="94">
        <f t="shared" ca="1" si="203"/>
        <v>1.7328654063263913</v>
      </c>
      <c r="T714" s="4">
        <f t="shared" ca="1" si="204"/>
        <v>0</v>
      </c>
      <c r="U714" s="46">
        <f t="shared" ca="1" si="205"/>
        <v>1598.4373026654887</v>
      </c>
      <c r="V714" s="4">
        <f t="shared" ca="1" si="206"/>
        <v>0</v>
      </c>
      <c r="W714" s="13">
        <f t="shared" ca="1" si="207"/>
        <v>12814.631586000003</v>
      </c>
      <c r="X714" s="4">
        <f t="shared" ca="1" si="208"/>
        <v>0</v>
      </c>
    </row>
    <row r="715" spans="1:24" x14ac:dyDescent="0.2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6.1080211788750005E-2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302</v>
      </c>
      <c r="M715" s="7">
        <f t="shared" ca="1" si="197"/>
        <v>698</v>
      </c>
      <c r="N715" s="44">
        <f t="shared" ca="1" si="198"/>
        <v>6</v>
      </c>
      <c r="O715" s="94">
        <f t="shared" ca="1" si="199"/>
        <v>1.7328654063263913</v>
      </c>
      <c r="P715" s="94">
        <f t="shared" ca="1" si="200"/>
        <v>17.328654063263912</v>
      </c>
      <c r="Q715" s="94">
        <f t="shared" ca="1" si="201"/>
        <v>17.328654063263912</v>
      </c>
      <c r="R715" s="94">
        <f t="shared" ca="1" si="202"/>
        <v>1.7328654063263911</v>
      </c>
      <c r="S715" s="94">
        <f t="shared" ca="1" si="203"/>
        <v>1.7328654063263913</v>
      </c>
      <c r="T715" s="4">
        <f t="shared" ca="1" si="204"/>
        <v>0</v>
      </c>
      <c r="U715" s="46">
        <f t="shared" ca="1" si="205"/>
        <v>1576.4373026654887</v>
      </c>
      <c r="V715" s="4">
        <f t="shared" ca="1" si="206"/>
        <v>0</v>
      </c>
      <c r="W715" s="13">
        <f t="shared" ca="1" si="207"/>
        <v>10753.975566000001</v>
      </c>
      <c r="X715" s="4">
        <f t="shared" ca="1" si="208"/>
        <v>0</v>
      </c>
    </row>
    <row r="716" spans="1:24" x14ac:dyDescent="0.2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6.1080211788750005E-2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5.6302764997491719E-2</v>
      </c>
      <c r="L716" s="13">
        <f t="shared" ca="1" si="196"/>
        <v>280</v>
      </c>
      <c r="M716" s="7">
        <f t="shared" ca="1" si="197"/>
        <v>720</v>
      </c>
      <c r="N716" s="44">
        <f t="shared" ca="1" si="198"/>
        <v>6</v>
      </c>
      <c r="O716" s="94">
        <f t="shared" ca="1" si="199"/>
        <v>1.7328654063263913</v>
      </c>
      <c r="P716" s="94">
        <f t="shared" ca="1" si="200"/>
        <v>17.328654063263912</v>
      </c>
      <c r="Q716" s="94">
        <f t="shared" ca="1" si="201"/>
        <v>17.328654063263912</v>
      </c>
      <c r="R716" s="94">
        <f t="shared" ca="1" si="202"/>
        <v>1.7328654063263911</v>
      </c>
      <c r="S716" s="94">
        <f t="shared" ca="1" si="203"/>
        <v>1.7328654063263913</v>
      </c>
      <c r="T716" s="4">
        <f t="shared" ca="1" si="204"/>
        <v>9.7565113744677814E-2</v>
      </c>
      <c r="U716" s="46">
        <f t="shared" ca="1" si="205"/>
        <v>1554.4373026654887</v>
      </c>
      <c r="V716" s="4">
        <f t="shared" ca="1" si="206"/>
        <v>87.519118155309911</v>
      </c>
      <c r="W716" s="13">
        <f t="shared" ca="1" si="207"/>
        <v>8693.3195460000024</v>
      </c>
      <c r="X716" s="4">
        <f t="shared" ca="1" si="208"/>
        <v>489.45792744653954</v>
      </c>
    </row>
    <row r="717" spans="1:24" x14ac:dyDescent="0.2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6.1080211788750005E-2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1.1374295959089248E-3</v>
      </c>
      <c r="L717" s="13">
        <f t="shared" ca="1" si="196"/>
        <v>258</v>
      </c>
      <c r="M717" s="7">
        <f t="shared" ca="1" si="197"/>
        <v>742</v>
      </c>
      <c r="N717" s="44">
        <f t="shared" ca="1" si="198"/>
        <v>7</v>
      </c>
      <c r="O717" s="94">
        <f t="shared" ca="1" si="199"/>
        <v>1.9471892714488361</v>
      </c>
      <c r="P717" s="94">
        <f t="shared" ca="1" si="200"/>
        <v>19.471892714488362</v>
      </c>
      <c r="Q717" s="94">
        <f t="shared" ca="1" si="201"/>
        <v>19.471892714488362</v>
      </c>
      <c r="R717" s="94">
        <f t="shared" ca="1" si="202"/>
        <v>1.9471892714488361</v>
      </c>
      <c r="S717" s="94">
        <f t="shared" ca="1" si="203"/>
        <v>1.9471892714488361</v>
      </c>
      <c r="T717" s="4">
        <f t="shared" ca="1" si="204"/>
        <v>2.2147907061822432E-3</v>
      </c>
      <c r="U717" s="46">
        <f t="shared" ca="1" si="205"/>
        <v>1654.7654679859752</v>
      </c>
      <c r="V717" s="4">
        <f t="shared" ca="1" si="206"/>
        <v>1.8821792175753305</v>
      </c>
      <c r="W717" s="13">
        <f t="shared" ca="1" si="207"/>
        <v>6632.6635260000012</v>
      </c>
      <c r="X717" s="4">
        <f t="shared" ca="1" si="208"/>
        <v>7.5441877941780451</v>
      </c>
    </row>
    <row r="718" spans="1:24" x14ac:dyDescent="0.2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6.1080211788750005E-2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5.7445939187319485E-6</v>
      </c>
      <c r="L718" s="13">
        <f t="shared" ca="1" si="196"/>
        <v>236</v>
      </c>
      <c r="M718" s="7">
        <f t="shared" ca="1" si="197"/>
        <v>764</v>
      </c>
      <c r="N718" s="44">
        <f t="shared" ca="1" si="198"/>
        <v>7</v>
      </c>
      <c r="O718" s="94">
        <f t="shared" ca="1" si="199"/>
        <v>1.9471892714488361</v>
      </c>
      <c r="P718" s="94">
        <f t="shared" ca="1" si="200"/>
        <v>19.471892714488362</v>
      </c>
      <c r="Q718" s="94">
        <f t="shared" ca="1" si="201"/>
        <v>19.471892714488362</v>
      </c>
      <c r="R718" s="94">
        <f t="shared" ca="1" si="202"/>
        <v>1.9471892714488361</v>
      </c>
      <c r="S718" s="94">
        <f t="shared" ca="1" si="203"/>
        <v>1.9471892714488361</v>
      </c>
      <c r="T718" s="4">
        <f t="shared" ca="1" si="204"/>
        <v>1.1185811647385077E-5</v>
      </c>
      <c r="U718" s="46">
        <f t="shared" ca="1" si="205"/>
        <v>1632.7654679859752</v>
      </c>
      <c r="V718" s="4">
        <f t="shared" ca="1" si="206"/>
        <v>9.3795745781077577E-3</v>
      </c>
      <c r="W718" s="13">
        <f t="shared" ca="1" si="207"/>
        <v>4572.0075060000008</v>
      </c>
      <c r="X718" s="4">
        <f t="shared" ca="1" si="208"/>
        <v>2.6264326515364426E-2</v>
      </c>
    </row>
    <row r="719" spans="1:24" x14ac:dyDescent="0.2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6.1080211788750005E-2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272</v>
      </c>
      <c r="M719" s="7">
        <f t="shared" ca="1" si="197"/>
        <v>728</v>
      </c>
      <c r="N719" s="44">
        <f t="shared" ca="1" si="198"/>
        <v>7</v>
      </c>
      <c r="O719" s="94">
        <f t="shared" ca="1" si="199"/>
        <v>1.9471892714488361</v>
      </c>
      <c r="P719" s="94">
        <f t="shared" ca="1" si="200"/>
        <v>18.828921119121027</v>
      </c>
      <c r="Q719" s="94">
        <f t="shared" ca="1" si="201"/>
        <v>17.328654063263912</v>
      </c>
      <c r="R719" s="94">
        <f t="shared" ca="1" si="202"/>
        <v>1.8078787591192469</v>
      </c>
      <c r="S719" s="94">
        <f t="shared" ca="1" si="203"/>
        <v>1.9471892714488361</v>
      </c>
      <c r="T719" s="4">
        <f t="shared" ca="1" si="204"/>
        <v>0</v>
      </c>
      <c r="U719" s="46">
        <f t="shared" ca="1" si="205"/>
        <v>1668.7654679859752</v>
      </c>
      <c r="V719" s="4">
        <f t="shared" ca="1" si="206"/>
        <v>0</v>
      </c>
      <c r="W719" s="13">
        <f t="shared" ca="1" si="207"/>
        <v>17103.444966000003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6.1080211788750005E-2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250</v>
      </c>
      <c r="M720" s="7">
        <f t="shared" ca="1" si="197"/>
        <v>750</v>
      </c>
      <c r="N720" s="44">
        <f t="shared" ca="1" si="198"/>
        <v>7</v>
      </c>
      <c r="O720" s="94">
        <f t="shared" ca="1" si="199"/>
        <v>1.9471892714488361</v>
      </c>
      <c r="P720" s="94">
        <f t="shared" ca="1" si="200"/>
        <v>19.471892714488362</v>
      </c>
      <c r="Q720" s="94">
        <f t="shared" ca="1" si="201"/>
        <v>19.471892714488362</v>
      </c>
      <c r="R720" s="94">
        <f t="shared" ca="1" si="202"/>
        <v>1.9471892714488361</v>
      </c>
      <c r="S720" s="94">
        <f t="shared" ca="1" si="203"/>
        <v>1.9471892714488361</v>
      </c>
      <c r="T720" s="4">
        <f t="shared" ca="1" si="204"/>
        <v>0</v>
      </c>
      <c r="U720" s="46">
        <f t="shared" ca="1" si="205"/>
        <v>1646.7654679859752</v>
      </c>
      <c r="V720" s="4">
        <f t="shared" ca="1" si="206"/>
        <v>0</v>
      </c>
      <c r="W720" s="13">
        <f t="shared" ca="1" si="207"/>
        <v>15042.788946000001</v>
      </c>
      <c r="X720" s="4">
        <f t="shared" ca="1" si="208"/>
        <v>0</v>
      </c>
    </row>
    <row r="721" spans="1:24" x14ac:dyDescent="0.2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6.1080211788750005E-2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228</v>
      </c>
      <c r="M721" s="7">
        <f t="shared" ca="1" si="197"/>
        <v>772</v>
      </c>
      <c r="N721" s="44">
        <f t="shared" ca="1" si="198"/>
        <v>7</v>
      </c>
      <c r="O721" s="94">
        <f t="shared" ca="1" si="199"/>
        <v>1.9471892714488361</v>
      </c>
      <c r="P721" s="94">
        <f t="shared" ca="1" si="200"/>
        <v>19.471892714488362</v>
      </c>
      <c r="Q721" s="94">
        <f t="shared" ca="1" si="201"/>
        <v>19.471892714488362</v>
      </c>
      <c r="R721" s="94">
        <f t="shared" ca="1" si="202"/>
        <v>1.9471892714488361</v>
      </c>
      <c r="S721" s="94">
        <f t="shared" ca="1" si="203"/>
        <v>1.9471892714488361</v>
      </c>
      <c r="T721" s="4">
        <f t="shared" ca="1" si="204"/>
        <v>0</v>
      </c>
      <c r="U721" s="46">
        <f t="shared" ca="1" si="205"/>
        <v>1624.7654679859752</v>
      </c>
      <c r="V721" s="4">
        <f t="shared" ca="1" si="206"/>
        <v>0</v>
      </c>
      <c r="W721" s="13">
        <f t="shared" ca="1" si="207"/>
        <v>12982.132926</v>
      </c>
      <c r="X721" s="4">
        <f t="shared" ca="1" si="208"/>
        <v>0</v>
      </c>
    </row>
    <row r="722" spans="1:24" x14ac:dyDescent="0.2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6.1080211788750005E-2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206</v>
      </c>
      <c r="M722" s="7">
        <f t="shared" ca="1" si="197"/>
        <v>794</v>
      </c>
      <c r="N722" s="44">
        <f t="shared" ca="1" si="198"/>
        <v>7</v>
      </c>
      <c r="O722" s="94">
        <f t="shared" ca="1" si="199"/>
        <v>1.9471892714488361</v>
      </c>
      <c r="P722" s="94">
        <f t="shared" ca="1" si="200"/>
        <v>19.471892714488362</v>
      </c>
      <c r="Q722" s="94">
        <f t="shared" ca="1" si="201"/>
        <v>19.471892714488362</v>
      </c>
      <c r="R722" s="94">
        <f t="shared" ca="1" si="202"/>
        <v>1.9471892714488361</v>
      </c>
      <c r="S722" s="94">
        <f t="shared" ca="1" si="203"/>
        <v>1.9471892714488361</v>
      </c>
      <c r="T722" s="4">
        <f t="shared" ca="1" si="204"/>
        <v>0</v>
      </c>
      <c r="U722" s="46">
        <f t="shared" ca="1" si="205"/>
        <v>1602.7654679859752</v>
      </c>
      <c r="V722" s="4">
        <f t="shared" ca="1" si="206"/>
        <v>0</v>
      </c>
      <c r="W722" s="13">
        <f t="shared" ca="1" si="207"/>
        <v>10921.476906000002</v>
      </c>
      <c r="X722" s="4">
        <f t="shared" ca="1" si="208"/>
        <v>0</v>
      </c>
    </row>
    <row r="723" spans="1:24" x14ac:dyDescent="0.2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6.1080211788750005E-2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184</v>
      </c>
      <c r="M723" s="7">
        <f t="shared" ca="1" si="197"/>
        <v>816</v>
      </c>
      <c r="N723" s="44">
        <f t="shared" ca="1" si="198"/>
        <v>7</v>
      </c>
      <c r="O723" s="94">
        <f t="shared" ca="1" si="199"/>
        <v>1.9471892714488361</v>
      </c>
      <c r="P723" s="94">
        <f t="shared" ca="1" si="200"/>
        <v>19.471892714488362</v>
      </c>
      <c r="Q723" s="94">
        <f t="shared" ca="1" si="201"/>
        <v>19.471892714488362</v>
      </c>
      <c r="R723" s="94">
        <f t="shared" ca="1" si="202"/>
        <v>1.9471892714488361</v>
      </c>
      <c r="S723" s="94">
        <f t="shared" ca="1" si="203"/>
        <v>1.9471892714488361</v>
      </c>
      <c r="T723" s="4">
        <f t="shared" ca="1" si="204"/>
        <v>0</v>
      </c>
      <c r="U723" s="46">
        <f t="shared" ca="1" si="205"/>
        <v>1580.7654679859752</v>
      </c>
      <c r="V723" s="4">
        <f t="shared" ca="1" si="206"/>
        <v>0</v>
      </c>
      <c r="W723" s="13">
        <f t="shared" ca="1" si="207"/>
        <v>8860.8208860000013</v>
      </c>
      <c r="X723" s="4">
        <f t="shared" ca="1" si="208"/>
        <v>0</v>
      </c>
    </row>
    <row r="724" spans="1:24" x14ac:dyDescent="0.2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6.1080211788750005E-2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5.6871479795446238E-4</v>
      </c>
      <c r="L724" s="13">
        <f t="shared" ca="1" si="196"/>
        <v>162</v>
      </c>
      <c r="M724" s="7">
        <f t="shared" ca="1" si="197"/>
        <v>838</v>
      </c>
      <c r="N724" s="44">
        <f t="shared" ca="1" si="198"/>
        <v>7</v>
      </c>
      <c r="O724" s="94">
        <f t="shared" ca="1" si="199"/>
        <v>1.9471892714488361</v>
      </c>
      <c r="P724" s="94">
        <f t="shared" ca="1" si="200"/>
        <v>19.471892714488362</v>
      </c>
      <c r="Q724" s="94">
        <f t="shared" ca="1" si="201"/>
        <v>19.471892714488362</v>
      </c>
      <c r="R724" s="94">
        <f t="shared" ca="1" si="202"/>
        <v>1.9471892714488361</v>
      </c>
      <c r="S724" s="94">
        <f t="shared" ca="1" si="203"/>
        <v>1.9471892714488361</v>
      </c>
      <c r="T724" s="4">
        <f t="shared" ca="1" si="204"/>
        <v>1.1073953530911216E-3</v>
      </c>
      <c r="U724" s="46">
        <f t="shared" ca="1" si="205"/>
        <v>1558.7654679859752</v>
      </c>
      <c r="V724" s="4">
        <f t="shared" ca="1" si="206"/>
        <v>0.88649298818403688</v>
      </c>
      <c r="W724" s="13">
        <f t="shared" ca="1" si="207"/>
        <v>6800.164866000001</v>
      </c>
      <c r="X724" s="4">
        <f t="shared" ca="1" si="208"/>
        <v>3.8673543878242245</v>
      </c>
    </row>
    <row r="725" spans="1:24" x14ac:dyDescent="0.2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6.1080211788750005E-2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1.1489187837463897E-5</v>
      </c>
      <c r="L725" s="13">
        <f t="shared" ca="1" si="196"/>
        <v>140</v>
      </c>
      <c r="M725" s="7">
        <f t="shared" ca="1" si="197"/>
        <v>860</v>
      </c>
      <c r="N725" s="44">
        <f t="shared" ca="1" si="198"/>
        <v>8</v>
      </c>
      <c r="O725" s="94">
        <f t="shared" ca="1" si="199"/>
        <v>2.1318561482700513</v>
      </c>
      <c r="P725" s="94">
        <f t="shared" ca="1" si="200"/>
        <v>21.318561482700517</v>
      </c>
      <c r="Q725" s="94">
        <f t="shared" ca="1" si="201"/>
        <v>21.133894605879298</v>
      </c>
      <c r="R725" s="94">
        <f t="shared" ca="1" si="202"/>
        <v>2.1226228044289908</v>
      </c>
      <c r="S725" s="94">
        <f t="shared" ca="1" si="203"/>
        <v>2.1318561482700513</v>
      </c>
      <c r="T725" s="4">
        <f t="shared" ca="1" si="204"/>
        <v>2.4493295729926903E-5</v>
      </c>
      <c r="U725" s="46">
        <f t="shared" ca="1" si="205"/>
        <v>1642.1665171136483</v>
      </c>
      <c r="V725" s="4">
        <f t="shared" ca="1" si="206"/>
        <v>1.8867159575512576E-2</v>
      </c>
      <c r="W725" s="13">
        <f t="shared" ca="1" si="207"/>
        <v>4739.5088460000006</v>
      </c>
      <c r="X725" s="4">
        <f t="shared" ca="1" si="208"/>
        <v>5.4453107389015758E-2</v>
      </c>
    </row>
    <row r="726" spans="1:24" x14ac:dyDescent="0.2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6.1080211788750005E-2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5.8026201199312663E-8</v>
      </c>
      <c r="L726" s="13">
        <f t="shared" ca="1" si="196"/>
        <v>118</v>
      </c>
      <c r="M726" s="7">
        <f t="shared" ca="1" si="197"/>
        <v>882</v>
      </c>
      <c r="N726" s="44">
        <f t="shared" ca="1" si="198"/>
        <v>8</v>
      </c>
      <c r="O726" s="94">
        <f t="shared" ca="1" si="199"/>
        <v>2.1318561482700513</v>
      </c>
      <c r="P726" s="94">
        <f t="shared" ca="1" si="200"/>
        <v>21.318561482700517</v>
      </c>
      <c r="Q726" s="94">
        <f t="shared" ca="1" si="201"/>
        <v>21.318561482700517</v>
      </c>
      <c r="R726" s="94">
        <f t="shared" ca="1" si="202"/>
        <v>2.1318561482700518</v>
      </c>
      <c r="S726" s="94">
        <f t="shared" ca="1" si="203"/>
        <v>2.1318561482700513</v>
      </c>
      <c r="T726" s="4">
        <f t="shared" ca="1" si="204"/>
        <v>1.2370351378750973E-7</v>
      </c>
      <c r="U726" s="46">
        <f t="shared" ca="1" si="205"/>
        <v>1620.1665171136483</v>
      </c>
      <c r="V726" s="4">
        <f t="shared" ca="1" si="206"/>
        <v>9.4012108298426197E-5</v>
      </c>
      <c r="W726" s="13">
        <f t="shared" ca="1" si="207"/>
        <v>2678.8528260000007</v>
      </c>
      <c r="X726" s="4">
        <f t="shared" ca="1" si="208"/>
        <v>1.5544365306482337E-4</v>
      </c>
    </row>
    <row r="727" spans="1:24" x14ac:dyDescent="0.2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6.1080211788750005E-2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272</v>
      </c>
      <c r="M727" s="7">
        <f t="shared" ca="1" si="197"/>
        <v>728</v>
      </c>
      <c r="N727" s="44">
        <f t="shared" ca="1" si="198"/>
        <v>7</v>
      </c>
      <c r="O727" s="94">
        <f t="shared" ca="1" si="199"/>
        <v>1.9471892714488361</v>
      </c>
      <c r="P727" s="94">
        <f t="shared" ca="1" si="200"/>
        <v>18.828921119121027</v>
      </c>
      <c r="Q727" s="94">
        <f t="shared" ca="1" si="201"/>
        <v>17.328654063263912</v>
      </c>
      <c r="R727" s="94">
        <f t="shared" ca="1" si="202"/>
        <v>1.8078787591192469</v>
      </c>
      <c r="S727" s="94">
        <f t="shared" ca="1" si="203"/>
        <v>1.9471892714488361</v>
      </c>
      <c r="T727" s="4">
        <f t="shared" ca="1" si="204"/>
        <v>0</v>
      </c>
      <c r="U727" s="46">
        <f t="shared" ca="1" si="205"/>
        <v>1668.7654679859752</v>
      </c>
      <c r="V727" s="4">
        <f t="shared" ca="1" si="206"/>
        <v>0</v>
      </c>
      <c r="W727" s="13">
        <f t="shared" ca="1" si="207"/>
        <v>16317.74682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6.1080211788750005E-2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250</v>
      </c>
      <c r="M728" s="7">
        <f t="shared" ca="1" si="197"/>
        <v>750</v>
      </c>
      <c r="N728" s="44">
        <f t="shared" ca="1" si="198"/>
        <v>7</v>
      </c>
      <c r="O728" s="94">
        <f t="shared" ca="1" si="199"/>
        <v>1.9471892714488361</v>
      </c>
      <c r="P728" s="94">
        <f t="shared" ca="1" si="200"/>
        <v>19.471892714488362</v>
      </c>
      <c r="Q728" s="94">
        <f t="shared" ca="1" si="201"/>
        <v>19.471892714488362</v>
      </c>
      <c r="R728" s="94">
        <f t="shared" ca="1" si="202"/>
        <v>1.9471892714488361</v>
      </c>
      <c r="S728" s="94">
        <f t="shared" ca="1" si="203"/>
        <v>1.9471892714488361</v>
      </c>
      <c r="T728" s="4">
        <f t="shared" ca="1" si="204"/>
        <v>0</v>
      </c>
      <c r="U728" s="46">
        <f t="shared" ca="1" si="205"/>
        <v>1646.7654679859752</v>
      </c>
      <c r="V728" s="4">
        <f t="shared" ca="1" si="206"/>
        <v>0</v>
      </c>
      <c r="W728" s="13">
        <f t="shared" ca="1" si="207"/>
        <v>14257.0908</v>
      </c>
      <c r="X728" s="4">
        <f t="shared" ca="1" si="208"/>
        <v>0</v>
      </c>
    </row>
    <row r="729" spans="1:24" x14ac:dyDescent="0.2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6.1080211788750005E-2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228</v>
      </c>
      <c r="M729" s="7">
        <f t="shared" ca="1" si="197"/>
        <v>772</v>
      </c>
      <c r="N729" s="44">
        <f t="shared" ca="1" si="198"/>
        <v>7</v>
      </c>
      <c r="O729" s="94">
        <f t="shared" ca="1" si="199"/>
        <v>1.9471892714488361</v>
      </c>
      <c r="P729" s="94">
        <f t="shared" ca="1" si="200"/>
        <v>19.471892714488362</v>
      </c>
      <c r="Q729" s="94">
        <f t="shared" ca="1" si="201"/>
        <v>19.471892714488362</v>
      </c>
      <c r="R729" s="94">
        <f t="shared" ca="1" si="202"/>
        <v>1.9471892714488361</v>
      </c>
      <c r="S729" s="94">
        <f t="shared" ca="1" si="203"/>
        <v>1.9471892714488361</v>
      </c>
      <c r="T729" s="4">
        <f t="shared" ca="1" si="204"/>
        <v>0</v>
      </c>
      <c r="U729" s="46">
        <f t="shared" ca="1" si="205"/>
        <v>1624.7654679859752</v>
      </c>
      <c r="V729" s="4">
        <f t="shared" ca="1" si="206"/>
        <v>0</v>
      </c>
      <c r="W729" s="13">
        <f t="shared" ca="1" si="207"/>
        <v>12196.43478</v>
      </c>
      <c r="X729" s="4">
        <f t="shared" ca="1" si="208"/>
        <v>0</v>
      </c>
    </row>
    <row r="730" spans="1:24" x14ac:dyDescent="0.2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6.1080211788750005E-2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206</v>
      </c>
      <c r="M730" s="7">
        <f t="shared" ca="1" si="197"/>
        <v>794</v>
      </c>
      <c r="N730" s="44">
        <f t="shared" ca="1" si="198"/>
        <v>7</v>
      </c>
      <c r="O730" s="94">
        <f t="shared" ca="1" si="199"/>
        <v>1.9471892714488361</v>
      </c>
      <c r="P730" s="94">
        <f t="shared" ca="1" si="200"/>
        <v>19.471892714488362</v>
      </c>
      <c r="Q730" s="94">
        <f t="shared" ca="1" si="201"/>
        <v>19.471892714488362</v>
      </c>
      <c r="R730" s="94">
        <f t="shared" ca="1" si="202"/>
        <v>1.9471892714488361</v>
      </c>
      <c r="S730" s="94">
        <f t="shared" ca="1" si="203"/>
        <v>1.9471892714488361</v>
      </c>
      <c r="T730" s="4">
        <f t="shared" ca="1" si="204"/>
        <v>0</v>
      </c>
      <c r="U730" s="46">
        <f t="shared" ca="1" si="205"/>
        <v>1602.7654679859752</v>
      </c>
      <c r="V730" s="4">
        <f t="shared" ca="1" si="206"/>
        <v>0</v>
      </c>
      <c r="W730" s="13">
        <f t="shared" ca="1" si="207"/>
        <v>10135.778760000001</v>
      </c>
      <c r="X730" s="4">
        <f t="shared" ca="1" si="208"/>
        <v>0</v>
      </c>
    </row>
    <row r="731" spans="1:24" x14ac:dyDescent="0.2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6.1080211788750005E-2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184</v>
      </c>
      <c r="M731" s="7">
        <f t="shared" ca="1" si="197"/>
        <v>816</v>
      </c>
      <c r="N731" s="44">
        <f t="shared" ca="1" si="198"/>
        <v>7</v>
      </c>
      <c r="O731" s="94">
        <f t="shared" ca="1" si="199"/>
        <v>1.9471892714488361</v>
      </c>
      <c r="P731" s="94">
        <f t="shared" ca="1" si="200"/>
        <v>19.471892714488362</v>
      </c>
      <c r="Q731" s="94">
        <f t="shared" ca="1" si="201"/>
        <v>19.471892714488362</v>
      </c>
      <c r="R731" s="94">
        <f t="shared" ca="1" si="202"/>
        <v>1.9471892714488361</v>
      </c>
      <c r="S731" s="94">
        <f t="shared" ca="1" si="203"/>
        <v>1.9471892714488361</v>
      </c>
      <c r="T731" s="4">
        <f t="shared" ca="1" si="204"/>
        <v>0</v>
      </c>
      <c r="U731" s="46">
        <f t="shared" ca="1" si="205"/>
        <v>1580.7654679859752</v>
      </c>
      <c r="V731" s="4">
        <f t="shared" ca="1" si="206"/>
        <v>0</v>
      </c>
      <c r="W731" s="13">
        <f t="shared" ca="1" si="207"/>
        <v>8075.1227400000007</v>
      </c>
      <c r="X731" s="4">
        <f t="shared" ca="1" si="208"/>
        <v>0</v>
      </c>
    </row>
    <row r="732" spans="1:24" x14ac:dyDescent="0.2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6.1080211788750005E-2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2.963303420920617E-3</v>
      </c>
      <c r="L732" s="13">
        <f t="shared" ca="1" si="196"/>
        <v>162</v>
      </c>
      <c r="M732" s="7">
        <f t="shared" ca="1" si="197"/>
        <v>838</v>
      </c>
      <c r="N732" s="44">
        <f t="shared" ca="1" si="198"/>
        <v>7</v>
      </c>
      <c r="O732" s="94">
        <f t="shared" ca="1" si="199"/>
        <v>1.9471892714488361</v>
      </c>
      <c r="P732" s="94">
        <f t="shared" ca="1" si="200"/>
        <v>19.471892714488362</v>
      </c>
      <c r="Q732" s="94">
        <f t="shared" ca="1" si="201"/>
        <v>19.471892714488362</v>
      </c>
      <c r="R732" s="94">
        <f t="shared" ca="1" si="202"/>
        <v>1.9471892714488361</v>
      </c>
      <c r="S732" s="94">
        <f t="shared" ca="1" si="203"/>
        <v>1.9471892714488361</v>
      </c>
      <c r="T732" s="4">
        <f t="shared" ca="1" si="204"/>
        <v>5.7701126292642596E-3</v>
      </c>
      <c r="U732" s="46">
        <f t="shared" ca="1" si="205"/>
        <v>1558.7654679859752</v>
      </c>
      <c r="V732" s="4">
        <f t="shared" ca="1" si="206"/>
        <v>4.6190950436957667</v>
      </c>
      <c r="W732" s="13">
        <f t="shared" ca="1" si="207"/>
        <v>6014.4667200000004</v>
      </c>
      <c r="X732" s="4">
        <f t="shared" ca="1" si="208"/>
        <v>17.822689806389203</v>
      </c>
    </row>
    <row r="733" spans="1:24" x14ac:dyDescent="0.2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6.1080211788750005E-2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5.9864715574153935E-5</v>
      </c>
      <c r="L733" s="13">
        <f t="shared" ca="1" si="196"/>
        <v>140</v>
      </c>
      <c r="M733" s="7">
        <f t="shared" ca="1" si="197"/>
        <v>860</v>
      </c>
      <c r="N733" s="44">
        <f t="shared" ca="1" si="198"/>
        <v>8</v>
      </c>
      <c r="O733" s="94">
        <f t="shared" ca="1" si="199"/>
        <v>2.1318561482700513</v>
      </c>
      <c r="P733" s="94">
        <f t="shared" ca="1" si="200"/>
        <v>21.318561482700517</v>
      </c>
      <c r="Q733" s="94">
        <f t="shared" ca="1" si="201"/>
        <v>21.133894605879298</v>
      </c>
      <c r="R733" s="94">
        <f t="shared" ca="1" si="202"/>
        <v>2.1226228044289908</v>
      </c>
      <c r="S733" s="94">
        <f t="shared" ca="1" si="203"/>
        <v>2.1318561482700513</v>
      </c>
      <c r="T733" s="4">
        <f t="shared" ca="1" si="204"/>
        <v>1.2762296196119796E-4</v>
      </c>
      <c r="U733" s="46">
        <f t="shared" ca="1" si="205"/>
        <v>1642.1665171136483</v>
      </c>
      <c r="V733" s="4">
        <f t="shared" ca="1" si="206"/>
        <v>9.8307831472407542E-2</v>
      </c>
      <c r="W733" s="13">
        <f t="shared" ca="1" si="207"/>
        <v>3953.8107000000005</v>
      </c>
      <c r="X733" s="4">
        <f t="shared" ca="1" si="208"/>
        <v>0.23669375298954651</v>
      </c>
    </row>
    <row r="734" spans="1:24" x14ac:dyDescent="0.2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6.1080211788750005E-2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3.0234704835431308E-7</v>
      </c>
      <c r="L734" s="13">
        <f t="shared" ca="1" si="196"/>
        <v>118</v>
      </c>
      <c r="M734" s="7">
        <f t="shared" ca="1" si="197"/>
        <v>882</v>
      </c>
      <c r="N734" s="44">
        <f t="shared" ca="1" si="198"/>
        <v>8</v>
      </c>
      <c r="O734" s="94">
        <f t="shared" ca="1" si="199"/>
        <v>2.1318561482700513</v>
      </c>
      <c r="P734" s="94">
        <f t="shared" ca="1" si="200"/>
        <v>21.318561482700517</v>
      </c>
      <c r="Q734" s="94">
        <f t="shared" ca="1" si="201"/>
        <v>21.318561482700517</v>
      </c>
      <c r="R734" s="94">
        <f t="shared" ca="1" si="202"/>
        <v>2.1318561482700518</v>
      </c>
      <c r="S734" s="94">
        <f t="shared" ca="1" si="203"/>
        <v>2.1318561482700513</v>
      </c>
      <c r="T734" s="4">
        <f t="shared" ca="1" si="204"/>
        <v>6.4456041394544485E-7</v>
      </c>
      <c r="U734" s="46">
        <f t="shared" ca="1" si="205"/>
        <v>1620.1665171136483</v>
      </c>
      <c r="V734" s="4">
        <f t="shared" ca="1" si="206"/>
        <v>4.898525642917992E-4</v>
      </c>
      <c r="W734" s="13">
        <f t="shared" ca="1" si="207"/>
        <v>1893.1546800000001</v>
      </c>
      <c r="X734" s="4">
        <f t="shared" ca="1" si="208"/>
        <v>5.7238972957615413E-4</v>
      </c>
    </row>
    <row r="735" spans="1:24" x14ac:dyDescent="0.2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6.1080211788750005E-2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154</v>
      </c>
      <c r="M735" s="7">
        <f t="shared" ca="1" si="197"/>
        <v>846</v>
      </c>
      <c r="N735" s="44">
        <f t="shared" ca="1" si="198"/>
        <v>8</v>
      </c>
      <c r="O735" s="94">
        <f t="shared" ca="1" si="199"/>
        <v>2.1318561482700513</v>
      </c>
      <c r="P735" s="94">
        <f t="shared" ca="1" si="200"/>
        <v>20.395227098594436</v>
      </c>
      <c r="Q735" s="94">
        <f t="shared" ca="1" si="201"/>
        <v>19.471892714488362</v>
      </c>
      <c r="R735" s="94">
        <f t="shared" ca="1" si="202"/>
        <v>1.9933559906541398</v>
      </c>
      <c r="S735" s="94">
        <f t="shared" ca="1" si="203"/>
        <v>2.1318561482700513</v>
      </c>
      <c r="T735" s="4">
        <f t="shared" ca="1" si="204"/>
        <v>0</v>
      </c>
      <c r="U735" s="46">
        <f t="shared" ca="1" si="205"/>
        <v>1656.1665171136483</v>
      </c>
      <c r="V735" s="4">
        <f t="shared" ca="1" si="206"/>
        <v>0</v>
      </c>
      <c r="W735" s="13">
        <f t="shared" ca="1" si="207"/>
        <v>14424.592140000001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6.1080211788750005E-2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132</v>
      </c>
      <c r="M736" s="7">
        <f t="shared" ca="1" si="197"/>
        <v>868</v>
      </c>
      <c r="N736" s="44">
        <f t="shared" ca="1" si="198"/>
        <v>8</v>
      </c>
      <c r="O736" s="94">
        <f t="shared" ca="1" si="199"/>
        <v>2.1318561482700513</v>
      </c>
      <c r="P736" s="94">
        <f t="shared" ca="1" si="200"/>
        <v>21.318561482700517</v>
      </c>
      <c r="Q736" s="94">
        <f t="shared" ca="1" si="201"/>
        <v>21.318561482700517</v>
      </c>
      <c r="R736" s="94">
        <f t="shared" ca="1" si="202"/>
        <v>2.1318561482700518</v>
      </c>
      <c r="S736" s="94">
        <f t="shared" ca="1" si="203"/>
        <v>2.1318561482700513</v>
      </c>
      <c r="T736" s="4">
        <f t="shared" ca="1" si="204"/>
        <v>0</v>
      </c>
      <c r="U736" s="46">
        <f t="shared" ca="1" si="205"/>
        <v>1634.1665171136483</v>
      </c>
      <c r="V736" s="4">
        <f t="shared" ca="1" si="206"/>
        <v>0</v>
      </c>
      <c r="W736" s="13">
        <f t="shared" ca="1" si="207"/>
        <v>12363.93612</v>
      </c>
      <c r="X736" s="4">
        <f t="shared" ca="1" si="208"/>
        <v>0</v>
      </c>
    </row>
    <row r="737" spans="1:24" x14ac:dyDescent="0.2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6.1080211788750005E-2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110</v>
      </c>
      <c r="M737" s="7">
        <f t="shared" ca="1" si="197"/>
        <v>890</v>
      </c>
      <c r="N737" s="44">
        <f t="shared" ca="1" si="198"/>
        <v>8</v>
      </c>
      <c r="O737" s="94">
        <f t="shared" ca="1" si="199"/>
        <v>2.1318561482700513</v>
      </c>
      <c r="P737" s="94">
        <f t="shared" ca="1" si="200"/>
        <v>21.318561482700517</v>
      </c>
      <c r="Q737" s="94">
        <f t="shared" ca="1" si="201"/>
        <v>21.318561482700517</v>
      </c>
      <c r="R737" s="94">
        <f t="shared" ca="1" si="202"/>
        <v>2.1318561482700518</v>
      </c>
      <c r="S737" s="94">
        <f t="shared" ca="1" si="203"/>
        <v>2.1318561482700513</v>
      </c>
      <c r="T737" s="4">
        <f t="shared" ca="1" si="204"/>
        <v>0</v>
      </c>
      <c r="U737" s="46">
        <f t="shared" ca="1" si="205"/>
        <v>1612.1665171136483</v>
      </c>
      <c r="V737" s="4">
        <f t="shared" ca="1" si="206"/>
        <v>0</v>
      </c>
      <c r="W737" s="13">
        <f t="shared" ca="1" si="207"/>
        <v>10303.2801</v>
      </c>
      <c r="X737" s="4">
        <f t="shared" ca="1" si="208"/>
        <v>0</v>
      </c>
    </row>
    <row r="738" spans="1:24" x14ac:dyDescent="0.2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6.1080211788750005E-2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88</v>
      </c>
      <c r="M738" s="7">
        <f t="shared" ca="1" si="197"/>
        <v>912</v>
      </c>
      <c r="N738" s="44">
        <f t="shared" ca="1" si="198"/>
        <v>8</v>
      </c>
      <c r="O738" s="94">
        <f t="shared" ca="1" si="199"/>
        <v>2.1318561482700513</v>
      </c>
      <c r="P738" s="94">
        <f t="shared" ca="1" si="200"/>
        <v>21.318561482700517</v>
      </c>
      <c r="Q738" s="94">
        <f t="shared" ca="1" si="201"/>
        <v>21.318561482700517</v>
      </c>
      <c r="R738" s="94">
        <f t="shared" ca="1" si="202"/>
        <v>2.1318561482700518</v>
      </c>
      <c r="S738" s="94">
        <f t="shared" ca="1" si="203"/>
        <v>2.1318561482700513</v>
      </c>
      <c r="T738" s="4">
        <f t="shared" ca="1" si="204"/>
        <v>0</v>
      </c>
      <c r="U738" s="46">
        <f t="shared" ca="1" si="205"/>
        <v>1590.1665171136483</v>
      </c>
      <c r="V738" s="4">
        <f t="shared" ca="1" si="206"/>
        <v>0</v>
      </c>
      <c r="W738" s="13">
        <f t="shared" ca="1" si="207"/>
        <v>8242.6240800000014</v>
      </c>
      <c r="X738" s="4">
        <f t="shared" ca="1" si="208"/>
        <v>0</v>
      </c>
    </row>
    <row r="739" spans="1:24" x14ac:dyDescent="0.2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6.1080211788750005E-2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66</v>
      </c>
      <c r="M739" s="7">
        <f t="shared" ca="1" si="197"/>
        <v>934</v>
      </c>
      <c r="N739" s="44">
        <f t="shared" ca="1" si="198"/>
        <v>8</v>
      </c>
      <c r="O739" s="94">
        <f t="shared" ca="1" si="199"/>
        <v>2.1318561482700513</v>
      </c>
      <c r="P739" s="94">
        <f t="shared" ca="1" si="200"/>
        <v>21.318561482700517</v>
      </c>
      <c r="Q739" s="94">
        <f t="shared" ca="1" si="201"/>
        <v>21.318561482700517</v>
      </c>
      <c r="R739" s="94">
        <f t="shared" ca="1" si="202"/>
        <v>2.1318561482700518</v>
      </c>
      <c r="S739" s="94">
        <f t="shared" ca="1" si="203"/>
        <v>2.1318561482700513</v>
      </c>
      <c r="T739" s="4">
        <f t="shared" ca="1" si="204"/>
        <v>0</v>
      </c>
      <c r="U739" s="46">
        <f t="shared" ca="1" si="205"/>
        <v>1568.1665171136483</v>
      </c>
      <c r="V739" s="4">
        <f t="shared" ca="1" si="206"/>
        <v>0</v>
      </c>
      <c r="W739" s="13">
        <f t="shared" ca="1" si="207"/>
        <v>6181.9680600000002</v>
      </c>
      <c r="X739" s="4">
        <f t="shared" ca="1" si="208"/>
        <v>0</v>
      </c>
    </row>
    <row r="740" spans="1:24" x14ac:dyDescent="0.2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6.1080211788750005E-2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2.9932357787076968E-5</v>
      </c>
      <c r="L740" s="13">
        <f t="shared" ca="1" si="196"/>
        <v>44</v>
      </c>
      <c r="M740" s="7">
        <f t="shared" ca="1" si="197"/>
        <v>956</v>
      </c>
      <c r="N740" s="44">
        <f t="shared" ca="1" si="198"/>
        <v>8</v>
      </c>
      <c r="O740" s="94">
        <f t="shared" ca="1" si="199"/>
        <v>2.1318561482700513</v>
      </c>
      <c r="P740" s="94">
        <f t="shared" ca="1" si="200"/>
        <v>21.318561482700517</v>
      </c>
      <c r="Q740" s="94">
        <f t="shared" ca="1" si="201"/>
        <v>21.318561482700517</v>
      </c>
      <c r="R740" s="94">
        <f t="shared" ca="1" si="202"/>
        <v>2.1318561482700518</v>
      </c>
      <c r="S740" s="94">
        <f t="shared" ca="1" si="203"/>
        <v>2.1318561482700513</v>
      </c>
      <c r="T740" s="4">
        <f t="shared" ca="1" si="204"/>
        <v>6.381148098059898E-5</v>
      </c>
      <c r="U740" s="46">
        <f t="shared" ca="1" si="205"/>
        <v>1546.1665171136483</v>
      </c>
      <c r="V740" s="4">
        <f t="shared" ca="1" si="206"/>
        <v>4.6280409388644382E-2</v>
      </c>
      <c r="W740" s="13">
        <f t="shared" ca="1" si="207"/>
        <v>4121.3120400000007</v>
      </c>
      <c r="X740" s="4">
        <f t="shared" ca="1" si="208"/>
        <v>0.12336058653346808</v>
      </c>
    </row>
    <row r="741" spans="1:24" x14ac:dyDescent="0.2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6.1080211788750005E-2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6.0469409670862615E-7</v>
      </c>
      <c r="L741" s="13">
        <f t="shared" ca="1" si="196"/>
        <v>22</v>
      </c>
      <c r="M741" s="7">
        <f t="shared" ca="1" si="197"/>
        <v>978</v>
      </c>
      <c r="N741" s="44">
        <f t="shared" ca="1" si="198"/>
        <v>9</v>
      </c>
      <c r="O741" s="94">
        <f t="shared" ca="1" si="199"/>
        <v>2.2914004227428402</v>
      </c>
      <c r="P741" s="94">
        <f t="shared" ca="1" si="200"/>
        <v>22.914004227428396</v>
      </c>
      <c r="Q741" s="94">
        <f t="shared" ca="1" si="201"/>
        <v>22.435371404010034</v>
      </c>
      <c r="R741" s="94">
        <f t="shared" ca="1" si="202"/>
        <v>2.2674687815719219</v>
      </c>
      <c r="S741" s="94">
        <f t="shared" ca="1" si="203"/>
        <v>2.2914004227428402</v>
      </c>
      <c r="T741" s="4">
        <f t="shared" ca="1" si="204"/>
        <v>1.3855963088282458E-6</v>
      </c>
      <c r="U741" s="46">
        <f t="shared" ca="1" si="205"/>
        <v>1615.2285104781965</v>
      </c>
      <c r="V741" s="4">
        <f t="shared" ca="1" si="206"/>
        <v>9.7671914512163283E-4</v>
      </c>
      <c r="W741" s="13">
        <f t="shared" ca="1" si="207"/>
        <v>2060.6560200000004</v>
      </c>
      <c r="X741" s="4">
        <f t="shared" ca="1" si="208"/>
        <v>1.2460665306410928E-3</v>
      </c>
    </row>
    <row r="742" spans="1:24" x14ac:dyDescent="0.2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6.1080211788750005E-2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3.0540105894375087E-9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2.2914004227428402</v>
      </c>
      <c r="P742" s="94">
        <f t="shared" ca="1" si="200"/>
        <v>22.914004227428396</v>
      </c>
      <c r="Q742" s="94">
        <f t="shared" ca="1" si="201"/>
        <v>22.914004227428396</v>
      </c>
      <c r="R742" s="94">
        <f t="shared" ca="1" si="202"/>
        <v>2.2914004227428397</v>
      </c>
      <c r="S742" s="94">
        <f t="shared" ca="1" si="203"/>
        <v>2.2914004227428402</v>
      </c>
      <c r="T742" s="4">
        <f t="shared" ca="1" si="204"/>
        <v>6.9979611556982182E-9</v>
      </c>
      <c r="U742" s="46">
        <f t="shared" ca="1" si="205"/>
        <v>1593.2285104781965</v>
      </c>
      <c r="V742" s="4">
        <f t="shared" ca="1" si="206"/>
        <v>4.8657367423941612E-6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9.6952717125000004E-2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390</v>
      </c>
      <c r="M743" s="7">
        <f t="shared" ref="M743:M806" ca="1" si="216">MAX(Set2MinTP-(L743+Set2Regain), 0)</f>
        <v>610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1.7328654063263913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17.016733856373008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14.209451994354866</v>
      </c>
      <c r="R743" s="94">
        <f t="shared" ref="R743:R806" ca="1" si="221">(P743+Q743)/20</f>
        <v>1.5613092925363936</v>
      </c>
      <c r="S743" s="94">
        <f t="shared" ref="S743:S806" ca="1" si="222">R743*Set2ConserveTP + O743*(1-Set2ConserveTP)</f>
        <v>1.7328654063263913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1664.4373026654887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18996.599646000002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9.6952717125000004E-2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368</v>
      </c>
      <c r="M744" s="7">
        <f t="shared" ca="1" si="216"/>
        <v>632</v>
      </c>
      <c r="N744" s="44">
        <f t="shared" ca="1" si="217"/>
        <v>6</v>
      </c>
      <c r="O744" s="94">
        <f t="shared" ca="1" si="218"/>
        <v>1.7328654063263913</v>
      </c>
      <c r="P744" s="94">
        <f t="shared" ca="1" si="219"/>
        <v>17.328654063263912</v>
      </c>
      <c r="Q744" s="94">
        <f t="shared" ca="1" si="220"/>
        <v>17.328654063263912</v>
      </c>
      <c r="R744" s="94">
        <f t="shared" ca="1" si="221"/>
        <v>1.7328654063263911</v>
      </c>
      <c r="S744" s="94">
        <f t="shared" ca="1" si="222"/>
        <v>1.7328654063263913</v>
      </c>
      <c r="T744" s="4">
        <f t="shared" ca="1" si="223"/>
        <v>0</v>
      </c>
      <c r="U744" s="46">
        <f t="shared" ca="1" si="224"/>
        <v>1642.4373026654887</v>
      </c>
      <c r="V744" s="4">
        <f t="shared" ca="1" si="225"/>
        <v>0</v>
      </c>
      <c r="W744" s="13">
        <f t="shared" ca="1" si="226"/>
        <v>16935.943626</v>
      </c>
      <c r="X744" s="4">
        <f t="shared" ca="1" si="227"/>
        <v>0</v>
      </c>
    </row>
    <row r="745" spans="1:24" x14ac:dyDescent="0.2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9.6952717125000004E-2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346</v>
      </c>
      <c r="M745" s="7">
        <f t="shared" ca="1" si="216"/>
        <v>654</v>
      </c>
      <c r="N745" s="44">
        <f t="shared" ca="1" si="217"/>
        <v>6</v>
      </c>
      <c r="O745" s="94">
        <f t="shared" ca="1" si="218"/>
        <v>1.7328654063263913</v>
      </c>
      <c r="P745" s="94">
        <f t="shared" ca="1" si="219"/>
        <v>17.328654063263912</v>
      </c>
      <c r="Q745" s="94">
        <f t="shared" ca="1" si="220"/>
        <v>17.328654063263912</v>
      </c>
      <c r="R745" s="94">
        <f t="shared" ca="1" si="221"/>
        <v>1.7328654063263911</v>
      </c>
      <c r="S745" s="94">
        <f t="shared" ca="1" si="222"/>
        <v>1.7328654063263913</v>
      </c>
      <c r="T745" s="4">
        <f t="shared" ca="1" si="223"/>
        <v>0</v>
      </c>
      <c r="U745" s="46">
        <f t="shared" ca="1" si="224"/>
        <v>1620.4373026654887</v>
      </c>
      <c r="V745" s="4">
        <f t="shared" ca="1" si="225"/>
        <v>0</v>
      </c>
      <c r="W745" s="13">
        <f t="shared" ca="1" si="226"/>
        <v>14875.287606000002</v>
      </c>
      <c r="X745" s="4">
        <f t="shared" ca="1" si="227"/>
        <v>0</v>
      </c>
    </row>
    <row r="746" spans="1:24" x14ac:dyDescent="0.2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9.6952717125000004E-2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324</v>
      </c>
      <c r="M746" s="7">
        <f t="shared" ca="1" si="216"/>
        <v>676</v>
      </c>
      <c r="N746" s="44">
        <f t="shared" ca="1" si="217"/>
        <v>6</v>
      </c>
      <c r="O746" s="94">
        <f t="shared" ca="1" si="218"/>
        <v>1.7328654063263913</v>
      </c>
      <c r="P746" s="94">
        <f t="shared" ca="1" si="219"/>
        <v>17.328654063263912</v>
      </c>
      <c r="Q746" s="94">
        <f t="shared" ca="1" si="220"/>
        <v>17.328654063263912</v>
      </c>
      <c r="R746" s="94">
        <f t="shared" ca="1" si="221"/>
        <v>1.7328654063263911</v>
      </c>
      <c r="S746" s="94">
        <f t="shared" ca="1" si="222"/>
        <v>1.7328654063263913</v>
      </c>
      <c r="T746" s="4">
        <f t="shared" ca="1" si="223"/>
        <v>0</v>
      </c>
      <c r="U746" s="46">
        <f t="shared" ca="1" si="224"/>
        <v>1598.4373026654887</v>
      </c>
      <c r="V746" s="4">
        <f t="shared" ca="1" si="225"/>
        <v>0</v>
      </c>
      <c r="W746" s="13">
        <f t="shared" ca="1" si="226"/>
        <v>12814.631586000003</v>
      </c>
      <c r="X746" s="4">
        <f t="shared" ca="1" si="227"/>
        <v>0</v>
      </c>
    </row>
    <row r="747" spans="1:24" x14ac:dyDescent="0.2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9.6952717125000004E-2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8.8475773567486982E-2</v>
      </c>
      <c r="L747" s="13">
        <f t="shared" ca="1" si="215"/>
        <v>302</v>
      </c>
      <c r="M747" s="7">
        <f t="shared" ca="1" si="216"/>
        <v>698</v>
      </c>
      <c r="N747" s="44">
        <f t="shared" ca="1" si="217"/>
        <v>6</v>
      </c>
      <c r="O747" s="94">
        <f t="shared" ca="1" si="218"/>
        <v>1.7328654063263913</v>
      </c>
      <c r="P747" s="94">
        <f t="shared" ca="1" si="219"/>
        <v>17.328654063263912</v>
      </c>
      <c r="Q747" s="94">
        <f t="shared" ca="1" si="220"/>
        <v>17.328654063263912</v>
      </c>
      <c r="R747" s="94">
        <f t="shared" ca="1" si="221"/>
        <v>1.7328654063263911</v>
      </c>
      <c r="S747" s="94">
        <f t="shared" ca="1" si="222"/>
        <v>1.7328654063263913</v>
      </c>
      <c r="T747" s="4">
        <f t="shared" ca="1" si="223"/>
        <v>0.15331660731306512</v>
      </c>
      <c r="U747" s="46">
        <f t="shared" ca="1" si="224"/>
        <v>1576.4373026654887</v>
      </c>
      <c r="V747" s="4">
        <f t="shared" ca="1" si="225"/>
        <v>139.47650983397173</v>
      </c>
      <c r="W747" s="13">
        <f t="shared" ca="1" si="226"/>
        <v>10753.975566000001</v>
      </c>
      <c r="X747" s="4">
        <f t="shared" ca="1" si="227"/>
        <v>951.46630712770377</v>
      </c>
    </row>
    <row r="748" spans="1:24" x14ac:dyDescent="0.2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9.6952717125000004E-2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2.6810840474996078E-3</v>
      </c>
      <c r="L748" s="13">
        <f t="shared" ca="1" si="215"/>
        <v>280</v>
      </c>
      <c r="M748" s="7">
        <f t="shared" ca="1" si="216"/>
        <v>720</v>
      </c>
      <c r="N748" s="44">
        <f t="shared" ca="1" si="217"/>
        <v>6</v>
      </c>
      <c r="O748" s="94">
        <f t="shared" ca="1" si="218"/>
        <v>1.7328654063263913</v>
      </c>
      <c r="P748" s="94">
        <f t="shared" ca="1" si="219"/>
        <v>17.328654063263912</v>
      </c>
      <c r="Q748" s="94">
        <f t="shared" ca="1" si="220"/>
        <v>17.328654063263912</v>
      </c>
      <c r="R748" s="94">
        <f t="shared" ca="1" si="221"/>
        <v>1.7328654063263911</v>
      </c>
      <c r="S748" s="94">
        <f t="shared" ca="1" si="222"/>
        <v>1.7328654063263913</v>
      </c>
      <c r="T748" s="4">
        <f t="shared" ca="1" si="223"/>
        <v>4.6459577973656137E-3</v>
      </c>
      <c r="U748" s="46">
        <f t="shared" ca="1" si="224"/>
        <v>1554.4373026654887</v>
      </c>
      <c r="V748" s="4">
        <f t="shared" ca="1" si="225"/>
        <v>4.1675770550147613</v>
      </c>
      <c r="W748" s="13">
        <f t="shared" ca="1" si="226"/>
        <v>8693.3195460000024</v>
      </c>
      <c r="X748" s="4">
        <f t="shared" ca="1" si="227"/>
        <v>23.307520354597138</v>
      </c>
    </row>
    <row r="749" spans="1:24" x14ac:dyDescent="0.2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9.6952717125000004E-2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2.7081657045450613E-5</v>
      </c>
      <c r="L749" s="13">
        <f t="shared" ca="1" si="215"/>
        <v>258</v>
      </c>
      <c r="M749" s="7">
        <f t="shared" ca="1" si="216"/>
        <v>742</v>
      </c>
      <c r="N749" s="44">
        <f t="shared" ca="1" si="217"/>
        <v>7</v>
      </c>
      <c r="O749" s="94">
        <f t="shared" ca="1" si="218"/>
        <v>1.9471892714488361</v>
      </c>
      <c r="P749" s="94">
        <f t="shared" ca="1" si="219"/>
        <v>19.471892714488362</v>
      </c>
      <c r="Q749" s="94">
        <f t="shared" ca="1" si="220"/>
        <v>19.471892714488362</v>
      </c>
      <c r="R749" s="94">
        <f t="shared" ca="1" si="221"/>
        <v>1.9471892714488361</v>
      </c>
      <c r="S749" s="94">
        <f t="shared" ca="1" si="222"/>
        <v>1.9471892714488361</v>
      </c>
      <c r="T749" s="4">
        <f t="shared" ca="1" si="223"/>
        <v>5.2733112051958218E-5</v>
      </c>
      <c r="U749" s="46">
        <f t="shared" ca="1" si="224"/>
        <v>1654.7654679859752</v>
      </c>
      <c r="V749" s="4">
        <f t="shared" ca="1" si="225"/>
        <v>4.4813790894650769E-2</v>
      </c>
      <c r="W749" s="13">
        <f t="shared" ca="1" si="226"/>
        <v>6632.6635260000012</v>
      </c>
      <c r="X749" s="4">
        <f t="shared" ca="1" si="227"/>
        <v>0.17962351890900125</v>
      </c>
    </row>
    <row r="750" spans="1:24" x14ac:dyDescent="0.2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9.6952717125000004E-2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9.1184030456062756E-8</v>
      </c>
      <c r="L750" s="13">
        <f t="shared" ca="1" si="215"/>
        <v>236</v>
      </c>
      <c r="M750" s="7">
        <f t="shared" ca="1" si="216"/>
        <v>764</v>
      </c>
      <c r="N750" s="44">
        <f t="shared" ca="1" si="217"/>
        <v>7</v>
      </c>
      <c r="O750" s="94">
        <f t="shared" ca="1" si="218"/>
        <v>1.9471892714488361</v>
      </c>
      <c r="P750" s="94">
        <f t="shared" ca="1" si="219"/>
        <v>19.471892714488362</v>
      </c>
      <c r="Q750" s="94">
        <f t="shared" ca="1" si="220"/>
        <v>19.471892714488362</v>
      </c>
      <c r="R750" s="94">
        <f t="shared" ca="1" si="221"/>
        <v>1.9471892714488361</v>
      </c>
      <c r="S750" s="94">
        <f t="shared" ca="1" si="222"/>
        <v>1.9471892714488361</v>
      </c>
      <c r="T750" s="4">
        <f t="shared" ca="1" si="223"/>
        <v>1.7755256583150933E-7</v>
      </c>
      <c r="U750" s="46">
        <f t="shared" ca="1" si="224"/>
        <v>1632.7654679859752</v>
      </c>
      <c r="V750" s="4">
        <f t="shared" ca="1" si="225"/>
        <v>1.4888213616044073E-4</v>
      </c>
      <c r="W750" s="13">
        <f t="shared" ca="1" si="226"/>
        <v>4572.0075060000008</v>
      </c>
      <c r="X750" s="4">
        <f t="shared" ca="1" si="227"/>
        <v>4.1689407167245162E-4</v>
      </c>
    </row>
    <row r="751" spans="1:24" x14ac:dyDescent="0.2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9.6952717125000004E-2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272</v>
      </c>
      <c r="M751" s="7">
        <f t="shared" ca="1" si="216"/>
        <v>728</v>
      </c>
      <c r="N751" s="44">
        <f t="shared" ca="1" si="217"/>
        <v>7</v>
      </c>
      <c r="O751" s="94">
        <f t="shared" ca="1" si="218"/>
        <v>1.9471892714488361</v>
      </c>
      <c r="P751" s="94">
        <f t="shared" ca="1" si="219"/>
        <v>18.828921119121027</v>
      </c>
      <c r="Q751" s="94">
        <f t="shared" ca="1" si="220"/>
        <v>17.328654063263912</v>
      </c>
      <c r="R751" s="94">
        <f t="shared" ca="1" si="221"/>
        <v>1.8078787591192469</v>
      </c>
      <c r="S751" s="94">
        <f t="shared" ca="1" si="222"/>
        <v>1.9471892714488361</v>
      </c>
      <c r="T751" s="4">
        <f t="shared" ca="1" si="223"/>
        <v>0</v>
      </c>
      <c r="U751" s="46">
        <f t="shared" ca="1" si="224"/>
        <v>1668.7654679859752</v>
      </c>
      <c r="V751" s="4">
        <f t="shared" ca="1" si="225"/>
        <v>0</v>
      </c>
      <c r="W751" s="13">
        <f t="shared" ca="1" si="226"/>
        <v>17103.444966000003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9.6952717125000004E-2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250</v>
      </c>
      <c r="M752" s="7">
        <f t="shared" ca="1" si="216"/>
        <v>750</v>
      </c>
      <c r="N752" s="44">
        <f t="shared" ca="1" si="217"/>
        <v>7</v>
      </c>
      <c r="O752" s="94">
        <f t="shared" ca="1" si="218"/>
        <v>1.9471892714488361</v>
      </c>
      <c r="P752" s="94">
        <f t="shared" ca="1" si="219"/>
        <v>19.471892714488362</v>
      </c>
      <c r="Q752" s="94">
        <f t="shared" ca="1" si="220"/>
        <v>19.471892714488362</v>
      </c>
      <c r="R752" s="94">
        <f t="shared" ca="1" si="221"/>
        <v>1.9471892714488361</v>
      </c>
      <c r="S752" s="94">
        <f t="shared" ca="1" si="222"/>
        <v>1.9471892714488361</v>
      </c>
      <c r="T752" s="4">
        <f t="shared" ca="1" si="223"/>
        <v>0</v>
      </c>
      <c r="U752" s="46">
        <f t="shared" ca="1" si="224"/>
        <v>1646.7654679859752</v>
      </c>
      <c r="V752" s="4">
        <f t="shared" ca="1" si="225"/>
        <v>0</v>
      </c>
      <c r="W752" s="13">
        <f t="shared" ca="1" si="226"/>
        <v>15042.788946000001</v>
      </c>
      <c r="X752" s="4">
        <f t="shared" ca="1" si="227"/>
        <v>0</v>
      </c>
    </row>
    <row r="753" spans="1:24" x14ac:dyDescent="0.2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9.6952717125000004E-2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228</v>
      </c>
      <c r="M753" s="7">
        <f t="shared" ca="1" si="216"/>
        <v>772</v>
      </c>
      <c r="N753" s="44">
        <f t="shared" ca="1" si="217"/>
        <v>7</v>
      </c>
      <c r="O753" s="94">
        <f t="shared" ca="1" si="218"/>
        <v>1.9471892714488361</v>
      </c>
      <c r="P753" s="94">
        <f t="shared" ca="1" si="219"/>
        <v>19.471892714488362</v>
      </c>
      <c r="Q753" s="94">
        <f t="shared" ca="1" si="220"/>
        <v>19.471892714488362</v>
      </c>
      <c r="R753" s="94">
        <f t="shared" ca="1" si="221"/>
        <v>1.9471892714488361</v>
      </c>
      <c r="S753" s="94">
        <f t="shared" ca="1" si="222"/>
        <v>1.9471892714488361</v>
      </c>
      <c r="T753" s="4">
        <f t="shared" ca="1" si="223"/>
        <v>0</v>
      </c>
      <c r="U753" s="46">
        <f t="shared" ca="1" si="224"/>
        <v>1624.7654679859752</v>
      </c>
      <c r="V753" s="4">
        <f t="shared" ca="1" si="225"/>
        <v>0</v>
      </c>
      <c r="W753" s="13">
        <f t="shared" ca="1" si="226"/>
        <v>12982.132926</v>
      </c>
      <c r="X753" s="4">
        <f t="shared" ca="1" si="227"/>
        <v>0</v>
      </c>
    </row>
    <row r="754" spans="1:24" x14ac:dyDescent="0.2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9.6952717125000004E-2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206</v>
      </c>
      <c r="M754" s="7">
        <f t="shared" ca="1" si="216"/>
        <v>794</v>
      </c>
      <c r="N754" s="44">
        <f t="shared" ca="1" si="217"/>
        <v>7</v>
      </c>
      <c r="O754" s="94">
        <f t="shared" ca="1" si="218"/>
        <v>1.9471892714488361</v>
      </c>
      <c r="P754" s="94">
        <f t="shared" ca="1" si="219"/>
        <v>19.471892714488362</v>
      </c>
      <c r="Q754" s="94">
        <f t="shared" ca="1" si="220"/>
        <v>19.471892714488362</v>
      </c>
      <c r="R754" s="94">
        <f t="shared" ca="1" si="221"/>
        <v>1.9471892714488361</v>
      </c>
      <c r="S754" s="94">
        <f t="shared" ca="1" si="222"/>
        <v>1.9471892714488361</v>
      </c>
      <c r="T754" s="4">
        <f t="shared" ca="1" si="223"/>
        <v>0</v>
      </c>
      <c r="U754" s="46">
        <f t="shared" ca="1" si="224"/>
        <v>1602.7654679859752</v>
      </c>
      <c r="V754" s="4">
        <f t="shared" ca="1" si="225"/>
        <v>0</v>
      </c>
      <c r="W754" s="13">
        <f t="shared" ca="1" si="226"/>
        <v>10921.476906000002</v>
      </c>
      <c r="X754" s="4">
        <f t="shared" ca="1" si="227"/>
        <v>0</v>
      </c>
    </row>
    <row r="755" spans="1:24" x14ac:dyDescent="0.2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9.6952717125000004E-2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8.9369468249986934E-4</v>
      </c>
      <c r="L755" s="13">
        <f t="shared" ca="1" si="215"/>
        <v>184</v>
      </c>
      <c r="M755" s="7">
        <f t="shared" ca="1" si="216"/>
        <v>816</v>
      </c>
      <c r="N755" s="44">
        <f t="shared" ca="1" si="217"/>
        <v>7</v>
      </c>
      <c r="O755" s="94">
        <f t="shared" ca="1" si="218"/>
        <v>1.9471892714488361</v>
      </c>
      <c r="P755" s="94">
        <f t="shared" ca="1" si="219"/>
        <v>19.471892714488362</v>
      </c>
      <c r="Q755" s="94">
        <f t="shared" ca="1" si="220"/>
        <v>19.471892714488362</v>
      </c>
      <c r="R755" s="94">
        <f t="shared" ca="1" si="221"/>
        <v>1.9471892714488361</v>
      </c>
      <c r="S755" s="94">
        <f t="shared" ca="1" si="222"/>
        <v>1.9471892714488361</v>
      </c>
      <c r="T755" s="4">
        <f t="shared" ca="1" si="223"/>
        <v>1.7401926977146196E-3</v>
      </c>
      <c r="U755" s="46">
        <f t="shared" ca="1" si="224"/>
        <v>1580.7654679859752</v>
      </c>
      <c r="V755" s="4">
        <f t="shared" ca="1" si="225"/>
        <v>1.4127216930184834</v>
      </c>
      <c r="W755" s="13">
        <f t="shared" ca="1" si="226"/>
        <v>8860.8208860000013</v>
      </c>
      <c r="X755" s="4">
        <f t="shared" ca="1" si="227"/>
        <v>7.9188685084019825</v>
      </c>
    </row>
    <row r="756" spans="1:24" x14ac:dyDescent="0.2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9.6952717125000004E-2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2.708165704545061E-5</v>
      </c>
      <c r="L756" s="13">
        <f t="shared" ca="1" si="215"/>
        <v>162</v>
      </c>
      <c r="M756" s="7">
        <f t="shared" ca="1" si="216"/>
        <v>838</v>
      </c>
      <c r="N756" s="44">
        <f t="shared" ca="1" si="217"/>
        <v>7</v>
      </c>
      <c r="O756" s="94">
        <f t="shared" ca="1" si="218"/>
        <v>1.9471892714488361</v>
      </c>
      <c r="P756" s="94">
        <f t="shared" ca="1" si="219"/>
        <v>19.471892714488362</v>
      </c>
      <c r="Q756" s="94">
        <f t="shared" ca="1" si="220"/>
        <v>19.471892714488362</v>
      </c>
      <c r="R756" s="94">
        <f t="shared" ca="1" si="221"/>
        <v>1.9471892714488361</v>
      </c>
      <c r="S756" s="94">
        <f t="shared" ca="1" si="222"/>
        <v>1.9471892714488361</v>
      </c>
      <c r="T756" s="4">
        <f t="shared" ca="1" si="223"/>
        <v>5.2733112051958212E-5</v>
      </c>
      <c r="U756" s="46">
        <f t="shared" ca="1" si="224"/>
        <v>1558.7654679859752</v>
      </c>
      <c r="V756" s="4">
        <f t="shared" ca="1" si="225"/>
        <v>4.22139518182875E-2</v>
      </c>
      <c r="W756" s="13">
        <f t="shared" ca="1" si="226"/>
        <v>6800.164866000001</v>
      </c>
      <c r="X756" s="4">
        <f t="shared" ca="1" si="227"/>
        <v>0.18415973275353462</v>
      </c>
    </row>
    <row r="757" spans="1:24" x14ac:dyDescent="0.2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9.6952717125000004E-2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2.7355209136818825E-7</v>
      </c>
      <c r="L757" s="13">
        <f t="shared" ca="1" si="215"/>
        <v>140</v>
      </c>
      <c r="M757" s="7">
        <f t="shared" ca="1" si="216"/>
        <v>860</v>
      </c>
      <c r="N757" s="44">
        <f t="shared" ca="1" si="217"/>
        <v>8</v>
      </c>
      <c r="O757" s="94">
        <f t="shared" ca="1" si="218"/>
        <v>2.1318561482700513</v>
      </c>
      <c r="P757" s="94">
        <f t="shared" ca="1" si="219"/>
        <v>21.318561482700517</v>
      </c>
      <c r="Q757" s="94">
        <f t="shared" ca="1" si="220"/>
        <v>21.133894605879298</v>
      </c>
      <c r="R757" s="94">
        <f t="shared" ca="1" si="221"/>
        <v>2.1226228044289908</v>
      </c>
      <c r="S757" s="94">
        <f t="shared" ca="1" si="222"/>
        <v>2.1318561482700513</v>
      </c>
      <c r="T757" s="4">
        <f t="shared" ca="1" si="223"/>
        <v>5.8317370785540301E-7</v>
      </c>
      <c r="U757" s="46">
        <f t="shared" ca="1" si="224"/>
        <v>1642.1665171136483</v>
      </c>
      <c r="V757" s="4">
        <f t="shared" ca="1" si="225"/>
        <v>4.4921808513125218E-4</v>
      </c>
      <c r="W757" s="13">
        <f t="shared" ca="1" si="226"/>
        <v>4739.5088460000006</v>
      </c>
      <c r="X757" s="4">
        <f t="shared" ca="1" si="227"/>
        <v>1.2965025568813288E-3</v>
      </c>
    </row>
    <row r="758" spans="1:24" x14ac:dyDescent="0.2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9.6952717125000004E-2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9.2105081268750333E-10</v>
      </c>
      <c r="L758" s="13">
        <f t="shared" ca="1" si="215"/>
        <v>118</v>
      </c>
      <c r="M758" s="7">
        <f t="shared" ca="1" si="216"/>
        <v>882</v>
      </c>
      <c r="N758" s="44">
        <f t="shared" ca="1" si="217"/>
        <v>8</v>
      </c>
      <c r="O758" s="94">
        <f t="shared" ca="1" si="218"/>
        <v>2.1318561482700513</v>
      </c>
      <c r="P758" s="94">
        <f t="shared" ca="1" si="219"/>
        <v>21.318561482700517</v>
      </c>
      <c r="Q758" s="94">
        <f t="shared" ca="1" si="220"/>
        <v>21.318561482700517</v>
      </c>
      <c r="R758" s="94">
        <f t="shared" ca="1" si="221"/>
        <v>2.1318561482700518</v>
      </c>
      <c r="S758" s="94">
        <f t="shared" ca="1" si="222"/>
        <v>2.1318561482700513</v>
      </c>
      <c r="T758" s="4">
        <f t="shared" ca="1" si="223"/>
        <v>1.9635478378969812E-9</v>
      </c>
      <c r="U758" s="46">
        <f t="shared" ca="1" si="224"/>
        <v>1620.1665171136483</v>
      </c>
      <c r="V758" s="4">
        <f t="shared" ca="1" si="225"/>
        <v>1.4922556872766075E-6</v>
      </c>
      <c r="W758" s="13">
        <f t="shared" ca="1" si="226"/>
        <v>2678.8528260000007</v>
      </c>
      <c r="X758" s="4">
        <f t="shared" ca="1" si="227"/>
        <v>2.4673595724575157E-6</v>
      </c>
    </row>
    <row r="759" spans="1:24" x14ac:dyDescent="0.2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9.6952717125000004E-2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272</v>
      </c>
      <c r="M759" s="7">
        <f t="shared" ca="1" si="216"/>
        <v>728</v>
      </c>
      <c r="N759" s="44">
        <f t="shared" ca="1" si="217"/>
        <v>7</v>
      </c>
      <c r="O759" s="94">
        <f t="shared" ca="1" si="218"/>
        <v>1.9471892714488361</v>
      </c>
      <c r="P759" s="94">
        <f t="shared" ca="1" si="219"/>
        <v>18.828921119121027</v>
      </c>
      <c r="Q759" s="94">
        <f t="shared" ca="1" si="220"/>
        <v>17.328654063263912</v>
      </c>
      <c r="R759" s="94">
        <f t="shared" ca="1" si="221"/>
        <v>1.8078787591192469</v>
      </c>
      <c r="S759" s="94">
        <f t="shared" ca="1" si="222"/>
        <v>1.9471892714488361</v>
      </c>
      <c r="T759" s="4">
        <f t="shared" ca="1" si="223"/>
        <v>0</v>
      </c>
      <c r="U759" s="46">
        <f t="shared" ca="1" si="224"/>
        <v>1668.7654679859752</v>
      </c>
      <c r="V759" s="4">
        <f t="shared" ca="1" si="225"/>
        <v>0</v>
      </c>
      <c r="W759" s="13">
        <f t="shared" ca="1" si="226"/>
        <v>16317.74682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9.6952717125000004E-2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250</v>
      </c>
      <c r="M760" s="7">
        <f t="shared" ca="1" si="216"/>
        <v>750</v>
      </c>
      <c r="N760" s="44">
        <f t="shared" ca="1" si="217"/>
        <v>7</v>
      </c>
      <c r="O760" s="94">
        <f t="shared" ca="1" si="218"/>
        <v>1.9471892714488361</v>
      </c>
      <c r="P760" s="94">
        <f t="shared" ca="1" si="219"/>
        <v>19.471892714488362</v>
      </c>
      <c r="Q760" s="94">
        <f t="shared" ca="1" si="220"/>
        <v>19.471892714488362</v>
      </c>
      <c r="R760" s="94">
        <f t="shared" ca="1" si="221"/>
        <v>1.9471892714488361</v>
      </c>
      <c r="S760" s="94">
        <f t="shared" ca="1" si="222"/>
        <v>1.9471892714488361</v>
      </c>
      <c r="T760" s="4">
        <f t="shared" ca="1" si="223"/>
        <v>0</v>
      </c>
      <c r="U760" s="46">
        <f t="shared" ca="1" si="224"/>
        <v>1646.7654679859752</v>
      </c>
      <c r="V760" s="4">
        <f t="shared" ca="1" si="225"/>
        <v>0</v>
      </c>
      <c r="W760" s="13">
        <f t="shared" ca="1" si="226"/>
        <v>14257.0908</v>
      </c>
      <c r="X760" s="4">
        <f t="shared" ca="1" si="227"/>
        <v>0</v>
      </c>
    </row>
    <row r="761" spans="1:24" x14ac:dyDescent="0.2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9.6952717125000004E-2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228</v>
      </c>
      <c r="M761" s="7">
        <f t="shared" ca="1" si="216"/>
        <v>772</v>
      </c>
      <c r="N761" s="44">
        <f t="shared" ca="1" si="217"/>
        <v>7</v>
      </c>
      <c r="O761" s="94">
        <f t="shared" ca="1" si="218"/>
        <v>1.9471892714488361</v>
      </c>
      <c r="P761" s="94">
        <f t="shared" ca="1" si="219"/>
        <v>19.471892714488362</v>
      </c>
      <c r="Q761" s="94">
        <f t="shared" ca="1" si="220"/>
        <v>19.471892714488362</v>
      </c>
      <c r="R761" s="94">
        <f t="shared" ca="1" si="221"/>
        <v>1.9471892714488361</v>
      </c>
      <c r="S761" s="94">
        <f t="shared" ca="1" si="222"/>
        <v>1.9471892714488361</v>
      </c>
      <c r="T761" s="4">
        <f t="shared" ca="1" si="223"/>
        <v>0</v>
      </c>
      <c r="U761" s="46">
        <f t="shared" ca="1" si="224"/>
        <v>1624.7654679859752</v>
      </c>
      <c r="V761" s="4">
        <f t="shared" ca="1" si="225"/>
        <v>0</v>
      </c>
      <c r="W761" s="13">
        <f t="shared" ca="1" si="226"/>
        <v>12196.43478</v>
      </c>
      <c r="X761" s="4">
        <f t="shared" ca="1" si="227"/>
        <v>0</v>
      </c>
    </row>
    <row r="762" spans="1:24" x14ac:dyDescent="0.2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9.6952717125000004E-2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206</v>
      </c>
      <c r="M762" s="7">
        <f t="shared" ca="1" si="216"/>
        <v>794</v>
      </c>
      <c r="N762" s="44">
        <f t="shared" ca="1" si="217"/>
        <v>7</v>
      </c>
      <c r="O762" s="94">
        <f t="shared" ca="1" si="218"/>
        <v>1.9471892714488361</v>
      </c>
      <c r="P762" s="94">
        <f t="shared" ca="1" si="219"/>
        <v>19.471892714488362</v>
      </c>
      <c r="Q762" s="94">
        <f t="shared" ca="1" si="220"/>
        <v>19.471892714488362</v>
      </c>
      <c r="R762" s="94">
        <f t="shared" ca="1" si="221"/>
        <v>1.9471892714488361</v>
      </c>
      <c r="S762" s="94">
        <f t="shared" ca="1" si="222"/>
        <v>1.9471892714488361</v>
      </c>
      <c r="T762" s="4">
        <f t="shared" ca="1" si="223"/>
        <v>0</v>
      </c>
      <c r="U762" s="46">
        <f t="shared" ca="1" si="224"/>
        <v>1602.7654679859752</v>
      </c>
      <c r="V762" s="4">
        <f t="shared" ca="1" si="225"/>
        <v>0</v>
      </c>
      <c r="W762" s="13">
        <f t="shared" ca="1" si="226"/>
        <v>10135.778760000001</v>
      </c>
      <c r="X762" s="4">
        <f t="shared" ca="1" si="227"/>
        <v>0</v>
      </c>
    </row>
    <row r="763" spans="1:24" x14ac:dyDescent="0.2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9.6952717125000004E-2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4.6566196614466837E-3</v>
      </c>
      <c r="L763" s="13">
        <f t="shared" ca="1" si="215"/>
        <v>184</v>
      </c>
      <c r="M763" s="7">
        <f t="shared" ca="1" si="216"/>
        <v>816</v>
      </c>
      <c r="N763" s="44">
        <f t="shared" ca="1" si="217"/>
        <v>7</v>
      </c>
      <c r="O763" s="94">
        <f t="shared" ca="1" si="218"/>
        <v>1.9471892714488361</v>
      </c>
      <c r="P763" s="94">
        <f t="shared" ca="1" si="219"/>
        <v>19.471892714488362</v>
      </c>
      <c r="Q763" s="94">
        <f t="shared" ca="1" si="220"/>
        <v>19.471892714488362</v>
      </c>
      <c r="R763" s="94">
        <f t="shared" ca="1" si="221"/>
        <v>1.9471892714488361</v>
      </c>
      <c r="S763" s="94">
        <f t="shared" ca="1" si="222"/>
        <v>1.9471892714488361</v>
      </c>
      <c r="T763" s="4">
        <f t="shared" ca="1" si="223"/>
        <v>9.0673198459866947E-3</v>
      </c>
      <c r="U763" s="46">
        <f t="shared" ca="1" si="224"/>
        <v>1580.7654679859752</v>
      </c>
      <c r="V763" s="4">
        <f t="shared" ca="1" si="225"/>
        <v>7.3610235583594603</v>
      </c>
      <c r="W763" s="13">
        <f t="shared" ca="1" si="226"/>
        <v>8075.1227400000007</v>
      </c>
      <c r="X763" s="4">
        <f t="shared" ca="1" si="227"/>
        <v>37.602775319679218</v>
      </c>
    </row>
    <row r="764" spans="1:24" x14ac:dyDescent="0.2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9.6952717125000004E-2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1.411096867105057E-4</v>
      </c>
      <c r="L764" s="13">
        <f t="shared" ca="1" si="215"/>
        <v>162</v>
      </c>
      <c r="M764" s="7">
        <f t="shared" ca="1" si="216"/>
        <v>838</v>
      </c>
      <c r="N764" s="44">
        <f t="shared" ca="1" si="217"/>
        <v>7</v>
      </c>
      <c r="O764" s="94">
        <f t="shared" ca="1" si="218"/>
        <v>1.9471892714488361</v>
      </c>
      <c r="P764" s="94">
        <f t="shared" ca="1" si="219"/>
        <v>19.471892714488362</v>
      </c>
      <c r="Q764" s="94">
        <f t="shared" ca="1" si="220"/>
        <v>19.471892714488362</v>
      </c>
      <c r="R764" s="94">
        <f t="shared" ca="1" si="221"/>
        <v>1.9471892714488361</v>
      </c>
      <c r="S764" s="94">
        <f t="shared" ca="1" si="222"/>
        <v>1.9471892714488361</v>
      </c>
      <c r="T764" s="4">
        <f t="shared" ca="1" si="223"/>
        <v>2.7476726806020308E-4</v>
      </c>
      <c r="U764" s="46">
        <f t="shared" ca="1" si="224"/>
        <v>1558.7654679859752</v>
      </c>
      <c r="V764" s="4">
        <f t="shared" ca="1" si="225"/>
        <v>0.21995690684265576</v>
      </c>
      <c r="W764" s="13">
        <f t="shared" ca="1" si="226"/>
        <v>6014.4667200000004</v>
      </c>
      <c r="X764" s="4">
        <f t="shared" ca="1" si="227"/>
        <v>0.84869951458996284</v>
      </c>
    </row>
    <row r="765" spans="1:24" x14ac:dyDescent="0.2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9.6952717125000004E-2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1.4253503708131903E-6</v>
      </c>
      <c r="L765" s="13">
        <f t="shared" ca="1" si="215"/>
        <v>140</v>
      </c>
      <c r="M765" s="7">
        <f t="shared" ca="1" si="216"/>
        <v>860</v>
      </c>
      <c r="N765" s="44">
        <f t="shared" ca="1" si="217"/>
        <v>8</v>
      </c>
      <c r="O765" s="94">
        <f t="shared" ca="1" si="218"/>
        <v>2.1318561482700513</v>
      </c>
      <c r="P765" s="94">
        <f t="shared" ca="1" si="219"/>
        <v>21.318561482700517</v>
      </c>
      <c r="Q765" s="94">
        <f t="shared" ca="1" si="220"/>
        <v>21.133894605879298</v>
      </c>
      <c r="R765" s="94">
        <f t="shared" ca="1" si="221"/>
        <v>2.1226228044289908</v>
      </c>
      <c r="S765" s="94">
        <f t="shared" ca="1" si="222"/>
        <v>2.1318561482700513</v>
      </c>
      <c r="T765" s="4">
        <f t="shared" ca="1" si="223"/>
        <v>3.0386419514570973E-6</v>
      </c>
      <c r="U765" s="46">
        <f t="shared" ca="1" si="224"/>
        <v>1642.1665171136483</v>
      </c>
      <c r="V765" s="4">
        <f t="shared" ca="1" si="225"/>
        <v>2.3406626541049437E-3</v>
      </c>
      <c r="W765" s="13">
        <f t="shared" ca="1" si="226"/>
        <v>3953.8107000000005</v>
      </c>
      <c r="X765" s="4">
        <f t="shared" ca="1" si="227"/>
        <v>5.63556554737016E-3</v>
      </c>
    </row>
    <row r="766" spans="1:24" x14ac:dyDescent="0.2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9.6952717125000004E-2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4.7991594976875141E-9</v>
      </c>
      <c r="L766" s="13">
        <f t="shared" ca="1" si="215"/>
        <v>118</v>
      </c>
      <c r="M766" s="7">
        <f t="shared" ca="1" si="216"/>
        <v>882</v>
      </c>
      <c r="N766" s="44">
        <f t="shared" ca="1" si="217"/>
        <v>8</v>
      </c>
      <c r="O766" s="94">
        <f t="shared" ca="1" si="218"/>
        <v>2.1318561482700513</v>
      </c>
      <c r="P766" s="94">
        <f t="shared" ca="1" si="219"/>
        <v>21.318561482700517</v>
      </c>
      <c r="Q766" s="94">
        <f t="shared" ca="1" si="220"/>
        <v>21.318561482700517</v>
      </c>
      <c r="R766" s="94">
        <f t="shared" ca="1" si="221"/>
        <v>2.1318561482700518</v>
      </c>
      <c r="S766" s="94">
        <f t="shared" ca="1" si="222"/>
        <v>2.1318561482700513</v>
      </c>
      <c r="T766" s="4">
        <f t="shared" ca="1" si="223"/>
        <v>1.0231117681673738E-8</v>
      </c>
      <c r="U766" s="46">
        <f t="shared" ca="1" si="224"/>
        <v>1620.1665171136483</v>
      </c>
      <c r="V766" s="4">
        <f t="shared" ca="1" si="225"/>
        <v>7.7754375284412651E-6</v>
      </c>
      <c r="W766" s="13">
        <f t="shared" ca="1" si="226"/>
        <v>1893.1546800000001</v>
      </c>
      <c r="X766" s="4">
        <f t="shared" ca="1" si="227"/>
        <v>9.0855512631135674E-6</v>
      </c>
    </row>
    <row r="767" spans="1:24" x14ac:dyDescent="0.2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9.6952717125000004E-2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154</v>
      </c>
      <c r="M767" s="7">
        <f t="shared" ca="1" si="216"/>
        <v>846</v>
      </c>
      <c r="N767" s="44">
        <f t="shared" ca="1" si="217"/>
        <v>8</v>
      </c>
      <c r="O767" s="94">
        <f t="shared" ca="1" si="218"/>
        <v>2.1318561482700513</v>
      </c>
      <c r="P767" s="94">
        <f t="shared" ca="1" si="219"/>
        <v>20.395227098594436</v>
      </c>
      <c r="Q767" s="94">
        <f t="shared" ca="1" si="220"/>
        <v>19.471892714488362</v>
      </c>
      <c r="R767" s="94">
        <f t="shared" ca="1" si="221"/>
        <v>1.9933559906541398</v>
      </c>
      <c r="S767" s="94">
        <f t="shared" ca="1" si="222"/>
        <v>2.1318561482700513</v>
      </c>
      <c r="T767" s="4">
        <f t="shared" ca="1" si="223"/>
        <v>0</v>
      </c>
      <c r="U767" s="46">
        <f t="shared" ca="1" si="224"/>
        <v>1656.1665171136483</v>
      </c>
      <c r="V767" s="4">
        <f t="shared" ca="1" si="225"/>
        <v>0</v>
      </c>
      <c r="W767" s="13">
        <f t="shared" ca="1" si="226"/>
        <v>14424.592140000001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9.6952717125000004E-2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132</v>
      </c>
      <c r="M768" s="7">
        <f t="shared" ca="1" si="216"/>
        <v>868</v>
      </c>
      <c r="N768" s="44">
        <f t="shared" ca="1" si="217"/>
        <v>8</v>
      </c>
      <c r="O768" s="94">
        <f t="shared" ca="1" si="218"/>
        <v>2.1318561482700513</v>
      </c>
      <c r="P768" s="94">
        <f t="shared" ca="1" si="219"/>
        <v>21.318561482700517</v>
      </c>
      <c r="Q768" s="94">
        <f t="shared" ca="1" si="220"/>
        <v>21.318561482700517</v>
      </c>
      <c r="R768" s="94">
        <f t="shared" ca="1" si="221"/>
        <v>2.1318561482700518</v>
      </c>
      <c r="S768" s="94">
        <f t="shared" ca="1" si="222"/>
        <v>2.1318561482700513</v>
      </c>
      <c r="T768" s="4">
        <f t="shared" ca="1" si="223"/>
        <v>0</v>
      </c>
      <c r="U768" s="46">
        <f t="shared" ca="1" si="224"/>
        <v>1634.1665171136483</v>
      </c>
      <c r="V768" s="4">
        <f t="shared" ca="1" si="225"/>
        <v>0</v>
      </c>
      <c r="W768" s="13">
        <f t="shared" ca="1" si="226"/>
        <v>12363.93612</v>
      </c>
      <c r="X768" s="4">
        <f t="shared" ca="1" si="227"/>
        <v>0</v>
      </c>
    </row>
    <row r="769" spans="1:24" x14ac:dyDescent="0.2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9.6952717125000004E-2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110</v>
      </c>
      <c r="M769" s="7">
        <f t="shared" ca="1" si="216"/>
        <v>890</v>
      </c>
      <c r="N769" s="44">
        <f t="shared" ca="1" si="217"/>
        <v>8</v>
      </c>
      <c r="O769" s="94">
        <f t="shared" ca="1" si="218"/>
        <v>2.1318561482700513</v>
      </c>
      <c r="P769" s="94">
        <f t="shared" ca="1" si="219"/>
        <v>21.318561482700517</v>
      </c>
      <c r="Q769" s="94">
        <f t="shared" ca="1" si="220"/>
        <v>21.318561482700517</v>
      </c>
      <c r="R769" s="94">
        <f t="shared" ca="1" si="221"/>
        <v>2.1318561482700518</v>
      </c>
      <c r="S769" s="94">
        <f t="shared" ca="1" si="222"/>
        <v>2.1318561482700513</v>
      </c>
      <c r="T769" s="4">
        <f t="shared" ca="1" si="223"/>
        <v>0</v>
      </c>
      <c r="U769" s="46">
        <f t="shared" ca="1" si="224"/>
        <v>1612.1665171136483</v>
      </c>
      <c r="V769" s="4">
        <f t="shared" ca="1" si="225"/>
        <v>0</v>
      </c>
      <c r="W769" s="13">
        <f t="shared" ca="1" si="226"/>
        <v>10303.2801</v>
      </c>
      <c r="X769" s="4">
        <f t="shared" ca="1" si="227"/>
        <v>0</v>
      </c>
    </row>
    <row r="770" spans="1:24" x14ac:dyDescent="0.2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9.6952717125000004E-2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88</v>
      </c>
      <c r="M770" s="7">
        <f t="shared" ca="1" si="216"/>
        <v>912</v>
      </c>
      <c r="N770" s="44">
        <f t="shared" ca="1" si="217"/>
        <v>8</v>
      </c>
      <c r="O770" s="94">
        <f t="shared" ca="1" si="218"/>
        <v>2.1318561482700513</v>
      </c>
      <c r="P770" s="94">
        <f t="shared" ca="1" si="219"/>
        <v>21.318561482700517</v>
      </c>
      <c r="Q770" s="94">
        <f t="shared" ca="1" si="220"/>
        <v>21.318561482700517</v>
      </c>
      <c r="R770" s="94">
        <f t="shared" ca="1" si="221"/>
        <v>2.1318561482700518</v>
      </c>
      <c r="S770" s="94">
        <f t="shared" ca="1" si="222"/>
        <v>2.1318561482700513</v>
      </c>
      <c r="T770" s="4">
        <f t="shared" ca="1" si="223"/>
        <v>0</v>
      </c>
      <c r="U770" s="46">
        <f t="shared" ca="1" si="224"/>
        <v>1590.1665171136483</v>
      </c>
      <c r="V770" s="4">
        <f t="shared" ca="1" si="225"/>
        <v>0</v>
      </c>
      <c r="W770" s="13">
        <f t="shared" ca="1" si="226"/>
        <v>8242.6240800000014</v>
      </c>
      <c r="X770" s="4">
        <f t="shared" ca="1" si="227"/>
        <v>0</v>
      </c>
    </row>
    <row r="771" spans="1:24" x14ac:dyDescent="0.2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9.6952717125000004E-2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4.7036562236835229E-5</v>
      </c>
      <c r="L771" s="13">
        <f t="shared" ca="1" si="215"/>
        <v>66</v>
      </c>
      <c r="M771" s="7">
        <f t="shared" ca="1" si="216"/>
        <v>934</v>
      </c>
      <c r="N771" s="44">
        <f t="shared" ca="1" si="217"/>
        <v>8</v>
      </c>
      <c r="O771" s="94">
        <f t="shared" ca="1" si="218"/>
        <v>2.1318561482700513</v>
      </c>
      <c r="P771" s="94">
        <f t="shared" ca="1" si="219"/>
        <v>21.318561482700517</v>
      </c>
      <c r="Q771" s="94">
        <f t="shared" ca="1" si="220"/>
        <v>21.318561482700517</v>
      </c>
      <c r="R771" s="94">
        <f t="shared" ca="1" si="221"/>
        <v>2.1318561482700518</v>
      </c>
      <c r="S771" s="94">
        <f t="shared" ca="1" si="222"/>
        <v>2.1318561482700513</v>
      </c>
      <c r="T771" s="4">
        <f t="shared" ca="1" si="223"/>
        <v>1.0027518439808409E-4</v>
      </c>
      <c r="U771" s="46">
        <f t="shared" ca="1" si="224"/>
        <v>1568.1665171136483</v>
      </c>
      <c r="V771" s="4">
        <f t="shared" ca="1" si="225"/>
        <v>7.3761161979937262E-2</v>
      </c>
      <c r="W771" s="13">
        <f t="shared" ca="1" si="226"/>
        <v>6181.9680600000002</v>
      </c>
      <c r="X771" s="4">
        <f t="shared" ca="1" si="227"/>
        <v>0.29077852540031757</v>
      </c>
    </row>
    <row r="772" spans="1:24" x14ac:dyDescent="0.2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9.6952717125000004E-2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1.4253503708131901E-6</v>
      </c>
      <c r="L772" s="13">
        <f t="shared" ca="1" si="215"/>
        <v>44</v>
      </c>
      <c r="M772" s="7">
        <f t="shared" ca="1" si="216"/>
        <v>956</v>
      </c>
      <c r="N772" s="44">
        <f t="shared" ca="1" si="217"/>
        <v>8</v>
      </c>
      <c r="O772" s="94">
        <f t="shared" ca="1" si="218"/>
        <v>2.1318561482700513</v>
      </c>
      <c r="P772" s="94">
        <f t="shared" ca="1" si="219"/>
        <v>21.318561482700517</v>
      </c>
      <c r="Q772" s="94">
        <f t="shared" ca="1" si="220"/>
        <v>21.318561482700517</v>
      </c>
      <c r="R772" s="94">
        <f t="shared" ca="1" si="221"/>
        <v>2.1318561482700518</v>
      </c>
      <c r="S772" s="94">
        <f t="shared" ca="1" si="222"/>
        <v>2.1318561482700513</v>
      </c>
      <c r="T772" s="4">
        <f t="shared" ca="1" si="223"/>
        <v>3.0386419514570969E-6</v>
      </c>
      <c r="U772" s="46">
        <f t="shared" ca="1" si="224"/>
        <v>1546.1665171136483</v>
      </c>
      <c r="V772" s="4">
        <f t="shared" ca="1" si="225"/>
        <v>2.2038290185068771E-3</v>
      </c>
      <c r="W772" s="13">
        <f t="shared" ca="1" si="226"/>
        <v>4121.3120400000007</v>
      </c>
      <c r="X772" s="4">
        <f t="shared" ca="1" si="227"/>
        <v>5.8743136444508659E-3</v>
      </c>
    </row>
    <row r="773" spans="1:24" x14ac:dyDescent="0.2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9.6952717125000004E-2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1.4397478493062541E-8</v>
      </c>
      <c r="L773" s="13">
        <f t="shared" ca="1" si="215"/>
        <v>22</v>
      </c>
      <c r="M773" s="7">
        <f t="shared" ca="1" si="216"/>
        <v>978</v>
      </c>
      <c r="N773" s="44">
        <f t="shared" ca="1" si="217"/>
        <v>9</v>
      </c>
      <c r="O773" s="94">
        <f t="shared" ca="1" si="218"/>
        <v>2.2914004227428402</v>
      </c>
      <c r="P773" s="94">
        <f t="shared" ca="1" si="219"/>
        <v>22.914004227428396</v>
      </c>
      <c r="Q773" s="94">
        <f t="shared" ca="1" si="220"/>
        <v>22.435371404010034</v>
      </c>
      <c r="R773" s="94">
        <f t="shared" ca="1" si="221"/>
        <v>2.2674687815719219</v>
      </c>
      <c r="S773" s="94">
        <f t="shared" ca="1" si="222"/>
        <v>2.2914004227428402</v>
      </c>
      <c r="T773" s="4">
        <f t="shared" ca="1" si="223"/>
        <v>3.2990388305434454E-8</v>
      </c>
      <c r="U773" s="46">
        <f t="shared" ca="1" si="224"/>
        <v>1615.2285104781965</v>
      </c>
      <c r="V773" s="4">
        <f t="shared" ca="1" si="225"/>
        <v>2.3255217740991277E-5</v>
      </c>
      <c r="W773" s="13">
        <f t="shared" ca="1" si="226"/>
        <v>2060.6560200000004</v>
      </c>
      <c r="X773" s="4">
        <f t="shared" ca="1" si="227"/>
        <v>2.9668250729549859E-5</v>
      </c>
    </row>
    <row r="774" spans="1:24" x14ac:dyDescent="0.2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9.6952717125000004E-2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4.8476358562500176E-11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2.2914004227428402</v>
      </c>
      <c r="P774" s="94">
        <f t="shared" ca="1" si="219"/>
        <v>22.914004227428396</v>
      </c>
      <c r="Q774" s="94">
        <f t="shared" ca="1" si="220"/>
        <v>22.914004227428396</v>
      </c>
      <c r="R774" s="94">
        <f t="shared" ca="1" si="221"/>
        <v>2.2914004227428397</v>
      </c>
      <c r="S774" s="94">
        <f t="shared" ca="1" si="222"/>
        <v>2.2914004227428402</v>
      </c>
      <c r="T774" s="4">
        <f t="shared" ca="1" si="223"/>
        <v>1.110787485031464E-10</v>
      </c>
      <c r="U774" s="46">
        <f t="shared" ca="1" si="224"/>
        <v>1593.2285104781965</v>
      </c>
      <c r="V774" s="4">
        <f t="shared" ca="1" si="225"/>
        <v>7.7233916545939126E-8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3.9172814999999996E-3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390</v>
      </c>
      <c r="M775" s="7">
        <f t="shared" ca="1" si="216"/>
        <v>610</v>
      </c>
      <c r="N775" s="44">
        <f t="shared" ca="1" si="217"/>
        <v>6</v>
      </c>
      <c r="O775" s="94">
        <f t="shared" ca="1" si="218"/>
        <v>1.7328654063263913</v>
      </c>
      <c r="P775" s="94">
        <f t="shared" ca="1" si="219"/>
        <v>17.016733856373008</v>
      </c>
      <c r="Q775" s="94">
        <f t="shared" ca="1" si="220"/>
        <v>14.209451994354866</v>
      </c>
      <c r="R775" s="94">
        <f t="shared" ca="1" si="221"/>
        <v>1.5613092925363936</v>
      </c>
      <c r="S775" s="94">
        <f t="shared" ca="1" si="222"/>
        <v>1.7328654063263913</v>
      </c>
      <c r="T775" s="4">
        <f t="shared" ca="1" si="223"/>
        <v>0</v>
      </c>
      <c r="U775" s="46">
        <f t="shared" ca="1" si="224"/>
        <v>1664.4373026654887</v>
      </c>
      <c r="V775" s="4">
        <f t="shared" ca="1" si="225"/>
        <v>0</v>
      </c>
      <c r="W775" s="13">
        <f t="shared" ca="1" si="226"/>
        <v>18996.599646000002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3.9172814999999996E-3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368</v>
      </c>
      <c r="M776" s="7">
        <f t="shared" ca="1" si="216"/>
        <v>632</v>
      </c>
      <c r="N776" s="44">
        <f t="shared" ca="1" si="217"/>
        <v>6</v>
      </c>
      <c r="O776" s="94">
        <f t="shared" ca="1" si="218"/>
        <v>1.7328654063263913</v>
      </c>
      <c r="P776" s="94">
        <f t="shared" ca="1" si="219"/>
        <v>17.328654063263912</v>
      </c>
      <c r="Q776" s="94">
        <f t="shared" ca="1" si="220"/>
        <v>17.328654063263912</v>
      </c>
      <c r="R776" s="94">
        <f t="shared" ca="1" si="221"/>
        <v>1.7328654063263911</v>
      </c>
      <c r="S776" s="94">
        <f t="shared" ca="1" si="222"/>
        <v>1.7328654063263913</v>
      </c>
      <c r="T776" s="4">
        <f t="shared" ca="1" si="223"/>
        <v>0</v>
      </c>
      <c r="U776" s="46">
        <f t="shared" ca="1" si="224"/>
        <v>1642.4373026654887</v>
      </c>
      <c r="V776" s="4">
        <f t="shared" ca="1" si="225"/>
        <v>0</v>
      </c>
      <c r="W776" s="13">
        <f t="shared" ca="1" si="226"/>
        <v>16935.943626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3.9172814999999996E-3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346</v>
      </c>
      <c r="M777" s="7">
        <f t="shared" ca="1" si="216"/>
        <v>654</v>
      </c>
      <c r="N777" s="44">
        <f t="shared" ca="1" si="217"/>
        <v>6</v>
      </c>
      <c r="O777" s="94">
        <f t="shared" ca="1" si="218"/>
        <v>1.7328654063263913</v>
      </c>
      <c r="P777" s="94">
        <f t="shared" ca="1" si="219"/>
        <v>17.328654063263912</v>
      </c>
      <c r="Q777" s="94">
        <f t="shared" ca="1" si="220"/>
        <v>17.328654063263912</v>
      </c>
      <c r="R777" s="94">
        <f t="shared" ca="1" si="221"/>
        <v>1.7328654063263911</v>
      </c>
      <c r="S777" s="94">
        <f t="shared" ca="1" si="222"/>
        <v>1.7328654063263913</v>
      </c>
      <c r="T777" s="4">
        <f t="shared" ca="1" si="223"/>
        <v>0</v>
      </c>
      <c r="U777" s="46">
        <f t="shared" ca="1" si="224"/>
        <v>1620.4373026654887</v>
      </c>
      <c r="V777" s="4">
        <f t="shared" ca="1" si="225"/>
        <v>0</v>
      </c>
      <c r="W777" s="13">
        <f t="shared" ca="1" si="226"/>
        <v>14875.287606000002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3.9172814999999996E-3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3.5390309426994787E-3</v>
      </c>
      <c r="L778" s="13">
        <f t="shared" ca="1" si="215"/>
        <v>324</v>
      </c>
      <c r="M778" s="7">
        <f t="shared" ca="1" si="216"/>
        <v>676</v>
      </c>
      <c r="N778" s="44">
        <f t="shared" ca="1" si="217"/>
        <v>6</v>
      </c>
      <c r="O778" s="94">
        <f t="shared" ca="1" si="218"/>
        <v>1.7328654063263913</v>
      </c>
      <c r="P778" s="94">
        <f t="shared" ca="1" si="219"/>
        <v>17.328654063263912</v>
      </c>
      <c r="Q778" s="94">
        <f t="shared" ca="1" si="220"/>
        <v>17.328654063263912</v>
      </c>
      <c r="R778" s="94">
        <f t="shared" ca="1" si="221"/>
        <v>1.7328654063263911</v>
      </c>
      <c r="S778" s="94">
        <f t="shared" ca="1" si="222"/>
        <v>1.7328654063263913</v>
      </c>
      <c r="T778" s="4">
        <f t="shared" ca="1" si="223"/>
        <v>6.1326642925226037E-3</v>
      </c>
      <c r="U778" s="46">
        <f t="shared" ca="1" si="224"/>
        <v>1598.4373026654887</v>
      </c>
      <c r="V778" s="4">
        <f t="shared" ca="1" si="225"/>
        <v>5.6569190740982567</v>
      </c>
      <c r="W778" s="13">
        <f t="shared" ca="1" si="226"/>
        <v>12814.631586000003</v>
      </c>
      <c r="X778" s="4">
        <f t="shared" ca="1" si="227"/>
        <v>45.351377702148106</v>
      </c>
    </row>
    <row r="779" spans="1:24" x14ac:dyDescent="0.2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3.9172814999999996E-3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1.4299114919997909E-4</v>
      </c>
      <c r="L779" s="13">
        <f t="shared" ca="1" si="215"/>
        <v>302</v>
      </c>
      <c r="M779" s="7">
        <f t="shared" ca="1" si="216"/>
        <v>698</v>
      </c>
      <c r="N779" s="44">
        <f t="shared" ca="1" si="217"/>
        <v>6</v>
      </c>
      <c r="O779" s="94">
        <f t="shared" ca="1" si="218"/>
        <v>1.7328654063263913</v>
      </c>
      <c r="P779" s="94">
        <f t="shared" ca="1" si="219"/>
        <v>17.328654063263912</v>
      </c>
      <c r="Q779" s="94">
        <f t="shared" ca="1" si="220"/>
        <v>17.328654063263912</v>
      </c>
      <c r="R779" s="94">
        <f t="shared" ca="1" si="221"/>
        <v>1.7328654063263911</v>
      </c>
      <c r="S779" s="94">
        <f t="shared" ca="1" si="222"/>
        <v>1.7328654063263913</v>
      </c>
      <c r="T779" s="4">
        <f t="shared" ca="1" si="223"/>
        <v>2.4778441585949942E-4</v>
      </c>
      <c r="U779" s="46">
        <f t="shared" ca="1" si="224"/>
        <v>1576.4373026654887</v>
      </c>
      <c r="V779" s="4">
        <f t="shared" ca="1" si="225"/>
        <v>0.22541658154985347</v>
      </c>
      <c r="W779" s="13">
        <f t="shared" ca="1" si="226"/>
        <v>10753.975566000001</v>
      </c>
      <c r="X779" s="4">
        <f t="shared" ca="1" si="227"/>
        <v>1.5377233246508357</v>
      </c>
    </row>
    <row r="780" spans="1:24" x14ac:dyDescent="0.2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3.9172814999999996E-3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2.1665325636360489E-6</v>
      </c>
      <c r="L780" s="13">
        <f t="shared" ca="1" si="215"/>
        <v>280</v>
      </c>
      <c r="M780" s="7">
        <f t="shared" ca="1" si="216"/>
        <v>720</v>
      </c>
      <c r="N780" s="44">
        <f t="shared" ca="1" si="217"/>
        <v>6</v>
      </c>
      <c r="O780" s="94">
        <f t="shared" ca="1" si="218"/>
        <v>1.7328654063263913</v>
      </c>
      <c r="P780" s="94">
        <f t="shared" ca="1" si="219"/>
        <v>17.328654063263912</v>
      </c>
      <c r="Q780" s="94">
        <f t="shared" ca="1" si="220"/>
        <v>17.328654063263912</v>
      </c>
      <c r="R780" s="94">
        <f t="shared" ca="1" si="221"/>
        <v>1.7328654063263911</v>
      </c>
      <c r="S780" s="94">
        <f t="shared" ca="1" si="222"/>
        <v>1.7328654063263913</v>
      </c>
      <c r="T780" s="4">
        <f t="shared" ca="1" si="223"/>
        <v>3.7543093312045401E-6</v>
      </c>
      <c r="U780" s="46">
        <f t="shared" ca="1" si="224"/>
        <v>1554.4373026654887</v>
      </c>
      <c r="V780" s="4">
        <f t="shared" ca="1" si="225"/>
        <v>3.367739034355366E-3</v>
      </c>
      <c r="W780" s="13">
        <f t="shared" ca="1" si="226"/>
        <v>8693.3195460000024</v>
      </c>
      <c r="X780" s="4">
        <f t="shared" ca="1" si="227"/>
        <v>1.8834359882502757E-2</v>
      </c>
    </row>
    <row r="781" spans="1:24" x14ac:dyDescent="0.2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3.9172814999999996E-3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1.4589444872970037E-8</v>
      </c>
      <c r="L781" s="13">
        <f t="shared" ca="1" si="215"/>
        <v>258</v>
      </c>
      <c r="M781" s="7">
        <f t="shared" ca="1" si="216"/>
        <v>742</v>
      </c>
      <c r="N781" s="44">
        <f t="shared" ca="1" si="217"/>
        <v>7</v>
      </c>
      <c r="O781" s="94">
        <f t="shared" ca="1" si="218"/>
        <v>1.9471892714488361</v>
      </c>
      <c r="P781" s="94">
        <f t="shared" ca="1" si="219"/>
        <v>19.471892714488362</v>
      </c>
      <c r="Q781" s="94">
        <f t="shared" ca="1" si="220"/>
        <v>19.471892714488362</v>
      </c>
      <c r="R781" s="94">
        <f t="shared" ca="1" si="221"/>
        <v>1.9471892714488361</v>
      </c>
      <c r="S781" s="94">
        <f t="shared" ca="1" si="222"/>
        <v>1.9471892714488361</v>
      </c>
      <c r="T781" s="4">
        <f t="shared" ca="1" si="223"/>
        <v>2.8408410533041484E-8</v>
      </c>
      <c r="U781" s="46">
        <f t="shared" ca="1" si="224"/>
        <v>1654.7654679859752</v>
      </c>
      <c r="V781" s="4">
        <f t="shared" ca="1" si="225"/>
        <v>2.4142109572875852E-5</v>
      </c>
      <c r="W781" s="13">
        <f t="shared" ca="1" si="226"/>
        <v>6632.6635260000012</v>
      </c>
      <c r="X781" s="4">
        <f t="shared" ca="1" si="227"/>
        <v>9.6766878873536083E-5</v>
      </c>
    </row>
    <row r="782" spans="1:24" x14ac:dyDescent="0.2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3.9172814999999996E-3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3.6842032507500136E-11</v>
      </c>
      <c r="L782" s="13">
        <f t="shared" ca="1" si="215"/>
        <v>236</v>
      </c>
      <c r="M782" s="7">
        <f t="shared" ca="1" si="216"/>
        <v>764</v>
      </c>
      <c r="N782" s="44">
        <f t="shared" ca="1" si="217"/>
        <v>7</v>
      </c>
      <c r="O782" s="94">
        <f t="shared" ca="1" si="218"/>
        <v>1.9471892714488361</v>
      </c>
      <c r="P782" s="94">
        <f t="shared" ca="1" si="219"/>
        <v>19.471892714488362</v>
      </c>
      <c r="Q782" s="94">
        <f t="shared" ca="1" si="220"/>
        <v>19.471892714488362</v>
      </c>
      <c r="R782" s="94">
        <f t="shared" ca="1" si="221"/>
        <v>1.9471892714488361</v>
      </c>
      <c r="S782" s="94">
        <f t="shared" ca="1" si="222"/>
        <v>1.9471892714488361</v>
      </c>
      <c r="T782" s="4">
        <f t="shared" ca="1" si="223"/>
        <v>7.1738410436973528E-11</v>
      </c>
      <c r="U782" s="46">
        <f t="shared" ca="1" si="224"/>
        <v>1632.7654679859752</v>
      </c>
      <c r="V782" s="4">
        <f t="shared" ca="1" si="225"/>
        <v>6.0154398448662974E-8</v>
      </c>
      <c r="W782" s="13">
        <f t="shared" ca="1" si="226"/>
        <v>4572.0075060000008</v>
      </c>
      <c r="X782" s="4">
        <f t="shared" ca="1" si="227"/>
        <v>1.6844204916058666E-7</v>
      </c>
    </row>
    <row r="783" spans="1:24" x14ac:dyDescent="0.2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3.9172814999999996E-3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272</v>
      </c>
      <c r="M783" s="7">
        <f t="shared" ca="1" si="216"/>
        <v>728</v>
      </c>
      <c r="N783" s="44">
        <f t="shared" ca="1" si="217"/>
        <v>7</v>
      </c>
      <c r="O783" s="94">
        <f t="shared" ca="1" si="218"/>
        <v>1.9471892714488361</v>
      </c>
      <c r="P783" s="94">
        <f t="shared" ca="1" si="219"/>
        <v>18.828921119121027</v>
      </c>
      <c r="Q783" s="94">
        <f t="shared" ca="1" si="220"/>
        <v>17.328654063263912</v>
      </c>
      <c r="R783" s="94">
        <f t="shared" ca="1" si="221"/>
        <v>1.8078787591192469</v>
      </c>
      <c r="S783" s="94">
        <f t="shared" ca="1" si="222"/>
        <v>1.9471892714488361</v>
      </c>
      <c r="T783" s="4">
        <f t="shared" ca="1" si="223"/>
        <v>0</v>
      </c>
      <c r="U783" s="46">
        <f t="shared" ca="1" si="224"/>
        <v>1668.7654679859752</v>
      </c>
      <c r="V783" s="4">
        <f t="shared" ca="1" si="225"/>
        <v>0</v>
      </c>
      <c r="W783" s="13">
        <f t="shared" ca="1" si="226"/>
        <v>17103.444966000003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3.9172814999999996E-3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250</v>
      </c>
      <c r="M784" s="7">
        <f t="shared" ca="1" si="216"/>
        <v>750</v>
      </c>
      <c r="N784" s="44">
        <f t="shared" ca="1" si="217"/>
        <v>7</v>
      </c>
      <c r="O784" s="94">
        <f t="shared" ca="1" si="218"/>
        <v>1.9471892714488361</v>
      </c>
      <c r="P784" s="94">
        <f t="shared" ca="1" si="219"/>
        <v>19.471892714488362</v>
      </c>
      <c r="Q784" s="94">
        <f t="shared" ca="1" si="220"/>
        <v>19.471892714488362</v>
      </c>
      <c r="R784" s="94">
        <f t="shared" ca="1" si="221"/>
        <v>1.9471892714488361</v>
      </c>
      <c r="S784" s="94">
        <f t="shared" ca="1" si="222"/>
        <v>1.9471892714488361</v>
      </c>
      <c r="T784" s="4">
        <f t="shared" ca="1" si="223"/>
        <v>0</v>
      </c>
      <c r="U784" s="46">
        <f t="shared" ca="1" si="224"/>
        <v>1646.7654679859752</v>
      </c>
      <c r="V784" s="4">
        <f t="shared" ca="1" si="225"/>
        <v>0</v>
      </c>
      <c r="W784" s="13">
        <f t="shared" ca="1" si="226"/>
        <v>15042.788946000001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3.9172814999999996E-3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228</v>
      </c>
      <c r="M785" s="7">
        <f t="shared" ca="1" si="216"/>
        <v>772</v>
      </c>
      <c r="N785" s="44">
        <f t="shared" ca="1" si="217"/>
        <v>7</v>
      </c>
      <c r="O785" s="94">
        <f t="shared" ca="1" si="218"/>
        <v>1.9471892714488361</v>
      </c>
      <c r="P785" s="94">
        <f t="shared" ca="1" si="219"/>
        <v>19.471892714488362</v>
      </c>
      <c r="Q785" s="94">
        <f t="shared" ca="1" si="220"/>
        <v>19.471892714488362</v>
      </c>
      <c r="R785" s="94">
        <f t="shared" ca="1" si="221"/>
        <v>1.9471892714488361</v>
      </c>
      <c r="S785" s="94">
        <f t="shared" ca="1" si="222"/>
        <v>1.9471892714488361</v>
      </c>
      <c r="T785" s="4">
        <f t="shared" ca="1" si="223"/>
        <v>0</v>
      </c>
      <c r="U785" s="46">
        <f t="shared" ca="1" si="224"/>
        <v>1624.7654679859752</v>
      </c>
      <c r="V785" s="4">
        <f t="shared" ca="1" si="225"/>
        <v>0</v>
      </c>
      <c r="W785" s="13">
        <f t="shared" ca="1" si="226"/>
        <v>12982.132926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3.9172814999999996E-3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3.5747787299994772E-5</v>
      </c>
      <c r="L786" s="13">
        <f t="shared" ca="1" si="215"/>
        <v>206</v>
      </c>
      <c r="M786" s="7">
        <f t="shared" ca="1" si="216"/>
        <v>794</v>
      </c>
      <c r="N786" s="44">
        <f t="shared" ca="1" si="217"/>
        <v>7</v>
      </c>
      <c r="O786" s="94">
        <f t="shared" ca="1" si="218"/>
        <v>1.9471892714488361</v>
      </c>
      <c r="P786" s="94">
        <f t="shared" ca="1" si="219"/>
        <v>19.471892714488362</v>
      </c>
      <c r="Q786" s="94">
        <f t="shared" ca="1" si="220"/>
        <v>19.471892714488362</v>
      </c>
      <c r="R786" s="94">
        <f t="shared" ca="1" si="221"/>
        <v>1.9471892714488361</v>
      </c>
      <c r="S786" s="94">
        <f t="shared" ca="1" si="222"/>
        <v>1.9471892714488361</v>
      </c>
      <c r="T786" s="4">
        <f t="shared" ca="1" si="223"/>
        <v>6.9607707908584778E-5</v>
      </c>
      <c r="U786" s="46">
        <f t="shared" ca="1" si="224"/>
        <v>1602.7654679859752</v>
      </c>
      <c r="V786" s="4">
        <f t="shared" ca="1" si="225"/>
        <v>5.7295319041339221E-2</v>
      </c>
      <c r="W786" s="13">
        <f t="shared" ca="1" si="226"/>
        <v>10921.476906000002</v>
      </c>
      <c r="X786" s="4">
        <f t="shared" ca="1" si="227"/>
        <v>0.39041863343749306</v>
      </c>
    </row>
    <row r="787" spans="1:24" x14ac:dyDescent="0.2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3.9172814999999996E-3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1.4443550424240326E-6</v>
      </c>
      <c r="L787" s="13">
        <f t="shared" ca="1" si="215"/>
        <v>184</v>
      </c>
      <c r="M787" s="7">
        <f t="shared" ca="1" si="216"/>
        <v>816</v>
      </c>
      <c r="N787" s="44">
        <f t="shared" ca="1" si="217"/>
        <v>7</v>
      </c>
      <c r="O787" s="94">
        <f t="shared" ca="1" si="218"/>
        <v>1.9471892714488361</v>
      </c>
      <c r="P787" s="94">
        <f t="shared" ca="1" si="219"/>
        <v>19.471892714488362</v>
      </c>
      <c r="Q787" s="94">
        <f t="shared" ca="1" si="220"/>
        <v>19.471892714488362</v>
      </c>
      <c r="R787" s="94">
        <f t="shared" ca="1" si="221"/>
        <v>1.9471892714488361</v>
      </c>
      <c r="S787" s="94">
        <f t="shared" ca="1" si="222"/>
        <v>1.9471892714488361</v>
      </c>
      <c r="T787" s="4">
        <f t="shared" ca="1" si="223"/>
        <v>2.8124326427711049E-6</v>
      </c>
      <c r="U787" s="46">
        <f t="shared" ca="1" si="224"/>
        <v>1580.7654679859752</v>
      </c>
      <c r="V787" s="4">
        <f t="shared" ca="1" si="225"/>
        <v>2.2831865745753291E-3</v>
      </c>
      <c r="W787" s="13">
        <f t="shared" ca="1" si="226"/>
        <v>8860.8208860000013</v>
      </c>
      <c r="X787" s="4">
        <f t="shared" ca="1" si="227"/>
        <v>1.2798171326710286E-2</v>
      </c>
    </row>
    <row r="788" spans="1:24" x14ac:dyDescent="0.2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3.9172814999999996E-3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2.1884167309455056E-8</v>
      </c>
      <c r="L788" s="13">
        <f t="shared" ca="1" si="215"/>
        <v>162</v>
      </c>
      <c r="M788" s="7">
        <f t="shared" ca="1" si="216"/>
        <v>838</v>
      </c>
      <c r="N788" s="44">
        <f t="shared" ca="1" si="217"/>
        <v>7</v>
      </c>
      <c r="O788" s="94">
        <f t="shared" ca="1" si="218"/>
        <v>1.9471892714488361</v>
      </c>
      <c r="P788" s="94">
        <f t="shared" ca="1" si="219"/>
        <v>19.471892714488362</v>
      </c>
      <c r="Q788" s="94">
        <f t="shared" ca="1" si="220"/>
        <v>19.471892714488362</v>
      </c>
      <c r="R788" s="94">
        <f t="shared" ca="1" si="221"/>
        <v>1.9471892714488361</v>
      </c>
      <c r="S788" s="94">
        <f t="shared" ca="1" si="222"/>
        <v>1.9471892714488361</v>
      </c>
      <c r="T788" s="4">
        <f t="shared" ca="1" si="223"/>
        <v>4.2612615799562229E-8</v>
      </c>
      <c r="U788" s="46">
        <f t="shared" ca="1" si="224"/>
        <v>1558.7654679859752</v>
      </c>
      <c r="V788" s="4">
        <f t="shared" ca="1" si="225"/>
        <v>3.4112284297606088E-5</v>
      </c>
      <c r="W788" s="13">
        <f t="shared" ca="1" si="226"/>
        <v>6800.164866000001</v>
      </c>
      <c r="X788" s="4">
        <f t="shared" ca="1" si="227"/>
        <v>1.4881594565942206E-4</v>
      </c>
    </row>
    <row r="789" spans="1:24" x14ac:dyDescent="0.2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3.9172814999999996E-3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1.4736813003000052E-10</v>
      </c>
      <c r="L789" s="13">
        <f t="shared" ca="1" si="215"/>
        <v>140</v>
      </c>
      <c r="M789" s="7">
        <f t="shared" ca="1" si="216"/>
        <v>860</v>
      </c>
      <c r="N789" s="44">
        <f t="shared" ca="1" si="217"/>
        <v>8</v>
      </c>
      <c r="O789" s="94">
        <f t="shared" ca="1" si="218"/>
        <v>2.1318561482700513</v>
      </c>
      <c r="P789" s="94">
        <f t="shared" ca="1" si="219"/>
        <v>21.318561482700517</v>
      </c>
      <c r="Q789" s="94">
        <f t="shared" ca="1" si="220"/>
        <v>21.133894605879298</v>
      </c>
      <c r="R789" s="94">
        <f t="shared" ca="1" si="221"/>
        <v>2.1226228044289908</v>
      </c>
      <c r="S789" s="94">
        <f t="shared" ca="1" si="222"/>
        <v>2.1318561482700513</v>
      </c>
      <c r="T789" s="4">
        <f t="shared" ca="1" si="223"/>
        <v>3.1416765406351699E-10</v>
      </c>
      <c r="U789" s="46">
        <f t="shared" ca="1" si="224"/>
        <v>1642.1665171136483</v>
      </c>
      <c r="V789" s="4">
        <f t="shared" ca="1" si="225"/>
        <v>2.4200300882491721E-7</v>
      </c>
      <c r="W789" s="13">
        <f t="shared" ca="1" si="226"/>
        <v>4739.5088460000006</v>
      </c>
      <c r="X789" s="4">
        <f t="shared" ca="1" si="227"/>
        <v>6.9845255589566578E-7</v>
      </c>
    </row>
    <row r="790" spans="1:24" x14ac:dyDescent="0.2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3.9172814999999996E-3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3.7214174250000167E-13</v>
      </c>
      <c r="L790" s="13">
        <f t="shared" ca="1" si="215"/>
        <v>118</v>
      </c>
      <c r="M790" s="7">
        <f t="shared" ca="1" si="216"/>
        <v>882</v>
      </c>
      <c r="N790" s="44">
        <f t="shared" ca="1" si="217"/>
        <v>8</v>
      </c>
      <c r="O790" s="94">
        <f t="shared" ca="1" si="218"/>
        <v>2.1318561482700513</v>
      </c>
      <c r="P790" s="94">
        <f t="shared" ca="1" si="219"/>
        <v>21.318561482700517</v>
      </c>
      <c r="Q790" s="94">
        <f t="shared" ca="1" si="220"/>
        <v>21.318561482700517</v>
      </c>
      <c r="R790" s="94">
        <f t="shared" ca="1" si="221"/>
        <v>2.1318561482700518</v>
      </c>
      <c r="S790" s="94">
        <f t="shared" ca="1" si="222"/>
        <v>2.1318561482700513</v>
      </c>
      <c r="T790" s="4">
        <f t="shared" ca="1" si="223"/>
        <v>7.9335266177655883E-13</v>
      </c>
      <c r="U790" s="46">
        <f t="shared" ca="1" si="224"/>
        <v>1620.1665171136483</v>
      </c>
      <c r="V790" s="4">
        <f t="shared" ca="1" si="225"/>
        <v>6.0293159081883183E-10</v>
      </c>
      <c r="W790" s="13">
        <f t="shared" ca="1" si="226"/>
        <v>2678.8528260000007</v>
      </c>
      <c r="X790" s="4">
        <f t="shared" ca="1" si="227"/>
        <v>9.96912958568694E-10</v>
      </c>
    </row>
    <row r="791" spans="1:24" x14ac:dyDescent="0.2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3.9172814999999996E-3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272</v>
      </c>
      <c r="M791" s="7">
        <f t="shared" ca="1" si="216"/>
        <v>728</v>
      </c>
      <c r="N791" s="44">
        <f t="shared" ca="1" si="217"/>
        <v>7</v>
      </c>
      <c r="O791" s="94">
        <f t="shared" ca="1" si="218"/>
        <v>1.9471892714488361</v>
      </c>
      <c r="P791" s="94">
        <f t="shared" ca="1" si="219"/>
        <v>18.828921119121027</v>
      </c>
      <c r="Q791" s="94">
        <f t="shared" ca="1" si="220"/>
        <v>17.328654063263912</v>
      </c>
      <c r="R791" s="94">
        <f t="shared" ca="1" si="221"/>
        <v>1.8078787591192469</v>
      </c>
      <c r="S791" s="94">
        <f t="shared" ca="1" si="222"/>
        <v>1.9471892714488361</v>
      </c>
      <c r="T791" s="4">
        <f t="shared" ca="1" si="223"/>
        <v>0</v>
      </c>
      <c r="U791" s="46">
        <f t="shared" ca="1" si="224"/>
        <v>1668.7654679859752</v>
      </c>
      <c r="V791" s="4">
        <f t="shared" ca="1" si="225"/>
        <v>0</v>
      </c>
      <c r="W791" s="13">
        <f t="shared" ca="1" si="226"/>
        <v>16317.74682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3.9172814999999996E-3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250</v>
      </c>
      <c r="M792" s="7">
        <f t="shared" ca="1" si="216"/>
        <v>750</v>
      </c>
      <c r="N792" s="44">
        <f t="shared" ca="1" si="217"/>
        <v>7</v>
      </c>
      <c r="O792" s="94">
        <f t="shared" ca="1" si="218"/>
        <v>1.9471892714488361</v>
      </c>
      <c r="P792" s="94">
        <f t="shared" ca="1" si="219"/>
        <v>19.471892714488362</v>
      </c>
      <c r="Q792" s="94">
        <f t="shared" ca="1" si="220"/>
        <v>19.471892714488362</v>
      </c>
      <c r="R792" s="94">
        <f t="shared" ca="1" si="221"/>
        <v>1.9471892714488361</v>
      </c>
      <c r="S792" s="94">
        <f t="shared" ca="1" si="222"/>
        <v>1.9471892714488361</v>
      </c>
      <c r="T792" s="4">
        <f t="shared" ca="1" si="223"/>
        <v>0</v>
      </c>
      <c r="U792" s="46">
        <f t="shared" ca="1" si="224"/>
        <v>1646.7654679859752</v>
      </c>
      <c r="V792" s="4">
        <f t="shared" ca="1" si="225"/>
        <v>0</v>
      </c>
      <c r="W792" s="13">
        <f t="shared" ca="1" si="226"/>
        <v>14257.0908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3.9172814999999996E-3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228</v>
      </c>
      <c r="M793" s="7">
        <f t="shared" ca="1" si="216"/>
        <v>772</v>
      </c>
      <c r="N793" s="44">
        <f t="shared" ca="1" si="217"/>
        <v>7</v>
      </c>
      <c r="O793" s="94">
        <f t="shared" ca="1" si="218"/>
        <v>1.9471892714488361</v>
      </c>
      <c r="P793" s="94">
        <f t="shared" ca="1" si="219"/>
        <v>19.471892714488362</v>
      </c>
      <c r="Q793" s="94">
        <f t="shared" ca="1" si="220"/>
        <v>19.471892714488362</v>
      </c>
      <c r="R793" s="94">
        <f t="shared" ca="1" si="221"/>
        <v>1.9471892714488361</v>
      </c>
      <c r="S793" s="94">
        <f t="shared" ca="1" si="222"/>
        <v>1.9471892714488361</v>
      </c>
      <c r="T793" s="4">
        <f t="shared" ca="1" si="223"/>
        <v>0</v>
      </c>
      <c r="U793" s="46">
        <f t="shared" ca="1" si="224"/>
        <v>1624.7654679859752</v>
      </c>
      <c r="V793" s="4">
        <f t="shared" ca="1" si="225"/>
        <v>0</v>
      </c>
      <c r="W793" s="13">
        <f t="shared" ca="1" si="226"/>
        <v>12196.43478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3.9172814999999996E-3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1.8626478645786731E-4</v>
      </c>
      <c r="L794" s="13">
        <f t="shared" ca="1" si="215"/>
        <v>206</v>
      </c>
      <c r="M794" s="7">
        <f t="shared" ca="1" si="216"/>
        <v>794</v>
      </c>
      <c r="N794" s="44">
        <f t="shared" ca="1" si="217"/>
        <v>7</v>
      </c>
      <c r="O794" s="94">
        <f t="shared" ca="1" si="218"/>
        <v>1.9471892714488361</v>
      </c>
      <c r="P794" s="94">
        <f t="shared" ca="1" si="219"/>
        <v>19.471892714488362</v>
      </c>
      <c r="Q794" s="94">
        <f t="shared" ca="1" si="220"/>
        <v>19.471892714488362</v>
      </c>
      <c r="R794" s="94">
        <f t="shared" ca="1" si="221"/>
        <v>1.9471892714488361</v>
      </c>
      <c r="S794" s="94">
        <f t="shared" ca="1" si="222"/>
        <v>1.9471892714488361</v>
      </c>
      <c r="T794" s="4">
        <f t="shared" ca="1" si="223"/>
        <v>3.626927938394677E-4</v>
      </c>
      <c r="U794" s="46">
        <f t="shared" ca="1" si="224"/>
        <v>1602.7654679859752</v>
      </c>
      <c r="V794" s="4">
        <f t="shared" ca="1" si="225"/>
        <v>0.29853876763645143</v>
      </c>
      <c r="W794" s="13">
        <f t="shared" ca="1" si="226"/>
        <v>10135.778760000001</v>
      </c>
      <c r="X794" s="4">
        <f t="shared" ca="1" si="227"/>
        <v>1.8879386663155873</v>
      </c>
    </row>
    <row r="795" spans="1:24" x14ac:dyDescent="0.2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3.9172814999999996E-3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7.5258499578936366E-6</v>
      </c>
      <c r="L795" s="13">
        <f t="shared" ca="1" si="215"/>
        <v>184</v>
      </c>
      <c r="M795" s="7">
        <f t="shared" ca="1" si="216"/>
        <v>816</v>
      </c>
      <c r="N795" s="44">
        <f t="shared" ca="1" si="217"/>
        <v>7</v>
      </c>
      <c r="O795" s="94">
        <f t="shared" ca="1" si="218"/>
        <v>1.9471892714488361</v>
      </c>
      <c r="P795" s="94">
        <f t="shared" ca="1" si="219"/>
        <v>19.471892714488362</v>
      </c>
      <c r="Q795" s="94">
        <f t="shared" ca="1" si="220"/>
        <v>19.471892714488362</v>
      </c>
      <c r="R795" s="94">
        <f t="shared" ca="1" si="221"/>
        <v>1.9471892714488361</v>
      </c>
      <c r="S795" s="94">
        <f t="shared" ca="1" si="222"/>
        <v>1.9471892714488361</v>
      </c>
      <c r="T795" s="4">
        <f t="shared" ca="1" si="223"/>
        <v>1.4654254296544163E-5</v>
      </c>
      <c r="U795" s="46">
        <f t="shared" ca="1" si="224"/>
        <v>1580.7654679859752</v>
      </c>
      <c r="V795" s="4">
        <f t="shared" ca="1" si="225"/>
        <v>1.1896603730681967E-2</v>
      </c>
      <c r="W795" s="13">
        <f t="shared" ca="1" si="226"/>
        <v>8075.1227400000007</v>
      </c>
      <c r="X795" s="4">
        <f t="shared" ca="1" si="227"/>
        <v>6.0772162132814951E-2</v>
      </c>
    </row>
    <row r="796" spans="1:24" x14ac:dyDescent="0.2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3.9172814999999996E-3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1.140280296650552E-7</v>
      </c>
      <c r="L796" s="13">
        <f t="shared" ca="1" si="215"/>
        <v>162</v>
      </c>
      <c r="M796" s="7">
        <f t="shared" ca="1" si="216"/>
        <v>838</v>
      </c>
      <c r="N796" s="44">
        <f t="shared" ca="1" si="217"/>
        <v>7</v>
      </c>
      <c r="O796" s="94">
        <f t="shared" ca="1" si="218"/>
        <v>1.9471892714488361</v>
      </c>
      <c r="P796" s="94">
        <f t="shared" ca="1" si="219"/>
        <v>19.471892714488362</v>
      </c>
      <c r="Q796" s="94">
        <f t="shared" ca="1" si="220"/>
        <v>19.471892714488362</v>
      </c>
      <c r="R796" s="94">
        <f t="shared" ca="1" si="221"/>
        <v>1.9471892714488361</v>
      </c>
      <c r="S796" s="94">
        <f t="shared" ca="1" si="222"/>
        <v>1.9471892714488361</v>
      </c>
      <c r="T796" s="4">
        <f t="shared" ca="1" si="223"/>
        <v>2.2203415600824512E-7</v>
      </c>
      <c r="U796" s="46">
        <f t="shared" ca="1" si="224"/>
        <v>1558.7654679859752</v>
      </c>
      <c r="V796" s="4">
        <f t="shared" ca="1" si="225"/>
        <v>1.7774295502436845E-4</v>
      </c>
      <c r="W796" s="13">
        <f t="shared" ca="1" si="226"/>
        <v>6014.4667200000004</v>
      </c>
      <c r="X796" s="4">
        <f t="shared" ca="1" si="227"/>
        <v>6.8581778956764729E-4</v>
      </c>
    </row>
    <row r="797" spans="1:24" x14ac:dyDescent="0.2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3.9172814999999996E-3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7.6786551963000207E-10</v>
      </c>
      <c r="L797" s="13">
        <f t="shared" ca="1" si="215"/>
        <v>140</v>
      </c>
      <c r="M797" s="7">
        <f t="shared" ca="1" si="216"/>
        <v>860</v>
      </c>
      <c r="N797" s="44">
        <f t="shared" ca="1" si="217"/>
        <v>8</v>
      </c>
      <c r="O797" s="94">
        <f t="shared" ca="1" si="218"/>
        <v>2.1318561482700513</v>
      </c>
      <c r="P797" s="94">
        <f t="shared" ca="1" si="219"/>
        <v>21.318561482700517</v>
      </c>
      <c r="Q797" s="94">
        <f t="shared" ca="1" si="220"/>
        <v>21.133894605879298</v>
      </c>
      <c r="R797" s="94">
        <f t="shared" ca="1" si="221"/>
        <v>2.1226228044289908</v>
      </c>
      <c r="S797" s="94">
        <f t="shared" ca="1" si="222"/>
        <v>2.1318561482700513</v>
      </c>
      <c r="T797" s="4">
        <f t="shared" ca="1" si="223"/>
        <v>1.6369788290677977E-9</v>
      </c>
      <c r="U797" s="46">
        <f t="shared" ca="1" si="224"/>
        <v>1642.1665171136483</v>
      </c>
      <c r="V797" s="4">
        <f t="shared" ca="1" si="225"/>
        <v>1.2609630459824623E-6</v>
      </c>
      <c r="W797" s="13">
        <f t="shared" ca="1" si="226"/>
        <v>3953.8107000000005</v>
      </c>
      <c r="X797" s="4">
        <f t="shared" ca="1" si="227"/>
        <v>3.0359949076741625E-6</v>
      </c>
    </row>
    <row r="798" spans="1:24" x14ac:dyDescent="0.2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3.9172814999999996E-3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1.9390543425000067E-12</v>
      </c>
      <c r="L798" s="13">
        <f t="shared" ca="1" si="215"/>
        <v>118</v>
      </c>
      <c r="M798" s="7">
        <f t="shared" ca="1" si="216"/>
        <v>882</v>
      </c>
      <c r="N798" s="44">
        <f t="shared" ca="1" si="217"/>
        <v>8</v>
      </c>
      <c r="O798" s="94">
        <f t="shared" ca="1" si="218"/>
        <v>2.1318561482700513</v>
      </c>
      <c r="P798" s="94">
        <f t="shared" ca="1" si="219"/>
        <v>21.318561482700517</v>
      </c>
      <c r="Q798" s="94">
        <f t="shared" ca="1" si="220"/>
        <v>21.318561482700517</v>
      </c>
      <c r="R798" s="94">
        <f t="shared" ca="1" si="221"/>
        <v>2.1318561482700518</v>
      </c>
      <c r="S798" s="94">
        <f t="shared" ca="1" si="222"/>
        <v>2.1318561482700513</v>
      </c>
      <c r="T798" s="4">
        <f t="shared" ca="1" si="223"/>
        <v>4.133784921888381E-12</v>
      </c>
      <c r="U798" s="46">
        <f t="shared" ca="1" si="224"/>
        <v>1620.1665171136483</v>
      </c>
      <c r="V798" s="4">
        <f t="shared" ca="1" si="225"/>
        <v>3.1415909205823311E-9</v>
      </c>
      <c r="W798" s="13">
        <f t="shared" ca="1" si="226"/>
        <v>1893.1546800000001</v>
      </c>
      <c r="X798" s="4">
        <f t="shared" ca="1" si="227"/>
        <v>3.6709298032782109E-9</v>
      </c>
    </row>
    <row r="799" spans="1:24" x14ac:dyDescent="0.2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3.9172814999999996E-3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154</v>
      </c>
      <c r="M799" s="7">
        <f t="shared" ca="1" si="216"/>
        <v>846</v>
      </c>
      <c r="N799" s="44">
        <f t="shared" ca="1" si="217"/>
        <v>8</v>
      </c>
      <c r="O799" s="94">
        <f t="shared" ca="1" si="218"/>
        <v>2.1318561482700513</v>
      </c>
      <c r="P799" s="94">
        <f t="shared" ca="1" si="219"/>
        <v>20.395227098594436</v>
      </c>
      <c r="Q799" s="94">
        <f t="shared" ca="1" si="220"/>
        <v>19.471892714488362</v>
      </c>
      <c r="R799" s="94">
        <f t="shared" ca="1" si="221"/>
        <v>1.9933559906541398</v>
      </c>
      <c r="S799" s="94">
        <f t="shared" ca="1" si="222"/>
        <v>2.1318561482700513</v>
      </c>
      <c r="T799" s="4">
        <f t="shared" ca="1" si="223"/>
        <v>0</v>
      </c>
      <c r="U799" s="46">
        <f t="shared" ca="1" si="224"/>
        <v>1656.1665171136483</v>
      </c>
      <c r="V799" s="4">
        <f t="shared" ca="1" si="225"/>
        <v>0</v>
      </c>
      <c r="W799" s="13">
        <f t="shared" ca="1" si="226"/>
        <v>14424.592140000001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3.9172814999999996E-3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132</v>
      </c>
      <c r="M800" s="7">
        <f t="shared" ca="1" si="216"/>
        <v>868</v>
      </c>
      <c r="N800" s="44">
        <f t="shared" ca="1" si="217"/>
        <v>8</v>
      </c>
      <c r="O800" s="94">
        <f t="shared" ca="1" si="218"/>
        <v>2.1318561482700513</v>
      </c>
      <c r="P800" s="94">
        <f t="shared" ca="1" si="219"/>
        <v>21.318561482700517</v>
      </c>
      <c r="Q800" s="94">
        <f t="shared" ca="1" si="220"/>
        <v>21.318561482700517</v>
      </c>
      <c r="R800" s="94">
        <f t="shared" ca="1" si="221"/>
        <v>2.1318561482700518</v>
      </c>
      <c r="S800" s="94">
        <f t="shared" ca="1" si="222"/>
        <v>2.1318561482700513</v>
      </c>
      <c r="T800" s="4">
        <f t="shared" ca="1" si="223"/>
        <v>0</v>
      </c>
      <c r="U800" s="46">
        <f t="shared" ca="1" si="224"/>
        <v>1634.1665171136483</v>
      </c>
      <c r="V800" s="4">
        <f t="shared" ca="1" si="225"/>
        <v>0</v>
      </c>
      <c r="W800" s="13">
        <f t="shared" ca="1" si="226"/>
        <v>12363.93612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3.9172814999999996E-3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110</v>
      </c>
      <c r="M801" s="7">
        <f t="shared" ca="1" si="216"/>
        <v>890</v>
      </c>
      <c r="N801" s="44">
        <f t="shared" ca="1" si="217"/>
        <v>8</v>
      </c>
      <c r="O801" s="94">
        <f t="shared" ca="1" si="218"/>
        <v>2.1318561482700513</v>
      </c>
      <c r="P801" s="94">
        <f t="shared" ca="1" si="219"/>
        <v>21.318561482700517</v>
      </c>
      <c r="Q801" s="94">
        <f t="shared" ca="1" si="220"/>
        <v>21.318561482700517</v>
      </c>
      <c r="R801" s="94">
        <f t="shared" ca="1" si="221"/>
        <v>2.1318561482700518</v>
      </c>
      <c r="S801" s="94">
        <f t="shared" ca="1" si="222"/>
        <v>2.1318561482700513</v>
      </c>
      <c r="T801" s="4">
        <f t="shared" ca="1" si="223"/>
        <v>0</v>
      </c>
      <c r="U801" s="46">
        <f t="shared" ca="1" si="224"/>
        <v>1612.1665171136483</v>
      </c>
      <c r="V801" s="4">
        <f t="shared" ca="1" si="225"/>
        <v>0</v>
      </c>
      <c r="W801" s="13">
        <f t="shared" ca="1" si="226"/>
        <v>10303.2801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3.9172814999999996E-3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1.8814624894734089E-6</v>
      </c>
      <c r="L802" s="13">
        <f t="shared" ca="1" si="215"/>
        <v>88</v>
      </c>
      <c r="M802" s="7">
        <f t="shared" ca="1" si="216"/>
        <v>912</v>
      </c>
      <c r="N802" s="44">
        <f t="shared" ca="1" si="217"/>
        <v>8</v>
      </c>
      <c r="O802" s="94">
        <f t="shared" ca="1" si="218"/>
        <v>2.1318561482700513</v>
      </c>
      <c r="P802" s="94">
        <f t="shared" ca="1" si="219"/>
        <v>21.318561482700517</v>
      </c>
      <c r="Q802" s="94">
        <f t="shared" ca="1" si="220"/>
        <v>21.318561482700517</v>
      </c>
      <c r="R802" s="94">
        <f t="shared" ca="1" si="221"/>
        <v>2.1318561482700518</v>
      </c>
      <c r="S802" s="94">
        <f t="shared" ca="1" si="222"/>
        <v>2.1318561482700513</v>
      </c>
      <c r="T802" s="4">
        <f t="shared" ca="1" si="223"/>
        <v>4.0110073759233637E-6</v>
      </c>
      <c r="U802" s="46">
        <f t="shared" ca="1" si="224"/>
        <v>1590.1665171136483</v>
      </c>
      <c r="V802" s="4">
        <f t="shared" ca="1" si="225"/>
        <v>2.991838653965905E-3</v>
      </c>
      <c r="W802" s="13">
        <f t="shared" ca="1" si="226"/>
        <v>8242.6240800000014</v>
      </c>
      <c r="X802" s="4">
        <f t="shared" ca="1" si="227"/>
        <v>1.550818802135027E-2</v>
      </c>
    </row>
    <row r="803" spans="1:24" x14ac:dyDescent="0.2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3.9172814999999996E-3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7.6018686443370118E-8</v>
      </c>
      <c r="L803" s="13">
        <f t="shared" ca="1" si="215"/>
        <v>66</v>
      </c>
      <c r="M803" s="7">
        <f t="shared" ca="1" si="216"/>
        <v>934</v>
      </c>
      <c r="N803" s="44">
        <f t="shared" ca="1" si="217"/>
        <v>8</v>
      </c>
      <c r="O803" s="94">
        <f t="shared" ca="1" si="218"/>
        <v>2.1318561482700513</v>
      </c>
      <c r="P803" s="94">
        <f t="shared" ca="1" si="219"/>
        <v>21.318561482700517</v>
      </c>
      <c r="Q803" s="94">
        <f t="shared" ca="1" si="220"/>
        <v>21.318561482700517</v>
      </c>
      <c r="R803" s="94">
        <f t="shared" ca="1" si="221"/>
        <v>2.1318561482700518</v>
      </c>
      <c r="S803" s="94">
        <f t="shared" ca="1" si="222"/>
        <v>2.1318561482700513</v>
      </c>
      <c r="T803" s="4">
        <f t="shared" ca="1" si="223"/>
        <v>1.6206090407771179E-7</v>
      </c>
      <c r="U803" s="46">
        <f t="shared" ca="1" si="224"/>
        <v>1568.1665171136483</v>
      </c>
      <c r="V803" s="4">
        <f t="shared" ca="1" si="225"/>
        <v>1.1920995875545424E-4</v>
      </c>
      <c r="W803" s="13">
        <f t="shared" ca="1" si="226"/>
        <v>6181.9680600000002</v>
      </c>
      <c r="X803" s="4">
        <f t="shared" ca="1" si="227"/>
        <v>4.6994509155606908E-4</v>
      </c>
    </row>
    <row r="804" spans="1:24" x14ac:dyDescent="0.2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3.9172814999999996E-3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1.151798279445003E-9</v>
      </c>
      <c r="L804" s="13">
        <f t="shared" ca="1" si="215"/>
        <v>44</v>
      </c>
      <c r="M804" s="7">
        <f t="shared" ca="1" si="216"/>
        <v>956</v>
      </c>
      <c r="N804" s="44">
        <f t="shared" ca="1" si="217"/>
        <v>8</v>
      </c>
      <c r="O804" s="94">
        <f t="shared" ca="1" si="218"/>
        <v>2.1318561482700513</v>
      </c>
      <c r="P804" s="94">
        <f t="shared" ca="1" si="219"/>
        <v>21.318561482700517</v>
      </c>
      <c r="Q804" s="94">
        <f t="shared" ca="1" si="220"/>
        <v>21.318561482700517</v>
      </c>
      <c r="R804" s="94">
        <f t="shared" ca="1" si="221"/>
        <v>2.1318561482700518</v>
      </c>
      <c r="S804" s="94">
        <f t="shared" ca="1" si="222"/>
        <v>2.1318561482700513</v>
      </c>
      <c r="T804" s="4">
        <f t="shared" ca="1" si="223"/>
        <v>2.4554682436016966E-9</v>
      </c>
      <c r="U804" s="46">
        <f t="shared" ca="1" si="224"/>
        <v>1546.1665171136483</v>
      </c>
      <c r="V804" s="4">
        <f t="shared" ca="1" si="225"/>
        <v>1.7808719341469729E-6</v>
      </c>
      <c r="W804" s="13">
        <f t="shared" ca="1" si="226"/>
        <v>4121.3120400000007</v>
      </c>
      <c r="X804" s="4">
        <f t="shared" ca="1" si="227"/>
        <v>4.7469201167279765E-6</v>
      </c>
    </row>
    <row r="805" spans="1:24" x14ac:dyDescent="0.2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3.9172814999999996E-3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7.7562173700000251E-12</v>
      </c>
      <c r="L805" s="13">
        <f t="shared" ca="1" si="215"/>
        <v>22</v>
      </c>
      <c r="M805" s="7">
        <f t="shared" ca="1" si="216"/>
        <v>978</v>
      </c>
      <c r="N805" s="44">
        <f t="shared" ca="1" si="217"/>
        <v>9</v>
      </c>
      <c r="O805" s="94">
        <f t="shared" ca="1" si="218"/>
        <v>2.2914004227428402</v>
      </c>
      <c r="P805" s="94">
        <f t="shared" ca="1" si="219"/>
        <v>22.914004227428396</v>
      </c>
      <c r="Q805" s="94">
        <f t="shared" ca="1" si="220"/>
        <v>22.435371404010034</v>
      </c>
      <c r="R805" s="94">
        <f t="shared" ca="1" si="221"/>
        <v>2.2674687815719219</v>
      </c>
      <c r="S805" s="94">
        <f t="shared" ca="1" si="222"/>
        <v>2.2914004227428402</v>
      </c>
      <c r="T805" s="4">
        <f t="shared" ca="1" si="223"/>
        <v>1.7772599760503417E-11</v>
      </c>
      <c r="U805" s="46">
        <f t="shared" ca="1" si="224"/>
        <v>1615.2285104781965</v>
      </c>
      <c r="V805" s="4">
        <f t="shared" ca="1" si="225"/>
        <v>1.2528063429490256E-8</v>
      </c>
      <c r="W805" s="13">
        <f t="shared" ca="1" si="226"/>
        <v>2060.6560200000004</v>
      </c>
      <c r="X805" s="4">
        <f t="shared" ca="1" si="227"/>
        <v>1.5982896015919122E-8</v>
      </c>
    </row>
    <row r="806" spans="1:24" x14ac:dyDescent="0.2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3.9172814999999996E-3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1.958640750000009E-14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2.2914004227428402</v>
      </c>
      <c r="P806" s="94">
        <f t="shared" ca="1" si="219"/>
        <v>22.914004227428396</v>
      </c>
      <c r="Q806" s="94">
        <f t="shared" ca="1" si="220"/>
        <v>22.914004227428396</v>
      </c>
      <c r="R806" s="94">
        <f t="shared" ca="1" si="221"/>
        <v>2.2914004227428397</v>
      </c>
      <c r="S806" s="94">
        <f t="shared" ca="1" si="222"/>
        <v>2.2914004227428402</v>
      </c>
      <c r="T806" s="4">
        <f t="shared" ca="1" si="223"/>
        <v>4.488030242551374E-14</v>
      </c>
      <c r="U806" s="46">
        <f t="shared" ca="1" si="224"/>
        <v>1593.2285104781965</v>
      </c>
      <c r="V806" s="4">
        <f t="shared" ca="1" si="225"/>
        <v>3.1205622846844118E-11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0.21330321816374997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390</v>
      </c>
      <c r="M807" s="7">
        <f t="shared" ref="M807:M870" ca="1" si="235">MAX(Set2MinTP-(L807+Set2Regain), 0)</f>
        <v>610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1.7328654063263913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17.016733856373008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14.209451994354866</v>
      </c>
      <c r="R807" s="94">
        <f t="shared" ref="R807:R870" ca="1" si="240">(P807+Q807)/20</f>
        <v>1.5613092925363936</v>
      </c>
      <c r="S807" s="94">
        <f t="shared" ref="S807:S870" ca="1" si="241">R807*Set2ConserveTP + O807*(1-Set2ConserveTP)</f>
        <v>1.7328654063263913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1664.4373026654887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18996.599646000002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0.21330321816374997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368</v>
      </c>
      <c r="M808" s="7">
        <f t="shared" ca="1" si="235"/>
        <v>632</v>
      </c>
      <c r="N808" s="44">
        <f t="shared" ca="1" si="236"/>
        <v>6</v>
      </c>
      <c r="O808" s="94">
        <f t="shared" ca="1" si="237"/>
        <v>1.7328654063263913</v>
      </c>
      <c r="P808" s="94">
        <f t="shared" ca="1" si="238"/>
        <v>17.328654063263912</v>
      </c>
      <c r="Q808" s="94">
        <f t="shared" ca="1" si="239"/>
        <v>17.328654063263912</v>
      </c>
      <c r="R808" s="94">
        <f t="shared" ca="1" si="240"/>
        <v>1.7328654063263911</v>
      </c>
      <c r="S808" s="94">
        <f t="shared" ca="1" si="241"/>
        <v>1.7328654063263913</v>
      </c>
      <c r="T808" s="4">
        <f t="shared" ca="1" si="242"/>
        <v>0</v>
      </c>
      <c r="U808" s="46">
        <f t="shared" ca="1" si="243"/>
        <v>1642.4373026654887</v>
      </c>
      <c r="V808" s="4">
        <f t="shared" ca="1" si="244"/>
        <v>0</v>
      </c>
      <c r="W808" s="13">
        <f t="shared" ca="1" si="245"/>
        <v>16935.943626</v>
      </c>
      <c r="X808" s="4">
        <f t="shared" ca="1" si="246"/>
        <v>0</v>
      </c>
    </row>
    <row r="809" spans="1:24" x14ac:dyDescent="0.2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0.21330321816374997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346</v>
      </c>
      <c r="M809" s="7">
        <f t="shared" ca="1" si="235"/>
        <v>654</v>
      </c>
      <c r="N809" s="44">
        <f t="shared" ca="1" si="236"/>
        <v>6</v>
      </c>
      <c r="O809" s="94">
        <f t="shared" ca="1" si="237"/>
        <v>1.7328654063263913</v>
      </c>
      <c r="P809" s="94">
        <f t="shared" ca="1" si="238"/>
        <v>17.328654063263912</v>
      </c>
      <c r="Q809" s="94">
        <f t="shared" ca="1" si="239"/>
        <v>17.328654063263912</v>
      </c>
      <c r="R809" s="94">
        <f t="shared" ca="1" si="240"/>
        <v>1.7328654063263911</v>
      </c>
      <c r="S809" s="94">
        <f t="shared" ca="1" si="241"/>
        <v>1.7328654063263913</v>
      </c>
      <c r="T809" s="4">
        <f t="shared" ca="1" si="242"/>
        <v>0</v>
      </c>
      <c r="U809" s="46">
        <f t="shared" ca="1" si="243"/>
        <v>1620.4373026654887</v>
      </c>
      <c r="V809" s="4">
        <f t="shared" ca="1" si="244"/>
        <v>0</v>
      </c>
      <c r="W809" s="13">
        <f t="shared" ca="1" si="245"/>
        <v>14875.287606000002</v>
      </c>
      <c r="X809" s="4">
        <f t="shared" ca="1" si="246"/>
        <v>0</v>
      </c>
    </row>
    <row r="810" spans="1:24" x14ac:dyDescent="0.2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0.21330321816374997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324</v>
      </c>
      <c r="M810" s="7">
        <f t="shared" ca="1" si="235"/>
        <v>676</v>
      </c>
      <c r="N810" s="44">
        <f t="shared" ca="1" si="236"/>
        <v>6</v>
      </c>
      <c r="O810" s="94">
        <f t="shared" ca="1" si="237"/>
        <v>1.7328654063263913</v>
      </c>
      <c r="P810" s="94">
        <f t="shared" ca="1" si="238"/>
        <v>17.328654063263912</v>
      </c>
      <c r="Q810" s="94">
        <f t="shared" ca="1" si="239"/>
        <v>17.328654063263912</v>
      </c>
      <c r="R810" s="94">
        <f t="shared" ca="1" si="240"/>
        <v>1.7328654063263911</v>
      </c>
      <c r="S810" s="94">
        <f t="shared" ca="1" si="241"/>
        <v>1.7328654063263913</v>
      </c>
      <c r="T810" s="4">
        <f t="shared" ca="1" si="242"/>
        <v>0</v>
      </c>
      <c r="U810" s="46">
        <f t="shared" ca="1" si="243"/>
        <v>1598.4373026654887</v>
      </c>
      <c r="V810" s="4">
        <f t="shared" ca="1" si="244"/>
        <v>0</v>
      </c>
      <c r="W810" s="13">
        <f t="shared" ca="1" si="245"/>
        <v>12814.631586000003</v>
      </c>
      <c r="X810" s="4">
        <f t="shared" ca="1" si="246"/>
        <v>0</v>
      </c>
    </row>
    <row r="811" spans="1:24" x14ac:dyDescent="0.2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0.21330321816374997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302</v>
      </c>
      <c r="M811" s="7">
        <f t="shared" ca="1" si="235"/>
        <v>698</v>
      </c>
      <c r="N811" s="44">
        <f t="shared" ca="1" si="236"/>
        <v>6</v>
      </c>
      <c r="O811" s="94">
        <f t="shared" ca="1" si="237"/>
        <v>1.7328654063263913</v>
      </c>
      <c r="P811" s="94">
        <f t="shared" ca="1" si="238"/>
        <v>17.328654063263912</v>
      </c>
      <c r="Q811" s="94">
        <f t="shared" ca="1" si="239"/>
        <v>17.328654063263912</v>
      </c>
      <c r="R811" s="94">
        <f t="shared" ca="1" si="240"/>
        <v>1.7328654063263911</v>
      </c>
      <c r="S811" s="94">
        <f t="shared" ca="1" si="241"/>
        <v>1.7328654063263913</v>
      </c>
      <c r="T811" s="4">
        <f t="shared" ca="1" si="242"/>
        <v>0</v>
      </c>
      <c r="U811" s="46">
        <f t="shared" ca="1" si="243"/>
        <v>1576.4373026654887</v>
      </c>
      <c r="V811" s="4">
        <f t="shared" ca="1" si="244"/>
        <v>0</v>
      </c>
      <c r="W811" s="13">
        <f t="shared" ca="1" si="245"/>
        <v>10753.975566000001</v>
      </c>
      <c r="X811" s="4">
        <f t="shared" ca="1" si="246"/>
        <v>0</v>
      </c>
    </row>
    <row r="812" spans="1:24" x14ac:dyDescent="0.2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0.21330321816374997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0.196619504317015</v>
      </c>
      <c r="L812" s="13">
        <f t="shared" ca="1" si="234"/>
        <v>280</v>
      </c>
      <c r="M812" s="7">
        <f t="shared" ca="1" si="235"/>
        <v>720</v>
      </c>
      <c r="N812" s="44">
        <f t="shared" ca="1" si="236"/>
        <v>6</v>
      </c>
      <c r="O812" s="94">
        <f t="shared" ca="1" si="237"/>
        <v>1.7328654063263913</v>
      </c>
      <c r="P812" s="94">
        <f t="shared" ca="1" si="238"/>
        <v>17.328654063263912</v>
      </c>
      <c r="Q812" s="94">
        <f t="shared" ca="1" si="239"/>
        <v>17.328654063263912</v>
      </c>
      <c r="R812" s="94">
        <f t="shared" ca="1" si="240"/>
        <v>1.7328654063263911</v>
      </c>
      <c r="S812" s="94">
        <f t="shared" ca="1" si="241"/>
        <v>1.7328654063263913</v>
      </c>
      <c r="T812" s="4">
        <f t="shared" ca="1" si="242"/>
        <v>0.34071513723999786</v>
      </c>
      <c r="U812" s="46">
        <f t="shared" ca="1" si="243"/>
        <v>1554.4373026654887</v>
      </c>
      <c r="V812" s="4">
        <f t="shared" ca="1" si="244"/>
        <v>305.63269194196619</v>
      </c>
      <c r="W812" s="13">
        <f t="shared" ca="1" si="245"/>
        <v>8693.3195460000024</v>
      </c>
      <c r="X812" s="4">
        <f t="shared" ca="1" si="246"/>
        <v>1709.2761800039384</v>
      </c>
    </row>
    <row r="813" spans="1:24" x14ac:dyDescent="0.2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0.21330321816374997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3.9721111983235394E-3</v>
      </c>
      <c r="L813" s="13">
        <f t="shared" ca="1" si="234"/>
        <v>258</v>
      </c>
      <c r="M813" s="7">
        <f t="shared" ca="1" si="235"/>
        <v>742</v>
      </c>
      <c r="N813" s="44">
        <f t="shared" ca="1" si="236"/>
        <v>7</v>
      </c>
      <c r="O813" s="94">
        <f t="shared" ca="1" si="237"/>
        <v>1.9471892714488361</v>
      </c>
      <c r="P813" s="94">
        <f t="shared" ca="1" si="238"/>
        <v>19.471892714488362</v>
      </c>
      <c r="Q813" s="94">
        <f t="shared" ca="1" si="239"/>
        <v>19.471892714488362</v>
      </c>
      <c r="R813" s="94">
        <f t="shared" ca="1" si="240"/>
        <v>1.9471892714488361</v>
      </c>
      <c r="S813" s="94">
        <f t="shared" ca="1" si="241"/>
        <v>1.9471892714488361</v>
      </c>
      <c r="T813" s="4">
        <f t="shared" ca="1" si="242"/>
        <v>7.7344523103773759E-3</v>
      </c>
      <c r="U813" s="46">
        <f t="shared" ca="1" si="243"/>
        <v>1654.7654679859752</v>
      </c>
      <c r="V813" s="4">
        <f t="shared" ca="1" si="244"/>
        <v>6.5729124459861845</v>
      </c>
      <c r="W813" s="13">
        <f t="shared" ca="1" si="245"/>
        <v>6632.6635260000012</v>
      </c>
      <c r="X813" s="4">
        <f t="shared" ca="1" si="246"/>
        <v>26.345677066336698</v>
      </c>
    </row>
    <row r="814" spans="1:24" x14ac:dyDescent="0.2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0.21330321816374997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2.0061167668300722E-5</v>
      </c>
      <c r="L814" s="13">
        <f t="shared" ca="1" si="234"/>
        <v>236</v>
      </c>
      <c r="M814" s="7">
        <f t="shared" ca="1" si="235"/>
        <v>764</v>
      </c>
      <c r="N814" s="44">
        <f t="shared" ca="1" si="236"/>
        <v>7</v>
      </c>
      <c r="O814" s="94">
        <f t="shared" ca="1" si="237"/>
        <v>1.9471892714488361</v>
      </c>
      <c r="P814" s="94">
        <f t="shared" ca="1" si="238"/>
        <v>19.471892714488362</v>
      </c>
      <c r="Q814" s="94">
        <f t="shared" ca="1" si="239"/>
        <v>19.471892714488362</v>
      </c>
      <c r="R814" s="94">
        <f t="shared" ca="1" si="240"/>
        <v>1.9471892714488361</v>
      </c>
      <c r="S814" s="94">
        <f t="shared" ca="1" si="241"/>
        <v>1.9471892714488361</v>
      </c>
      <c r="T814" s="4">
        <f t="shared" ca="1" si="242"/>
        <v>3.9062890456451426E-5</v>
      </c>
      <c r="U814" s="46">
        <f t="shared" ca="1" si="243"/>
        <v>1632.7654679859752</v>
      </c>
      <c r="V814" s="4">
        <f t="shared" ca="1" si="244"/>
        <v>3.2755181816278144E-2</v>
      </c>
      <c r="W814" s="13">
        <f t="shared" ca="1" si="245"/>
        <v>4572.0075060000008</v>
      </c>
      <c r="X814" s="4">
        <f t="shared" ca="1" si="246"/>
        <v>9.1719809158595428E-2</v>
      </c>
    </row>
    <row r="815" spans="1:24" x14ac:dyDescent="0.2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0.21330321816374997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272</v>
      </c>
      <c r="M815" s="7">
        <f t="shared" ca="1" si="235"/>
        <v>728</v>
      </c>
      <c r="N815" s="44">
        <f t="shared" ca="1" si="236"/>
        <v>7</v>
      </c>
      <c r="O815" s="94">
        <f t="shared" ca="1" si="237"/>
        <v>1.9471892714488361</v>
      </c>
      <c r="P815" s="94">
        <f t="shared" ca="1" si="238"/>
        <v>18.828921119121027</v>
      </c>
      <c r="Q815" s="94">
        <f t="shared" ca="1" si="239"/>
        <v>17.328654063263912</v>
      </c>
      <c r="R815" s="94">
        <f t="shared" ca="1" si="240"/>
        <v>1.8078787591192469</v>
      </c>
      <c r="S815" s="94">
        <f t="shared" ca="1" si="241"/>
        <v>1.9471892714488361</v>
      </c>
      <c r="T815" s="4">
        <f t="shared" ca="1" si="242"/>
        <v>0</v>
      </c>
      <c r="U815" s="46">
        <f t="shared" ca="1" si="243"/>
        <v>1668.7654679859752</v>
      </c>
      <c r="V815" s="4">
        <f t="shared" ca="1" si="244"/>
        <v>0</v>
      </c>
      <c r="W815" s="13">
        <f t="shared" ca="1" si="245"/>
        <v>17103.444966000003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0.21330321816374997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250</v>
      </c>
      <c r="M816" s="7">
        <f t="shared" ca="1" si="235"/>
        <v>750</v>
      </c>
      <c r="N816" s="44">
        <f t="shared" ca="1" si="236"/>
        <v>7</v>
      </c>
      <c r="O816" s="94">
        <f t="shared" ca="1" si="237"/>
        <v>1.9471892714488361</v>
      </c>
      <c r="P816" s="94">
        <f t="shared" ca="1" si="238"/>
        <v>19.471892714488362</v>
      </c>
      <c r="Q816" s="94">
        <f t="shared" ca="1" si="239"/>
        <v>19.471892714488362</v>
      </c>
      <c r="R816" s="94">
        <f t="shared" ca="1" si="240"/>
        <v>1.9471892714488361</v>
      </c>
      <c r="S816" s="94">
        <f t="shared" ca="1" si="241"/>
        <v>1.9471892714488361</v>
      </c>
      <c r="T816" s="4">
        <f t="shared" ca="1" si="242"/>
        <v>0</v>
      </c>
      <c r="U816" s="46">
        <f t="shared" ca="1" si="243"/>
        <v>1646.7654679859752</v>
      </c>
      <c r="V816" s="4">
        <f t="shared" ca="1" si="244"/>
        <v>0</v>
      </c>
      <c r="W816" s="13">
        <f t="shared" ca="1" si="245"/>
        <v>15042.788946000001</v>
      </c>
      <c r="X816" s="4">
        <f t="shared" ca="1" si="246"/>
        <v>0</v>
      </c>
    </row>
    <row r="817" spans="1:24" x14ac:dyDescent="0.2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0.21330321816374997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228</v>
      </c>
      <c r="M817" s="7">
        <f t="shared" ca="1" si="235"/>
        <v>772</v>
      </c>
      <c r="N817" s="44">
        <f t="shared" ca="1" si="236"/>
        <v>7</v>
      </c>
      <c r="O817" s="94">
        <f t="shared" ca="1" si="237"/>
        <v>1.9471892714488361</v>
      </c>
      <c r="P817" s="94">
        <f t="shared" ca="1" si="238"/>
        <v>19.471892714488362</v>
      </c>
      <c r="Q817" s="94">
        <f t="shared" ca="1" si="239"/>
        <v>19.471892714488362</v>
      </c>
      <c r="R817" s="94">
        <f t="shared" ca="1" si="240"/>
        <v>1.9471892714488361</v>
      </c>
      <c r="S817" s="94">
        <f t="shared" ca="1" si="241"/>
        <v>1.9471892714488361</v>
      </c>
      <c r="T817" s="4">
        <f t="shared" ca="1" si="242"/>
        <v>0</v>
      </c>
      <c r="U817" s="46">
        <f t="shared" ca="1" si="243"/>
        <v>1624.7654679859752</v>
      </c>
      <c r="V817" s="4">
        <f t="shared" ca="1" si="244"/>
        <v>0</v>
      </c>
      <c r="W817" s="13">
        <f t="shared" ca="1" si="245"/>
        <v>12982.132926</v>
      </c>
      <c r="X817" s="4">
        <f t="shared" ca="1" si="246"/>
        <v>0</v>
      </c>
    </row>
    <row r="818" spans="1:24" x14ac:dyDescent="0.2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0.21330321816374997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206</v>
      </c>
      <c r="M818" s="7">
        <f t="shared" ca="1" si="235"/>
        <v>794</v>
      </c>
      <c r="N818" s="44">
        <f t="shared" ca="1" si="236"/>
        <v>7</v>
      </c>
      <c r="O818" s="94">
        <f t="shared" ca="1" si="237"/>
        <v>1.9471892714488361</v>
      </c>
      <c r="P818" s="94">
        <f t="shared" ca="1" si="238"/>
        <v>19.471892714488362</v>
      </c>
      <c r="Q818" s="94">
        <f t="shared" ca="1" si="239"/>
        <v>19.471892714488362</v>
      </c>
      <c r="R818" s="94">
        <f t="shared" ca="1" si="240"/>
        <v>1.9471892714488361</v>
      </c>
      <c r="S818" s="94">
        <f t="shared" ca="1" si="241"/>
        <v>1.9471892714488361</v>
      </c>
      <c r="T818" s="4">
        <f t="shared" ca="1" si="242"/>
        <v>0</v>
      </c>
      <c r="U818" s="46">
        <f t="shared" ca="1" si="243"/>
        <v>1602.7654679859752</v>
      </c>
      <c r="V818" s="4">
        <f t="shared" ca="1" si="244"/>
        <v>0</v>
      </c>
      <c r="W818" s="13">
        <f t="shared" ca="1" si="245"/>
        <v>10921.476906000002</v>
      </c>
      <c r="X818" s="4">
        <f t="shared" ca="1" si="246"/>
        <v>0</v>
      </c>
    </row>
    <row r="819" spans="1:24" x14ac:dyDescent="0.2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0.21330321816374997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184</v>
      </c>
      <c r="M819" s="7">
        <f t="shared" ca="1" si="235"/>
        <v>816</v>
      </c>
      <c r="N819" s="44">
        <f t="shared" ca="1" si="236"/>
        <v>7</v>
      </c>
      <c r="O819" s="94">
        <f t="shared" ca="1" si="237"/>
        <v>1.9471892714488361</v>
      </c>
      <c r="P819" s="94">
        <f t="shared" ca="1" si="238"/>
        <v>19.471892714488362</v>
      </c>
      <c r="Q819" s="94">
        <f t="shared" ca="1" si="239"/>
        <v>19.471892714488362</v>
      </c>
      <c r="R819" s="94">
        <f t="shared" ca="1" si="240"/>
        <v>1.9471892714488361</v>
      </c>
      <c r="S819" s="94">
        <f t="shared" ca="1" si="241"/>
        <v>1.9471892714488361</v>
      </c>
      <c r="T819" s="4">
        <f t="shared" ca="1" si="242"/>
        <v>0</v>
      </c>
      <c r="U819" s="46">
        <f t="shared" ca="1" si="243"/>
        <v>1580.7654679859752</v>
      </c>
      <c r="V819" s="4">
        <f t="shared" ca="1" si="244"/>
        <v>0</v>
      </c>
      <c r="W819" s="13">
        <f t="shared" ca="1" si="245"/>
        <v>8860.8208860000013</v>
      </c>
      <c r="X819" s="4">
        <f t="shared" ca="1" si="246"/>
        <v>0</v>
      </c>
    </row>
    <row r="820" spans="1:24" x14ac:dyDescent="0.2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0.21330321816374997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1.9860555991617697E-3</v>
      </c>
      <c r="L820" s="13">
        <f t="shared" ca="1" si="234"/>
        <v>162</v>
      </c>
      <c r="M820" s="7">
        <f t="shared" ca="1" si="235"/>
        <v>838</v>
      </c>
      <c r="N820" s="44">
        <f t="shared" ca="1" si="236"/>
        <v>7</v>
      </c>
      <c r="O820" s="94">
        <f t="shared" ca="1" si="237"/>
        <v>1.9471892714488361</v>
      </c>
      <c r="P820" s="94">
        <f t="shared" ca="1" si="238"/>
        <v>19.471892714488362</v>
      </c>
      <c r="Q820" s="94">
        <f t="shared" ca="1" si="239"/>
        <v>19.471892714488362</v>
      </c>
      <c r="R820" s="94">
        <f t="shared" ca="1" si="240"/>
        <v>1.9471892714488361</v>
      </c>
      <c r="S820" s="94">
        <f t="shared" ca="1" si="241"/>
        <v>1.9471892714488361</v>
      </c>
      <c r="T820" s="4">
        <f t="shared" ca="1" si="242"/>
        <v>3.8672261551886879E-3</v>
      </c>
      <c r="U820" s="46">
        <f t="shared" ca="1" si="243"/>
        <v>1558.7654679859752</v>
      </c>
      <c r="V820" s="4">
        <f t="shared" ca="1" si="244"/>
        <v>3.0957948854735622</v>
      </c>
      <c r="W820" s="13">
        <f t="shared" ca="1" si="245"/>
        <v>6800.164866000001</v>
      </c>
      <c r="X820" s="4">
        <f t="shared" ca="1" si="246"/>
        <v>13.505505507342447</v>
      </c>
    </row>
    <row r="821" spans="1:24" x14ac:dyDescent="0.2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0.21330321816374997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4.0122335336601443E-5</v>
      </c>
      <c r="L821" s="13">
        <f t="shared" ca="1" si="234"/>
        <v>140</v>
      </c>
      <c r="M821" s="7">
        <f t="shared" ca="1" si="235"/>
        <v>860</v>
      </c>
      <c r="N821" s="44">
        <f t="shared" ca="1" si="236"/>
        <v>8</v>
      </c>
      <c r="O821" s="94">
        <f t="shared" ca="1" si="237"/>
        <v>2.1318561482700513</v>
      </c>
      <c r="P821" s="94">
        <f t="shared" ca="1" si="238"/>
        <v>21.318561482700517</v>
      </c>
      <c r="Q821" s="94">
        <f t="shared" ca="1" si="239"/>
        <v>21.133894605879298</v>
      </c>
      <c r="R821" s="94">
        <f t="shared" ca="1" si="240"/>
        <v>2.1226228044289908</v>
      </c>
      <c r="S821" s="94">
        <f t="shared" ca="1" si="241"/>
        <v>2.1318561482700513</v>
      </c>
      <c r="T821" s="4">
        <f t="shared" ca="1" si="242"/>
        <v>8.5535047270286521E-5</v>
      </c>
      <c r="U821" s="46">
        <f t="shared" ca="1" si="243"/>
        <v>1642.1665171136483</v>
      </c>
      <c r="V821" s="4">
        <f t="shared" ca="1" si="244"/>
        <v>6.5887555678172643E-2</v>
      </c>
      <c r="W821" s="13">
        <f t="shared" ca="1" si="245"/>
        <v>4739.5088460000006</v>
      </c>
      <c r="X821" s="4">
        <f t="shared" ca="1" si="246"/>
        <v>0.19016016325000096</v>
      </c>
    </row>
    <row r="822" spans="1:24" x14ac:dyDescent="0.2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0.21330321816374997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2.0263805725556301E-7</v>
      </c>
      <c r="L822" s="13">
        <f t="shared" ca="1" si="234"/>
        <v>118</v>
      </c>
      <c r="M822" s="7">
        <f t="shared" ca="1" si="235"/>
        <v>882</v>
      </c>
      <c r="N822" s="44">
        <f t="shared" ca="1" si="236"/>
        <v>8</v>
      </c>
      <c r="O822" s="94">
        <f t="shared" ca="1" si="237"/>
        <v>2.1318561482700513</v>
      </c>
      <c r="P822" s="94">
        <f t="shared" ca="1" si="238"/>
        <v>21.318561482700517</v>
      </c>
      <c r="Q822" s="94">
        <f t="shared" ca="1" si="239"/>
        <v>21.318561482700517</v>
      </c>
      <c r="R822" s="94">
        <f t="shared" ca="1" si="240"/>
        <v>2.1318561482700518</v>
      </c>
      <c r="S822" s="94">
        <f t="shared" ca="1" si="241"/>
        <v>2.1318561482700513</v>
      </c>
      <c r="T822" s="4">
        <f t="shared" ca="1" si="242"/>
        <v>4.3199518823377068E-7</v>
      </c>
      <c r="U822" s="46">
        <f t="shared" ca="1" si="243"/>
        <v>1620.1665171136483</v>
      </c>
      <c r="V822" s="4">
        <f t="shared" ca="1" si="244"/>
        <v>3.2830739545842156E-4</v>
      </c>
      <c r="W822" s="13">
        <f t="shared" ca="1" si="245"/>
        <v>2678.8528260000007</v>
      </c>
      <c r="X822" s="4">
        <f t="shared" ca="1" si="246"/>
        <v>5.4283753233421491E-4</v>
      </c>
    </row>
    <row r="823" spans="1:24" x14ac:dyDescent="0.2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0.21330321816374997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272</v>
      </c>
      <c r="M823" s="7">
        <f t="shared" ca="1" si="235"/>
        <v>728</v>
      </c>
      <c r="N823" s="44">
        <f t="shared" ca="1" si="236"/>
        <v>7</v>
      </c>
      <c r="O823" s="94">
        <f t="shared" ca="1" si="237"/>
        <v>1.9471892714488361</v>
      </c>
      <c r="P823" s="94">
        <f t="shared" ca="1" si="238"/>
        <v>18.828921119121027</v>
      </c>
      <c r="Q823" s="94">
        <f t="shared" ca="1" si="239"/>
        <v>17.328654063263912</v>
      </c>
      <c r="R823" s="94">
        <f t="shared" ca="1" si="240"/>
        <v>1.8078787591192469</v>
      </c>
      <c r="S823" s="94">
        <f t="shared" ca="1" si="241"/>
        <v>1.9471892714488361</v>
      </c>
      <c r="T823" s="4">
        <f t="shared" ca="1" si="242"/>
        <v>0</v>
      </c>
      <c r="U823" s="46">
        <f t="shared" ca="1" si="243"/>
        <v>1668.7654679859752</v>
      </c>
      <c r="V823" s="4">
        <f t="shared" ca="1" si="244"/>
        <v>0</v>
      </c>
      <c r="W823" s="13">
        <f t="shared" ca="1" si="245"/>
        <v>16317.74682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0.21330321816374997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250</v>
      </c>
      <c r="M824" s="7">
        <f t="shared" ca="1" si="235"/>
        <v>750</v>
      </c>
      <c r="N824" s="44">
        <f t="shared" ca="1" si="236"/>
        <v>7</v>
      </c>
      <c r="O824" s="94">
        <f t="shared" ca="1" si="237"/>
        <v>1.9471892714488361</v>
      </c>
      <c r="P824" s="94">
        <f t="shared" ca="1" si="238"/>
        <v>19.471892714488362</v>
      </c>
      <c r="Q824" s="94">
        <f t="shared" ca="1" si="239"/>
        <v>19.471892714488362</v>
      </c>
      <c r="R824" s="94">
        <f t="shared" ca="1" si="240"/>
        <v>1.9471892714488361</v>
      </c>
      <c r="S824" s="94">
        <f t="shared" ca="1" si="241"/>
        <v>1.9471892714488361</v>
      </c>
      <c r="T824" s="4">
        <f t="shared" ca="1" si="242"/>
        <v>0</v>
      </c>
      <c r="U824" s="46">
        <f t="shared" ca="1" si="243"/>
        <v>1646.7654679859752</v>
      </c>
      <c r="V824" s="4">
        <f t="shared" ca="1" si="244"/>
        <v>0</v>
      </c>
      <c r="W824" s="13">
        <f t="shared" ca="1" si="245"/>
        <v>14257.0908</v>
      </c>
      <c r="X824" s="4">
        <f t="shared" ca="1" si="246"/>
        <v>0</v>
      </c>
    </row>
    <row r="825" spans="1:24" x14ac:dyDescent="0.2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0.21330321816374997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228</v>
      </c>
      <c r="M825" s="7">
        <f t="shared" ca="1" si="235"/>
        <v>772</v>
      </c>
      <c r="N825" s="44">
        <f t="shared" ca="1" si="236"/>
        <v>7</v>
      </c>
      <c r="O825" s="94">
        <f t="shared" ca="1" si="237"/>
        <v>1.9471892714488361</v>
      </c>
      <c r="P825" s="94">
        <f t="shared" ca="1" si="238"/>
        <v>19.471892714488362</v>
      </c>
      <c r="Q825" s="94">
        <f t="shared" ca="1" si="239"/>
        <v>19.471892714488362</v>
      </c>
      <c r="R825" s="94">
        <f t="shared" ca="1" si="240"/>
        <v>1.9471892714488361</v>
      </c>
      <c r="S825" s="94">
        <f t="shared" ca="1" si="241"/>
        <v>1.9471892714488361</v>
      </c>
      <c r="T825" s="4">
        <f t="shared" ca="1" si="242"/>
        <v>0</v>
      </c>
      <c r="U825" s="46">
        <f t="shared" ca="1" si="243"/>
        <v>1624.7654679859752</v>
      </c>
      <c r="V825" s="4">
        <f t="shared" ca="1" si="244"/>
        <v>0</v>
      </c>
      <c r="W825" s="13">
        <f t="shared" ca="1" si="245"/>
        <v>12196.43478</v>
      </c>
      <c r="X825" s="4">
        <f t="shared" ca="1" si="246"/>
        <v>0</v>
      </c>
    </row>
    <row r="826" spans="1:24" x14ac:dyDescent="0.2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0.21330321816374997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206</v>
      </c>
      <c r="M826" s="7">
        <f t="shared" ca="1" si="235"/>
        <v>794</v>
      </c>
      <c r="N826" s="44">
        <f t="shared" ca="1" si="236"/>
        <v>7</v>
      </c>
      <c r="O826" s="94">
        <f t="shared" ca="1" si="237"/>
        <v>1.9471892714488361</v>
      </c>
      <c r="P826" s="94">
        <f t="shared" ca="1" si="238"/>
        <v>19.471892714488362</v>
      </c>
      <c r="Q826" s="94">
        <f t="shared" ca="1" si="239"/>
        <v>19.471892714488362</v>
      </c>
      <c r="R826" s="94">
        <f t="shared" ca="1" si="240"/>
        <v>1.9471892714488361</v>
      </c>
      <c r="S826" s="94">
        <f t="shared" ca="1" si="241"/>
        <v>1.9471892714488361</v>
      </c>
      <c r="T826" s="4">
        <f t="shared" ca="1" si="242"/>
        <v>0</v>
      </c>
      <c r="U826" s="46">
        <f t="shared" ca="1" si="243"/>
        <v>1602.7654679859752</v>
      </c>
      <c r="V826" s="4">
        <f t="shared" ca="1" si="244"/>
        <v>0</v>
      </c>
      <c r="W826" s="13">
        <f t="shared" ca="1" si="245"/>
        <v>10135.778760000001</v>
      </c>
      <c r="X826" s="4">
        <f t="shared" ca="1" si="246"/>
        <v>0</v>
      </c>
    </row>
    <row r="827" spans="1:24" x14ac:dyDescent="0.2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0.21330321816374997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184</v>
      </c>
      <c r="M827" s="7">
        <f t="shared" ca="1" si="235"/>
        <v>816</v>
      </c>
      <c r="N827" s="44">
        <f t="shared" ca="1" si="236"/>
        <v>7</v>
      </c>
      <c r="O827" s="94">
        <f t="shared" ca="1" si="237"/>
        <v>1.9471892714488361</v>
      </c>
      <c r="P827" s="94">
        <f t="shared" ca="1" si="238"/>
        <v>19.471892714488362</v>
      </c>
      <c r="Q827" s="94">
        <f t="shared" ca="1" si="239"/>
        <v>19.471892714488362</v>
      </c>
      <c r="R827" s="94">
        <f t="shared" ca="1" si="240"/>
        <v>1.9471892714488361</v>
      </c>
      <c r="S827" s="94">
        <f t="shared" ca="1" si="241"/>
        <v>1.9471892714488361</v>
      </c>
      <c r="T827" s="4">
        <f t="shared" ca="1" si="242"/>
        <v>0</v>
      </c>
      <c r="U827" s="46">
        <f t="shared" ca="1" si="243"/>
        <v>1580.7654679859752</v>
      </c>
      <c r="V827" s="4">
        <f t="shared" ca="1" si="244"/>
        <v>0</v>
      </c>
      <c r="W827" s="13">
        <f t="shared" ca="1" si="245"/>
        <v>8075.1227400000007</v>
      </c>
      <c r="X827" s="4">
        <f t="shared" ca="1" si="246"/>
        <v>0</v>
      </c>
    </row>
    <row r="828" spans="1:24" x14ac:dyDescent="0.2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0.21330321816374997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1.0348394964053423E-2</v>
      </c>
      <c r="L828" s="13">
        <f t="shared" ca="1" si="234"/>
        <v>162</v>
      </c>
      <c r="M828" s="7">
        <f t="shared" ca="1" si="235"/>
        <v>838</v>
      </c>
      <c r="N828" s="44">
        <f t="shared" ca="1" si="236"/>
        <v>7</v>
      </c>
      <c r="O828" s="94">
        <f t="shared" ca="1" si="237"/>
        <v>1.9471892714488361</v>
      </c>
      <c r="P828" s="94">
        <f t="shared" ca="1" si="238"/>
        <v>19.471892714488362</v>
      </c>
      <c r="Q828" s="94">
        <f t="shared" ca="1" si="239"/>
        <v>19.471892714488362</v>
      </c>
      <c r="R828" s="94">
        <f t="shared" ca="1" si="240"/>
        <v>1.9471892714488361</v>
      </c>
      <c r="S828" s="94">
        <f t="shared" ca="1" si="241"/>
        <v>1.9471892714488361</v>
      </c>
      <c r="T828" s="4">
        <f t="shared" ca="1" si="242"/>
        <v>2.015028365071999E-2</v>
      </c>
      <c r="U828" s="46">
        <f t="shared" ca="1" si="243"/>
        <v>1558.7654679859752</v>
      </c>
      <c r="V828" s="4">
        <f t="shared" ca="1" si="244"/>
        <v>16.13072071904644</v>
      </c>
      <c r="W828" s="13">
        <f t="shared" ca="1" si="245"/>
        <v>6014.4667200000004</v>
      </c>
      <c r="X828" s="4">
        <f t="shared" ca="1" si="246"/>
        <v>62.240077116714907</v>
      </c>
    </row>
    <row r="829" spans="1:24" x14ac:dyDescent="0.2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0.21330321816374997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2.0905848412229155E-4</v>
      </c>
      <c r="L829" s="13">
        <f t="shared" ca="1" si="234"/>
        <v>140</v>
      </c>
      <c r="M829" s="7">
        <f t="shared" ca="1" si="235"/>
        <v>860</v>
      </c>
      <c r="N829" s="44">
        <f t="shared" ca="1" si="236"/>
        <v>8</v>
      </c>
      <c r="O829" s="94">
        <f t="shared" ca="1" si="237"/>
        <v>2.1318561482700513</v>
      </c>
      <c r="P829" s="94">
        <f t="shared" ca="1" si="238"/>
        <v>21.318561482700517</v>
      </c>
      <c r="Q829" s="94">
        <f t="shared" ca="1" si="239"/>
        <v>21.133894605879298</v>
      </c>
      <c r="R829" s="94">
        <f t="shared" ca="1" si="240"/>
        <v>2.1226228044289908</v>
      </c>
      <c r="S829" s="94">
        <f t="shared" ca="1" si="241"/>
        <v>2.1318561482700513</v>
      </c>
      <c r="T829" s="4">
        <f t="shared" ca="1" si="242"/>
        <v>4.4568261472412412E-4</v>
      </c>
      <c r="U829" s="46">
        <f t="shared" ca="1" si="243"/>
        <v>1642.1665171136483</v>
      </c>
      <c r="V829" s="4">
        <f t="shared" ca="1" si="244"/>
        <v>0.34330884274416246</v>
      </c>
      <c r="W829" s="13">
        <f t="shared" ca="1" si="245"/>
        <v>3953.8107000000005</v>
      </c>
      <c r="X829" s="4">
        <f t="shared" ca="1" si="246"/>
        <v>0.82657767144849648</v>
      </c>
    </row>
    <row r="830" spans="1:24" x14ac:dyDescent="0.2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0.21330321816374997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1.0558509299105643E-6</v>
      </c>
      <c r="L830" s="13">
        <f t="shared" ca="1" si="234"/>
        <v>118</v>
      </c>
      <c r="M830" s="7">
        <f t="shared" ca="1" si="235"/>
        <v>882</v>
      </c>
      <c r="N830" s="44">
        <f t="shared" ca="1" si="236"/>
        <v>8</v>
      </c>
      <c r="O830" s="94">
        <f t="shared" ca="1" si="237"/>
        <v>2.1318561482700513</v>
      </c>
      <c r="P830" s="94">
        <f t="shared" ca="1" si="238"/>
        <v>21.318561482700517</v>
      </c>
      <c r="Q830" s="94">
        <f t="shared" ca="1" si="239"/>
        <v>21.318561482700517</v>
      </c>
      <c r="R830" s="94">
        <f t="shared" ca="1" si="240"/>
        <v>2.1318561482700518</v>
      </c>
      <c r="S830" s="94">
        <f t="shared" ca="1" si="241"/>
        <v>2.1318561482700513</v>
      </c>
      <c r="T830" s="4">
        <f t="shared" ca="1" si="242"/>
        <v>2.2509222965864876E-6</v>
      </c>
      <c r="U830" s="46">
        <f t="shared" ca="1" si="243"/>
        <v>1620.1665171136483</v>
      </c>
      <c r="V830" s="4">
        <f t="shared" ca="1" si="244"/>
        <v>1.7106543237044058E-3</v>
      </c>
      <c r="W830" s="13">
        <f t="shared" ca="1" si="245"/>
        <v>1893.1546800000001</v>
      </c>
      <c r="X830" s="4">
        <f t="shared" ca="1" si="246"/>
        <v>1.9988891293425369E-3</v>
      </c>
    </row>
    <row r="831" spans="1:24" x14ac:dyDescent="0.2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0.21330321816374997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154</v>
      </c>
      <c r="M831" s="7">
        <f t="shared" ca="1" si="235"/>
        <v>846</v>
      </c>
      <c r="N831" s="44">
        <f t="shared" ca="1" si="236"/>
        <v>8</v>
      </c>
      <c r="O831" s="94">
        <f t="shared" ca="1" si="237"/>
        <v>2.1318561482700513</v>
      </c>
      <c r="P831" s="94">
        <f t="shared" ca="1" si="238"/>
        <v>20.395227098594436</v>
      </c>
      <c r="Q831" s="94">
        <f t="shared" ca="1" si="239"/>
        <v>19.471892714488362</v>
      </c>
      <c r="R831" s="94">
        <f t="shared" ca="1" si="240"/>
        <v>1.9933559906541398</v>
      </c>
      <c r="S831" s="94">
        <f t="shared" ca="1" si="241"/>
        <v>2.1318561482700513</v>
      </c>
      <c r="T831" s="4">
        <f t="shared" ca="1" si="242"/>
        <v>0</v>
      </c>
      <c r="U831" s="46">
        <f t="shared" ca="1" si="243"/>
        <v>1656.1665171136483</v>
      </c>
      <c r="V831" s="4">
        <f t="shared" ca="1" si="244"/>
        <v>0</v>
      </c>
      <c r="W831" s="13">
        <f t="shared" ca="1" si="245"/>
        <v>14424.592140000001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0.21330321816374997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132</v>
      </c>
      <c r="M832" s="7">
        <f t="shared" ca="1" si="235"/>
        <v>868</v>
      </c>
      <c r="N832" s="44">
        <f t="shared" ca="1" si="236"/>
        <v>8</v>
      </c>
      <c r="O832" s="94">
        <f t="shared" ca="1" si="237"/>
        <v>2.1318561482700513</v>
      </c>
      <c r="P832" s="94">
        <f t="shared" ca="1" si="238"/>
        <v>21.318561482700517</v>
      </c>
      <c r="Q832" s="94">
        <f t="shared" ca="1" si="239"/>
        <v>21.318561482700517</v>
      </c>
      <c r="R832" s="94">
        <f t="shared" ca="1" si="240"/>
        <v>2.1318561482700518</v>
      </c>
      <c r="S832" s="94">
        <f t="shared" ca="1" si="241"/>
        <v>2.1318561482700513</v>
      </c>
      <c r="T832" s="4">
        <f t="shared" ca="1" si="242"/>
        <v>0</v>
      </c>
      <c r="U832" s="46">
        <f t="shared" ca="1" si="243"/>
        <v>1634.1665171136483</v>
      </c>
      <c r="V832" s="4">
        <f t="shared" ca="1" si="244"/>
        <v>0</v>
      </c>
      <c r="W832" s="13">
        <f t="shared" ca="1" si="245"/>
        <v>12363.93612</v>
      </c>
      <c r="X832" s="4">
        <f t="shared" ca="1" si="246"/>
        <v>0</v>
      </c>
    </row>
    <row r="833" spans="1:24" x14ac:dyDescent="0.2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0.21330321816374997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110</v>
      </c>
      <c r="M833" s="7">
        <f t="shared" ca="1" si="235"/>
        <v>890</v>
      </c>
      <c r="N833" s="44">
        <f t="shared" ca="1" si="236"/>
        <v>8</v>
      </c>
      <c r="O833" s="94">
        <f t="shared" ca="1" si="237"/>
        <v>2.1318561482700513</v>
      </c>
      <c r="P833" s="94">
        <f t="shared" ca="1" si="238"/>
        <v>21.318561482700517</v>
      </c>
      <c r="Q833" s="94">
        <f t="shared" ca="1" si="239"/>
        <v>21.318561482700517</v>
      </c>
      <c r="R833" s="94">
        <f t="shared" ca="1" si="240"/>
        <v>2.1318561482700518</v>
      </c>
      <c r="S833" s="94">
        <f t="shared" ca="1" si="241"/>
        <v>2.1318561482700513</v>
      </c>
      <c r="T833" s="4">
        <f t="shared" ca="1" si="242"/>
        <v>0</v>
      </c>
      <c r="U833" s="46">
        <f t="shared" ca="1" si="243"/>
        <v>1612.1665171136483</v>
      </c>
      <c r="V833" s="4">
        <f t="shared" ca="1" si="244"/>
        <v>0</v>
      </c>
      <c r="W833" s="13">
        <f t="shared" ca="1" si="245"/>
        <v>10303.2801</v>
      </c>
      <c r="X833" s="4">
        <f t="shared" ca="1" si="246"/>
        <v>0</v>
      </c>
    </row>
    <row r="834" spans="1:24" x14ac:dyDescent="0.2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0.21330321816374997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88</v>
      </c>
      <c r="M834" s="7">
        <f t="shared" ca="1" si="235"/>
        <v>912</v>
      </c>
      <c r="N834" s="44">
        <f t="shared" ca="1" si="236"/>
        <v>8</v>
      </c>
      <c r="O834" s="94">
        <f t="shared" ca="1" si="237"/>
        <v>2.1318561482700513</v>
      </c>
      <c r="P834" s="94">
        <f t="shared" ca="1" si="238"/>
        <v>21.318561482700517</v>
      </c>
      <c r="Q834" s="94">
        <f t="shared" ca="1" si="239"/>
        <v>21.318561482700517</v>
      </c>
      <c r="R834" s="94">
        <f t="shared" ca="1" si="240"/>
        <v>2.1318561482700518</v>
      </c>
      <c r="S834" s="94">
        <f t="shared" ca="1" si="241"/>
        <v>2.1318561482700513</v>
      </c>
      <c r="T834" s="4">
        <f t="shared" ca="1" si="242"/>
        <v>0</v>
      </c>
      <c r="U834" s="46">
        <f t="shared" ca="1" si="243"/>
        <v>1590.1665171136483</v>
      </c>
      <c r="V834" s="4">
        <f t="shared" ca="1" si="244"/>
        <v>0</v>
      </c>
      <c r="W834" s="13">
        <f t="shared" ca="1" si="245"/>
        <v>8242.6240800000014</v>
      </c>
      <c r="X834" s="4">
        <f t="shared" ca="1" si="246"/>
        <v>0</v>
      </c>
    </row>
    <row r="835" spans="1:24" x14ac:dyDescent="0.2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0.21330321816374997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66</v>
      </c>
      <c r="M835" s="7">
        <f t="shared" ca="1" si="235"/>
        <v>934</v>
      </c>
      <c r="N835" s="44">
        <f t="shared" ca="1" si="236"/>
        <v>8</v>
      </c>
      <c r="O835" s="94">
        <f t="shared" ca="1" si="237"/>
        <v>2.1318561482700513</v>
      </c>
      <c r="P835" s="94">
        <f t="shared" ca="1" si="238"/>
        <v>21.318561482700517</v>
      </c>
      <c r="Q835" s="94">
        <f t="shared" ca="1" si="239"/>
        <v>21.318561482700517</v>
      </c>
      <c r="R835" s="94">
        <f t="shared" ca="1" si="240"/>
        <v>2.1318561482700518</v>
      </c>
      <c r="S835" s="94">
        <f t="shared" ca="1" si="241"/>
        <v>2.1318561482700513</v>
      </c>
      <c r="T835" s="4">
        <f t="shared" ca="1" si="242"/>
        <v>0</v>
      </c>
      <c r="U835" s="46">
        <f t="shared" ca="1" si="243"/>
        <v>1568.1665171136483</v>
      </c>
      <c r="V835" s="4">
        <f t="shared" ca="1" si="244"/>
        <v>0</v>
      </c>
      <c r="W835" s="13">
        <f t="shared" ca="1" si="245"/>
        <v>6181.9680600000002</v>
      </c>
      <c r="X835" s="4">
        <f t="shared" ca="1" si="246"/>
        <v>0</v>
      </c>
    </row>
    <row r="836" spans="1:24" x14ac:dyDescent="0.2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0.21330321816374997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1.0452924206114577E-4</v>
      </c>
      <c r="L836" s="13">
        <f t="shared" ca="1" si="234"/>
        <v>44</v>
      </c>
      <c r="M836" s="7">
        <f t="shared" ca="1" si="235"/>
        <v>956</v>
      </c>
      <c r="N836" s="44">
        <f t="shared" ca="1" si="236"/>
        <v>8</v>
      </c>
      <c r="O836" s="94">
        <f t="shared" ca="1" si="237"/>
        <v>2.1318561482700513</v>
      </c>
      <c r="P836" s="94">
        <f t="shared" ca="1" si="238"/>
        <v>21.318561482700517</v>
      </c>
      <c r="Q836" s="94">
        <f t="shared" ca="1" si="239"/>
        <v>21.318561482700517</v>
      </c>
      <c r="R836" s="94">
        <f t="shared" ca="1" si="240"/>
        <v>2.1318561482700518</v>
      </c>
      <c r="S836" s="94">
        <f t="shared" ca="1" si="241"/>
        <v>2.1318561482700513</v>
      </c>
      <c r="T836" s="4">
        <f t="shared" ca="1" si="242"/>
        <v>2.2284130736206206E-4</v>
      </c>
      <c r="U836" s="46">
        <f t="shared" ca="1" si="243"/>
        <v>1546.1665171136483</v>
      </c>
      <c r="V836" s="4">
        <f t="shared" ca="1" si="244"/>
        <v>0.16161961413421122</v>
      </c>
      <c r="W836" s="13">
        <f t="shared" ca="1" si="245"/>
        <v>4121.3120400000007</v>
      </c>
      <c r="X836" s="4">
        <f t="shared" ca="1" si="246"/>
        <v>0.43079762383867459</v>
      </c>
    </row>
    <row r="837" spans="1:24" x14ac:dyDescent="0.2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0.21330321816374997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2.1117018598211287E-6</v>
      </c>
      <c r="L837" s="13">
        <f t="shared" ca="1" si="234"/>
        <v>22</v>
      </c>
      <c r="M837" s="7">
        <f t="shared" ca="1" si="235"/>
        <v>978</v>
      </c>
      <c r="N837" s="44">
        <f t="shared" ca="1" si="236"/>
        <v>9</v>
      </c>
      <c r="O837" s="94">
        <f t="shared" ca="1" si="237"/>
        <v>2.2914004227428402</v>
      </c>
      <c r="P837" s="94">
        <f t="shared" ca="1" si="238"/>
        <v>22.914004227428396</v>
      </c>
      <c r="Q837" s="94">
        <f t="shared" ca="1" si="239"/>
        <v>22.435371404010034</v>
      </c>
      <c r="R837" s="94">
        <f t="shared" ca="1" si="240"/>
        <v>2.2674687815719219</v>
      </c>
      <c r="S837" s="94">
        <f t="shared" ca="1" si="241"/>
        <v>2.2914004227428402</v>
      </c>
      <c r="T837" s="4">
        <f t="shared" ca="1" si="242"/>
        <v>4.838754534300976E-6</v>
      </c>
      <c r="U837" s="46">
        <f t="shared" ca="1" si="243"/>
        <v>1615.2285104781965</v>
      </c>
      <c r="V837" s="4">
        <f t="shared" ca="1" si="244"/>
        <v>3.410881049612919E-3</v>
      </c>
      <c r="W837" s="13">
        <f t="shared" ca="1" si="245"/>
        <v>2060.6560200000004</v>
      </c>
      <c r="X837" s="4">
        <f t="shared" ca="1" si="246"/>
        <v>4.3514911498856055E-3</v>
      </c>
    </row>
    <row r="838" spans="1:24" x14ac:dyDescent="0.2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0.21330321816374997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1.0665160908187528E-8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2.2914004227428402</v>
      </c>
      <c r="P838" s="94">
        <f t="shared" ca="1" si="238"/>
        <v>22.914004227428396</v>
      </c>
      <c r="Q838" s="94">
        <f t="shared" ca="1" si="239"/>
        <v>22.914004227428396</v>
      </c>
      <c r="R838" s="94">
        <f t="shared" ca="1" si="240"/>
        <v>2.2914004227428397</v>
      </c>
      <c r="S838" s="94">
        <f t="shared" ca="1" si="241"/>
        <v>2.2914004227428402</v>
      </c>
      <c r="T838" s="4">
        <f t="shared" ca="1" si="242"/>
        <v>2.4438154213641313E-8</v>
      </c>
      <c r="U838" s="46">
        <f t="shared" ca="1" si="243"/>
        <v>1593.2285104781965</v>
      </c>
      <c r="V838" s="4">
        <f t="shared" ca="1" si="244"/>
        <v>1.6992038427761904E-5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5.6700855461249998E-2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390</v>
      </c>
      <c r="M839" s="7">
        <f t="shared" ca="1" si="235"/>
        <v>610</v>
      </c>
      <c r="N839" s="44">
        <f t="shared" ca="1" si="236"/>
        <v>6</v>
      </c>
      <c r="O839" s="94">
        <f t="shared" ca="1" si="237"/>
        <v>1.7328654063263913</v>
      </c>
      <c r="P839" s="94">
        <f t="shared" ca="1" si="238"/>
        <v>17.016733856373008</v>
      </c>
      <c r="Q839" s="94">
        <f t="shared" ca="1" si="239"/>
        <v>14.209451994354866</v>
      </c>
      <c r="R839" s="94">
        <f t="shared" ca="1" si="240"/>
        <v>1.5613092925363936</v>
      </c>
      <c r="S839" s="94">
        <f t="shared" ca="1" si="241"/>
        <v>1.7328654063263913</v>
      </c>
      <c r="T839" s="4">
        <f t="shared" ca="1" si="242"/>
        <v>0</v>
      </c>
      <c r="U839" s="46">
        <f t="shared" ca="1" si="243"/>
        <v>1664.4373026654887</v>
      </c>
      <c r="V839" s="4">
        <f t="shared" ca="1" si="244"/>
        <v>0</v>
      </c>
      <c r="W839" s="13">
        <f t="shared" ca="1" si="245"/>
        <v>18996.599646000002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5.6700855461249998E-2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368</v>
      </c>
      <c r="M840" s="7">
        <f t="shared" ca="1" si="235"/>
        <v>632</v>
      </c>
      <c r="N840" s="44">
        <f t="shared" ca="1" si="236"/>
        <v>6</v>
      </c>
      <c r="O840" s="94">
        <f t="shared" ca="1" si="237"/>
        <v>1.7328654063263913</v>
      </c>
      <c r="P840" s="94">
        <f t="shared" ca="1" si="238"/>
        <v>17.328654063263912</v>
      </c>
      <c r="Q840" s="94">
        <f t="shared" ca="1" si="239"/>
        <v>17.328654063263912</v>
      </c>
      <c r="R840" s="94">
        <f t="shared" ca="1" si="240"/>
        <v>1.7328654063263911</v>
      </c>
      <c r="S840" s="94">
        <f t="shared" ca="1" si="241"/>
        <v>1.7328654063263913</v>
      </c>
      <c r="T840" s="4">
        <f t="shared" ca="1" si="242"/>
        <v>0</v>
      </c>
      <c r="U840" s="46">
        <f t="shared" ca="1" si="243"/>
        <v>1642.4373026654887</v>
      </c>
      <c r="V840" s="4">
        <f t="shared" ca="1" si="244"/>
        <v>0</v>
      </c>
      <c r="W840" s="13">
        <f t="shared" ca="1" si="245"/>
        <v>16935.943626</v>
      </c>
      <c r="X840" s="4">
        <f t="shared" ca="1" si="246"/>
        <v>0</v>
      </c>
    </row>
    <row r="841" spans="1:24" x14ac:dyDescent="0.2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5.6700855461249998E-2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346</v>
      </c>
      <c r="M841" s="7">
        <f t="shared" ca="1" si="235"/>
        <v>654</v>
      </c>
      <c r="N841" s="44">
        <f t="shared" ca="1" si="236"/>
        <v>6</v>
      </c>
      <c r="O841" s="94">
        <f t="shared" ca="1" si="237"/>
        <v>1.7328654063263913</v>
      </c>
      <c r="P841" s="94">
        <f t="shared" ca="1" si="238"/>
        <v>17.328654063263912</v>
      </c>
      <c r="Q841" s="94">
        <f t="shared" ca="1" si="239"/>
        <v>17.328654063263912</v>
      </c>
      <c r="R841" s="94">
        <f t="shared" ca="1" si="240"/>
        <v>1.7328654063263911</v>
      </c>
      <c r="S841" s="94">
        <f t="shared" ca="1" si="241"/>
        <v>1.7328654063263913</v>
      </c>
      <c r="T841" s="4">
        <f t="shared" ca="1" si="242"/>
        <v>0</v>
      </c>
      <c r="U841" s="46">
        <f t="shared" ca="1" si="243"/>
        <v>1620.4373026654887</v>
      </c>
      <c r="V841" s="4">
        <f t="shared" ca="1" si="244"/>
        <v>0</v>
      </c>
      <c r="W841" s="13">
        <f t="shared" ca="1" si="245"/>
        <v>14875.287606000002</v>
      </c>
      <c r="X841" s="4">
        <f t="shared" ca="1" si="246"/>
        <v>0</v>
      </c>
    </row>
    <row r="842" spans="1:24" x14ac:dyDescent="0.2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5.6700855461249998E-2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324</v>
      </c>
      <c r="M842" s="7">
        <f t="shared" ca="1" si="235"/>
        <v>676</v>
      </c>
      <c r="N842" s="44">
        <f t="shared" ca="1" si="236"/>
        <v>6</v>
      </c>
      <c r="O842" s="94">
        <f t="shared" ca="1" si="237"/>
        <v>1.7328654063263913</v>
      </c>
      <c r="P842" s="94">
        <f t="shared" ca="1" si="238"/>
        <v>17.328654063263912</v>
      </c>
      <c r="Q842" s="94">
        <f t="shared" ca="1" si="239"/>
        <v>17.328654063263912</v>
      </c>
      <c r="R842" s="94">
        <f t="shared" ca="1" si="240"/>
        <v>1.7328654063263911</v>
      </c>
      <c r="S842" s="94">
        <f t="shared" ca="1" si="241"/>
        <v>1.7328654063263913</v>
      </c>
      <c r="T842" s="4">
        <f t="shared" ca="1" si="242"/>
        <v>0</v>
      </c>
      <c r="U842" s="46">
        <f t="shared" ca="1" si="243"/>
        <v>1598.4373026654887</v>
      </c>
      <c r="V842" s="4">
        <f t="shared" ca="1" si="244"/>
        <v>0</v>
      </c>
      <c r="W842" s="13">
        <f t="shared" ca="1" si="245"/>
        <v>12814.631586000003</v>
      </c>
      <c r="X842" s="4">
        <f t="shared" ca="1" si="246"/>
        <v>0</v>
      </c>
    </row>
    <row r="843" spans="1:24" x14ac:dyDescent="0.2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5.6700855461249998E-2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5.1743284743680278E-2</v>
      </c>
      <c r="L843" s="13">
        <f t="shared" ca="1" si="234"/>
        <v>302</v>
      </c>
      <c r="M843" s="7">
        <f t="shared" ca="1" si="235"/>
        <v>698</v>
      </c>
      <c r="N843" s="44">
        <f t="shared" ca="1" si="236"/>
        <v>6</v>
      </c>
      <c r="O843" s="94">
        <f t="shared" ca="1" si="237"/>
        <v>1.7328654063263913</v>
      </c>
      <c r="P843" s="94">
        <f t="shared" ca="1" si="238"/>
        <v>17.328654063263912</v>
      </c>
      <c r="Q843" s="94">
        <f t="shared" ca="1" si="239"/>
        <v>17.328654063263912</v>
      </c>
      <c r="R843" s="94">
        <f t="shared" ca="1" si="240"/>
        <v>1.7328654063263911</v>
      </c>
      <c r="S843" s="94">
        <f t="shared" ca="1" si="241"/>
        <v>1.7328654063263913</v>
      </c>
      <c r="T843" s="4">
        <f t="shared" ca="1" si="242"/>
        <v>8.9664148142019687E-2</v>
      </c>
      <c r="U843" s="46">
        <f t="shared" ca="1" si="243"/>
        <v>1576.4373026654887</v>
      </c>
      <c r="V843" s="4">
        <f t="shared" ca="1" si="244"/>
        <v>81.570044232379672</v>
      </c>
      <c r="W843" s="13">
        <f t="shared" ca="1" si="245"/>
        <v>10753.975566000001</v>
      </c>
      <c r="X843" s="4">
        <f t="shared" ca="1" si="246"/>
        <v>556.44601983811833</v>
      </c>
    </row>
    <row r="844" spans="1:24" x14ac:dyDescent="0.2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5.6700855461249998E-2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1.5679783255660705E-3</v>
      </c>
      <c r="L844" s="13">
        <f t="shared" ca="1" si="234"/>
        <v>280</v>
      </c>
      <c r="M844" s="7">
        <f t="shared" ca="1" si="235"/>
        <v>720</v>
      </c>
      <c r="N844" s="44">
        <f t="shared" ca="1" si="236"/>
        <v>6</v>
      </c>
      <c r="O844" s="94">
        <f t="shared" ca="1" si="237"/>
        <v>1.7328654063263913</v>
      </c>
      <c r="P844" s="94">
        <f t="shared" ca="1" si="238"/>
        <v>17.328654063263912</v>
      </c>
      <c r="Q844" s="94">
        <f t="shared" ca="1" si="239"/>
        <v>17.328654063263912</v>
      </c>
      <c r="R844" s="94">
        <f t="shared" ca="1" si="240"/>
        <v>1.7328654063263911</v>
      </c>
      <c r="S844" s="94">
        <f t="shared" ca="1" si="241"/>
        <v>1.7328654063263913</v>
      </c>
      <c r="T844" s="4">
        <f t="shared" ca="1" si="242"/>
        <v>2.7170953982430233E-3</v>
      </c>
      <c r="U844" s="46">
        <f t="shared" ca="1" si="243"/>
        <v>1554.4373026654887</v>
      </c>
      <c r="V844" s="4">
        <f t="shared" ca="1" si="244"/>
        <v>2.4373239990308719</v>
      </c>
      <c r="W844" s="13">
        <f t="shared" ca="1" si="245"/>
        <v>8693.3195460000024</v>
      </c>
      <c r="X844" s="4">
        <f t="shared" ca="1" si="246"/>
        <v>13.630936625347875</v>
      </c>
    </row>
    <row r="845" spans="1:24" x14ac:dyDescent="0.2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5.6700855461249998E-2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1.5838164904707799E-5</v>
      </c>
      <c r="L845" s="13">
        <f t="shared" ca="1" si="234"/>
        <v>258</v>
      </c>
      <c r="M845" s="7">
        <f t="shared" ca="1" si="235"/>
        <v>742</v>
      </c>
      <c r="N845" s="44">
        <f t="shared" ca="1" si="236"/>
        <v>7</v>
      </c>
      <c r="O845" s="94">
        <f t="shared" ca="1" si="237"/>
        <v>1.9471892714488361</v>
      </c>
      <c r="P845" s="94">
        <f t="shared" ca="1" si="238"/>
        <v>19.471892714488362</v>
      </c>
      <c r="Q845" s="94">
        <f t="shared" ca="1" si="239"/>
        <v>19.471892714488362</v>
      </c>
      <c r="R845" s="94">
        <f t="shared" ca="1" si="240"/>
        <v>1.9471892714488361</v>
      </c>
      <c r="S845" s="94">
        <f t="shared" ca="1" si="241"/>
        <v>1.9471892714488361</v>
      </c>
      <c r="T845" s="4">
        <f t="shared" ca="1" si="242"/>
        <v>3.0839904781884506E-5</v>
      </c>
      <c r="U845" s="46">
        <f t="shared" ca="1" si="243"/>
        <v>1654.7654679859752</v>
      </c>
      <c r="V845" s="4">
        <f t="shared" ca="1" si="244"/>
        <v>2.6208448360577848E-2</v>
      </c>
      <c r="W845" s="13">
        <f t="shared" ca="1" si="245"/>
        <v>6632.6635260000012</v>
      </c>
      <c r="X845" s="4">
        <f t="shared" ca="1" si="246"/>
        <v>0.1050492186822287</v>
      </c>
    </row>
    <row r="846" spans="1:24" x14ac:dyDescent="0.2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5.6700855461249998E-2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5.3327154561305766E-8</v>
      </c>
      <c r="L846" s="13">
        <f t="shared" ca="1" si="234"/>
        <v>236</v>
      </c>
      <c r="M846" s="7">
        <f t="shared" ca="1" si="235"/>
        <v>764</v>
      </c>
      <c r="N846" s="44">
        <f t="shared" ca="1" si="236"/>
        <v>7</v>
      </c>
      <c r="O846" s="94">
        <f t="shared" ca="1" si="237"/>
        <v>1.9471892714488361</v>
      </c>
      <c r="P846" s="94">
        <f t="shared" ca="1" si="238"/>
        <v>19.471892714488362</v>
      </c>
      <c r="Q846" s="94">
        <f t="shared" ca="1" si="239"/>
        <v>19.471892714488362</v>
      </c>
      <c r="R846" s="94">
        <f t="shared" ca="1" si="240"/>
        <v>1.9471892714488361</v>
      </c>
      <c r="S846" s="94">
        <f t="shared" ca="1" si="241"/>
        <v>1.9471892714488361</v>
      </c>
      <c r="T846" s="4">
        <f t="shared" ca="1" si="242"/>
        <v>1.0383806323866846E-7</v>
      </c>
      <c r="U846" s="46">
        <f t="shared" ca="1" si="243"/>
        <v>1632.7654679859752</v>
      </c>
      <c r="V846" s="4">
        <f t="shared" ca="1" si="244"/>
        <v>8.7070736473650841E-5</v>
      </c>
      <c r="W846" s="13">
        <f t="shared" ca="1" si="245"/>
        <v>4572.0075060000008</v>
      </c>
      <c r="X846" s="4">
        <f t="shared" ca="1" si="246"/>
        <v>2.4381215092791214E-4</v>
      </c>
    </row>
    <row r="847" spans="1:24" x14ac:dyDescent="0.2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5.6700855461249998E-2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272</v>
      </c>
      <c r="M847" s="7">
        <f t="shared" ca="1" si="235"/>
        <v>728</v>
      </c>
      <c r="N847" s="44">
        <f t="shared" ca="1" si="236"/>
        <v>7</v>
      </c>
      <c r="O847" s="94">
        <f t="shared" ca="1" si="237"/>
        <v>1.9471892714488361</v>
      </c>
      <c r="P847" s="94">
        <f t="shared" ca="1" si="238"/>
        <v>18.828921119121027</v>
      </c>
      <c r="Q847" s="94">
        <f t="shared" ca="1" si="239"/>
        <v>17.328654063263912</v>
      </c>
      <c r="R847" s="94">
        <f t="shared" ca="1" si="240"/>
        <v>1.8078787591192469</v>
      </c>
      <c r="S847" s="94">
        <f t="shared" ca="1" si="241"/>
        <v>1.9471892714488361</v>
      </c>
      <c r="T847" s="4">
        <f t="shared" ca="1" si="242"/>
        <v>0</v>
      </c>
      <c r="U847" s="46">
        <f t="shared" ca="1" si="243"/>
        <v>1668.7654679859752</v>
      </c>
      <c r="V847" s="4">
        <f t="shared" ca="1" si="244"/>
        <v>0</v>
      </c>
      <c r="W847" s="13">
        <f t="shared" ca="1" si="245"/>
        <v>17103.444966000003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5.6700855461249998E-2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250</v>
      </c>
      <c r="M848" s="7">
        <f t="shared" ca="1" si="235"/>
        <v>750</v>
      </c>
      <c r="N848" s="44">
        <f t="shared" ca="1" si="236"/>
        <v>7</v>
      </c>
      <c r="O848" s="94">
        <f t="shared" ca="1" si="237"/>
        <v>1.9471892714488361</v>
      </c>
      <c r="P848" s="94">
        <f t="shared" ca="1" si="238"/>
        <v>19.471892714488362</v>
      </c>
      <c r="Q848" s="94">
        <f t="shared" ca="1" si="239"/>
        <v>19.471892714488362</v>
      </c>
      <c r="R848" s="94">
        <f t="shared" ca="1" si="240"/>
        <v>1.9471892714488361</v>
      </c>
      <c r="S848" s="94">
        <f t="shared" ca="1" si="241"/>
        <v>1.9471892714488361</v>
      </c>
      <c r="T848" s="4">
        <f t="shared" ca="1" si="242"/>
        <v>0</v>
      </c>
      <c r="U848" s="46">
        <f t="shared" ca="1" si="243"/>
        <v>1646.7654679859752</v>
      </c>
      <c r="V848" s="4">
        <f t="shared" ca="1" si="244"/>
        <v>0</v>
      </c>
      <c r="W848" s="13">
        <f t="shared" ca="1" si="245"/>
        <v>15042.788946000001</v>
      </c>
      <c r="X848" s="4">
        <f t="shared" ca="1" si="246"/>
        <v>0</v>
      </c>
    </row>
    <row r="849" spans="1:24" x14ac:dyDescent="0.2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5.6700855461249998E-2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228</v>
      </c>
      <c r="M849" s="7">
        <f t="shared" ca="1" si="235"/>
        <v>772</v>
      </c>
      <c r="N849" s="44">
        <f t="shared" ca="1" si="236"/>
        <v>7</v>
      </c>
      <c r="O849" s="94">
        <f t="shared" ca="1" si="237"/>
        <v>1.9471892714488361</v>
      </c>
      <c r="P849" s="94">
        <f t="shared" ca="1" si="238"/>
        <v>19.471892714488362</v>
      </c>
      <c r="Q849" s="94">
        <f t="shared" ca="1" si="239"/>
        <v>19.471892714488362</v>
      </c>
      <c r="R849" s="94">
        <f t="shared" ca="1" si="240"/>
        <v>1.9471892714488361</v>
      </c>
      <c r="S849" s="94">
        <f t="shared" ca="1" si="241"/>
        <v>1.9471892714488361</v>
      </c>
      <c r="T849" s="4">
        <f t="shared" ca="1" si="242"/>
        <v>0</v>
      </c>
      <c r="U849" s="46">
        <f t="shared" ca="1" si="243"/>
        <v>1624.7654679859752</v>
      </c>
      <c r="V849" s="4">
        <f t="shared" ca="1" si="244"/>
        <v>0</v>
      </c>
      <c r="W849" s="13">
        <f t="shared" ca="1" si="245"/>
        <v>12982.132926</v>
      </c>
      <c r="X849" s="4">
        <f t="shared" ca="1" si="246"/>
        <v>0</v>
      </c>
    </row>
    <row r="850" spans="1:24" x14ac:dyDescent="0.2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5.6700855461249998E-2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206</v>
      </c>
      <c r="M850" s="7">
        <f t="shared" ca="1" si="235"/>
        <v>794</v>
      </c>
      <c r="N850" s="44">
        <f t="shared" ca="1" si="236"/>
        <v>7</v>
      </c>
      <c r="O850" s="94">
        <f t="shared" ca="1" si="237"/>
        <v>1.9471892714488361</v>
      </c>
      <c r="P850" s="94">
        <f t="shared" ca="1" si="238"/>
        <v>19.471892714488362</v>
      </c>
      <c r="Q850" s="94">
        <f t="shared" ca="1" si="239"/>
        <v>19.471892714488362</v>
      </c>
      <c r="R850" s="94">
        <f t="shared" ca="1" si="240"/>
        <v>1.9471892714488361</v>
      </c>
      <c r="S850" s="94">
        <f t="shared" ca="1" si="241"/>
        <v>1.9471892714488361</v>
      </c>
      <c r="T850" s="4">
        <f t="shared" ca="1" si="242"/>
        <v>0</v>
      </c>
      <c r="U850" s="46">
        <f t="shared" ca="1" si="243"/>
        <v>1602.7654679859752</v>
      </c>
      <c r="V850" s="4">
        <f t="shared" ca="1" si="244"/>
        <v>0</v>
      </c>
      <c r="W850" s="13">
        <f t="shared" ca="1" si="245"/>
        <v>10921.476906000002</v>
      </c>
      <c r="X850" s="4">
        <f t="shared" ca="1" si="246"/>
        <v>0</v>
      </c>
    </row>
    <row r="851" spans="1:24" x14ac:dyDescent="0.2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5.6700855461249998E-2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5.2265944185535685E-4</v>
      </c>
      <c r="L851" s="13">
        <f t="shared" ca="1" si="234"/>
        <v>184</v>
      </c>
      <c r="M851" s="7">
        <f t="shared" ca="1" si="235"/>
        <v>816</v>
      </c>
      <c r="N851" s="44">
        <f t="shared" ca="1" si="236"/>
        <v>7</v>
      </c>
      <c r="O851" s="94">
        <f t="shared" ca="1" si="237"/>
        <v>1.9471892714488361</v>
      </c>
      <c r="P851" s="94">
        <f t="shared" ca="1" si="238"/>
        <v>19.471892714488362</v>
      </c>
      <c r="Q851" s="94">
        <f t="shared" ca="1" si="239"/>
        <v>19.471892714488362</v>
      </c>
      <c r="R851" s="94">
        <f t="shared" ca="1" si="240"/>
        <v>1.9471892714488361</v>
      </c>
      <c r="S851" s="94">
        <f t="shared" ca="1" si="241"/>
        <v>1.9471892714488361</v>
      </c>
      <c r="T851" s="4">
        <f t="shared" ca="1" si="242"/>
        <v>1.0177168578021877E-3</v>
      </c>
      <c r="U851" s="46">
        <f t="shared" ca="1" si="243"/>
        <v>1580.7654679859752</v>
      </c>
      <c r="V851" s="4">
        <f t="shared" ca="1" si="244"/>
        <v>0.82620199720177179</v>
      </c>
      <c r="W851" s="13">
        <f t="shared" ca="1" si="245"/>
        <v>8860.8208860000013</v>
      </c>
      <c r="X851" s="4">
        <f t="shared" ca="1" si="246"/>
        <v>4.6311916986570489</v>
      </c>
    </row>
    <row r="852" spans="1:24" x14ac:dyDescent="0.2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5.6700855461249998E-2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1.5838164904707795E-5</v>
      </c>
      <c r="L852" s="13">
        <f t="shared" ca="1" si="234"/>
        <v>162</v>
      </c>
      <c r="M852" s="7">
        <f t="shared" ca="1" si="235"/>
        <v>838</v>
      </c>
      <c r="N852" s="44">
        <f t="shared" ca="1" si="236"/>
        <v>7</v>
      </c>
      <c r="O852" s="94">
        <f t="shared" ca="1" si="237"/>
        <v>1.9471892714488361</v>
      </c>
      <c r="P852" s="94">
        <f t="shared" ca="1" si="238"/>
        <v>19.471892714488362</v>
      </c>
      <c r="Q852" s="94">
        <f t="shared" ca="1" si="239"/>
        <v>19.471892714488362</v>
      </c>
      <c r="R852" s="94">
        <f t="shared" ca="1" si="240"/>
        <v>1.9471892714488361</v>
      </c>
      <c r="S852" s="94">
        <f t="shared" ca="1" si="241"/>
        <v>1.9471892714488361</v>
      </c>
      <c r="T852" s="4">
        <f t="shared" ca="1" si="242"/>
        <v>3.0839904781884499E-5</v>
      </c>
      <c r="U852" s="46">
        <f t="shared" ca="1" si="243"/>
        <v>1558.7654679859752</v>
      </c>
      <c r="V852" s="4">
        <f t="shared" ca="1" si="244"/>
        <v>2.4687984529725895E-2</v>
      </c>
      <c r="W852" s="13">
        <f t="shared" ca="1" si="245"/>
        <v>6800.164866000001</v>
      </c>
      <c r="X852" s="4">
        <f t="shared" ca="1" si="246"/>
        <v>0.1077021325269082</v>
      </c>
    </row>
    <row r="853" spans="1:24" x14ac:dyDescent="0.2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5.6700855461249998E-2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1.5998146368391729E-7</v>
      </c>
      <c r="L853" s="13">
        <f t="shared" ca="1" si="234"/>
        <v>140</v>
      </c>
      <c r="M853" s="7">
        <f t="shared" ca="1" si="235"/>
        <v>860</v>
      </c>
      <c r="N853" s="44">
        <f t="shared" ca="1" si="236"/>
        <v>8</v>
      </c>
      <c r="O853" s="94">
        <f t="shared" ca="1" si="237"/>
        <v>2.1318561482700513</v>
      </c>
      <c r="P853" s="94">
        <f t="shared" ca="1" si="238"/>
        <v>21.318561482700517</v>
      </c>
      <c r="Q853" s="94">
        <f t="shared" ca="1" si="239"/>
        <v>21.133894605879298</v>
      </c>
      <c r="R853" s="94">
        <f t="shared" ca="1" si="240"/>
        <v>2.1226228044289908</v>
      </c>
      <c r="S853" s="94">
        <f t="shared" ca="1" si="241"/>
        <v>2.1318561482700513</v>
      </c>
      <c r="T853" s="4">
        <f t="shared" ca="1" si="242"/>
        <v>3.4105746696380102E-7</v>
      </c>
      <c r="U853" s="46">
        <f t="shared" ca="1" si="243"/>
        <v>1642.1665171136483</v>
      </c>
      <c r="V853" s="4">
        <f t="shared" ca="1" si="244"/>
        <v>2.6271620302056208E-4</v>
      </c>
      <c r="W853" s="13">
        <f t="shared" ca="1" si="245"/>
        <v>4739.5088460000006</v>
      </c>
      <c r="X853" s="4">
        <f t="shared" ca="1" si="246"/>
        <v>7.582335623259539E-4</v>
      </c>
    </row>
    <row r="854" spans="1:24" x14ac:dyDescent="0.2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5.6700855461249998E-2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5.3865812688187694E-10</v>
      </c>
      <c r="L854" s="13">
        <f t="shared" ca="1" si="234"/>
        <v>118</v>
      </c>
      <c r="M854" s="7">
        <f t="shared" ca="1" si="235"/>
        <v>882</v>
      </c>
      <c r="N854" s="44">
        <f t="shared" ca="1" si="236"/>
        <v>8</v>
      </c>
      <c r="O854" s="94">
        <f t="shared" ca="1" si="237"/>
        <v>2.1318561482700513</v>
      </c>
      <c r="P854" s="94">
        <f t="shared" ca="1" si="238"/>
        <v>21.318561482700517</v>
      </c>
      <c r="Q854" s="94">
        <f t="shared" ca="1" si="239"/>
        <v>21.318561482700517</v>
      </c>
      <c r="R854" s="94">
        <f t="shared" ca="1" si="240"/>
        <v>2.1318561482700518</v>
      </c>
      <c r="S854" s="94">
        <f t="shared" ca="1" si="241"/>
        <v>2.1318561482700513</v>
      </c>
      <c r="T854" s="4">
        <f t="shared" ca="1" si="242"/>
        <v>1.1483416396087587E-9</v>
      </c>
      <c r="U854" s="46">
        <f t="shared" ca="1" si="243"/>
        <v>1620.1665171136483</v>
      </c>
      <c r="V854" s="4">
        <f t="shared" ca="1" si="244"/>
        <v>8.7271586134517224E-7</v>
      </c>
      <c r="W854" s="13">
        <f t="shared" ca="1" si="245"/>
        <v>2678.8528260000007</v>
      </c>
      <c r="X854" s="4">
        <f t="shared" ca="1" si="246"/>
        <v>1.442985845445383E-6</v>
      </c>
    </row>
    <row r="855" spans="1:24" x14ac:dyDescent="0.2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5.6700855461249998E-2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272</v>
      </c>
      <c r="M855" s="7">
        <f t="shared" ca="1" si="235"/>
        <v>728</v>
      </c>
      <c r="N855" s="44">
        <f t="shared" ca="1" si="236"/>
        <v>7</v>
      </c>
      <c r="O855" s="94">
        <f t="shared" ca="1" si="237"/>
        <v>1.9471892714488361</v>
      </c>
      <c r="P855" s="94">
        <f t="shared" ca="1" si="238"/>
        <v>18.828921119121027</v>
      </c>
      <c r="Q855" s="94">
        <f t="shared" ca="1" si="239"/>
        <v>17.328654063263912</v>
      </c>
      <c r="R855" s="94">
        <f t="shared" ca="1" si="240"/>
        <v>1.8078787591192469</v>
      </c>
      <c r="S855" s="94">
        <f t="shared" ca="1" si="241"/>
        <v>1.9471892714488361</v>
      </c>
      <c r="T855" s="4">
        <f t="shared" ca="1" si="242"/>
        <v>0</v>
      </c>
      <c r="U855" s="46">
        <f t="shared" ca="1" si="243"/>
        <v>1668.7654679859752</v>
      </c>
      <c r="V855" s="4">
        <f t="shared" ca="1" si="244"/>
        <v>0</v>
      </c>
      <c r="W855" s="13">
        <f t="shared" ca="1" si="245"/>
        <v>16317.74682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5.6700855461249998E-2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250</v>
      </c>
      <c r="M856" s="7">
        <f t="shared" ca="1" si="235"/>
        <v>750</v>
      </c>
      <c r="N856" s="44">
        <f t="shared" ca="1" si="236"/>
        <v>7</v>
      </c>
      <c r="O856" s="94">
        <f t="shared" ca="1" si="237"/>
        <v>1.9471892714488361</v>
      </c>
      <c r="P856" s="94">
        <f t="shared" ca="1" si="238"/>
        <v>19.471892714488362</v>
      </c>
      <c r="Q856" s="94">
        <f t="shared" ca="1" si="239"/>
        <v>19.471892714488362</v>
      </c>
      <c r="R856" s="94">
        <f t="shared" ca="1" si="240"/>
        <v>1.9471892714488361</v>
      </c>
      <c r="S856" s="94">
        <f t="shared" ca="1" si="241"/>
        <v>1.9471892714488361</v>
      </c>
      <c r="T856" s="4">
        <f t="shared" ca="1" si="242"/>
        <v>0</v>
      </c>
      <c r="U856" s="46">
        <f t="shared" ca="1" si="243"/>
        <v>1646.7654679859752</v>
      </c>
      <c r="V856" s="4">
        <f t="shared" ca="1" si="244"/>
        <v>0</v>
      </c>
      <c r="W856" s="13">
        <f t="shared" ca="1" si="245"/>
        <v>14257.0908</v>
      </c>
      <c r="X856" s="4">
        <f t="shared" ca="1" si="246"/>
        <v>0</v>
      </c>
    </row>
    <row r="857" spans="1:24" x14ac:dyDescent="0.2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5.6700855461249998E-2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228</v>
      </c>
      <c r="M857" s="7">
        <f t="shared" ca="1" si="235"/>
        <v>772</v>
      </c>
      <c r="N857" s="44">
        <f t="shared" ca="1" si="236"/>
        <v>7</v>
      </c>
      <c r="O857" s="94">
        <f t="shared" ca="1" si="237"/>
        <v>1.9471892714488361</v>
      </c>
      <c r="P857" s="94">
        <f t="shared" ca="1" si="238"/>
        <v>19.471892714488362</v>
      </c>
      <c r="Q857" s="94">
        <f t="shared" ca="1" si="239"/>
        <v>19.471892714488362</v>
      </c>
      <c r="R857" s="94">
        <f t="shared" ca="1" si="240"/>
        <v>1.9471892714488361</v>
      </c>
      <c r="S857" s="94">
        <f t="shared" ca="1" si="241"/>
        <v>1.9471892714488361</v>
      </c>
      <c r="T857" s="4">
        <f t="shared" ca="1" si="242"/>
        <v>0</v>
      </c>
      <c r="U857" s="46">
        <f t="shared" ca="1" si="243"/>
        <v>1624.7654679859752</v>
      </c>
      <c r="V857" s="4">
        <f t="shared" ca="1" si="244"/>
        <v>0</v>
      </c>
      <c r="W857" s="13">
        <f t="shared" ca="1" si="245"/>
        <v>12196.43478</v>
      </c>
      <c r="X857" s="4">
        <f t="shared" ca="1" si="246"/>
        <v>0</v>
      </c>
    </row>
    <row r="858" spans="1:24" x14ac:dyDescent="0.2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5.6700855461249998E-2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206</v>
      </c>
      <c r="M858" s="7">
        <f t="shared" ca="1" si="235"/>
        <v>794</v>
      </c>
      <c r="N858" s="44">
        <f t="shared" ca="1" si="236"/>
        <v>7</v>
      </c>
      <c r="O858" s="94">
        <f t="shared" ca="1" si="237"/>
        <v>1.9471892714488361</v>
      </c>
      <c r="P858" s="94">
        <f t="shared" ca="1" si="238"/>
        <v>19.471892714488362</v>
      </c>
      <c r="Q858" s="94">
        <f t="shared" ca="1" si="239"/>
        <v>19.471892714488362</v>
      </c>
      <c r="R858" s="94">
        <f t="shared" ca="1" si="240"/>
        <v>1.9471892714488361</v>
      </c>
      <c r="S858" s="94">
        <f t="shared" ca="1" si="241"/>
        <v>1.9471892714488361</v>
      </c>
      <c r="T858" s="4">
        <f t="shared" ca="1" si="242"/>
        <v>0</v>
      </c>
      <c r="U858" s="46">
        <f t="shared" ca="1" si="243"/>
        <v>1602.7654679859752</v>
      </c>
      <c r="V858" s="4">
        <f t="shared" ca="1" si="244"/>
        <v>0</v>
      </c>
      <c r="W858" s="13">
        <f t="shared" ca="1" si="245"/>
        <v>10135.778760000001</v>
      </c>
      <c r="X858" s="4">
        <f t="shared" ca="1" si="246"/>
        <v>0</v>
      </c>
    </row>
    <row r="859" spans="1:24" x14ac:dyDescent="0.2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5.6700855461249998E-2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2.7233307759831726E-3</v>
      </c>
      <c r="L859" s="13">
        <f t="shared" ca="1" si="234"/>
        <v>184</v>
      </c>
      <c r="M859" s="7">
        <f t="shared" ca="1" si="235"/>
        <v>816</v>
      </c>
      <c r="N859" s="44">
        <f t="shared" ca="1" si="236"/>
        <v>7</v>
      </c>
      <c r="O859" s="94">
        <f t="shared" ca="1" si="237"/>
        <v>1.9471892714488361</v>
      </c>
      <c r="P859" s="94">
        <f t="shared" ca="1" si="238"/>
        <v>19.471892714488362</v>
      </c>
      <c r="Q859" s="94">
        <f t="shared" ca="1" si="239"/>
        <v>19.471892714488362</v>
      </c>
      <c r="R859" s="94">
        <f t="shared" ca="1" si="240"/>
        <v>1.9471892714488361</v>
      </c>
      <c r="S859" s="94">
        <f t="shared" ca="1" si="241"/>
        <v>1.9471892714488361</v>
      </c>
      <c r="T859" s="4">
        <f t="shared" ca="1" si="242"/>
        <v>5.3028404696008674E-3</v>
      </c>
      <c r="U859" s="46">
        <f t="shared" ca="1" si="243"/>
        <v>1580.7654679859752</v>
      </c>
      <c r="V859" s="4">
        <f t="shared" ca="1" si="244"/>
        <v>4.3049472485776485</v>
      </c>
      <c r="W859" s="13">
        <f t="shared" ca="1" si="245"/>
        <v>8075.1227400000007</v>
      </c>
      <c r="X859" s="4">
        <f t="shared" ca="1" si="246"/>
        <v>21.991230277683567</v>
      </c>
    </row>
    <row r="860" spans="1:24" x14ac:dyDescent="0.2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5.6700855461249998E-2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8.252517502979319E-5</v>
      </c>
      <c r="L860" s="13">
        <f t="shared" ca="1" si="234"/>
        <v>162</v>
      </c>
      <c r="M860" s="7">
        <f t="shared" ca="1" si="235"/>
        <v>838</v>
      </c>
      <c r="N860" s="44">
        <f t="shared" ca="1" si="236"/>
        <v>7</v>
      </c>
      <c r="O860" s="94">
        <f t="shared" ca="1" si="237"/>
        <v>1.9471892714488361</v>
      </c>
      <c r="P860" s="94">
        <f t="shared" ca="1" si="238"/>
        <v>19.471892714488362</v>
      </c>
      <c r="Q860" s="94">
        <f t="shared" ca="1" si="239"/>
        <v>19.471892714488362</v>
      </c>
      <c r="R860" s="94">
        <f t="shared" ca="1" si="240"/>
        <v>1.9471892714488361</v>
      </c>
      <c r="S860" s="94">
        <f t="shared" ca="1" si="241"/>
        <v>1.9471892714488361</v>
      </c>
      <c r="T860" s="4">
        <f t="shared" ca="1" si="242"/>
        <v>1.606921354424507E-4</v>
      </c>
      <c r="U860" s="46">
        <f t="shared" ca="1" si="243"/>
        <v>1558.7654679859752</v>
      </c>
      <c r="V860" s="4">
        <f t="shared" ca="1" si="244"/>
        <v>0.1286373930759401</v>
      </c>
      <c r="W860" s="13">
        <f t="shared" ca="1" si="245"/>
        <v>6014.4667200000004</v>
      </c>
      <c r="X860" s="4">
        <f t="shared" ca="1" si="246"/>
        <v>0.49634491877886616</v>
      </c>
    </row>
    <row r="861" spans="1:24" x14ac:dyDescent="0.2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5.6700855461249998E-2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8.3358762656356845E-7</v>
      </c>
      <c r="L861" s="13">
        <f t="shared" ca="1" si="234"/>
        <v>140</v>
      </c>
      <c r="M861" s="7">
        <f t="shared" ca="1" si="235"/>
        <v>860</v>
      </c>
      <c r="N861" s="44">
        <f t="shared" ca="1" si="236"/>
        <v>8</v>
      </c>
      <c r="O861" s="94">
        <f t="shared" ca="1" si="237"/>
        <v>2.1318561482700513</v>
      </c>
      <c r="P861" s="94">
        <f t="shared" ca="1" si="238"/>
        <v>21.318561482700517</v>
      </c>
      <c r="Q861" s="94">
        <f t="shared" ca="1" si="239"/>
        <v>21.133894605879298</v>
      </c>
      <c r="R861" s="94">
        <f t="shared" ca="1" si="240"/>
        <v>2.1226228044289908</v>
      </c>
      <c r="S861" s="94">
        <f t="shared" ca="1" si="241"/>
        <v>2.1318561482700513</v>
      </c>
      <c r="T861" s="4">
        <f t="shared" ca="1" si="242"/>
        <v>1.7770889068113829E-6</v>
      </c>
      <c r="U861" s="46">
        <f t="shared" ca="1" si="243"/>
        <v>1642.1665171136483</v>
      </c>
      <c r="V861" s="4">
        <f t="shared" ca="1" si="244"/>
        <v>1.3688896894229277E-3</v>
      </c>
      <c r="W861" s="13">
        <f t="shared" ca="1" si="245"/>
        <v>3953.8107000000005</v>
      </c>
      <c r="X861" s="4">
        <f t="shared" ca="1" si="246"/>
        <v>3.2958476772946416E-3</v>
      </c>
    </row>
    <row r="862" spans="1:24" x14ac:dyDescent="0.2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5.6700855461249998E-2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2.8066923453318826E-9</v>
      </c>
      <c r="L862" s="13">
        <f t="shared" ca="1" si="234"/>
        <v>118</v>
      </c>
      <c r="M862" s="7">
        <f t="shared" ca="1" si="235"/>
        <v>882</v>
      </c>
      <c r="N862" s="44">
        <f t="shared" ca="1" si="236"/>
        <v>8</v>
      </c>
      <c r="O862" s="94">
        <f t="shared" ca="1" si="237"/>
        <v>2.1318561482700513</v>
      </c>
      <c r="P862" s="94">
        <f t="shared" ca="1" si="238"/>
        <v>21.318561482700517</v>
      </c>
      <c r="Q862" s="94">
        <f t="shared" ca="1" si="239"/>
        <v>21.318561482700517</v>
      </c>
      <c r="R862" s="94">
        <f t="shared" ca="1" si="240"/>
        <v>2.1318561482700518</v>
      </c>
      <c r="S862" s="94">
        <f t="shared" ca="1" si="241"/>
        <v>2.1318561482700513</v>
      </c>
      <c r="T862" s="4">
        <f t="shared" ca="1" si="242"/>
        <v>5.983464332698264E-9</v>
      </c>
      <c r="U862" s="46">
        <f t="shared" ca="1" si="243"/>
        <v>1620.1665171136483</v>
      </c>
      <c r="V862" s="4">
        <f t="shared" ca="1" si="244"/>
        <v>4.5473089617458933E-6</v>
      </c>
      <c r="W862" s="13">
        <f t="shared" ca="1" si="245"/>
        <v>1893.1546800000001</v>
      </c>
      <c r="X862" s="4">
        <f t="shared" ca="1" si="246"/>
        <v>5.3135027488852302E-6</v>
      </c>
    </row>
    <row r="863" spans="1:24" x14ac:dyDescent="0.2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5.6700855461249998E-2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154</v>
      </c>
      <c r="M863" s="7">
        <f t="shared" ca="1" si="235"/>
        <v>846</v>
      </c>
      <c r="N863" s="44">
        <f t="shared" ca="1" si="236"/>
        <v>8</v>
      </c>
      <c r="O863" s="94">
        <f t="shared" ca="1" si="237"/>
        <v>2.1318561482700513</v>
      </c>
      <c r="P863" s="94">
        <f t="shared" ca="1" si="238"/>
        <v>20.395227098594436</v>
      </c>
      <c r="Q863" s="94">
        <f t="shared" ca="1" si="239"/>
        <v>19.471892714488362</v>
      </c>
      <c r="R863" s="94">
        <f t="shared" ca="1" si="240"/>
        <v>1.9933559906541398</v>
      </c>
      <c r="S863" s="94">
        <f t="shared" ca="1" si="241"/>
        <v>2.1318561482700513</v>
      </c>
      <c r="T863" s="4">
        <f t="shared" ca="1" si="242"/>
        <v>0</v>
      </c>
      <c r="U863" s="46">
        <f t="shared" ca="1" si="243"/>
        <v>1656.1665171136483</v>
      </c>
      <c r="V863" s="4">
        <f t="shared" ca="1" si="244"/>
        <v>0</v>
      </c>
      <c r="W863" s="13">
        <f t="shared" ca="1" si="245"/>
        <v>14424.592140000001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5.6700855461249998E-2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132</v>
      </c>
      <c r="M864" s="7">
        <f t="shared" ca="1" si="235"/>
        <v>868</v>
      </c>
      <c r="N864" s="44">
        <f t="shared" ca="1" si="236"/>
        <v>8</v>
      </c>
      <c r="O864" s="94">
        <f t="shared" ca="1" si="237"/>
        <v>2.1318561482700513</v>
      </c>
      <c r="P864" s="94">
        <f t="shared" ca="1" si="238"/>
        <v>21.318561482700517</v>
      </c>
      <c r="Q864" s="94">
        <f t="shared" ca="1" si="239"/>
        <v>21.318561482700517</v>
      </c>
      <c r="R864" s="94">
        <f t="shared" ca="1" si="240"/>
        <v>2.1318561482700518</v>
      </c>
      <c r="S864" s="94">
        <f t="shared" ca="1" si="241"/>
        <v>2.1318561482700513</v>
      </c>
      <c r="T864" s="4">
        <f t="shared" ca="1" si="242"/>
        <v>0</v>
      </c>
      <c r="U864" s="46">
        <f t="shared" ca="1" si="243"/>
        <v>1634.1665171136483</v>
      </c>
      <c r="V864" s="4">
        <f t="shared" ca="1" si="244"/>
        <v>0</v>
      </c>
      <c r="W864" s="13">
        <f t="shared" ca="1" si="245"/>
        <v>12363.93612</v>
      </c>
      <c r="X864" s="4">
        <f t="shared" ca="1" si="246"/>
        <v>0</v>
      </c>
    </row>
    <row r="865" spans="1:24" x14ac:dyDescent="0.2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5.6700855461249998E-2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110</v>
      </c>
      <c r="M865" s="7">
        <f t="shared" ca="1" si="235"/>
        <v>890</v>
      </c>
      <c r="N865" s="44">
        <f t="shared" ca="1" si="236"/>
        <v>8</v>
      </c>
      <c r="O865" s="94">
        <f t="shared" ca="1" si="237"/>
        <v>2.1318561482700513</v>
      </c>
      <c r="P865" s="94">
        <f t="shared" ca="1" si="238"/>
        <v>21.318561482700517</v>
      </c>
      <c r="Q865" s="94">
        <f t="shared" ca="1" si="239"/>
        <v>21.318561482700517</v>
      </c>
      <c r="R865" s="94">
        <f t="shared" ca="1" si="240"/>
        <v>2.1318561482700518</v>
      </c>
      <c r="S865" s="94">
        <f t="shared" ca="1" si="241"/>
        <v>2.1318561482700513</v>
      </c>
      <c r="T865" s="4">
        <f t="shared" ca="1" si="242"/>
        <v>0</v>
      </c>
      <c r="U865" s="46">
        <f t="shared" ca="1" si="243"/>
        <v>1612.1665171136483</v>
      </c>
      <c r="V865" s="4">
        <f t="shared" ca="1" si="244"/>
        <v>0</v>
      </c>
      <c r="W865" s="13">
        <f t="shared" ca="1" si="245"/>
        <v>10303.2801</v>
      </c>
      <c r="X865" s="4">
        <f t="shared" ca="1" si="246"/>
        <v>0</v>
      </c>
    </row>
    <row r="866" spans="1:24" x14ac:dyDescent="0.2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5.6700855461249998E-2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88</v>
      </c>
      <c r="M866" s="7">
        <f t="shared" ca="1" si="235"/>
        <v>912</v>
      </c>
      <c r="N866" s="44">
        <f t="shared" ca="1" si="236"/>
        <v>8</v>
      </c>
      <c r="O866" s="94">
        <f t="shared" ca="1" si="237"/>
        <v>2.1318561482700513</v>
      </c>
      <c r="P866" s="94">
        <f t="shared" ca="1" si="238"/>
        <v>21.318561482700517</v>
      </c>
      <c r="Q866" s="94">
        <f t="shared" ca="1" si="239"/>
        <v>21.318561482700517</v>
      </c>
      <c r="R866" s="94">
        <f t="shared" ca="1" si="240"/>
        <v>2.1318561482700518</v>
      </c>
      <c r="S866" s="94">
        <f t="shared" ca="1" si="241"/>
        <v>2.1318561482700513</v>
      </c>
      <c r="T866" s="4">
        <f t="shared" ca="1" si="242"/>
        <v>0</v>
      </c>
      <c r="U866" s="46">
        <f t="shared" ca="1" si="243"/>
        <v>1590.1665171136483</v>
      </c>
      <c r="V866" s="4">
        <f t="shared" ca="1" si="244"/>
        <v>0</v>
      </c>
      <c r="W866" s="13">
        <f t="shared" ca="1" si="245"/>
        <v>8242.6240800000014</v>
      </c>
      <c r="X866" s="4">
        <f t="shared" ca="1" si="246"/>
        <v>0</v>
      </c>
    </row>
    <row r="867" spans="1:24" x14ac:dyDescent="0.2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5.6700855461249998E-2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2.7508391676597726E-5</v>
      </c>
      <c r="L867" s="13">
        <f t="shared" ca="1" si="234"/>
        <v>66</v>
      </c>
      <c r="M867" s="7">
        <f t="shared" ca="1" si="235"/>
        <v>934</v>
      </c>
      <c r="N867" s="44">
        <f t="shared" ca="1" si="236"/>
        <v>8</v>
      </c>
      <c r="O867" s="94">
        <f t="shared" ca="1" si="237"/>
        <v>2.1318561482700513</v>
      </c>
      <c r="P867" s="94">
        <f t="shared" ca="1" si="238"/>
        <v>21.318561482700517</v>
      </c>
      <c r="Q867" s="94">
        <f t="shared" ca="1" si="239"/>
        <v>21.318561482700517</v>
      </c>
      <c r="R867" s="94">
        <f t="shared" ca="1" si="240"/>
        <v>2.1318561482700518</v>
      </c>
      <c r="S867" s="94">
        <f t="shared" ca="1" si="241"/>
        <v>2.1318561482700513</v>
      </c>
      <c r="T867" s="4">
        <f t="shared" ca="1" si="242"/>
        <v>5.8643933924775569E-5</v>
      </c>
      <c r="U867" s="46">
        <f t="shared" ca="1" si="243"/>
        <v>1568.1665171136483</v>
      </c>
      <c r="V867" s="4">
        <f t="shared" ca="1" si="244"/>
        <v>4.3137738766888326E-2</v>
      </c>
      <c r="W867" s="13">
        <f t="shared" ca="1" si="245"/>
        <v>6181.9680600000002</v>
      </c>
      <c r="X867" s="4">
        <f t="shared" ca="1" si="246"/>
        <v>0.17005599872669699</v>
      </c>
    </row>
    <row r="868" spans="1:24" x14ac:dyDescent="0.2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5.6700855461249998E-2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8.3358762656356824E-7</v>
      </c>
      <c r="L868" s="13">
        <f t="shared" ca="1" si="234"/>
        <v>44</v>
      </c>
      <c r="M868" s="7">
        <f t="shared" ca="1" si="235"/>
        <v>956</v>
      </c>
      <c r="N868" s="44">
        <f t="shared" ca="1" si="236"/>
        <v>8</v>
      </c>
      <c r="O868" s="94">
        <f t="shared" ca="1" si="237"/>
        <v>2.1318561482700513</v>
      </c>
      <c r="P868" s="94">
        <f t="shared" ca="1" si="238"/>
        <v>21.318561482700517</v>
      </c>
      <c r="Q868" s="94">
        <f t="shared" ca="1" si="239"/>
        <v>21.318561482700517</v>
      </c>
      <c r="R868" s="94">
        <f t="shared" ca="1" si="240"/>
        <v>2.1318561482700518</v>
      </c>
      <c r="S868" s="94">
        <f t="shared" ca="1" si="241"/>
        <v>2.1318561482700513</v>
      </c>
      <c r="T868" s="4">
        <f t="shared" ca="1" si="242"/>
        <v>1.7770889068113825E-6</v>
      </c>
      <c r="U868" s="46">
        <f t="shared" ca="1" si="243"/>
        <v>1546.1665171136483</v>
      </c>
      <c r="V868" s="4">
        <f t="shared" ca="1" si="244"/>
        <v>1.2888652772728249E-3</v>
      </c>
      <c r="W868" s="13">
        <f t="shared" ca="1" si="245"/>
        <v>4121.3120400000007</v>
      </c>
      <c r="X868" s="4">
        <f t="shared" ca="1" si="246"/>
        <v>3.4354747217514581E-3</v>
      </c>
    </row>
    <row r="869" spans="1:24" x14ac:dyDescent="0.2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5.6700855461249998E-2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8.4200770359956478E-9</v>
      </c>
      <c r="L869" s="13">
        <f t="shared" ca="1" si="234"/>
        <v>22</v>
      </c>
      <c r="M869" s="7">
        <f t="shared" ca="1" si="235"/>
        <v>978</v>
      </c>
      <c r="N869" s="44">
        <f t="shared" ca="1" si="236"/>
        <v>9</v>
      </c>
      <c r="O869" s="94">
        <f t="shared" ca="1" si="237"/>
        <v>2.2914004227428402</v>
      </c>
      <c r="P869" s="94">
        <f t="shared" ca="1" si="238"/>
        <v>22.914004227428396</v>
      </c>
      <c r="Q869" s="94">
        <f t="shared" ca="1" si="239"/>
        <v>22.435371404010034</v>
      </c>
      <c r="R869" s="94">
        <f t="shared" ca="1" si="240"/>
        <v>2.2674687815719219</v>
      </c>
      <c r="S869" s="94">
        <f t="shared" ca="1" si="241"/>
        <v>2.2914004227428402</v>
      </c>
      <c r="T869" s="4">
        <f t="shared" ca="1" si="242"/>
        <v>1.9293768079807708E-8</v>
      </c>
      <c r="U869" s="46">
        <f t="shared" ca="1" si="243"/>
        <v>1615.2285104781965</v>
      </c>
      <c r="V869" s="4">
        <f t="shared" ca="1" si="244"/>
        <v>1.3600348488962919E-5</v>
      </c>
      <c r="W869" s="13">
        <f t="shared" ca="1" si="245"/>
        <v>2060.6560200000004</v>
      </c>
      <c r="X869" s="4">
        <f t="shared" ca="1" si="246"/>
        <v>1.7350882433088191E-5</v>
      </c>
    </row>
    <row r="870" spans="1:24" x14ac:dyDescent="0.2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5.6700855461249998E-2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2.8350427730625101E-11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2.2914004227428402</v>
      </c>
      <c r="P870" s="94">
        <f t="shared" ca="1" si="238"/>
        <v>22.914004227428396</v>
      </c>
      <c r="Q870" s="94">
        <f t="shared" ca="1" si="239"/>
        <v>22.914004227428396</v>
      </c>
      <c r="R870" s="94">
        <f t="shared" ca="1" si="240"/>
        <v>2.2914004227428397</v>
      </c>
      <c r="S870" s="94">
        <f t="shared" ca="1" si="241"/>
        <v>2.2914004227428402</v>
      </c>
      <c r="T870" s="4">
        <f t="shared" ca="1" si="242"/>
        <v>6.4962182086894697E-11</v>
      </c>
      <c r="U870" s="46">
        <f t="shared" ca="1" si="243"/>
        <v>1593.2285104781965</v>
      </c>
      <c r="V870" s="4">
        <f t="shared" ca="1" si="244"/>
        <v>4.5168709744683589E-8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9.0001357874999993E-2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390</v>
      </c>
      <c r="M871" s="7">
        <f t="shared" ref="M871:M934" ca="1" si="254">MAX(Set2MinTP-(L871+Set2Regain), 0)</f>
        <v>610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1.7328654063263913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17.016733856373008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14.209451994354866</v>
      </c>
      <c r="R871" s="94">
        <f t="shared" ref="R871:R934" ca="1" si="259">(P871+Q871)/20</f>
        <v>1.5613092925363936</v>
      </c>
      <c r="S871" s="94">
        <f t="shared" ref="S871:S934" ca="1" si="260">R871*Set2ConserveTP + O871*(1-Set2ConserveTP)</f>
        <v>1.7328654063263913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1664.4373026654887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18996.599646000002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9.0001357874999993E-2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368</v>
      </c>
      <c r="M872" s="7">
        <f t="shared" ca="1" si="254"/>
        <v>632</v>
      </c>
      <c r="N872" s="44">
        <f t="shared" ca="1" si="255"/>
        <v>6</v>
      </c>
      <c r="O872" s="94">
        <f t="shared" ca="1" si="256"/>
        <v>1.7328654063263913</v>
      </c>
      <c r="P872" s="94">
        <f t="shared" ca="1" si="257"/>
        <v>17.328654063263912</v>
      </c>
      <c r="Q872" s="94">
        <f t="shared" ca="1" si="258"/>
        <v>17.328654063263912</v>
      </c>
      <c r="R872" s="94">
        <f t="shared" ca="1" si="259"/>
        <v>1.7328654063263911</v>
      </c>
      <c r="S872" s="94">
        <f t="shared" ca="1" si="260"/>
        <v>1.7328654063263913</v>
      </c>
      <c r="T872" s="4">
        <f t="shared" ca="1" si="261"/>
        <v>0</v>
      </c>
      <c r="U872" s="46">
        <f t="shared" ca="1" si="262"/>
        <v>1642.4373026654887</v>
      </c>
      <c r="V872" s="4">
        <f t="shared" ca="1" si="263"/>
        <v>0</v>
      </c>
      <c r="W872" s="13">
        <f t="shared" ca="1" si="264"/>
        <v>16935.943626</v>
      </c>
      <c r="X872" s="4">
        <f t="shared" ca="1" si="265"/>
        <v>0</v>
      </c>
    </row>
    <row r="873" spans="1:24" x14ac:dyDescent="0.2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9.0001357874999993E-2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346</v>
      </c>
      <c r="M873" s="7">
        <f t="shared" ca="1" si="254"/>
        <v>654</v>
      </c>
      <c r="N873" s="44">
        <f t="shared" ca="1" si="255"/>
        <v>6</v>
      </c>
      <c r="O873" s="94">
        <f t="shared" ca="1" si="256"/>
        <v>1.7328654063263913</v>
      </c>
      <c r="P873" s="94">
        <f t="shared" ca="1" si="257"/>
        <v>17.328654063263912</v>
      </c>
      <c r="Q873" s="94">
        <f t="shared" ca="1" si="258"/>
        <v>17.328654063263912</v>
      </c>
      <c r="R873" s="94">
        <f t="shared" ca="1" si="259"/>
        <v>1.7328654063263911</v>
      </c>
      <c r="S873" s="94">
        <f t="shared" ca="1" si="260"/>
        <v>1.7328654063263913</v>
      </c>
      <c r="T873" s="4">
        <f t="shared" ca="1" si="261"/>
        <v>0</v>
      </c>
      <c r="U873" s="46">
        <f t="shared" ca="1" si="262"/>
        <v>1620.4373026654887</v>
      </c>
      <c r="V873" s="4">
        <f t="shared" ca="1" si="263"/>
        <v>0</v>
      </c>
      <c r="W873" s="13">
        <f t="shared" ca="1" si="264"/>
        <v>14875.287606000002</v>
      </c>
      <c r="X873" s="4">
        <f t="shared" ca="1" si="265"/>
        <v>0</v>
      </c>
    </row>
    <row r="874" spans="1:24" x14ac:dyDescent="0.2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9.0001357874999993E-2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8.1310876025783296E-2</v>
      </c>
      <c r="L874" s="13">
        <f t="shared" ca="1" si="253"/>
        <v>324</v>
      </c>
      <c r="M874" s="7">
        <f t="shared" ca="1" si="254"/>
        <v>676</v>
      </c>
      <c r="N874" s="44">
        <f t="shared" ca="1" si="255"/>
        <v>6</v>
      </c>
      <c r="O874" s="94">
        <f t="shared" ca="1" si="256"/>
        <v>1.7328654063263913</v>
      </c>
      <c r="P874" s="94">
        <f t="shared" ca="1" si="257"/>
        <v>17.328654063263912</v>
      </c>
      <c r="Q874" s="94">
        <f t="shared" ca="1" si="258"/>
        <v>17.328654063263912</v>
      </c>
      <c r="R874" s="94">
        <f t="shared" ca="1" si="259"/>
        <v>1.7328654063263911</v>
      </c>
      <c r="S874" s="94">
        <f t="shared" ca="1" si="260"/>
        <v>1.7328654063263913</v>
      </c>
      <c r="T874" s="4">
        <f t="shared" ca="1" si="261"/>
        <v>0.1409008042231738</v>
      </c>
      <c r="U874" s="46">
        <f t="shared" ca="1" si="262"/>
        <v>1598.4373026654887</v>
      </c>
      <c r="V874" s="4">
        <f t="shared" ca="1" si="263"/>
        <v>129.97033735202101</v>
      </c>
      <c r="W874" s="13">
        <f t="shared" ca="1" si="264"/>
        <v>12814.631586000003</v>
      </c>
      <c r="X874" s="4">
        <f t="shared" ca="1" si="265"/>
        <v>1041.968920205333</v>
      </c>
    </row>
    <row r="875" spans="1:24" x14ac:dyDescent="0.2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9.0001357874999993E-2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3.2852879202336714E-3</v>
      </c>
      <c r="L875" s="13">
        <f t="shared" ca="1" si="253"/>
        <v>302</v>
      </c>
      <c r="M875" s="7">
        <f t="shared" ca="1" si="254"/>
        <v>698</v>
      </c>
      <c r="N875" s="44">
        <f t="shared" ca="1" si="255"/>
        <v>6</v>
      </c>
      <c r="O875" s="94">
        <f t="shared" ca="1" si="256"/>
        <v>1.7328654063263913</v>
      </c>
      <c r="P875" s="94">
        <f t="shared" ca="1" si="257"/>
        <v>17.328654063263912</v>
      </c>
      <c r="Q875" s="94">
        <f t="shared" ca="1" si="258"/>
        <v>17.328654063263912</v>
      </c>
      <c r="R875" s="94">
        <f t="shared" ca="1" si="259"/>
        <v>1.7328654063263911</v>
      </c>
      <c r="S875" s="94">
        <f t="shared" ca="1" si="260"/>
        <v>1.7328654063263913</v>
      </c>
      <c r="T875" s="4">
        <f t="shared" ca="1" si="261"/>
        <v>5.692961786794906E-3</v>
      </c>
      <c r="U875" s="46">
        <f t="shared" ca="1" si="262"/>
        <v>1576.4373026654887</v>
      </c>
      <c r="V875" s="4">
        <f t="shared" ca="1" si="263"/>
        <v>5.1790504274526823</v>
      </c>
      <c r="W875" s="13">
        <f t="shared" ca="1" si="264"/>
        <v>10753.975566000001</v>
      </c>
      <c r="X875" s="4">
        <f t="shared" ca="1" si="265"/>
        <v>35.329906021467863</v>
      </c>
    </row>
    <row r="876" spans="1:24" x14ac:dyDescent="0.2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9.0001357874999993E-2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4.9777089700510225E-5</v>
      </c>
      <c r="L876" s="13">
        <f t="shared" ca="1" si="253"/>
        <v>280</v>
      </c>
      <c r="M876" s="7">
        <f t="shared" ca="1" si="254"/>
        <v>720</v>
      </c>
      <c r="N876" s="44">
        <f t="shared" ca="1" si="255"/>
        <v>6</v>
      </c>
      <c r="O876" s="94">
        <f t="shared" ca="1" si="256"/>
        <v>1.7328654063263913</v>
      </c>
      <c r="P876" s="94">
        <f t="shared" ca="1" si="257"/>
        <v>17.328654063263912</v>
      </c>
      <c r="Q876" s="94">
        <f t="shared" ca="1" si="258"/>
        <v>17.328654063263912</v>
      </c>
      <c r="R876" s="94">
        <f t="shared" ca="1" si="259"/>
        <v>1.7328654063263911</v>
      </c>
      <c r="S876" s="94">
        <f t="shared" ca="1" si="260"/>
        <v>1.7328654063263913</v>
      </c>
      <c r="T876" s="4">
        <f t="shared" ca="1" si="261"/>
        <v>8.6256996769619882E-5</v>
      </c>
      <c r="U876" s="46">
        <f t="shared" ca="1" si="262"/>
        <v>1554.4373026654887</v>
      </c>
      <c r="V876" s="4">
        <f t="shared" ca="1" si="263"/>
        <v>7.7375365048599196E-2</v>
      </c>
      <c r="W876" s="13">
        <f t="shared" ca="1" si="264"/>
        <v>8693.3195460000024</v>
      </c>
      <c r="X876" s="4">
        <f t="shared" ca="1" si="265"/>
        <v>0.43272814683644095</v>
      </c>
    </row>
    <row r="877" spans="1:24" x14ac:dyDescent="0.2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9.0001357874999993E-2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3.3519925724249335E-7</v>
      </c>
      <c r="L877" s="13">
        <f t="shared" ca="1" si="253"/>
        <v>258</v>
      </c>
      <c r="M877" s="7">
        <f t="shared" ca="1" si="254"/>
        <v>742</v>
      </c>
      <c r="N877" s="44">
        <f t="shared" ca="1" si="255"/>
        <v>7</v>
      </c>
      <c r="O877" s="94">
        <f t="shared" ca="1" si="256"/>
        <v>1.9471892714488361</v>
      </c>
      <c r="P877" s="94">
        <f t="shared" ca="1" si="257"/>
        <v>19.471892714488362</v>
      </c>
      <c r="Q877" s="94">
        <f t="shared" ca="1" si="258"/>
        <v>19.471892714488362</v>
      </c>
      <c r="R877" s="94">
        <f t="shared" ca="1" si="259"/>
        <v>1.9471892714488361</v>
      </c>
      <c r="S877" s="94">
        <f t="shared" ca="1" si="260"/>
        <v>1.9471892714488361</v>
      </c>
      <c r="T877" s="4">
        <f t="shared" ca="1" si="261"/>
        <v>6.5269639750020162E-7</v>
      </c>
      <c r="U877" s="46">
        <f t="shared" ca="1" si="262"/>
        <v>1654.7654679859752</v>
      </c>
      <c r="V877" s="4">
        <f t="shared" ca="1" si="263"/>
        <v>5.5467615577942575E-4</v>
      </c>
      <c r="W877" s="13">
        <f t="shared" ca="1" si="264"/>
        <v>6632.6635260000012</v>
      </c>
      <c r="X877" s="4">
        <f t="shared" ca="1" si="265"/>
        <v>2.2232638874545773E-3</v>
      </c>
    </row>
    <row r="878" spans="1:24" x14ac:dyDescent="0.2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9.0001357874999993E-2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8.4646277081437816E-10</v>
      </c>
      <c r="L878" s="13">
        <f t="shared" ca="1" si="253"/>
        <v>236</v>
      </c>
      <c r="M878" s="7">
        <f t="shared" ca="1" si="254"/>
        <v>764</v>
      </c>
      <c r="N878" s="44">
        <f t="shared" ca="1" si="255"/>
        <v>7</v>
      </c>
      <c r="O878" s="94">
        <f t="shared" ca="1" si="256"/>
        <v>1.9471892714488361</v>
      </c>
      <c r="P878" s="94">
        <f t="shared" ca="1" si="257"/>
        <v>19.471892714488362</v>
      </c>
      <c r="Q878" s="94">
        <f t="shared" ca="1" si="258"/>
        <v>19.471892714488362</v>
      </c>
      <c r="R878" s="94">
        <f t="shared" ca="1" si="259"/>
        <v>1.9471892714488361</v>
      </c>
      <c r="S878" s="94">
        <f t="shared" ca="1" si="260"/>
        <v>1.9471892714488361</v>
      </c>
      <c r="T878" s="4">
        <f t="shared" ca="1" si="261"/>
        <v>1.6482232260106122E-9</v>
      </c>
      <c r="U878" s="46">
        <f t="shared" ca="1" si="262"/>
        <v>1632.7654679859752</v>
      </c>
      <c r="V878" s="4">
        <f t="shared" ca="1" si="263"/>
        <v>1.3820751821214434E-6</v>
      </c>
      <c r="W878" s="13">
        <f t="shared" ca="1" si="264"/>
        <v>4572.0075060000008</v>
      </c>
      <c r="X878" s="4">
        <f t="shared" ca="1" si="265"/>
        <v>3.8700341417128954E-6</v>
      </c>
    </row>
    <row r="879" spans="1:24" x14ac:dyDescent="0.2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9.0001357874999993E-2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272</v>
      </c>
      <c r="M879" s="7">
        <f t="shared" ca="1" si="254"/>
        <v>728</v>
      </c>
      <c r="N879" s="44">
        <f t="shared" ca="1" si="255"/>
        <v>7</v>
      </c>
      <c r="O879" s="94">
        <f t="shared" ca="1" si="256"/>
        <v>1.9471892714488361</v>
      </c>
      <c r="P879" s="94">
        <f t="shared" ca="1" si="257"/>
        <v>18.828921119121027</v>
      </c>
      <c r="Q879" s="94">
        <f t="shared" ca="1" si="258"/>
        <v>17.328654063263912</v>
      </c>
      <c r="R879" s="94">
        <f t="shared" ca="1" si="259"/>
        <v>1.8078787591192469</v>
      </c>
      <c r="S879" s="94">
        <f t="shared" ca="1" si="260"/>
        <v>1.9471892714488361</v>
      </c>
      <c r="T879" s="4">
        <f t="shared" ca="1" si="261"/>
        <v>0</v>
      </c>
      <c r="U879" s="46">
        <f t="shared" ca="1" si="262"/>
        <v>1668.7654679859752</v>
      </c>
      <c r="V879" s="4">
        <f t="shared" ca="1" si="263"/>
        <v>0</v>
      </c>
      <c r="W879" s="13">
        <f t="shared" ca="1" si="264"/>
        <v>17103.444966000003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9.0001357874999993E-2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250</v>
      </c>
      <c r="M880" s="7">
        <f t="shared" ca="1" si="254"/>
        <v>750</v>
      </c>
      <c r="N880" s="44">
        <f t="shared" ca="1" si="255"/>
        <v>7</v>
      </c>
      <c r="O880" s="94">
        <f t="shared" ca="1" si="256"/>
        <v>1.9471892714488361</v>
      </c>
      <c r="P880" s="94">
        <f t="shared" ca="1" si="257"/>
        <v>19.471892714488362</v>
      </c>
      <c r="Q880" s="94">
        <f t="shared" ca="1" si="258"/>
        <v>19.471892714488362</v>
      </c>
      <c r="R880" s="94">
        <f t="shared" ca="1" si="259"/>
        <v>1.9471892714488361</v>
      </c>
      <c r="S880" s="94">
        <f t="shared" ca="1" si="260"/>
        <v>1.9471892714488361</v>
      </c>
      <c r="T880" s="4">
        <f t="shared" ca="1" si="261"/>
        <v>0</v>
      </c>
      <c r="U880" s="46">
        <f t="shared" ca="1" si="262"/>
        <v>1646.7654679859752</v>
      </c>
      <c r="V880" s="4">
        <f t="shared" ca="1" si="263"/>
        <v>0</v>
      </c>
      <c r="W880" s="13">
        <f t="shared" ca="1" si="264"/>
        <v>15042.788946000001</v>
      </c>
      <c r="X880" s="4">
        <f t="shared" ca="1" si="265"/>
        <v>0</v>
      </c>
    </row>
    <row r="881" spans="1:24" x14ac:dyDescent="0.2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9.0001357874999993E-2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228</v>
      </c>
      <c r="M881" s="7">
        <f t="shared" ca="1" si="254"/>
        <v>772</v>
      </c>
      <c r="N881" s="44">
        <f t="shared" ca="1" si="255"/>
        <v>7</v>
      </c>
      <c r="O881" s="94">
        <f t="shared" ca="1" si="256"/>
        <v>1.9471892714488361</v>
      </c>
      <c r="P881" s="94">
        <f t="shared" ca="1" si="257"/>
        <v>19.471892714488362</v>
      </c>
      <c r="Q881" s="94">
        <f t="shared" ca="1" si="258"/>
        <v>19.471892714488362</v>
      </c>
      <c r="R881" s="94">
        <f t="shared" ca="1" si="259"/>
        <v>1.9471892714488361</v>
      </c>
      <c r="S881" s="94">
        <f t="shared" ca="1" si="260"/>
        <v>1.9471892714488361</v>
      </c>
      <c r="T881" s="4">
        <f t="shared" ca="1" si="261"/>
        <v>0</v>
      </c>
      <c r="U881" s="46">
        <f t="shared" ca="1" si="262"/>
        <v>1624.7654679859752</v>
      </c>
      <c r="V881" s="4">
        <f t="shared" ca="1" si="263"/>
        <v>0</v>
      </c>
      <c r="W881" s="13">
        <f t="shared" ca="1" si="264"/>
        <v>12982.132926</v>
      </c>
      <c r="X881" s="4">
        <f t="shared" ca="1" si="265"/>
        <v>0</v>
      </c>
    </row>
    <row r="882" spans="1:24" x14ac:dyDescent="0.2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9.0001357874999993E-2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8.2132198005841785E-4</v>
      </c>
      <c r="L882" s="13">
        <f t="shared" ca="1" si="253"/>
        <v>206</v>
      </c>
      <c r="M882" s="7">
        <f t="shared" ca="1" si="254"/>
        <v>794</v>
      </c>
      <c r="N882" s="44">
        <f t="shared" ca="1" si="255"/>
        <v>7</v>
      </c>
      <c r="O882" s="94">
        <f t="shared" ca="1" si="256"/>
        <v>1.9471892714488361</v>
      </c>
      <c r="P882" s="94">
        <f t="shared" ca="1" si="257"/>
        <v>19.471892714488362</v>
      </c>
      <c r="Q882" s="94">
        <f t="shared" ca="1" si="258"/>
        <v>19.471892714488362</v>
      </c>
      <c r="R882" s="94">
        <f t="shared" ca="1" si="259"/>
        <v>1.9471892714488361</v>
      </c>
      <c r="S882" s="94">
        <f t="shared" ca="1" si="260"/>
        <v>1.9471892714488361</v>
      </c>
      <c r="T882" s="4">
        <f t="shared" ca="1" si="261"/>
        <v>1.5992693479748661E-3</v>
      </c>
      <c r="U882" s="46">
        <f t="shared" ca="1" si="262"/>
        <v>1602.7654679859752</v>
      </c>
      <c r="V882" s="4">
        <f t="shared" ca="1" si="263"/>
        <v>1.3163865077354979</v>
      </c>
      <c r="W882" s="13">
        <f t="shared" ca="1" si="264"/>
        <v>10921.476906000002</v>
      </c>
      <c r="X882" s="4">
        <f t="shared" ca="1" si="265"/>
        <v>8.9700490375982049</v>
      </c>
    </row>
    <row r="883" spans="1:24" x14ac:dyDescent="0.2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9.0001357874999993E-2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3.3184726467006817E-5</v>
      </c>
      <c r="L883" s="13">
        <f t="shared" ca="1" si="253"/>
        <v>184</v>
      </c>
      <c r="M883" s="7">
        <f t="shared" ca="1" si="254"/>
        <v>816</v>
      </c>
      <c r="N883" s="44">
        <f t="shared" ca="1" si="255"/>
        <v>7</v>
      </c>
      <c r="O883" s="94">
        <f t="shared" ca="1" si="256"/>
        <v>1.9471892714488361</v>
      </c>
      <c r="P883" s="94">
        <f t="shared" ca="1" si="257"/>
        <v>19.471892714488362</v>
      </c>
      <c r="Q883" s="94">
        <f t="shared" ca="1" si="258"/>
        <v>19.471892714488362</v>
      </c>
      <c r="R883" s="94">
        <f t="shared" ca="1" si="259"/>
        <v>1.9471892714488361</v>
      </c>
      <c r="S883" s="94">
        <f t="shared" ca="1" si="260"/>
        <v>1.9471892714488361</v>
      </c>
      <c r="T883" s="4">
        <f t="shared" ca="1" si="261"/>
        <v>6.4616943352519912E-5</v>
      </c>
      <c r="U883" s="46">
        <f t="shared" ca="1" si="262"/>
        <v>1580.7654679859752</v>
      </c>
      <c r="V883" s="4">
        <f t="shared" ca="1" si="263"/>
        <v>5.245726966360461E-2</v>
      </c>
      <c r="W883" s="13">
        <f t="shared" ca="1" si="264"/>
        <v>8860.8208860000013</v>
      </c>
      <c r="X883" s="4">
        <f t="shared" ca="1" si="265"/>
        <v>0.29404391737505103</v>
      </c>
    </row>
    <row r="884" spans="1:24" x14ac:dyDescent="0.2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9.0001357874999993E-2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5.027988858637401E-7</v>
      </c>
      <c r="L884" s="13">
        <f t="shared" ca="1" si="253"/>
        <v>162</v>
      </c>
      <c r="M884" s="7">
        <f t="shared" ca="1" si="254"/>
        <v>838</v>
      </c>
      <c r="N884" s="44">
        <f t="shared" ca="1" si="255"/>
        <v>7</v>
      </c>
      <c r="O884" s="94">
        <f t="shared" ca="1" si="256"/>
        <v>1.9471892714488361</v>
      </c>
      <c r="P884" s="94">
        <f t="shared" ca="1" si="257"/>
        <v>19.471892714488362</v>
      </c>
      <c r="Q884" s="94">
        <f t="shared" ca="1" si="258"/>
        <v>19.471892714488362</v>
      </c>
      <c r="R884" s="94">
        <f t="shared" ca="1" si="259"/>
        <v>1.9471892714488361</v>
      </c>
      <c r="S884" s="94">
        <f t="shared" ca="1" si="260"/>
        <v>1.9471892714488361</v>
      </c>
      <c r="T884" s="4">
        <f t="shared" ca="1" si="261"/>
        <v>9.7904459625030253E-7</v>
      </c>
      <c r="U884" s="46">
        <f t="shared" ca="1" si="262"/>
        <v>1558.7654679859752</v>
      </c>
      <c r="V884" s="4">
        <f t="shared" ca="1" si="263"/>
        <v>7.8374554062621976E-4</v>
      </c>
      <c r="W884" s="13">
        <f t="shared" ca="1" si="264"/>
        <v>6800.164866000001</v>
      </c>
      <c r="X884" s="4">
        <f t="shared" ca="1" si="265"/>
        <v>3.41911531831455E-3</v>
      </c>
    </row>
    <row r="885" spans="1:24" x14ac:dyDescent="0.2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9.0001357874999993E-2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3.3858510832575118E-9</v>
      </c>
      <c r="L885" s="13">
        <f t="shared" ca="1" si="253"/>
        <v>140</v>
      </c>
      <c r="M885" s="7">
        <f t="shared" ca="1" si="254"/>
        <v>860</v>
      </c>
      <c r="N885" s="44">
        <f t="shared" ca="1" si="255"/>
        <v>8</v>
      </c>
      <c r="O885" s="94">
        <f t="shared" ca="1" si="256"/>
        <v>2.1318561482700513</v>
      </c>
      <c r="P885" s="94">
        <f t="shared" ca="1" si="257"/>
        <v>21.318561482700517</v>
      </c>
      <c r="Q885" s="94">
        <f t="shared" ca="1" si="258"/>
        <v>21.133894605879298</v>
      </c>
      <c r="R885" s="94">
        <f t="shared" ca="1" si="259"/>
        <v>2.1226228044289908</v>
      </c>
      <c r="S885" s="94">
        <f t="shared" ca="1" si="260"/>
        <v>2.1318561482700513</v>
      </c>
      <c r="T885" s="4">
        <f t="shared" ca="1" si="261"/>
        <v>7.2181474489693399E-9</v>
      </c>
      <c r="U885" s="46">
        <f t="shared" ca="1" si="262"/>
        <v>1642.1665171136483</v>
      </c>
      <c r="V885" s="4">
        <f t="shared" ca="1" si="263"/>
        <v>5.5601312808584614E-6</v>
      </c>
      <c r="W885" s="13">
        <f t="shared" ca="1" si="264"/>
        <v>4739.5088460000006</v>
      </c>
      <c r="X885" s="4">
        <f t="shared" ca="1" si="265"/>
        <v>1.604727116033766E-5</v>
      </c>
    </row>
    <row r="886" spans="1:24" x14ac:dyDescent="0.2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9.0001357874999993E-2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8.5501289981250391E-12</v>
      </c>
      <c r="L886" s="13">
        <f t="shared" ca="1" si="253"/>
        <v>118</v>
      </c>
      <c r="M886" s="7">
        <f t="shared" ca="1" si="254"/>
        <v>882</v>
      </c>
      <c r="N886" s="44">
        <f t="shared" ca="1" si="255"/>
        <v>8</v>
      </c>
      <c r="O886" s="94">
        <f t="shared" ca="1" si="256"/>
        <v>2.1318561482700513</v>
      </c>
      <c r="P886" s="94">
        <f t="shared" ca="1" si="257"/>
        <v>21.318561482700517</v>
      </c>
      <c r="Q886" s="94">
        <f t="shared" ca="1" si="258"/>
        <v>21.318561482700517</v>
      </c>
      <c r="R886" s="94">
        <f t="shared" ca="1" si="259"/>
        <v>2.1318561482700518</v>
      </c>
      <c r="S886" s="94">
        <f t="shared" ca="1" si="260"/>
        <v>2.1318561482700513</v>
      </c>
      <c r="T886" s="4">
        <f t="shared" ca="1" si="261"/>
        <v>1.8227645073154918E-11</v>
      </c>
      <c r="U886" s="46">
        <f t="shared" ca="1" si="262"/>
        <v>1620.1665171136483</v>
      </c>
      <c r="V886" s="4">
        <f t="shared" ca="1" si="263"/>
        <v>1.3852632719764652E-8</v>
      </c>
      <c r="W886" s="13">
        <f t="shared" ca="1" si="264"/>
        <v>2678.8528260000007</v>
      </c>
      <c r="X886" s="4">
        <f t="shared" ca="1" si="265"/>
        <v>2.2904537229291816E-8</v>
      </c>
    </row>
    <row r="887" spans="1:24" x14ac:dyDescent="0.2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9.0001357874999993E-2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272</v>
      </c>
      <c r="M887" s="7">
        <f t="shared" ca="1" si="254"/>
        <v>728</v>
      </c>
      <c r="N887" s="44">
        <f t="shared" ca="1" si="255"/>
        <v>7</v>
      </c>
      <c r="O887" s="94">
        <f t="shared" ca="1" si="256"/>
        <v>1.9471892714488361</v>
      </c>
      <c r="P887" s="94">
        <f t="shared" ca="1" si="257"/>
        <v>18.828921119121027</v>
      </c>
      <c r="Q887" s="94">
        <f t="shared" ca="1" si="258"/>
        <v>17.328654063263912</v>
      </c>
      <c r="R887" s="94">
        <f t="shared" ca="1" si="259"/>
        <v>1.8078787591192469</v>
      </c>
      <c r="S887" s="94">
        <f t="shared" ca="1" si="260"/>
        <v>1.9471892714488361</v>
      </c>
      <c r="T887" s="4">
        <f t="shared" ca="1" si="261"/>
        <v>0</v>
      </c>
      <c r="U887" s="46">
        <f t="shared" ca="1" si="262"/>
        <v>1668.7654679859752</v>
      </c>
      <c r="V887" s="4">
        <f t="shared" ca="1" si="263"/>
        <v>0</v>
      </c>
      <c r="W887" s="13">
        <f t="shared" ca="1" si="264"/>
        <v>16317.74682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9.0001357874999993E-2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250</v>
      </c>
      <c r="M888" s="7">
        <f t="shared" ca="1" si="254"/>
        <v>750</v>
      </c>
      <c r="N888" s="44">
        <f t="shared" ca="1" si="255"/>
        <v>7</v>
      </c>
      <c r="O888" s="94">
        <f t="shared" ca="1" si="256"/>
        <v>1.9471892714488361</v>
      </c>
      <c r="P888" s="94">
        <f t="shared" ca="1" si="257"/>
        <v>19.471892714488362</v>
      </c>
      <c r="Q888" s="94">
        <f t="shared" ca="1" si="258"/>
        <v>19.471892714488362</v>
      </c>
      <c r="R888" s="94">
        <f t="shared" ca="1" si="259"/>
        <v>1.9471892714488361</v>
      </c>
      <c r="S888" s="94">
        <f t="shared" ca="1" si="260"/>
        <v>1.9471892714488361</v>
      </c>
      <c r="T888" s="4">
        <f t="shared" ca="1" si="261"/>
        <v>0</v>
      </c>
      <c r="U888" s="46">
        <f t="shared" ca="1" si="262"/>
        <v>1646.7654679859752</v>
      </c>
      <c r="V888" s="4">
        <f t="shared" ca="1" si="263"/>
        <v>0</v>
      </c>
      <c r="W888" s="13">
        <f t="shared" ca="1" si="264"/>
        <v>14257.0908</v>
      </c>
      <c r="X888" s="4">
        <f t="shared" ca="1" si="265"/>
        <v>0</v>
      </c>
    </row>
    <row r="889" spans="1:24" x14ac:dyDescent="0.2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9.0001357874999993E-2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228</v>
      </c>
      <c r="M889" s="7">
        <f t="shared" ca="1" si="254"/>
        <v>772</v>
      </c>
      <c r="N889" s="44">
        <f t="shared" ca="1" si="255"/>
        <v>7</v>
      </c>
      <c r="O889" s="94">
        <f t="shared" ca="1" si="256"/>
        <v>1.9471892714488361</v>
      </c>
      <c r="P889" s="94">
        <f t="shared" ca="1" si="257"/>
        <v>19.471892714488362</v>
      </c>
      <c r="Q889" s="94">
        <f t="shared" ca="1" si="258"/>
        <v>19.471892714488362</v>
      </c>
      <c r="R889" s="94">
        <f t="shared" ca="1" si="259"/>
        <v>1.9471892714488361</v>
      </c>
      <c r="S889" s="94">
        <f t="shared" ca="1" si="260"/>
        <v>1.9471892714488361</v>
      </c>
      <c r="T889" s="4">
        <f t="shared" ca="1" si="261"/>
        <v>0</v>
      </c>
      <c r="U889" s="46">
        <f t="shared" ca="1" si="262"/>
        <v>1624.7654679859752</v>
      </c>
      <c r="V889" s="4">
        <f t="shared" ca="1" si="263"/>
        <v>0</v>
      </c>
      <c r="W889" s="13">
        <f t="shared" ca="1" si="264"/>
        <v>12196.43478</v>
      </c>
      <c r="X889" s="4">
        <f t="shared" ca="1" si="265"/>
        <v>0</v>
      </c>
    </row>
    <row r="890" spans="1:24" x14ac:dyDescent="0.2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9.0001357874999993E-2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4.2795197908307003E-3</v>
      </c>
      <c r="L890" s="13">
        <f t="shared" ca="1" si="253"/>
        <v>206</v>
      </c>
      <c r="M890" s="7">
        <f t="shared" ca="1" si="254"/>
        <v>794</v>
      </c>
      <c r="N890" s="44">
        <f t="shared" ca="1" si="255"/>
        <v>7</v>
      </c>
      <c r="O890" s="94">
        <f t="shared" ca="1" si="256"/>
        <v>1.9471892714488361</v>
      </c>
      <c r="P890" s="94">
        <f t="shared" ca="1" si="257"/>
        <v>19.471892714488362</v>
      </c>
      <c r="Q890" s="94">
        <f t="shared" ca="1" si="258"/>
        <v>19.471892714488362</v>
      </c>
      <c r="R890" s="94">
        <f t="shared" ca="1" si="259"/>
        <v>1.9471892714488361</v>
      </c>
      <c r="S890" s="94">
        <f t="shared" ca="1" si="260"/>
        <v>1.9471892714488361</v>
      </c>
      <c r="T890" s="4">
        <f t="shared" ca="1" si="261"/>
        <v>8.3330350236585065E-3</v>
      </c>
      <c r="U890" s="46">
        <f t="shared" ca="1" si="262"/>
        <v>1602.7654679859752</v>
      </c>
      <c r="V890" s="4">
        <f t="shared" ca="1" si="263"/>
        <v>6.85906654030601</v>
      </c>
      <c r="W890" s="13">
        <f t="shared" ca="1" si="264"/>
        <v>10135.778760000001</v>
      </c>
      <c r="X890" s="4">
        <f t="shared" ca="1" si="265"/>
        <v>43.376265798901457</v>
      </c>
    </row>
    <row r="891" spans="1:24" x14ac:dyDescent="0.2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9.0001357874999993E-2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1.7290989053861432E-4</v>
      </c>
      <c r="L891" s="13">
        <f t="shared" ca="1" si="253"/>
        <v>184</v>
      </c>
      <c r="M891" s="7">
        <f t="shared" ca="1" si="254"/>
        <v>816</v>
      </c>
      <c r="N891" s="44">
        <f t="shared" ca="1" si="255"/>
        <v>7</v>
      </c>
      <c r="O891" s="94">
        <f t="shared" ca="1" si="256"/>
        <v>1.9471892714488361</v>
      </c>
      <c r="P891" s="94">
        <f t="shared" ca="1" si="257"/>
        <v>19.471892714488362</v>
      </c>
      <c r="Q891" s="94">
        <f t="shared" ca="1" si="258"/>
        <v>19.471892714488362</v>
      </c>
      <c r="R891" s="94">
        <f t="shared" ca="1" si="259"/>
        <v>1.9471892714488361</v>
      </c>
      <c r="S891" s="94">
        <f t="shared" ca="1" si="260"/>
        <v>1.9471892714488361</v>
      </c>
      <c r="T891" s="4">
        <f t="shared" ca="1" si="261"/>
        <v>3.3668828378418243E-4</v>
      </c>
      <c r="U891" s="46">
        <f t="shared" ca="1" si="262"/>
        <v>1580.7654679859752</v>
      </c>
      <c r="V891" s="4">
        <f t="shared" ca="1" si="263"/>
        <v>0.27332998403667641</v>
      </c>
      <c r="W891" s="13">
        <f t="shared" ca="1" si="264"/>
        <v>8075.1227400000007</v>
      </c>
      <c r="X891" s="4">
        <f t="shared" ca="1" si="265"/>
        <v>1.3962685890592754</v>
      </c>
    </row>
    <row r="892" spans="1:24" x14ac:dyDescent="0.2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9.0001357874999993E-2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2.6198468263426436E-6</v>
      </c>
      <c r="L892" s="13">
        <f t="shared" ca="1" si="253"/>
        <v>162</v>
      </c>
      <c r="M892" s="7">
        <f t="shared" ca="1" si="254"/>
        <v>838</v>
      </c>
      <c r="N892" s="44">
        <f t="shared" ca="1" si="255"/>
        <v>7</v>
      </c>
      <c r="O892" s="94">
        <f t="shared" ca="1" si="256"/>
        <v>1.9471892714488361</v>
      </c>
      <c r="P892" s="94">
        <f t="shared" ca="1" si="257"/>
        <v>19.471892714488362</v>
      </c>
      <c r="Q892" s="94">
        <f t="shared" ca="1" si="258"/>
        <v>19.471892714488362</v>
      </c>
      <c r="R892" s="94">
        <f t="shared" ca="1" si="259"/>
        <v>1.9471892714488361</v>
      </c>
      <c r="S892" s="94">
        <f t="shared" ca="1" si="260"/>
        <v>1.9471892714488361</v>
      </c>
      <c r="T892" s="4">
        <f t="shared" ca="1" si="261"/>
        <v>5.1013376330936778E-6</v>
      </c>
      <c r="U892" s="46">
        <f t="shared" ca="1" si="262"/>
        <v>1558.7654679859752</v>
      </c>
      <c r="V892" s="4">
        <f t="shared" ca="1" si="263"/>
        <v>4.0837267643155624E-3</v>
      </c>
      <c r="W892" s="13">
        <f t="shared" ca="1" si="264"/>
        <v>6014.4667200000004</v>
      </c>
      <c r="X892" s="4">
        <f t="shared" ca="1" si="265"/>
        <v>1.5756981548535449E-2</v>
      </c>
    </row>
    <row r="893" spans="1:24" x14ac:dyDescent="0.2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9.0001357874999993E-2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1.7642066170657546E-8</v>
      </c>
      <c r="L893" s="13">
        <f t="shared" ca="1" si="253"/>
        <v>140</v>
      </c>
      <c r="M893" s="7">
        <f t="shared" ca="1" si="254"/>
        <v>860</v>
      </c>
      <c r="N893" s="44">
        <f t="shared" ca="1" si="255"/>
        <v>8</v>
      </c>
      <c r="O893" s="94">
        <f t="shared" ca="1" si="256"/>
        <v>2.1318561482700513</v>
      </c>
      <c r="P893" s="94">
        <f t="shared" ca="1" si="257"/>
        <v>21.318561482700517</v>
      </c>
      <c r="Q893" s="94">
        <f t="shared" ca="1" si="258"/>
        <v>21.133894605879298</v>
      </c>
      <c r="R893" s="94">
        <f t="shared" ca="1" si="259"/>
        <v>2.1226228044289908</v>
      </c>
      <c r="S893" s="94">
        <f t="shared" ca="1" si="260"/>
        <v>2.1318561482700513</v>
      </c>
      <c r="T893" s="4">
        <f t="shared" ca="1" si="261"/>
        <v>3.7610347234103368E-8</v>
      </c>
      <c r="U893" s="46">
        <f t="shared" ca="1" si="262"/>
        <v>1642.1665171136483</v>
      </c>
      <c r="V893" s="4">
        <f t="shared" ca="1" si="263"/>
        <v>2.8971210358157221E-5</v>
      </c>
      <c r="W893" s="13">
        <f t="shared" ca="1" si="264"/>
        <v>3953.8107000000005</v>
      </c>
      <c r="X893" s="4">
        <f t="shared" ca="1" si="265"/>
        <v>6.9753389995653835E-5</v>
      </c>
    </row>
    <row r="894" spans="1:24" x14ac:dyDescent="0.2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9.0001357874999993E-2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4.4550672148125162E-11</v>
      </c>
      <c r="L894" s="13">
        <f t="shared" ca="1" si="253"/>
        <v>118</v>
      </c>
      <c r="M894" s="7">
        <f t="shared" ca="1" si="254"/>
        <v>882</v>
      </c>
      <c r="N894" s="44">
        <f t="shared" ca="1" si="255"/>
        <v>8</v>
      </c>
      <c r="O894" s="94">
        <f t="shared" ca="1" si="256"/>
        <v>2.1318561482700513</v>
      </c>
      <c r="P894" s="94">
        <f t="shared" ca="1" si="257"/>
        <v>21.318561482700517</v>
      </c>
      <c r="Q894" s="94">
        <f t="shared" ca="1" si="258"/>
        <v>21.318561482700517</v>
      </c>
      <c r="R894" s="94">
        <f t="shared" ca="1" si="259"/>
        <v>2.1318561482700518</v>
      </c>
      <c r="S894" s="94">
        <f t="shared" ca="1" si="260"/>
        <v>2.1318561482700513</v>
      </c>
      <c r="T894" s="4">
        <f t="shared" ca="1" si="261"/>
        <v>9.4975624328543963E-11</v>
      </c>
      <c r="U894" s="46">
        <f t="shared" ca="1" si="262"/>
        <v>1620.1665171136483</v>
      </c>
      <c r="V894" s="4">
        <f t="shared" ca="1" si="263"/>
        <v>7.2179507329299953E-8</v>
      </c>
      <c r="W894" s="13">
        <f t="shared" ca="1" si="264"/>
        <v>1893.1546800000001</v>
      </c>
      <c r="X894" s="4">
        <f t="shared" ca="1" si="265"/>
        <v>8.4341313474368809E-8</v>
      </c>
    </row>
    <row r="895" spans="1:24" x14ac:dyDescent="0.2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9.0001357874999993E-2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154</v>
      </c>
      <c r="M895" s="7">
        <f t="shared" ca="1" si="254"/>
        <v>846</v>
      </c>
      <c r="N895" s="44">
        <f t="shared" ca="1" si="255"/>
        <v>8</v>
      </c>
      <c r="O895" s="94">
        <f t="shared" ca="1" si="256"/>
        <v>2.1318561482700513</v>
      </c>
      <c r="P895" s="94">
        <f t="shared" ca="1" si="257"/>
        <v>20.395227098594436</v>
      </c>
      <c r="Q895" s="94">
        <f t="shared" ca="1" si="258"/>
        <v>19.471892714488362</v>
      </c>
      <c r="R895" s="94">
        <f t="shared" ca="1" si="259"/>
        <v>1.9933559906541398</v>
      </c>
      <c r="S895" s="94">
        <f t="shared" ca="1" si="260"/>
        <v>2.1318561482700513</v>
      </c>
      <c r="T895" s="4">
        <f t="shared" ca="1" si="261"/>
        <v>0</v>
      </c>
      <c r="U895" s="46">
        <f t="shared" ca="1" si="262"/>
        <v>1656.1665171136483</v>
      </c>
      <c r="V895" s="4">
        <f t="shared" ca="1" si="263"/>
        <v>0</v>
      </c>
      <c r="W895" s="13">
        <f t="shared" ca="1" si="264"/>
        <v>14424.592140000001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9.0001357874999993E-2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132</v>
      </c>
      <c r="M896" s="7">
        <f t="shared" ca="1" si="254"/>
        <v>868</v>
      </c>
      <c r="N896" s="44">
        <f t="shared" ca="1" si="255"/>
        <v>8</v>
      </c>
      <c r="O896" s="94">
        <f t="shared" ca="1" si="256"/>
        <v>2.1318561482700513</v>
      </c>
      <c r="P896" s="94">
        <f t="shared" ca="1" si="257"/>
        <v>21.318561482700517</v>
      </c>
      <c r="Q896" s="94">
        <f t="shared" ca="1" si="258"/>
        <v>21.318561482700517</v>
      </c>
      <c r="R896" s="94">
        <f t="shared" ca="1" si="259"/>
        <v>2.1318561482700518</v>
      </c>
      <c r="S896" s="94">
        <f t="shared" ca="1" si="260"/>
        <v>2.1318561482700513</v>
      </c>
      <c r="T896" s="4">
        <f t="shared" ca="1" si="261"/>
        <v>0</v>
      </c>
      <c r="U896" s="46">
        <f t="shared" ca="1" si="262"/>
        <v>1634.1665171136483</v>
      </c>
      <c r="V896" s="4">
        <f t="shared" ca="1" si="263"/>
        <v>0</v>
      </c>
      <c r="W896" s="13">
        <f t="shared" ca="1" si="264"/>
        <v>12363.93612</v>
      </c>
      <c r="X896" s="4">
        <f t="shared" ca="1" si="265"/>
        <v>0</v>
      </c>
    </row>
    <row r="897" spans="1:24" x14ac:dyDescent="0.2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9.0001357874999993E-2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110</v>
      </c>
      <c r="M897" s="7">
        <f t="shared" ca="1" si="254"/>
        <v>890</v>
      </c>
      <c r="N897" s="44">
        <f t="shared" ca="1" si="255"/>
        <v>8</v>
      </c>
      <c r="O897" s="94">
        <f t="shared" ca="1" si="256"/>
        <v>2.1318561482700513</v>
      </c>
      <c r="P897" s="94">
        <f t="shared" ca="1" si="257"/>
        <v>21.318561482700517</v>
      </c>
      <c r="Q897" s="94">
        <f t="shared" ca="1" si="258"/>
        <v>21.318561482700517</v>
      </c>
      <c r="R897" s="94">
        <f t="shared" ca="1" si="259"/>
        <v>2.1318561482700518</v>
      </c>
      <c r="S897" s="94">
        <f t="shared" ca="1" si="260"/>
        <v>2.1318561482700513</v>
      </c>
      <c r="T897" s="4">
        <f t="shared" ca="1" si="261"/>
        <v>0</v>
      </c>
      <c r="U897" s="46">
        <f t="shared" ca="1" si="262"/>
        <v>1612.1665171136483</v>
      </c>
      <c r="V897" s="4">
        <f t="shared" ca="1" si="263"/>
        <v>0</v>
      </c>
      <c r="W897" s="13">
        <f t="shared" ca="1" si="264"/>
        <v>10303.2801</v>
      </c>
      <c r="X897" s="4">
        <f t="shared" ca="1" si="265"/>
        <v>0</v>
      </c>
    </row>
    <row r="898" spans="1:24" x14ac:dyDescent="0.2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9.0001357874999993E-2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4.3227472634653574E-5</v>
      </c>
      <c r="L898" s="13">
        <f t="shared" ca="1" si="253"/>
        <v>88</v>
      </c>
      <c r="M898" s="7">
        <f t="shared" ca="1" si="254"/>
        <v>912</v>
      </c>
      <c r="N898" s="44">
        <f t="shared" ca="1" si="255"/>
        <v>8</v>
      </c>
      <c r="O898" s="94">
        <f t="shared" ca="1" si="256"/>
        <v>2.1318561482700513</v>
      </c>
      <c r="P898" s="94">
        <f t="shared" ca="1" si="257"/>
        <v>21.318561482700517</v>
      </c>
      <c r="Q898" s="94">
        <f t="shared" ca="1" si="258"/>
        <v>21.318561482700517</v>
      </c>
      <c r="R898" s="94">
        <f t="shared" ca="1" si="259"/>
        <v>2.1318561482700518</v>
      </c>
      <c r="S898" s="94">
        <f t="shared" ca="1" si="260"/>
        <v>2.1318561482700513</v>
      </c>
      <c r="T898" s="4">
        <f t="shared" ca="1" si="261"/>
        <v>9.2154753310361612E-5</v>
      </c>
      <c r="U898" s="46">
        <f t="shared" ca="1" si="262"/>
        <v>1590.1665171136483</v>
      </c>
      <c r="V898" s="4">
        <f t="shared" ca="1" si="263"/>
        <v>6.8738879603072608E-2</v>
      </c>
      <c r="W898" s="13">
        <f t="shared" ca="1" si="264"/>
        <v>8242.6240800000014</v>
      </c>
      <c r="X898" s="4">
        <f t="shared" ca="1" si="265"/>
        <v>0.35630780685593666</v>
      </c>
    </row>
    <row r="899" spans="1:24" x14ac:dyDescent="0.2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9.0001357874999993E-2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1.7465645508950954E-6</v>
      </c>
      <c r="L899" s="13">
        <f t="shared" ca="1" si="253"/>
        <v>66</v>
      </c>
      <c r="M899" s="7">
        <f t="shared" ca="1" si="254"/>
        <v>934</v>
      </c>
      <c r="N899" s="44">
        <f t="shared" ca="1" si="255"/>
        <v>8</v>
      </c>
      <c r="O899" s="94">
        <f t="shared" ca="1" si="256"/>
        <v>2.1318561482700513</v>
      </c>
      <c r="P899" s="94">
        <f t="shared" ca="1" si="257"/>
        <v>21.318561482700517</v>
      </c>
      <c r="Q899" s="94">
        <f t="shared" ca="1" si="258"/>
        <v>21.318561482700517</v>
      </c>
      <c r="R899" s="94">
        <f t="shared" ca="1" si="259"/>
        <v>2.1318561482700518</v>
      </c>
      <c r="S899" s="94">
        <f t="shared" ca="1" si="260"/>
        <v>2.1318561482700513</v>
      </c>
      <c r="T899" s="4">
        <f t="shared" ca="1" si="261"/>
        <v>3.72342437617623E-6</v>
      </c>
      <c r="U899" s="46">
        <f t="shared" ca="1" si="262"/>
        <v>1568.1665171136483</v>
      </c>
      <c r="V899" s="4">
        <f t="shared" ca="1" si="263"/>
        <v>2.7389040486913252E-3</v>
      </c>
      <c r="W899" s="13">
        <f t="shared" ca="1" si="264"/>
        <v>6181.9680600000002</v>
      </c>
      <c r="X899" s="4">
        <f t="shared" ca="1" si="265"/>
        <v>1.0797206268361724E-2</v>
      </c>
    </row>
    <row r="900" spans="1:24" x14ac:dyDescent="0.2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9.0001357874999993E-2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2.6463099255986319E-8</v>
      </c>
      <c r="L900" s="13">
        <f t="shared" ca="1" si="253"/>
        <v>44</v>
      </c>
      <c r="M900" s="7">
        <f t="shared" ca="1" si="254"/>
        <v>956</v>
      </c>
      <c r="N900" s="44">
        <f t="shared" ca="1" si="255"/>
        <v>8</v>
      </c>
      <c r="O900" s="94">
        <f t="shared" ca="1" si="256"/>
        <v>2.1318561482700513</v>
      </c>
      <c r="P900" s="94">
        <f t="shared" ca="1" si="257"/>
        <v>21.318561482700517</v>
      </c>
      <c r="Q900" s="94">
        <f t="shared" ca="1" si="258"/>
        <v>21.318561482700517</v>
      </c>
      <c r="R900" s="94">
        <f t="shared" ca="1" si="259"/>
        <v>2.1318561482700518</v>
      </c>
      <c r="S900" s="94">
        <f t="shared" ca="1" si="260"/>
        <v>2.1318561482700513</v>
      </c>
      <c r="T900" s="4">
        <f t="shared" ca="1" si="261"/>
        <v>5.6415520851155053E-8</v>
      </c>
      <c r="U900" s="46">
        <f t="shared" ca="1" si="262"/>
        <v>1546.1665171136483</v>
      </c>
      <c r="V900" s="4">
        <f t="shared" ca="1" si="263"/>
        <v>4.0916358008661141E-5</v>
      </c>
      <c r="W900" s="13">
        <f t="shared" ca="1" si="264"/>
        <v>4121.3120400000007</v>
      </c>
      <c r="X900" s="4">
        <f t="shared" ca="1" si="265"/>
        <v>1.0906268957941148E-4</v>
      </c>
    </row>
    <row r="901" spans="1:24" x14ac:dyDescent="0.2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9.0001357874999993E-2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1.782026885925006E-10</v>
      </c>
      <c r="L901" s="13">
        <f t="shared" ca="1" si="253"/>
        <v>22</v>
      </c>
      <c r="M901" s="7">
        <f t="shared" ca="1" si="254"/>
        <v>978</v>
      </c>
      <c r="N901" s="44">
        <f t="shared" ca="1" si="255"/>
        <v>9</v>
      </c>
      <c r="O901" s="94">
        <f t="shared" ca="1" si="256"/>
        <v>2.2914004227428402</v>
      </c>
      <c r="P901" s="94">
        <f t="shared" ca="1" si="257"/>
        <v>22.914004227428396</v>
      </c>
      <c r="Q901" s="94">
        <f t="shared" ca="1" si="258"/>
        <v>22.435371404010034</v>
      </c>
      <c r="R901" s="94">
        <f t="shared" ca="1" si="259"/>
        <v>2.2674687815719219</v>
      </c>
      <c r="S901" s="94">
        <f t="shared" ca="1" si="260"/>
        <v>2.2914004227428402</v>
      </c>
      <c r="T901" s="4">
        <f t="shared" ca="1" si="261"/>
        <v>4.0833371597476657E-10</v>
      </c>
      <c r="U901" s="46">
        <f t="shared" ca="1" si="262"/>
        <v>1615.2285104781965</v>
      </c>
      <c r="V901" s="4">
        <f t="shared" ca="1" si="263"/>
        <v>2.8783806325847462E-7</v>
      </c>
      <c r="W901" s="13">
        <f t="shared" ca="1" si="264"/>
        <v>2060.6560200000004</v>
      </c>
      <c r="X901" s="4">
        <f t="shared" ca="1" si="265"/>
        <v>3.6721444302832175E-7</v>
      </c>
    </row>
    <row r="902" spans="1:24" x14ac:dyDescent="0.2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9.0001357874999993E-2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4.5000678937500204E-13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2.2914004227428402</v>
      </c>
      <c r="P902" s="94">
        <f t="shared" ca="1" si="257"/>
        <v>22.914004227428396</v>
      </c>
      <c r="Q902" s="94">
        <f t="shared" ca="1" si="258"/>
        <v>22.914004227428396</v>
      </c>
      <c r="R902" s="94">
        <f t="shared" ca="1" si="259"/>
        <v>2.2914004227428397</v>
      </c>
      <c r="S902" s="94">
        <f t="shared" ca="1" si="260"/>
        <v>2.2914004227428402</v>
      </c>
      <c r="T902" s="4">
        <f t="shared" ca="1" si="261"/>
        <v>1.031145747411028E-12</v>
      </c>
      <c r="U902" s="46">
        <f t="shared" ca="1" si="262"/>
        <v>1593.2285104781965</v>
      </c>
      <c r="V902" s="4">
        <f t="shared" ca="1" si="263"/>
        <v>7.1696364674101003E-10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3.6364184999999999E-3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390</v>
      </c>
      <c r="M903" s="7">
        <f t="shared" ca="1" si="254"/>
        <v>610</v>
      </c>
      <c r="N903" s="44">
        <f t="shared" ca="1" si="255"/>
        <v>6</v>
      </c>
      <c r="O903" s="94">
        <f t="shared" ca="1" si="256"/>
        <v>1.7328654063263913</v>
      </c>
      <c r="P903" s="94">
        <f t="shared" ca="1" si="257"/>
        <v>17.016733856373008</v>
      </c>
      <c r="Q903" s="94">
        <f t="shared" ca="1" si="258"/>
        <v>14.209451994354866</v>
      </c>
      <c r="R903" s="94">
        <f t="shared" ca="1" si="259"/>
        <v>1.5613092925363936</v>
      </c>
      <c r="S903" s="94">
        <f t="shared" ca="1" si="260"/>
        <v>1.7328654063263913</v>
      </c>
      <c r="T903" s="4">
        <f t="shared" ca="1" si="261"/>
        <v>0</v>
      </c>
      <c r="U903" s="46">
        <f t="shared" ca="1" si="262"/>
        <v>1664.4373026654887</v>
      </c>
      <c r="V903" s="4">
        <f t="shared" ca="1" si="263"/>
        <v>0</v>
      </c>
      <c r="W903" s="13">
        <f t="shared" ca="1" si="264"/>
        <v>18996.599646000002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3.6364184999999999E-3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368</v>
      </c>
      <c r="M904" s="7">
        <f t="shared" ca="1" si="254"/>
        <v>632</v>
      </c>
      <c r="N904" s="44">
        <f t="shared" ca="1" si="255"/>
        <v>6</v>
      </c>
      <c r="O904" s="94">
        <f t="shared" ca="1" si="256"/>
        <v>1.7328654063263913</v>
      </c>
      <c r="P904" s="94">
        <f t="shared" ca="1" si="257"/>
        <v>17.328654063263912</v>
      </c>
      <c r="Q904" s="94">
        <f t="shared" ca="1" si="258"/>
        <v>17.328654063263912</v>
      </c>
      <c r="R904" s="94">
        <f t="shared" ca="1" si="259"/>
        <v>1.7328654063263911</v>
      </c>
      <c r="S904" s="94">
        <f t="shared" ca="1" si="260"/>
        <v>1.7328654063263913</v>
      </c>
      <c r="T904" s="4">
        <f t="shared" ca="1" si="261"/>
        <v>0</v>
      </c>
      <c r="U904" s="46">
        <f t="shared" ca="1" si="262"/>
        <v>1642.4373026654887</v>
      </c>
      <c r="V904" s="4">
        <f t="shared" ca="1" si="263"/>
        <v>0</v>
      </c>
      <c r="W904" s="13">
        <f t="shared" ca="1" si="264"/>
        <v>16935.943626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3.6364184999999999E-3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3.2524350410313321E-3</v>
      </c>
      <c r="L905" s="13">
        <f t="shared" ca="1" si="253"/>
        <v>346</v>
      </c>
      <c r="M905" s="7">
        <f t="shared" ca="1" si="254"/>
        <v>654</v>
      </c>
      <c r="N905" s="44">
        <f t="shared" ca="1" si="255"/>
        <v>6</v>
      </c>
      <c r="O905" s="94">
        <f t="shared" ca="1" si="256"/>
        <v>1.7328654063263913</v>
      </c>
      <c r="P905" s="94">
        <f t="shared" ca="1" si="257"/>
        <v>17.328654063263912</v>
      </c>
      <c r="Q905" s="94">
        <f t="shared" ca="1" si="258"/>
        <v>17.328654063263912</v>
      </c>
      <c r="R905" s="94">
        <f t="shared" ca="1" si="259"/>
        <v>1.7328654063263911</v>
      </c>
      <c r="S905" s="94">
        <f t="shared" ca="1" si="260"/>
        <v>1.7328654063263913</v>
      </c>
      <c r="T905" s="4">
        <f t="shared" ca="1" si="261"/>
        <v>5.6360321689269523E-3</v>
      </c>
      <c r="U905" s="46">
        <f t="shared" ca="1" si="262"/>
        <v>1620.4373026654887</v>
      </c>
      <c r="V905" s="4">
        <f t="shared" ca="1" si="263"/>
        <v>5.2703670649835299</v>
      </c>
      <c r="W905" s="13">
        <f t="shared" ca="1" si="264"/>
        <v>14875.287606000002</v>
      </c>
      <c r="X905" s="4">
        <f t="shared" ca="1" si="265"/>
        <v>48.380906655173483</v>
      </c>
    </row>
    <row r="906" spans="1:24" x14ac:dyDescent="0.2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3.6364184999999999E-3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1.6426439601168358E-4</v>
      </c>
      <c r="L906" s="13">
        <f t="shared" ca="1" si="253"/>
        <v>324</v>
      </c>
      <c r="M906" s="7">
        <f t="shared" ca="1" si="254"/>
        <v>676</v>
      </c>
      <c r="N906" s="44">
        <f t="shared" ca="1" si="255"/>
        <v>6</v>
      </c>
      <c r="O906" s="94">
        <f t="shared" ca="1" si="256"/>
        <v>1.7328654063263913</v>
      </c>
      <c r="P906" s="94">
        <f t="shared" ca="1" si="257"/>
        <v>17.328654063263912</v>
      </c>
      <c r="Q906" s="94">
        <f t="shared" ca="1" si="258"/>
        <v>17.328654063263912</v>
      </c>
      <c r="R906" s="94">
        <f t="shared" ca="1" si="259"/>
        <v>1.7328654063263911</v>
      </c>
      <c r="S906" s="94">
        <f t="shared" ca="1" si="260"/>
        <v>1.7328654063263913</v>
      </c>
      <c r="T906" s="4">
        <f t="shared" ca="1" si="261"/>
        <v>2.8464808933974532E-4</v>
      </c>
      <c r="U906" s="46">
        <f t="shared" ca="1" si="262"/>
        <v>1598.4373026654887</v>
      </c>
      <c r="V906" s="4">
        <f t="shared" ca="1" si="263"/>
        <v>0.26256633808489116</v>
      </c>
      <c r="W906" s="13">
        <f t="shared" ca="1" si="264"/>
        <v>12814.631586000003</v>
      </c>
      <c r="X906" s="4">
        <f t="shared" ca="1" si="265"/>
        <v>2.1049877175865332</v>
      </c>
    </row>
    <row r="907" spans="1:24" x14ac:dyDescent="0.2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3.6364184999999999E-3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3.3184726467006815E-6</v>
      </c>
      <c r="L907" s="13">
        <f t="shared" ca="1" si="253"/>
        <v>302</v>
      </c>
      <c r="M907" s="7">
        <f t="shared" ca="1" si="254"/>
        <v>698</v>
      </c>
      <c r="N907" s="44">
        <f t="shared" ca="1" si="255"/>
        <v>6</v>
      </c>
      <c r="O907" s="94">
        <f t="shared" ca="1" si="256"/>
        <v>1.7328654063263913</v>
      </c>
      <c r="P907" s="94">
        <f t="shared" ca="1" si="257"/>
        <v>17.328654063263912</v>
      </c>
      <c r="Q907" s="94">
        <f t="shared" ca="1" si="258"/>
        <v>17.328654063263912</v>
      </c>
      <c r="R907" s="94">
        <f t="shared" ca="1" si="259"/>
        <v>1.7328654063263911</v>
      </c>
      <c r="S907" s="94">
        <f t="shared" ca="1" si="260"/>
        <v>1.7328654063263913</v>
      </c>
      <c r="T907" s="4">
        <f t="shared" ca="1" si="261"/>
        <v>5.750466451307992E-6</v>
      </c>
      <c r="U907" s="46">
        <f t="shared" ca="1" si="262"/>
        <v>1576.4373026654887</v>
      </c>
      <c r="V907" s="4">
        <f t="shared" ca="1" si="263"/>
        <v>5.2313640681340276E-3</v>
      </c>
      <c r="W907" s="13">
        <f t="shared" ca="1" si="264"/>
        <v>10753.975566000001</v>
      </c>
      <c r="X907" s="4">
        <f t="shared" ca="1" si="265"/>
        <v>3.5686773759058481E-2</v>
      </c>
    </row>
    <row r="908" spans="1:24" x14ac:dyDescent="0.2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3.6364184999999999E-3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3.3519925724249339E-8</v>
      </c>
      <c r="L908" s="13">
        <f t="shared" ca="1" si="253"/>
        <v>280</v>
      </c>
      <c r="M908" s="7">
        <f t="shared" ca="1" si="254"/>
        <v>720</v>
      </c>
      <c r="N908" s="44">
        <f t="shared" ca="1" si="255"/>
        <v>6</v>
      </c>
      <c r="O908" s="94">
        <f t="shared" ca="1" si="256"/>
        <v>1.7328654063263913</v>
      </c>
      <c r="P908" s="94">
        <f t="shared" ca="1" si="257"/>
        <v>17.328654063263912</v>
      </c>
      <c r="Q908" s="94">
        <f t="shared" ca="1" si="258"/>
        <v>17.328654063263912</v>
      </c>
      <c r="R908" s="94">
        <f t="shared" ca="1" si="259"/>
        <v>1.7328654063263911</v>
      </c>
      <c r="S908" s="94">
        <f t="shared" ca="1" si="260"/>
        <v>1.7328654063263913</v>
      </c>
      <c r="T908" s="4">
        <f t="shared" ca="1" si="261"/>
        <v>5.8085519710181788E-8</v>
      </c>
      <c r="U908" s="46">
        <f t="shared" ca="1" si="262"/>
        <v>1554.4373026654887</v>
      </c>
      <c r="V908" s="4">
        <f t="shared" ca="1" si="263"/>
        <v>5.2104622928349671E-5</v>
      </c>
      <c r="W908" s="13">
        <f t="shared" ca="1" si="264"/>
        <v>8693.3195460000024</v>
      </c>
      <c r="X908" s="4">
        <f t="shared" ca="1" si="265"/>
        <v>2.9139942547908504E-4</v>
      </c>
    </row>
    <row r="909" spans="1:24" x14ac:dyDescent="0.2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3.6364184999999999E-3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1.6929255416287562E-10</v>
      </c>
      <c r="L909" s="13">
        <f t="shared" ca="1" si="253"/>
        <v>258</v>
      </c>
      <c r="M909" s="7">
        <f t="shared" ca="1" si="254"/>
        <v>742</v>
      </c>
      <c r="N909" s="44">
        <f t="shared" ca="1" si="255"/>
        <v>7</v>
      </c>
      <c r="O909" s="94">
        <f t="shared" ca="1" si="256"/>
        <v>1.9471892714488361</v>
      </c>
      <c r="P909" s="94">
        <f t="shared" ca="1" si="257"/>
        <v>19.471892714488362</v>
      </c>
      <c r="Q909" s="94">
        <f t="shared" ca="1" si="258"/>
        <v>19.471892714488362</v>
      </c>
      <c r="R909" s="94">
        <f t="shared" ca="1" si="259"/>
        <v>1.9471892714488361</v>
      </c>
      <c r="S909" s="94">
        <f t="shared" ca="1" si="260"/>
        <v>1.9471892714488361</v>
      </c>
      <c r="T909" s="4">
        <f t="shared" ca="1" si="261"/>
        <v>3.2964464520212238E-10</v>
      </c>
      <c r="U909" s="46">
        <f t="shared" ca="1" si="262"/>
        <v>1654.7654679859752</v>
      </c>
      <c r="V909" s="4">
        <f t="shared" ca="1" si="263"/>
        <v>2.801394726158719E-7</v>
      </c>
      <c r="W909" s="13">
        <f t="shared" ca="1" si="264"/>
        <v>6632.6635260000012</v>
      </c>
      <c r="X909" s="4">
        <f t="shared" ca="1" si="265"/>
        <v>1.1228605492194847E-6</v>
      </c>
    </row>
    <row r="910" spans="1:24" x14ac:dyDescent="0.2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3.6364184999999999E-3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3.4200515992500155E-13</v>
      </c>
      <c r="L910" s="13">
        <f t="shared" ca="1" si="253"/>
        <v>236</v>
      </c>
      <c r="M910" s="7">
        <f t="shared" ca="1" si="254"/>
        <v>764</v>
      </c>
      <c r="N910" s="44">
        <f t="shared" ca="1" si="255"/>
        <v>7</v>
      </c>
      <c r="O910" s="94">
        <f t="shared" ca="1" si="256"/>
        <v>1.9471892714488361</v>
      </c>
      <c r="P910" s="94">
        <f t="shared" ca="1" si="257"/>
        <v>19.471892714488362</v>
      </c>
      <c r="Q910" s="94">
        <f t="shared" ca="1" si="258"/>
        <v>19.471892714488362</v>
      </c>
      <c r="R910" s="94">
        <f t="shared" ca="1" si="259"/>
        <v>1.9471892714488361</v>
      </c>
      <c r="S910" s="94">
        <f t="shared" ca="1" si="260"/>
        <v>1.9471892714488361</v>
      </c>
      <c r="T910" s="4">
        <f t="shared" ca="1" si="261"/>
        <v>6.6594877818610646E-13</v>
      </c>
      <c r="U910" s="46">
        <f t="shared" ca="1" si="262"/>
        <v>1632.7654679859752</v>
      </c>
      <c r="V910" s="4">
        <f t="shared" ca="1" si="263"/>
        <v>5.5841421499856349E-10</v>
      </c>
      <c r="W910" s="13">
        <f t="shared" ca="1" si="264"/>
        <v>4572.0075060000008</v>
      </c>
      <c r="X910" s="4">
        <f t="shared" ca="1" si="265"/>
        <v>1.5636501582678378E-9</v>
      </c>
    </row>
    <row r="911" spans="1:24" x14ac:dyDescent="0.2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3.6364184999999999E-3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272</v>
      </c>
      <c r="M911" s="7">
        <f t="shared" ca="1" si="254"/>
        <v>728</v>
      </c>
      <c r="N911" s="44">
        <f t="shared" ca="1" si="255"/>
        <v>7</v>
      </c>
      <c r="O911" s="94">
        <f t="shared" ca="1" si="256"/>
        <v>1.9471892714488361</v>
      </c>
      <c r="P911" s="94">
        <f t="shared" ca="1" si="257"/>
        <v>18.828921119121027</v>
      </c>
      <c r="Q911" s="94">
        <f t="shared" ca="1" si="258"/>
        <v>17.328654063263912</v>
      </c>
      <c r="R911" s="94">
        <f t="shared" ca="1" si="259"/>
        <v>1.8078787591192469</v>
      </c>
      <c r="S911" s="94">
        <f t="shared" ca="1" si="260"/>
        <v>1.9471892714488361</v>
      </c>
      <c r="T911" s="4">
        <f t="shared" ca="1" si="261"/>
        <v>0</v>
      </c>
      <c r="U911" s="46">
        <f t="shared" ca="1" si="262"/>
        <v>1668.7654679859752</v>
      </c>
      <c r="V911" s="4">
        <f t="shared" ca="1" si="263"/>
        <v>0</v>
      </c>
      <c r="W911" s="13">
        <f t="shared" ca="1" si="264"/>
        <v>17103.444966000003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3.6364184999999999E-3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250</v>
      </c>
      <c r="M912" s="7">
        <f t="shared" ca="1" si="254"/>
        <v>750</v>
      </c>
      <c r="N912" s="44">
        <f t="shared" ca="1" si="255"/>
        <v>7</v>
      </c>
      <c r="O912" s="94">
        <f t="shared" ca="1" si="256"/>
        <v>1.9471892714488361</v>
      </c>
      <c r="P912" s="94">
        <f t="shared" ca="1" si="257"/>
        <v>19.471892714488362</v>
      </c>
      <c r="Q912" s="94">
        <f t="shared" ca="1" si="258"/>
        <v>19.471892714488362</v>
      </c>
      <c r="R912" s="94">
        <f t="shared" ca="1" si="259"/>
        <v>1.9471892714488361</v>
      </c>
      <c r="S912" s="94">
        <f t="shared" ca="1" si="260"/>
        <v>1.9471892714488361</v>
      </c>
      <c r="T912" s="4">
        <f t="shared" ca="1" si="261"/>
        <v>0</v>
      </c>
      <c r="U912" s="46">
        <f t="shared" ca="1" si="262"/>
        <v>1646.7654679859752</v>
      </c>
      <c r="V912" s="4">
        <f t="shared" ca="1" si="263"/>
        <v>0</v>
      </c>
      <c r="W912" s="13">
        <f t="shared" ca="1" si="264"/>
        <v>15042.788946000001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3.6364184999999999E-3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3.2852879202336711E-5</v>
      </c>
      <c r="L913" s="13">
        <f t="shared" ca="1" si="253"/>
        <v>228</v>
      </c>
      <c r="M913" s="7">
        <f t="shared" ca="1" si="254"/>
        <v>772</v>
      </c>
      <c r="N913" s="44">
        <f t="shared" ca="1" si="255"/>
        <v>7</v>
      </c>
      <c r="O913" s="94">
        <f t="shared" ca="1" si="256"/>
        <v>1.9471892714488361</v>
      </c>
      <c r="P913" s="94">
        <f t="shared" ca="1" si="257"/>
        <v>19.471892714488362</v>
      </c>
      <c r="Q913" s="94">
        <f t="shared" ca="1" si="258"/>
        <v>19.471892714488362</v>
      </c>
      <c r="R913" s="94">
        <f t="shared" ca="1" si="259"/>
        <v>1.9471892714488361</v>
      </c>
      <c r="S913" s="94">
        <f t="shared" ca="1" si="260"/>
        <v>1.9471892714488361</v>
      </c>
      <c r="T913" s="4">
        <f t="shared" ca="1" si="261"/>
        <v>6.3970773918994644E-5</v>
      </c>
      <c r="U913" s="46">
        <f t="shared" ca="1" si="262"/>
        <v>1624.7654679859752</v>
      </c>
      <c r="V913" s="4">
        <f t="shared" ca="1" si="263"/>
        <v>5.3378223651871316E-2</v>
      </c>
      <c r="W913" s="13">
        <f t="shared" ca="1" si="264"/>
        <v>12982.132926</v>
      </c>
      <c r="X913" s="4">
        <f t="shared" ca="1" si="265"/>
        <v>0.42650044480655602</v>
      </c>
    </row>
    <row r="914" spans="1:24" x14ac:dyDescent="0.2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3.6364184999999999E-3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1.6592363233503405E-6</v>
      </c>
      <c r="L914" s="13">
        <f t="shared" ca="1" si="253"/>
        <v>206</v>
      </c>
      <c r="M914" s="7">
        <f t="shared" ca="1" si="254"/>
        <v>794</v>
      </c>
      <c r="N914" s="44">
        <f t="shared" ca="1" si="255"/>
        <v>7</v>
      </c>
      <c r="O914" s="94">
        <f t="shared" ca="1" si="256"/>
        <v>1.9471892714488361</v>
      </c>
      <c r="P914" s="94">
        <f t="shared" ca="1" si="257"/>
        <v>19.471892714488362</v>
      </c>
      <c r="Q914" s="94">
        <f t="shared" ca="1" si="258"/>
        <v>19.471892714488362</v>
      </c>
      <c r="R914" s="94">
        <f t="shared" ca="1" si="259"/>
        <v>1.9471892714488361</v>
      </c>
      <c r="S914" s="94">
        <f t="shared" ca="1" si="260"/>
        <v>1.9471892714488361</v>
      </c>
      <c r="T914" s="4">
        <f t="shared" ca="1" si="261"/>
        <v>3.2308471676259952E-6</v>
      </c>
      <c r="U914" s="46">
        <f t="shared" ca="1" si="262"/>
        <v>1602.7654679859752</v>
      </c>
      <c r="V914" s="4">
        <f t="shared" ca="1" si="263"/>
        <v>2.6593666822939373E-3</v>
      </c>
      <c r="W914" s="13">
        <f t="shared" ca="1" si="264"/>
        <v>10921.476906000002</v>
      </c>
      <c r="X914" s="4">
        <f t="shared" ca="1" si="265"/>
        <v>1.8121311187067096E-2</v>
      </c>
    </row>
    <row r="915" spans="1:24" x14ac:dyDescent="0.2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3.6364184999999999E-3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3.3519925724249339E-8</v>
      </c>
      <c r="L915" s="13">
        <f t="shared" ca="1" si="253"/>
        <v>184</v>
      </c>
      <c r="M915" s="7">
        <f t="shared" ca="1" si="254"/>
        <v>816</v>
      </c>
      <c r="N915" s="44">
        <f t="shared" ca="1" si="255"/>
        <v>7</v>
      </c>
      <c r="O915" s="94">
        <f t="shared" ca="1" si="256"/>
        <v>1.9471892714488361</v>
      </c>
      <c r="P915" s="94">
        <f t="shared" ca="1" si="257"/>
        <v>19.471892714488362</v>
      </c>
      <c r="Q915" s="94">
        <f t="shared" ca="1" si="258"/>
        <v>19.471892714488362</v>
      </c>
      <c r="R915" s="94">
        <f t="shared" ca="1" si="259"/>
        <v>1.9471892714488361</v>
      </c>
      <c r="S915" s="94">
        <f t="shared" ca="1" si="260"/>
        <v>1.9471892714488361</v>
      </c>
      <c r="T915" s="4">
        <f t="shared" ca="1" si="261"/>
        <v>6.5269639750020175E-8</v>
      </c>
      <c r="U915" s="46">
        <f t="shared" ca="1" si="262"/>
        <v>1580.7654679859752</v>
      </c>
      <c r="V915" s="4">
        <f t="shared" ca="1" si="263"/>
        <v>5.2987141074348132E-5</v>
      </c>
      <c r="W915" s="13">
        <f t="shared" ca="1" si="264"/>
        <v>8860.8208860000013</v>
      </c>
      <c r="X915" s="4">
        <f t="shared" ca="1" si="265"/>
        <v>2.9701405795459724E-4</v>
      </c>
    </row>
    <row r="916" spans="1:24" x14ac:dyDescent="0.2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3.6364184999999999E-3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3.3858510832575123E-10</v>
      </c>
      <c r="L916" s="13">
        <f t="shared" ca="1" si="253"/>
        <v>162</v>
      </c>
      <c r="M916" s="7">
        <f t="shared" ca="1" si="254"/>
        <v>838</v>
      </c>
      <c r="N916" s="44">
        <f t="shared" ca="1" si="255"/>
        <v>7</v>
      </c>
      <c r="O916" s="94">
        <f t="shared" ca="1" si="256"/>
        <v>1.9471892714488361</v>
      </c>
      <c r="P916" s="94">
        <f t="shared" ca="1" si="257"/>
        <v>19.471892714488362</v>
      </c>
      <c r="Q916" s="94">
        <f t="shared" ca="1" si="258"/>
        <v>19.471892714488362</v>
      </c>
      <c r="R916" s="94">
        <f t="shared" ca="1" si="259"/>
        <v>1.9471892714488361</v>
      </c>
      <c r="S916" s="94">
        <f t="shared" ca="1" si="260"/>
        <v>1.9471892714488361</v>
      </c>
      <c r="T916" s="4">
        <f t="shared" ca="1" si="261"/>
        <v>6.5928929040424476E-10</v>
      </c>
      <c r="U916" s="46">
        <f t="shared" ca="1" si="262"/>
        <v>1558.7654679859752</v>
      </c>
      <c r="V916" s="4">
        <f t="shared" ca="1" si="263"/>
        <v>5.2777477483247174E-7</v>
      </c>
      <c r="W916" s="13">
        <f t="shared" ca="1" si="264"/>
        <v>6800.164866000001</v>
      </c>
      <c r="X916" s="4">
        <f t="shared" ca="1" si="265"/>
        <v>2.3024345577875781E-6</v>
      </c>
    </row>
    <row r="917" spans="1:24" x14ac:dyDescent="0.2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3.6364184999999999E-3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1.7100257996250074E-12</v>
      </c>
      <c r="L917" s="13">
        <f t="shared" ca="1" si="253"/>
        <v>140</v>
      </c>
      <c r="M917" s="7">
        <f t="shared" ca="1" si="254"/>
        <v>860</v>
      </c>
      <c r="N917" s="44">
        <f t="shared" ca="1" si="255"/>
        <v>8</v>
      </c>
      <c r="O917" s="94">
        <f t="shared" ca="1" si="256"/>
        <v>2.1318561482700513</v>
      </c>
      <c r="P917" s="94">
        <f t="shared" ca="1" si="257"/>
        <v>21.318561482700517</v>
      </c>
      <c r="Q917" s="94">
        <f t="shared" ca="1" si="258"/>
        <v>21.133894605879298</v>
      </c>
      <c r="R917" s="94">
        <f t="shared" ca="1" si="259"/>
        <v>2.1226228044289908</v>
      </c>
      <c r="S917" s="94">
        <f t="shared" ca="1" si="260"/>
        <v>2.1318561482700513</v>
      </c>
      <c r="T917" s="4">
        <f t="shared" ca="1" si="261"/>
        <v>3.6455290146309832E-12</v>
      </c>
      <c r="U917" s="46">
        <f t="shared" ca="1" si="262"/>
        <v>1642.1665171136483</v>
      </c>
      <c r="V917" s="4">
        <f t="shared" ca="1" si="263"/>
        <v>2.8081471115446798E-9</v>
      </c>
      <c r="W917" s="13">
        <f t="shared" ca="1" si="264"/>
        <v>4739.5088460000006</v>
      </c>
      <c r="X917" s="4">
        <f t="shared" ca="1" si="265"/>
        <v>8.1046824042109467E-9</v>
      </c>
    </row>
    <row r="918" spans="1:24" x14ac:dyDescent="0.2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3.6364184999999999E-3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3.4545975750000191E-15</v>
      </c>
      <c r="L918" s="13">
        <f t="shared" ca="1" si="253"/>
        <v>118</v>
      </c>
      <c r="M918" s="7">
        <f t="shared" ca="1" si="254"/>
        <v>882</v>
      </c>
      <c r="N918" s="44">
        <f t="shared" ca="1" si="255"/>
        <v>8</v>
      </c>
      <c r="O918" s="94">
        <f t="shared" ca="1" si="256"/>
        <v>2.1318561482700513</v>
      </c>
      <c r="P918" s="94">
        <f t="shared" ca="1" si="257"/>
        <v>21.318561482700517</v>
      </c>
      <c r="Q918" s="94">
        <f t="shared" ca="1" si="258"/>
        <v>21.318561482700517</v>
      </c>
      <c r="R918" s="94">
        <f t="shared" ca="1" si="259"/>
        <v>2.1318561482700518</v>
      </c>
      <c r="S918" s="94">
        <f t="shared" ca="1" si="260"/>
        <v>2.1318561482700513</v>
      </c>
      <c r="T918" s="4">
        <f t="shared" ca="1" si="261"/>
        <v>7.3647050800626007E-15</v>
      </c>
      <c r="U918" s="46">
        <f t="shared" ca="1" si="262"/>
        <v>1620.1665171136483</v>
      </c>
      <c r="V918" s="4">
        <f t="shared" ca="1" si="263"/>
        <v>5.5970233211170367E-12</v>
      </c>
      <c r="W918" s="13">
        <f t="shared" ca="1" si="264"/>
        <v>2678.8528260000007</v>
      </c>
      <c r="X918" s="4">
        <f t="shared" ca="1" si="265"/>
        <v>9.25435847648155E-12</v>
      </c>
    </row>
    <row r="919" spans="1:24" x14ac:dyDescent="0.2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3.6364184999999999E-3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272</v>
      </c>
      <c r="M919" s="7">
        <f t="shared" ca="1" si="254"/>
        <v>728</v>
      </c>
      <c r="N919" s="44">
        <f t="shared" ca="1" si="255"/>
        <v>7</v>
      </c>
      <c r="O919" s="94">
        <f t="shared" ca="1" si="256"/>
        <v>1.9471892714488361</v>
      </c>
      <c r="P919" s="94">
        <f t="shared" ca="1" si="257"/>
        <v>18.828921119121027</v>
      </c>
      <c r="Q919" s="94">
        <f t="shared" ca="1" si="258"/>
        <v>17.328654063263912</v>
      </c>
      <c r="R919" s="94">
        <f t="shared" ca="1" si="259"/>
        <v>1.8078787591192469</v>
      </c>
      <c r="S919" s="94">
        <f t="shared" ca="1" si="260"/>
        <v>1.9471892714488361</v>
      </c>
      <c r="T919" s="4">
        <f t="shared" ca="1" si="261"/>
        <v>0</v>
      </c>
      <c r="U919" s="46">
        <f t="shared" ca="1" si="262"/>
        <v>1668.7654679859752</v>
      </c>
      <c r="V919" s="4">
        <f t="shared" ca="1" si="263"/>
        <v>0</v>
      </c>
      <c r="W919" s="13">
        <f t="shared" ca="1" si="264"/>
        <v>16317.74682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3.6364184999999999E-3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250</v>
      </c>
      <c r="M920" s="7">
        <f t="shared" ca="1" si="254"/>
        <v>750</v>
      </c>
      <c r="N920" s="44">
        <f t="shared" ca="1" si="255"/>
        <v>7</v>
      </c>
      <c r="O920" s="94">
        <f t="shared" ca="1" si="256"/>
        <v>1.9471892714488361</v>
      </c>
      <c r="P920" s="94">
        <f t="shared" ca="1" si="257"/>
        <v>19.471892714488362</v>
      </c>
      <c r="Q920" s="94">
        <f t="shared" ca="1" si="258"/>
        <v>19.471892714488362</v>
      </c>
      <c r="R920" s="94">
        <f t="shared" ca="1" si="259"/>
        <v>1.9471892714488361</v>
      </c>
      <c r="S920" s="94">
        <f t="shared" ca="1" si="260"/>
        <v>1.9471892714488361</v>
      </c>
      <c r="T920" s="4">
        <f t="shared" ca="1" si="261"/>
        <v>0</v>
      </c>
      <c r="U920" s="46">
        <f t="shared" ca="1" si="262"/>
        <v>1646.7654679859752</v>
      </c>
      <c r="V920" s="4">
        <f t="shared" ca="1" si="263"/>
        <v>0</v>
      </c>
      <c r="W920" s="13">
        <f t="shared" ca="1" si="264"/>
        <v>14257.0908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3.6364184999999999E-3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1.7118079163322802E-4</v>
      </c>
      <c r="L921" s="13">
        <f t="shared" ca="1" si="253"/>
        <v>228</v>
      </c>
      <c r="M921" s="7">
        <f t="shared" ca="1" si="254"/>
        <v>772</v>
      </c>
      <c r="N921" s="44">
        <f t="shared" ca="1" si="255"/>
        <v>7</v>
      </c>
      <c r="O921" s="94">
        <f t="shared" ca="1" si="256"/>
        <v>1.9471892714488361</v>
      </c>
      <c r="P921" s="94">
        <f t="shared" ca="1" si="257"/>
        <v>19.471892714488362</v>
      </c>
      <c r="Q921" s="94">
        <f t="shared" ca="1" si="258"/>
        <v>19.471892714488362</v>
      </c>
      <c r="R921" s="94">
        <f t="shared" ca="1" si="259"/>
        <v>1.9471892714488361</v>
      </c>
      <c r="S921" s="94">
        <f t="shared" ca="1" si="260"/>
        <v>1.9471892714488361</v>
      </c>
      <c r="T921" s="4">
        <f t="shared" ca="1" si="261"/>
        <v>3.3332140094634029E-4</v>
      </c>
      <c r="U921" s="46">
        <f t="shared" ca="1" si="262"/>
        <v>1624.7654679859752</v>
      </c>
      <c r="V921" s="4">
        <f t="shared" ca="1" si="263"/>
        <v>0.27812863902817142</v>
      </c>
      <c r="W921" s="13">
        <f t="shared" ca="1" si="264"/>
        <v>12196.43478</v>
      </c>
      <c r="X921" s="4">
        <f t="shared" ca="1" si="265"/>
        <v>2.087795360743435</v>
      </c>
    </row>
    <row r="922" spans="1:24" x14ac:dyDescent="0.2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3.6364184999999999E-3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8.645494526930715E-6</v>
      </c>
      <c r="L922" s="13">
        <f t="shared" ca="1" si="253"/>
        <v>206</v>
      </c>
      <c r="M922" s="7">
        <f t="shared" ca="1" si="254"/>
        <v>794</v>
      </c>
      <c r="N922" s="44">
        <f t="shared" ca="1" si="255"/>
        <v>7</v>
      </c>
      <c r="O922" s="94">
        <f t="shared" ca="1" si="256"/>
        <v>1.9471892714488361</v>
      </c>
      <c r="P922" s="94">
        <f t="shared" ca="1" si="257"/>
        <v>19.471892714488362</v>
      </c>
      <c r="Q922" s="94">
        <f t="shared" ca="1" si="258"/>
        <v>19.471892714488362</v>
      </c>
      <c r="R922" s="94">
        <f t="shared" ca="1" si="259"/>
        <v>1.9471892714488361</v>
      </c>
      <c r="S922" s="94">
        <f t="shared" ca="1" si="260"/>
        <v>1.9471892714488361</v>
      </c>
      <c r="T922" s="4">
        <f t="shared" ca="1" si="261"/>
        <v>1.683441418920912E-5</v>
      </c>
      <c r="U922" s="46">
        <f t="shared" ca="1" si="262"/>
        <v>1602.7654679859752</v>
      </c>
      <c r="V922" s="4">
        <f t="shared" ca="1" si="263"/>
        <v>1.3856700081426294E-2</v>
      </c>
      <c r="W922" s="13">
        <f t="shared" ca="1" si="264"/>
        <v>10135.778760000001</v>
      </c>
      <c r="X922" s="4">
        <f t="shared" ca="1" si="265"/>
        <v>8.7628819795760593E-2</v>
      </c>
    </row>
    <row r="923" spans="1:24" x14ac:dyDescent="0.2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3.6364184999999999E-3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1.7465645508950955E-7</v>
      </c>
      <c r="L923" s="13">
        <f t="shared" ca="1" si="253"/>
        <v>184</v>
      </c>
      <c r="M923" s="7">
        <f t="shared" ca="1" si="254"/>
        <v>816</v>
      </c>
      <c r="N923" s="44">
        <f t="shared" ca="1" si="255"/>
        <v>7</v>
      </c>
      <c r="O923" s="94">
        <f t="shared" ca="1" si="256"/>
        <v>1.9471892714488361</v>
      </c>
      <c r="P923" s="94">
        <f t="shared" ca="1" si="257"/>
        <v>19.471892714488362</v>
      </c>
      <c r="Q923" s="94">
        <f t="shared" ca="1" si="258"/>
        <v>19.471892714488362</v>
      </c>
      <c r="R923" s="94">
        <f t="shared" ca="1" si="259"/>
        <v>1.9471892714488361</v>
      </c>
      <c r="S923" s="94">
        <f t="shared" ca="1" si="260"/>
        <v>1.9471892714488361</v>
      </c>
      <c r="T923" s="4">
        <f t="shared" ca="1" si="261"/>
        <v>3.4008917553957846E-7</v>
      </c>
      <c r="U923" s="46">
        <f t="shared" ca="1" si="262"/>
        <v>1580.7654679859752</v>
      </c>
      <c r="V923" s="4">
        <f t="shared" ca="1" si="263"/>
        <v>2.7609089296634003E-4</v>
      </c>
      <c r="W923" s="13">
        <f t="shared" ca="1" si="264"/>
        <v>8075.1227400000007</v>
      </c>
      <c r="X923" s="4">
        <f t="shared" ca="1" si="265"/>
        <v>1.4103723121810874E-3</v>
      </c>
    </row>
    <row r="924" spans="1:24" x14ac:dyDescent="0.2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3.6364184999999999E-3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1.7642066170657549E-9</v>
      </c>
      <c r="L924" s="13">
        <f t="shared" ca="1" si="253"/>
        <v>162</v>
      </c>
      <c r="M924" s="7">
        <f t="shared" ca="1" si="254"/>
        <v>838</v>
      </c>
      <c r="N924" s="44">
        <f t="shared" ca="1" si="255"/>
        <v>7</v>
      </c>
      <c r="O924" s="94">
        <f t="shared" ca="1" si="256"/>
        <v>1.9471892714488361</v>
      </c>
      <c r="P924" s="94">
        <f t="shared" ca="1" si="257"/>
        <v>19.471892714488362</v>
      </c>
      <c r="Q924" s="94">
        <f t="shared" ca="1" si="258"/>
        <v>19.471892714488362</v>
      </c>
      <c r="R924" s="94">
        <f t="shared" ca="1" si="259"/>
        <v>1.9471892714488361</v>
      </c>
      <c r="S924" s="94">
        <f t="shared" ca="1" si="260"/>
        <v>1.9471892714488361</v>
      </c>
      <c r="T924" s="4">
        <f t="shared" ca="1" si="261"/>
        <v>3.4352441973694833E-9</v>
      </c>
      <c r="U924" s="46">
        <f t="shared" ca="1" si="262"/>
        <v>1558.7654679859752</v>
      </c>
      <c r="V924" s="4">
        <f t="shared" ca="1" si="263"/>
        <v>2.7499843530744557E-6</v>
      </c>
      <c r="W924" s="13">
        <f t="shared" ca="1" si="264"/>
        <v>6014.4667200000004</v>
      </c>
      <c r="X924" s="4">
        <f t="shared" ca="1" si="265"/>
        <v>1.0610761985545767E-5</v>
      </c>
    </row>
    <row r="925" spans="1:24" x14ac:dyDescent="0.2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3.6364184999999999E-3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8.9101344296250324E-12</v>
      </c>
      <c r="L925" s="13">
        <f t="shared" ca="1" si="253"/>
        <v>140</v>
      </c>
      <c r="M925" s="7">
        <f t="shared" ca="1" si="254"/>
        <v>860</v>
      </c>
      <c r="N925" s="44">
        <f t="shared" ca="1" si="255"/>
        <v>8</v>
      </c>
      <c r="O925" s="94">
        <f t="shared" ca="1" si="256"/>
        <v>2.1318561482700513</v>
      </c>
      <c r="P925" s="94">
        <f t="shared" ca="1" si="257"/>
        <v>21.318561482700517</v>
      </c>
      <c r="Q925" s="94">
        <f t="shared" ca="1" si="258"/>
        <v>21.133894605879298</v>
      </c>
      <c r="R925" s="94">
        <f t="shared" ca="1" si="259"/>
        <v>2.1226228044289908</v>
      </c>
      <c r="S925" s="94">
        <f t="shared" ca="1" si="260"/>
        <v>2.1318561482700513</v>
      </c>
      <c r="T925" s="4">
        <f t="shared" ca="1" si="261"/>
        <v>1.8995124865708794E-11</v>
      </c>
      <c r="U925" s="46">
        <f t="shared" ca="1" si="262"/>
        <v>1642.1665171136483</v>
      </c>
      <c r="V925" s="4">
        <f t="shared" ca="1" si="263"/>
        <v>1.4631924423311742E-8</v>
      </c>
      <c r="W925" s="13">
        <f t="shared" ca="1" si="264"/>
        <v>3953.8107000000005</v>
      </c>
      <c r="X925" s="4">
        <f t="shared" ca="1" si="265"/>
        <v>3.5228984846289853E-8</v>
      </c>
    </row>
    <row r="926" spans="1:24" x14ac:dyDescent="0.2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3.6364184999999999E-3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1.8000271575000083E-14</v>
      </c>
      <c r="L926" s="13">
        <f t="shared" ca="1" si="253"/>
        <v>118</v>
      </c>
      <c r="M926" s="7">
        <f t="shared" ca="1" si="254"/>
        <v>882</v>
      </c>
      <c r="N926" s="44">
        <f t="shared" ca="1" si="255"/>
        <v>8</v>
      </c>
      <c r="O926" s="94">
        <f t="shared" ca="1" si="256"/>
        <v>2.1318561482700513</v>
      </c>
      <c r="P926" s="94">
        <f t="shared" ca="1" si="257"/>
        <v>21.318561482700517</v>
      </c>
      <c r="Q926" s="94">
        <f t="shared" ca="1" si="258"/>
        <v>21.318561482700517</v>
      </c>
      <c r="R926" s="94">
        <f t="shared" ca="1" si="259"/>
        <v>2.1318561482700518</v>
      </c>
      <c r="S926" s="94">
        <f t="shared" ca="1" si="260"/>
        <v>2.1318561482700513</v>
      </c>
      <c r="T926" s="4">
        <f t="shared" ca="1" si="261"/>
        <v>3.8373989627694571E-14</v>
      </c>
      <c r="U926" s="46">
        <f t="shared" ca="1" si="262"/>
        <v>1620.1665171136483</v>
      </c>
      <c r="V926" s="4">
        <f t="shared" ca="1" si="263"/>
        <v>2.9163437304767691E-11</v>
      </c>
      <c r="W926" s="13">
        <f t="shared" ca="1" si="264"/>
        <v>1893.1546800000001</v>
      </c>
      <c r="X926" s="4">
        <f t="shared" ca="1" si="265"/>
        <v>3.4077298373482378E-11</v>
      </c>
    </row>
    <row r="927" spans="1:24" x14ac:dyDescent="0.2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3.6364184999999999E-3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154</v>
      </c>
      <c r="M927" s="7">
        <f t="shared" ca="1" si="254"/>
        <v>846</v>
      </c>
      <c r="N927" s="44">
        <f t="shared" ca="1" si="255"/>
        <v>8</v>
      </c>
      <c r="O927" s="94">
        <f t="shared" ca="1" si="256"/>
        <v>2.1318561482700513</v>
      </c>
      <c r="P927" s="94">
        <f t="shared" ca="1" si="257"/>
        <v>20.395227098594436</v>
      </c>
      <c r="Q927" s="94">
        <f t="shared" ca="1" si="258"/>
        <v>19.471892714488362</v>
      </c>
      <c r="R927" s="94">
        <f t="shared" ca="1" si="259"/>
        <v>1.9933559906541398</v>
      </c>
      <c r="S927" s="94">
        <f t="shared" ca="1" si="260"/>
        <v>2.1318561482700513</v>
      </c>
      <c r="T927" s="4">
        <f t="shared" ca="1" si="261"/>
        <v>0</v>
      </c>
      <c r="U927" s="46">
        <f t="shared" ca="1" si="262"/>
        <v>1656.1665171136483</v>
      </c>
      <c r="V927" s="4">
        <f t="shared" ca="1" si="263"/>
        <v>0</v>
      </c>
      <c r="W927" s="13">
        <f t="shared" ca="1" si="264"/>
        <v>14424.592140000001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3.6364184999999999E-3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132</v>
      </c>
      <c r="M928" s="7">
        <f t="shared" ca="1" si="254"/>
        <v>868</v>
      </c>
      <c r="N928" s="44">
        <f t="shared" ca="1" si="255"/>
        <v>8</v>
      </c>
      <c r="O928" s="94">
        <f t="shared" ca="1" si="256"/>
        <v>2.1318561482700513</v>
      </c>
      <c r="P928" s="94">
        <f t="shared" ca="1" si="257"/>
        <v>21.318561482700517</v>
      </c>
      <c r="Q928" s="94">
        <f t="shared" ca="1" si="258"/>
        <v>21.318561482700517</v>
      </c>
      <c r="R928" s="94">
        <f t="shared" ca="1" si="259"/>
        <v>2.1318561482700518</v>
      </c>
      <c r="S928" s="94">
        <f t="shared" ca="1" si="260"/>
        <v>2.1318561482700513</v>
      </c>
      <c r="T928" s="4">
        <f t="shared" ca="1" si="261"/>
        <v>0</v>
      </c>
      <c r="U928" s="46">
        <f t="shared" ca="1" si="262"/>
        <v>1634.1665171136483</v>
      </c>
      <c r="V928" s="4">
        <f t="shared" ca="1" si="263"/>
        <v>0</v>
      </c>
      <c r="W928" s="13">
        <f t="shared" ca="1" si="264"/>
        <v>12363.93612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3.6364184999999999E-3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1.7290989053861429E-6</v>
      </c>
      <c r="L929" s="13">
        <f t="shared" ca="1" si="253"/>
        <v>110</v>
      </c>
      <c r="M929" s="7">
        <f t="shared" ca="1" si="254"/>
        <v>890</v>
      </c>
      <c r="N929" s="44">
        <f t="shared" ca="1" si="255"/>
        <v>8</v>
      </c>
      <c r="O929" s="94">
        <f t="shared" ca="1" si="256"/>
        <v>2.1318561482700513</v>
      </c>
      <c r="P929" s="94">
        <f t="shared" ca="1" si="257"/>
        <v>21.318561482700517</v>
      </c>
      <c r="Q929" s="94">
        <f t="shared" ca="1" si="258"/>
        <v>21.318561482700517</v>
      </c>
      <c r="R929" s="94">
        <f t="shared" ca="1" si="259"/>
        <v>2.1318561482700518</v>
      </c>
      <c r="S929" s="94">
        <f t="shared" ca="1" si="260"/>
        <v>2.1318561482700513</v>
      </c>
      <c r="T929" s="4">
        <f t="shared" ca="1" si="261"/>
        <v>3.6861901324144644E-6</v>
      </c>
      <c r="U929" s="46">
        <f t="shared" ca="1" si="262"/>
        <v>1612.1665171136483</v>
      </c>
      <c r="V929" s="4">
        <f t="shared" ca="1" si="263"/>
        <v>2.7875953600413998E-3</v>
      </c>
      <c r="W929" s="13">
        <f t="shared" ca="1" si="264"/>
        <v>10303.2801</v>
      </c>
      <c r="X929" s="4">
        <f t="shared" ca="1" si="265"/>
        <v>1.781539034279683E-2</v>
      </c>
    </row>
    <row r="930" spans="1:24" x14ac:dyDescent="0.2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3.6364184999999999E-3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8.7328227544754777E-8</v>
      </c>
      <c r="L930" s="13">
        <f t="shared" ca="1" si="253"/>
        <v>88</v>
      </c>
      <c r="M930" s="7">
        <f t="shared" ca="1" si="254"/>
        <v>912</v>
      </c>
      <c r="N930" s="44">
        <f t="shared" ca="1" si="255"/>
        <v>8</v>
      </c>
      <c r="O930" s="94">
        <f t="shared" ca="1" si="256"/>
        <v>2.1318561482700513</v>
      </c>
      <c r="P930" s="94">
        <f t="shared" ca="1" si="257"/>
        <v>21.318561482700517</v>
      </c>
      <c r="Q930" s="94">
        <f t="shared" ca="1" si="258"/>
        <v>21.318561482700517</v>
      </c>
      <c r="R930" s="94">
        <f t="shared" ca="1" si="259"/>
        <v>2.1318561482700518</v>
      </c>
      <c r="S930" s="94">
        <f t="shared" ca="1" si="260"/>
        <v>2.1318561482700513</v>
      </c>
      <c r="T930" s="4">
        <f t="shared" ca="1" si="261"/>
        <v>1.8617121880881152E-7</v>
      </c>
      <c r="U930" s="46">
        <f t="shared" ca="1" si="262"/>
        <v>1590.1665171136483</v>
      </c>
      <c r="V930" s="4">
        <f t="shared" ca="1" si="263"/>
        <v>1.3886642344055087E-4</v>
      </c>
      <c r="W930" s="13">
        <f t="shared" ca="1" si="264"/>
        <v>8242.6240800000014</v>
      </c>
      <c r="X930" s="4">
        <f t="shared" ca="1" si="265"/>
        <v>7.1981375122411517E-4</v>
      </c>
    </row>
    <row r="931" spans="1:24" x14ac:dyDescent="0.2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3.6364184999999999E-3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1.7642066170657547E-9</v>
      </c>
      <c r="L931" s="13">
        <f t="shared" ca="1" si="253"/>
        <v>66</v>
      </c>
      <c r="M931" s="7">
        <f t="shared" ca="1" si="254"/>
        <v>934</v>
      </c>
      <c r="N931" s="44">
        <f t="shared" ca="1" si="255"/>
        <v>8</v>
      </c>
      <c r="O931" s="94">
        <f t="shared" ca="1" si="256"/>
        <v>2.1318561482700513</v>
      </c>
      <c r="P931" s="94">
        <f t="shared" ca="1" si="257"/>
        <v>21.318561482700517</v>
      </c>
      <c r="Q931" s="94">
        <f t="shared" ca="1" si="258"/>
        <v>21.318561482700517</v>
      </c>
      <c r="R931" s="94">
        <f t="shared" ca="1" si="259"/>
        <v>2.1318561482700518</v>
      </c>
      <c r="S931" s="94">
        <f t="shared" ca="1" si="260"/>
        <v>2.1318561482700513</v>
      </c>
      <c r="T931" s="4">
        <f t="shared" ca="1" si="261"/>
        <v>3.7610347234103372E-9</v>
      </c>
      <c r="U931" s="46">
        <f t="shared" ca="1" si="262"/>
        <v>1568.1665171136483</v>
      </c>
      <c r="V931" s="4">
        <f t="shared" ca="1" si="263"/>
        <v>2.7665697461528565E-6</v>
      </c>
      <c r="W931" s="13">
        <f t="shared" ca="1" si="264"/>
        <v>6181.9680600000002</v>
      </c>
      <c r="X931" s="4">
        <f t="shared" ca="1" si="265"/>
        <v>1.0906268957941148E-5</v>
      </c>
    </row>
    <row r="932" spans="1:24" x14ac:dyDescent="0.2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3.6364184999999999E-3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1.7820268859250065E-11</v>
      </c>
      <c r="L932" s="13">
        <f t="shared" ca="1" si="253"/>
        <v>44</v>
      </c>
      <c r="M932" s="7">
        <f t="shared" ca="1" si="254"/>
        <v>956</v>
      </c>
      <c r="N932" s="44">
        <f t="shared" ca="1" si="255"/>
        <v>8</v>
      </c>
      <c r="O932" s="94">
        <f t="shared" ca="1" si="256"/>
        <v>2.1318561482700513</v>
      </c>
      <c r="P932" s="94">
        <f t="shared" ca="1" si="257"/>
        <v>21.318561482700517</v>
      </c>
      <c r="Q932" s="94">
        <f t="shared" ca="1" si="258"/>
        <v>21.318561482700517</v>
      </c>
      <c r="R932" s="94">
        <f t="shared" ca="1" si="259"/>
        <v>2.1318561482700518</v>
      </c>
      <c r="S932" s="94">
        <f t="shared" ca="1" si="260"/>
        <v>2.1318561482700513</v>
      </c>
      <c r="T932" s="4">
        <f t="shared" ca="1" si="261"/>
        <v>3.7990249731417588E-11</v>
      </c>
      <c r="U932" s="46">
        <f t="shared" ca="1" si="262"/>
        <v>1546.1665171136483</v>
      </c>
      <c r="V932" s="4">
        <f t="shared" ca="1" si="263"/>
        <v>2.7553103036135479E-8</v>
      </c>
      <c r="W932" s="13">
        <f t="shared" ca="1" si="264"/>
        <v>4121.3120400000007</v>
      </c>
      <c r="X932" s="4">
        <f t="shared" ca="1" si="265"/>
        <v>7.3442888605664366E-8</v>
      </c>
    </row>
    <row r="933" spans="1:24" x14ac:dyDescent="0.2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3.6364184999999999E-3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9.0001357875000398E-14</v>
      </c>
      <c r="L933" s="13">
        <f t="shared" ca="1" si="253"/>
        <v>22</v>
      </c>
      <c r="M933" s="7">
        <f t="shared" ca="1" si="254"/>
        <v>978</v>
      </c>
      <c r="N933" s="44">
        <f t="shared" ca="1" si="255"/>
        <v>9</v>
      </c>
      <c r="O933" s="94">
        <f t="shared" ca="1" si="256"/>
        <v>2.2914004227428402</v>
      </c>
      <c r="P933" s="94">
        <f t="shared" ca="1" si="257"/>
        <v>22.914004227428396</v>
      </c>
      <c r="Q933" s="94">
        <f t="shared" ca="1" si="258"/>
        <v>22.435371404010034</v>
      </c>
      <c r="R933" s="94">
        <f t="shared" ca="1" si="259"/>
        <v>2.2674687815719219</v>
      </c>
      <c r="S933" s="94">
        <f t="shared" ca="1" si="260"/>
        <v>2.2914004227428402</v>
      </c>
      <c r="T933" s="4">
        <f t="shared" ca="1" si="261"/>
        <v>2.0622914948220557E-13</v>
      </c>
      <c r="U933" s="46">
        <f t="shared" ca="1" si="262"/>
        <v>1615.2285104781965</v>
      </c>
      <c r="V933" s="4">
        <f t="shared" ca="1" si="263"/>
        <v>1.45372759221452E-10</v>
      </c>
      <c r="W933" s="13">
        <f t="shared" ca="1" si="264"/>
        <v>2060.6560200000004</v>
      </c>
      <c r="X933" s="4">
        <f t="shared" ca="1" si="265"/>
        <v>1.85461839913294E-10</v>
      </c>
    </row>
    <row r="934" spans="1:24" x14ac:dyDescent="0.2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3.6364184999999999E-3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1.8182092500000098E-16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2.2914004227428402</v>
      </c>
      <c r="P934" s="94">
        <f t="shared" ca="1" si="257"/>
        <v>22.914004227428396</v>
      </c>
      <c r="Q934" s="94">
        <f t="shared" ca="1" si="258"/>
        <v>22.914004227428396</v>
      </c>
      <c r="R934" s="94">
        <f t="shared" ca="1" si="259"/>
        <v>2.2914004227428397</v>
      </c>
      <c r="S934" s="94">
        <f t="shared" ca="1" si="260"/>
        <v>2.2914004227428402</v>
      </c>
      <c r="T934" s="4">
        <f t="shared" ca="1" si="261"/>
        <v>4.1662454440849649E-16</v>
      </c>
      <c r="U934" s="46">
        <f t="shared" ca="1" si="262"/>
        <v>1593.2285104781965</v>
      </c>
      <c r="V934" s="4">
        <f t="shared" ca="1" si="263"/>
        <v>2.8968228151151947E-13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5.8657499999999994E-3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390</v>
      </c>
      <c r="M935" s="7">
        <f t="shared" ref="M935:M998" ca="1" si="273">MAX(Set2MinTP-(L935+Set2Regain), 0)</f>
        <v>610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1.7328654063263913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17.016733856373008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14.209451994354866</v>
      </c>
      <c r="R935" s="94">
        <f t="shared" ref="R935:R998" ca="1" si="278">(P935+Q935)/20</f>
        <v>1.5613092925363936</v>
      </c>
      <c r="S935" s="94">
        <f t="shared" ref="S935:S998" ca="1" si="279">R935*Set2ConserveTP + O935*(1-Set2ConserveTP)</f>
        <v>1.7328654063263913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1664.4373026654887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18996.599646000002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5.8657499999999994E-3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368</v>
      </c>
      <c r="M936" s="7">
        <f t="shared" ca="1" si="273"/>
        <v>632</v>
      </c>
      <c r="N936" s="44">
        <f t="shared" ca="1" si="274"/>
        <v>6</v>
      </c>
      <c r="O936" s="94">
        <f t="shared" ca="1" si="275"/>
        <v>1.7328654063263913</v>
      </c>
      <c r="P936" s="94">
        <f t="shared" ca="1" si="276"/>
        <v>17.328654063263912</v>
      </c>
      <c r="Q936" s="94">
        <f t="shared" ca="1" si="277"/>
        <v>17.328654063263912</v>
      </c>
      <c r="R936" s="94">
        <f t="shared" ca="1" si="278"/>
        <v>1.7328654063263911</v>
      </c>
      <c r="S936" s="94">
        <f t="shared" ca="1" si="279"/>
        <v>1.7328654063263913</v>
      </c>
      <c r="T936" s="4">
        <f t="shared" ca="1" si="280"/>
        <v>0</v>
      </c>
      <c r="U936" s="46">
        <f t="shared" ca="1" si="281"/>
        <v>1642.4373026654887</v>
      </c>
      <c r="V936" s="4">
        <f t="shared" ca="1" si="282"/>
        <v>0</v>
      </c>
      <c r="W936" s="13">
        <f t="shared" ca="1" si="283"/>
        <v>16935.943626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5.8657499999999994E-3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346</v>
      </c>
      <c r="M937" s="7">
        <f t="shared" ca="1" si="273"/>
        <v>654</v>
      </c>
      <c r="N937" s="44">
        <f t="shared" ca="1" si="274"/>
        <v>6</v>
      </c>
      <c r="O937" s="94">
        <f t="shared" ca="1" si="275"/>
        <v>1.7328654063263913</v>
      </c>
      <c r="P937" s="94">
        <f t="shared" ca="1" si="276"/>
        <v>17.328654063263912</v>
      </c>
      <c r="Q937" s="94">
        <f t="shared" ca="1" si="277"/>
        <v>17.328654063263912</v>
      </c>
      <c r="R937" s="94">
        <f t="shared" ca="1" si="278"/>
        <v>1.7328654063263911</v>
      </c>
      <c r="S937" s="94">
        <f t="shared" ca="1" si="279"/>
        <v>1.7328654063263913</v>
      </c>
      <c r="T937" s="4">
        <f t="shared" ca="1" si="280"/>
        <v>0</v>
      </c>
      <c r="U937" s="46">
        <f t="shared" ca="1" si="281"/>
        <v>1620.4373026654887</v>
      </c>
      <c r="V937" s="4">
        <f t="shared" ca="1" si="282"/>
        <v>0</v>
      </c>
      <c r="W937" s="13">
        <f t="shared" ca="1" si="283"/>
        <v>14875.287606000002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5.8657499999999994E-3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324</v>
      </c>
      <c r="M938" s="7">
        <f t="shared" ca="1" si="273"/>
        <v>676</v>
      </c>
      <c r="N938" s="44">
        <f t="shared" ca="1" si="274"/>
        <v>6</v>
      </c>
      <c r="O938" s="94">
        <f t="shared" ca="1" si="275"/>
        <v>1.7328654063263913</v>
      </c>
      <c r="P938" s="94">
        <f t="shared" ca="1" si="276"/>
        <v>17.328654063263912</v>
      </c>
      <c r="Q938" s="94">
        <f t="shared" ca="1" si="277"/>
        <v>17.328654063263912</v>
      </c>
      <c r="R938" s="94">
        <f t="shared" ca="1" si="278"/>
        <v>1.7328654063263911</v>
      </c>
      <c r="S938" s="94">
        <f t="shared" ca="1" si="279"/>
        <v>1.7328654063263913</v>
      </c>
      <c r="T938" s="4">
        <f t="shared" ca="1" si="280"/>
        <v>0</v>
      </c>
      <c r="U938" s="46">
        <f t="shared" ca="1" si="281"/>
        <v>1598.4373026654887</v>
      </c>
      <c r="V938" s="4">
        <f t="shared" ca="1" si="282"/>
        <v>0</v>
      </c>
      <c r="W938" s="13">
        <f t="shared" ca="1" si="283"/>
        <v>12814.631586000003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5.8657499999999994E-3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5.3528852433746242E-3</v>
      </c>
      <c r="L939" s="13">
        <f t="shared" ca="1" si="272"/>
        <v>302</v>
      </c>
      <c r="M939" s="7">
        <f t="shared" ca="1" si="273"/>
        <v>698</v>
      </c>
      <c r="N939" s="44">
        <f t="shared" ca="1" si="274"/>
        <v>6</v>
      </c>
      <c r="O939" s="94">
        <f t="shared" ca="1" si="275"/>
        <v>1.7328654063263913</v>
      </c>
      <c r="P939" s="94">
        <f t="shared" ca="1" si="276"/>
        <v>17.328654063263912</v>
      </c>
      <c r="Q939" s="94">
        <f t="shared" ca="1" si="277"/>
        <v>17.328654063263912</v>
      </c>
      <c r="R939" s="94">
        <f t="shared" ca="1" si="278"/>
        <v>1.7328654063263911</v>
      </c>
      <c r="S939" s="94">
        <f t="shared" ca="1" si="279"/>
        <v>1.7328654063263913</v>
      </c>
      <c r="T939" s="4">
        <f t="shared" ca="1" si="280"/>
        <v>9.2758296622789116E-3</v>
      </c>
      <c r="U939" s="46">
        <f t="shared" ca="1" si="281"/>
        <v>1576.4373026654887</v>
      </c>
      <c r="V939" s="4">
        <f t="shared" ca="1" si="282"/>
        <v>8.4384879745433903</v>
      </c>
      <c r="W939" s="13">
        <f t="shared" ca="1" si="283"/>
        <v>10753.975566000001</v>
      </c>
      <c r="X939" s="4">
        <f t="shared" ca="1" si="284"/>
        <v>57.564797114852681</v>
      </c>
    </row>
    <row r="940" spans="1:24" x14ac:dyDescent="0.2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5.8657499999999994E-3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1.622086437386251E-4</v>
      </c>
      <c r="L940" s="13">
        <f t="shared" ca="1" si="272"/>
        <v>280</v>
      </c>
      <c r="M940" s="7">
        <f t="shared" ca="1" si="273"/>
        <v>720</v>
      </c>
      <c r="N940" s="44">
        <f t="shared" ca="1" si="274"/>
        <v>6</v>
      </c>
      <c r="O940" s="94">
        <f t="shared" ca="1" si="275"/>
        <v>1.7328654063263913</v>
      </c>
      <c r="P940" s="94">
        <f t="shared" ca="1" si="276"/>
        <v>17.328654063263912</v>
      </c>
      <c r="Q940" s="94">
        <f t="shared" ca="1" si="277"/>
        <v>17.328654063263912</v>
      </c>
      <c r="R940" s="94">
        <f t="shared" ca="1" si="278"/>
        <v>1.7328654063263911</v>
      </c>
      <c r="S940" s="94">
        <f t="shared" ca="1" si="279"/>
        <v>1.7328654063263913</v>
      </c>
      <c r="T940" s="4">
        <f t="shared" ca="1" si="280"/>
        <v>2.8108574734178544E-4</v>
      </c>
      <c r="U940" s="46">
        <f t="shared" ca="1" si="281"/>
        <v>1554.4373026654887</v>
      </c>
      <c r="V940" s="4">
        <f t="shared" ca="1" si="282"/>
        <v>0.25214316664209563</v>
      </c>
      <c r="W940" s="13">
        <f t="shared" ca="1" si="283"/>
        <v>8693.3195460000024</v>
      </c>
      <c r="X940" s="4">
        <f t="shared" ca="1" si="284"/>
        <v>1.4101315731431405</v>
      </c>
    </row>
    <row r="941" spans="1:24" x14ac:dyDescent="0.2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5.8657499999999994E-3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1.6384711488750028E-6</v>
      </c>
      <c r="L941" s="13">
        <f t="shared" ca="1" si="272"/>
        <v>258</v>
      </c>
      <c r="M941" s="7">
        <f t="shared" ca="1" si="273"/>
        <v>742</v>
      </c>
      <c r="N941" s="44">
        <f t="shared" ca="1" si="274"/>
        <v>7</v>
      </c>
      <c r="O941" s="94">
        <f t="shared" ca="1" si="275"/>
        <v>1.9471892714488361</v>
      </c>
      <c r="P941" s="94">
        <f t="shared" ca="1" si="276"/>
        <v>19.471892714488362</v>
      </c>
      <c r="Q941" s="94">
        <f t="shared" ca="1" si="277"/>
        <v>19.471892714488362</v>
      </c>
      <c r="R941" s="94">
        <f t="shared" ca="1" si="278"/>
        <v>1.9471892714488361</v>
      </c>
      <c r="S941" s="94">
        <f t="shared" ca="1" si="279"/>
        <v>1.9471892714488361</v>
      </c>
      <c r="T941" s="4">
        <f t="shared" ca="1" si="280"/>
        <v>3.1904134426678544E-6</v>
      </c>
      <c r="U941" s="46">
        <f t="shared" ca="1" si="281"/>
        <v>1654.7654679859752</v>
      </c>
      <c r="V941" s="4">
        <f t="shared" ca="1" si="282"/>
        <v>2.7112854774496626E-3</v>
      </c>
      <c r="W941" s="13">
        <f t="shared" ca="1" si="283"/>
        <v>6632.6635260000012</v>
      </c>
      <c r="X941" s="4">
        <f t="shared" ca="1" si="284"/>
        <v>1.0867427827546549E-2</v>
      </c>
    </row>
    <row r="942" spans="1:24" x14ac:dyDescent="0.2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5.8657499999999994E-3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5.5167378750000143E-9</v>
      </c>
      <c r="L942" s="13">
        <f t="shared" ca="1" si="272"/>
        <v>236</v>
      </c>
      <c r="M942" s="7">
        <f t="shared" ca="1" si="273"/>
        <v>764</v>
      </c>
      <c r="N942" s="44">
        <f t="shared" ca="1" si="274"/>
        <v>7</v>
      </c>
      <c r="O942" s="94">
        <f t="shared" ca="1" si="275"/>
        <v>1.9471892714488361</v>
      </c>
      <c r="P942" s="94">
        <f t="shared" ca="1" si="276"/>
        <v>19.471892714488362</v>
      </c>
      <c r="Q942" s="94">
        <f t="shared" ca="1" si="277"/>
        <v>19.471892714488362</v>
      </c>
      <c r="R942" s="94">
        <f t="shared" ca="1" si="278"/>
        <v>1.9471892714488361</v>
      </c>
      <c r="S942" s="94">
        <f t="shared" ca="1" si="279"/>
        <v>1.9471892714488361</v>
      </c>
      <c r="T942" s="4">
        <f t="shared" ca="1" si="280"/>
        <v>1.0742132803595478E-8</v>
      </c>
      <c r="U942" s="46">
        <f t="shared" ca="1" si="281"/>
        <v>1632.7654679859752</v>
      </c>
      <c r="V942" s="4">
        <f t="shared" ca="1" si="282"/>
        <v>9.007539098230353E-6</v>
      </c>
      <c r="W942" s="13">
        <f t="shared" ca="1" si="283"/>
        <v>4572.0075060000008</v>
      </c>
      <c r="X942" s="4">
        <f t="shared" ca="1" si="284"/>
        <v>2.5222566973134559E-5</v>
      </c>
    </row>
    <row r="943" spans="1:24" x14ac:dyDescent="0.2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5.8657499999999994E-3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272</v>
      </c>
      <c r="M943" s="7">
        <f t="shared" ca="1" si="273"/>
        <v>728</v>
      </c>
      <c r="N943" s="44">
        <f t="shared" ca="1" si="274"/>
        <v>7</v>
      </c>
      <c r="O943" s="94">
        <f t="shared" ca="1" si="275"/>
        <v>1.9471892714488361</v>
      </c>
      <c r="P943" s="94">
        <f t="shared" ca="1" si="276"/>
        <v>18.828921119121027</v>
      </c>
      <c r="Q943" s="94">
        <f t="shared" ca="1" si="277"/>
        <v>17.328654063263912</v>
      </c>
      <c r="R943" s="94">
        <f t="shared" ca="1" si="278"/>
        <v>1.8078787591192469</v>
      </c>
      <c r="S943" s="94">
        <f t="shared" ca="1" si="279"/>
        <v>1.9471892714488361</v>
      </c>
      <c r="T943" s="4">
        <f t="shared" ca="1" si="280"/>
        <v>0</v>
      </c>
      <c r="U943" s="46">
        <f t="shared" ca="1" si="281"/>
        <v>1668.7654679859752</v>
      </c>
      <c r="V943" s="4">
        <f t="shared" ca="1" si="282"/>
        <v>0</v>
      </c>
      <c r="W943" s="13">
        <f t="shared" ca="1" si="283"/>
        <v>17103.444966000003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5.8657499999999994E-3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250</v>
      </c>
      <c r="M944" s="7">
        <f t="shared" ca="1" si="273"/>
        <v>750</v>
      </c>
      <c r="N944" s="44">
        <f t="shared" ca="1" si="274"/>
        <v>7</v>
      </c>
      <c r="O944" s="94">
        <f t="shared" ca="1" si="275"/>
        <v>1.9471892714488361</v>
      </c>
      <c r="P944" s="94">
        <f t="shared" ca="1" si="276"/>
        <v>19.471892714488362</v>
      </c>
      <c r="Q944" s="94">
        <f t="shared" ca="1" si="277"/>
        <v>19.471892714488362</v>
      </c>
      <c r="R944" s="94">
        <f t="shared" ca="1" si="278"/>
        <v>1.9471892714488361</v>
      </c>
      <c r="S944" s="94">
        <f t="shared" ca="1" si="279"/>
        <v>1.9471892714488361</v>
      </c>
      <c r="T944" s="4">
        <f t="shared" ca="1" si="280"/>
        <v>0</v>
      </c>
      <c r="U944" s="46">
        <f t="shared" ca="1" si="281"/>
        <v>1646.7654679859752</v>
      </c>
      <c r="V944" s="4">
        <f t="shared" ca="1" si="282"/>
        <v>0</v>
      </c>
      <c r="W944" s="13">
        <f t="shared" ca="1" si="283"/>
        <v>15042.788946000001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5.8657499999999994E-3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228</v>
      </c>
      <c r="M945" s="7">
        <f t="shared" ca="1" si="273"/>
        <v>772</v>
      </c>
      <c r="N945" s="44">
        <f t="shared" ca="1" si="274"/>
        <v>7</v>
      </c>
      <c r="O945" s="94">
        <f t="shared" ca="1" si="275"/>
        <v>1.9471892714488361</v>
      </c>
      <c r="P945" s="94">
        <f t="shared" ca="1" si="276"/>
        <v>19.471892714488362</v>
      </c>
      <c r="Q945" s="94">
        <f t="shared" ca="1" si="277"/>
        <v>19.471892714488362</v>
      </c>
      <c r="R945" s="94">
        <f t="shared" ca="1" si="278"/>
        <v>1.9471892714488361</v>
      </c>
      <c r="S945" s="94">
        <f t="shared" ca="1" si="279"/>
        <v>1.9471892714488361</v>
      </c>
      <c r="T945" s="4">
        <f t="shared" ca="1" si="280"/>
        <v>0</v>
      </c>
      <c r="U945" s="46">
        <f t="shared" ca="1" si="281"/>
        <v>1624.7654679859752</v>
      </c>
      <c r="V945" s="4">
        <f t="shared" ca="1" si="282"/>
        <v>0</v>
      </c>
      <c r="W945" s="13">
        <f t="shared" ca="1" si="283"/>
        <v>12982.132926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5.8657499999999994E-3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206</v>
      </c>
      <c r="M946" s="7">
        <f t="shared" ca="1" si="273"/>
        <v>794</v>
      </c>
      <c r="N946" s="44">
        <f t="shared" ca="1" si="274"/>
        <v>7</v>
      </c>
      <c r="O946" s="94">
        <f t="shared" ca="1" si="275"/>
        <v>1.9471892714488361</v>
      </c>
      <c r="P946" s="94">
        <f t="shared" ca="1" si="276"/>
        <v>19.471892714488362</v>
      </c>
      <c r="Q946" s="94">
        <f t="shared" ca="1" si="277"/>
        <v>19.471892714488362</v>
      </c>
      <c r="R946" s="94">
        <f t="shared" ca="1" si="278"/>
        <v>1.9471892714488361</v>
      </c>
      <c r="S946" s="94">
        <f t="shared" ca="1" si="279"/>
        <v>1.9471892714488361</v>
      </c>
      <c r="T946" s="4">
        <f t="shared" ca="1" si="280"/>
        <v>0</v>
      </c>
      <c r="U946" s="46">
        <f t="shared" ca="1" si="281"/>
        <v>1602.7654679859752</v>
      </c>
      <c r="V946" s="4">
        <f t="shared" ca="1" si="282"/>
        <v>0</v>
      </c>
      <c r="W946" s="13">
        <f t="shared" ca="1" si="283"/>
        <v>10921.476906000002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5.8657499999999994E-3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5.4069547912875044E-5</v>
      </c>
      <c r="L947" s="13">
        <f t="shared" ca="1" si="272"/>
        <v>184</v>
      </c>
      <c r="M947" s="7">
        <f t="shared" ca="1" si="273"/>
        <v>816</v>
      </c>
      <c r="N947" s="44">
        <f t="shared" ca="1" si="274"/>
        <v>7</v>
      </c>
      <c r="O947" s="94">
        <f t="shared" ca="1" si="275"/>
        <v>1.9471892714488361</v>
      </c>
      <c r="P947" s="94">
        <f t="shared" ca="1" si="276"/>
        <v>19.471892714488362</v>
      </c>
      <c r="Q947" s="94">
        <f t="shared" ca="1" si="277"/>
        <v>19.471892714488362</v>
      </c>
      <c r="R947" s="94">
        <f t="shared" ca="1" si="278"/>
        <v>1.9471892714488361</v>
      </c>
      <c r="S947" s="94">
        <f t="shared" ca="1" si="279"/>
        <v>1.9471892714488361</v>
      </c>
      <c r="T947" s="4">
        <f t="shared" ca="1" si="280"/>
        <v>1.052836436080391E-4</v>
      </c>
      <c r="U947" s="46">
        <f t="shared" ca="1" si="281"/>
        <v>1580.7654679859752</v>
      </c>
      <c r="V947" s="4">
        <f t="shared" ca="1" si="282"/>
        <v>8.5471274210286025E-2</v>
      </c>
      <c r="W947" s="13">
        <f t="shared" ca="1" si="283"/>
        <v>8860.8208860000013</v>
      </c>
      <c r="X947" s="4">
        <f t="shared" ca="1" si="284"/>
        <v>0.47910057944298096</v>
      </c>
    </row>
    <row r="948" spans="1:24" x14ac:dyDescent="0.2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5.8657499999999994E-3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1.6384711488750026E-6</v>
      </c>
      <c r="L948" s="13">
        <f t="shared" ca="1" si="272"/>
        <v>162</v>
      </c>
      <c r="M948" s="7">
        <f t="shared" ca="1" si="273"/>
        <v>838</v>
      </c>
      <c r="N948" s="44">
        <f t="shared" ca="1" si="274"/>
        <v>7</v>
      </c>
      <c r="O948" s="94">
        <f t="shared" ca="1" si="275"/>
        <v>1.9471892714488361</v>
      </c>
      <c r="P948" s="94">
        <f t="shared" ca="1" si="276"/>
        <v>19.471892714488362</v>
      </c>
      <c r="Q948" s="94">
        <f t="shared" ca="1" si="277"/>
        <v>19.471892714488362</v>
      </c>
      <c r="R948" s="94">
        <f t="shared" ca="1" si="278"/>
        <v>1.9471892714488361</v>
      </c>
      <c r="S948" s="94">
        <f t="shared" ca="1" si="279"/>
        <v>1.9471892714488361</v>
      </c>
      <c r="T948" s="4">
        <f t="shared" ca="1" si="280"/>
        <v>3.190413442667854E-6</v>
      </c>
      <c r="U948" s="46">
        <f t="shared" ca="1" si="281"/>
        <v>1558.7654679859752</v>
      </c>
      <c r="V948" s="4">
        <f t="shared" ca="1" si="282"/>
        <v>2.5539922471576621E-3</v>
      </c>
      <c r="W948" s="13">
        <f t="shared" ca="1" si="283"/>
        <v>6800.164866000001</v>
      </c>
      <c r="X948" s="4">
        <f t="shared" ca="1" si="284"/>
        <v>1.1141873940534451E-2</v>
      </c>
    </row>
    <row r="949" spans="1:24" x14ac:dyDescent="0.2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5.8657499999999994E-3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1.6550213625000043E-8</v>
      </c>
      <c r="L949" s="13">
        <f t="shared" ca="1" si="272"/>
        <v>140</v>
      </c>
      <c r="M949" s="7">
        <f t="shared" ca="1" si="273"/>
        <v>860</v>
      </c>
      <c r="N949" s="44">
        <f t="shared" ca="1" si="274"/>
        <v>8</v>
      </c>
      <c r="O949" s="94">
        <f t="shared" ca="1" si="275"/>
        <v>2.1318561482700513</v>
      </c>
      <c r="P949" s="94">
        <f t="shared" ca="1" si="276"/>
        <v>21.318561482700517</v>
      </c>
      <c r="Q949" s="94">
        <f t="shared" ca="1" si="277"/>
        <v>21.133894605879298</v>
      </c>
      <c r="R949" s="94">
        <f t="shared" ca="1" si="278"/>
        <v>2.1226228044289908</v>
      </c>
      <c r="S949" s="94">
        <f t="shared" ca="1" si="279"/>
        <v>2.1318561482700513</v>
      </c>
      <c r="T949" s="4">
        <f t="shared" ca="1" si="280"/>
        <v>3.5282674671639113E-8</v>
      </c>
      <c r="U949" s="46">
        <f t="shared" ca="1" si="281"/>
        <v>1642.1665171136483</v>
      </c>
      <c r="V949" s="4">
        <f t="shared" ca="1" si="282"/>
        <v>2.7178206666053167E-5</v>
      </c>
      <c r="W949" s="13">
        <f t="shared" ca="1" si="283"/>
        <v>4739.5088460000006</v>
      </c>
      <c r="X949" s="4">
        <f t="shared" ca="1" si="284"/>
        <v>7.8439883878877437E-5</v>
      </c>
    </row>
    <row r="950" spans="1:24" x14ac:dyDescent="0.2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5.8657499999999994E-3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5.5724625000000191E-11</v>
      </c>
      <c r="L950" s="13">
        <f t="shared" ca="1" si="272"/>
        <v>118</v>
      </c>
      <c r="M950" s="7">
        <f t="shared" ca="1" si="273"/>
        <v>882</v>
      </c>
      <c r="N950" s="44">
        <f t="shared" ca="1" si="274"/>
        <v>8</v>
      </c>
      <c r="O950" s="94">
        <f t="shared" ca="1" si="275"/>
        <v>2.1318561482700513</v>
      </c>
      <c r="P950" s="94">
        <f t="shared" ca="1" si="276"/>
        <v>21.318561482700517</v>
      </c>
      <c r="Q950" s="94">
        <f t="shared" ca="1" si="277"/>
        <v>21.318561482700517</v>
      </c>
      <c r="R950" s="94">
        <f t="shared" ca="1" si="278"/>
        <v>2.1318561482700518</v>
      </c>
      <c r="S950" s="94">
        <f t="shared" ca="1" si="279"/>
        <v>2.1318561482700513</v>
      </c>
      <c r="T950" s="4">
        <f t="shared" ca="1" si="280"/>
        <v>1.1879688441629341E-10</v>
      </c>
      <c r="U950" s="46">
        <f t="shared" ca="1" si="281"/>
        <v>1620.1665171136483</v>
      </c>
      <c r="V950" s="4">
        <f t="shared" ca="1" si="282"/>
        <v>9.0283171603714448E-8</v>
      </c>
      <c r="W950" s="13">
        <f t="shared" ca="1" si="283"/>
        <v>2678.8528260000007</v>
      </c>
      <c r="X950" s="4">
        <f t="shared" ca="1" si="284"/>
        <v>1.4927806915904079E-7</v>
      </c>
    </row>
    <row r="951" spans="1:24" x14ac:dyDescent="0.2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5.8657499999999994E-3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272</v>
      </c>
      <c r="M951" s="7">
        <f t="shared" ca="1" si="273"/>
        <v>728</v>
      </c>
      <c r="N951" s="44">
        <f t="shared" ca="1" si="274"/>
        <v>7</v>
      </c>
      <c r="O951" s="94">
        <f t="shared" ca="1" si="275"/>
        <v>1.9471892714488361</v>
      </c>
      <c r="P951" s="94">
        <f t="shared" ca="1" si="276"/>
        <v>18.828921119121027</v>
      </c>
      <c r="Q951" s="94">
        <f t="shared" ca="1" si="277"/>
        <v>17.328654063263912</v>
      </c>
      <c r="R951" s="94">
        <f t="shared" ca="1" si="278"/>
        <v>1.8078787591192469</v>
      </c>
      <c r="S951" s="94">
        <f t="shared" ca="1" si="279"/>
        <v>1.9471892714488361</v>
      </c>
      <c r="T951" s="4">
        <f t="shared" ca="1" si="280"/>
        <v>0</v>
      </c>
      <c r="U951" s="46">
        <f t="shared" ca="1" si="281"/>
        <v>1668.7654679859752</v>
      </c>
      <c r="V951" s="4">
        <f t="shared" ca="1" si="282"/>
        <v>0</v>
      </c>
      <c r="W951" s="13">
        <f t="shared" ca="1" si="283"/>
        <v>16317.74682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5.8657499999999994E-3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250</v>
      </c>
      <c r="M952" s="7">
        <f t="shared" ca="1" si="273"/>
        <v>750</v>
      </c>
      <c r="N952" s="44">
        <f t="shared" ca="1" si="274"/>
        <v>7</v>
      </c>
      <c r="O952" s="94">
        <f t="shared" ca="1" si="275"/>
        <v>1.9471892714488361</v>
      </c>
      <c r="P952" s="94">
        <f t="shared" ca="1" si="276"/>
        <v>19.471892714488362</v>
      </c>
      <c r="Q952" s="94">
        <f t="shared" ca="1" si="277"/>
        <v>19.471892714488362</v>
      </c>
      <c r="R952" s="94">
        <f t="shared" ca="1" si="278"/>
        <v>1.9471892714488361</v>
      </c>
      <c r="S952" s="94">
        <f t="shared" ca="1" si="279"/>
        <v>1.9471892714488361</v>
      </c>
      <c r="T952" s="4">
        <f t="shared" ca="1" si="280"/>
        <v>0</v>
      </c>
      <c r="U952" s="46">
        <f t="shared" ca="1" si="281"/>
        <v>1646.7654679859752</v>
      </c>
      <c r="V952" s="4">
        <f t="shared" ca="1" si="282"/>
        <v>0</v>
      </c>
      <c r="W952" s="13">
        <f t="shared" ca="1" si="283"/>
        <v>14257.0908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5.8657499999999994E-3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228</v>
      </c>
      <c r="M953" s="7">
        <f t="shared" ca="1" si="273"/>
        <v>772</v>
      </c>
      <c r="N953" s="44">
        <f t="shared" ca="1" si="274"/>
        <v>7</v>
      </c>
      <c r="O953" s="94">
        <f t="shared" ca="1" si="275"/>
        <v>1.9471892714488361</v>
      </c>
      <c r="P953" s="94">
        <f t="shared" ca="1" si="276"/>
        <v>19.471892714488362</v>
      </c>
      <c r="Q953" s="94">
        <f t="shared" ca="1" si="277"/>
        <v>19.471892714488362</v>
      </c>
      <c r="R953" s="94">
        <f t="shared" ca="1" si="278"/>
        <v>1.9471892714488361</v>
      </c>
      <c r="S953" s="94">
        <f t="shared" ca="1" si="279"/>
        <v>1.9471892714488361</v>
      </c>
      <c r="T953" s="4">
        <f t="shared" ca="1" si="280"/>
        <v>0</v>
      </c>
      <c r="U953" s="46">
        <f t="shared" ca="1" si="281"/>
        <v>1624.7654679859752</v>
      </c>
      <c r="V953" s="4">
        <f t="shared" ca="1" si="282"/>
        <v>0</v>
      </c>
      <c r="W953" s="13">
        <f t="shared" ca="1" si="283"/>
        <v>12196.43478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5.8657499999999994E-3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206</v>
      </c>
      <c r="M954" s="7">
        <f t="shared" ca="1" si="273"/>
        <v>794</v>
      </c>
      <c r="N954" s="44">
        <f t="shared" ca="1" si="274"/>
        <v>7</v>
      </c>
      <c r="O954" s="94">
        <f t="shared" ca="1" si="275"/>
        <v>1.9471892714488361</v>
      </c>
      <c r="P954" s="94">
        <f t="shared" ca="1" si="276"/>
        <v>19.471892714488362</v>
      </c>
      <c r="Q954" s="94">
        <f t="shared" ca="1" si="277"/>
        <v>19.471892714488362</v>
      </c>
      <c r="R954" s="94">
        <f t="shared" ca="1" si="278"/>
        <v>1.9471892714488361</v>
      </c>
      <c r="S954" s="94">
        <f t="shared" ca="1" si="279"/>
        <v>1.9471892714488361</v>
      </c>
      <c r="T954" s="4">
        <f t="shared" ca="1" si="280"/>
        <v>0</v>
      </c>
      <c r="U954" s="46">
        <f t="shared" ca="1" si="281"/>
        <v>1602.7654679859752</v>
      </c>
      <c r="V954" s="4">
        <f t="shared" ca="1" si="282"/>
        <v>0</v>
      </c>
      <c r="W954" s="13">
        <f t="shared" ca="1" si="283"/>
        <v>10135.778760000001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5.8657499999999994E-3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2.8173080228287496E-4</v>
      </c>
      <c r="L955" s="13">
        <f t="shared" ca="1" si="272"/>
        <v>184</v>
      </c>
      <c r="M955" s="7">
        <f t="shared" ca="1" si="273"/>
        <v>816</v>
      </c>
      <c r="N955" s="44">
        <f t="shared" ca="1" si="274"/>
        <v>7</v>
      </c>
      <c r="O955" s="94">
        <f t="shared" ca="1" si="275"/>
        <v>1.9471892714488361</v>
      </c>
      <c r="P955" s="94">
        <f t="shared" ca="1" si="276"/>
        <v>19.471892714488362</v>
      </c>
      <c r="Q955" s="94">
        <f t="shared" ca="1" si="277"/>
        <v>19.471892714488362</v>
      </c>
      <c r="R955" s="94">
        <f t="shared" ca="1" si="278"/>
        <v>1.9471892714488361</v>
      </c>
      <c r="S955" s="94">
        <f t="shared" ca="1" si="279"/>
        <v>1.9471892714488361</v>
      </c>
      <c r="T955" s="4">
        <f t="shared" ca="1" si="280"/>
        <v>5.485831956418874E-4</v>
      </c>
      <c r="U955" s="46">
        <f t="shared" ca="1" si="281"/>
        <v>1580.7654679859752</v>
      </c>
      <c r="V955" s="4">
        <f t="shared" ca="1" si="282"/>
        <v>0.44535032351675308</v>
      </c>
      <c r="W955" s="13">
        <f t="shared" ca="1" si="283"/>
        <v>8075.1227400000007</v>
      </c>
      <c r="X955" s="4">
        <f t="shared" ca="1" si="284"/>
        <v>2.2750108080728877</v>
      </c>
    </row>
    <row r="956" spans="1:24" x14ac:dyDescent="0.2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5.8657499999999994E-3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8.5372970388750062E-6</v>
      </c>
      <c r="L956" s="13">
        <f t="shared" ca="1" si="272"/>
        <v>162</v>
      </c>
      <c r="M956" s="7">
        <f t="shared" ca="1" si="273"/>
        <v>838</v>
      </c>
      <c r="N956" s="44">
        <f t="shared" ca="1" si="274"/>
        <v>7</v>
      </c>
      <c r="O956" s="94">
        <f t="shared" ca="1" si="275"/>
        <v>1.9471892714488361</v>
      </c>
      <c r="P956" s="94">
        <f t="shared" ca="1" si="276"/>
        <v>19.471892714488362</v>
      </c>
      <c r="Q956" s="94">
        <f t="shared" ca="1" si="277"/>
        <v>19.471892714488362</v>
      </c>
      <c r="R956" s="94">
        <f t="shared" ca="1" si="278"/>
        <v>1.9471892714488361</v>
      </c>
      <c r="S956" s="94">
        <f t="shared" ca="1" si="279"/>
        <v>1.9471892714488361</v>
      </c>
      <c r="T956" s="4">
        <f t="shared" ca="1" si="280"/>
        <v>1.6623733201269328E-5</v>
      </c>
      <c r="U956" s="46">
        <f t="shared" ca="1" si="281"/>
        <v>1558.7654679859752</v>
      </c>
      <c r="V956" s="4">
        <f t="shared" ca="1" si="282"/>
        <v>1.3307643814137279E-2</v>
      </c>
      <c r="W956" s="13">
        <f t="shared" ca="1" si="283"/>
        <v>6014.4667200000004</v>
      </c>
      <c r="X956" s="4">
        <f t="shared" ca="1" si="284"/>
        <v>5.1347288919068278E-2</v>
      </c>
    </row>
    <row r="957" spans="1:24" x14ac:dyDescent="0.2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5.8657499999999994E-3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8.6235323625000159E-8</v>
      </c>
      <c r="L957" s="13">
        <f t="shared" ca="1" si="272"/>
        <v>140</v>
      </c>
      <c r="M957" s="7">
        <f t="shared" ca="1" si="273"/>
        <v>860</v>
      </c>
      <c r="N957" s="44">
        <f t="shared" ca="1" si="274"/>
        <v>8</v>
      </c>
      <c r="O957" s="94">
        <f t="shared" ca="1" si="275"/>
        <v>2.1318561482700513</v>
      </c>
      <c r="P957" s="94">
        <f t="shared" ca="1" si="276"/>
        <v>21.318561482700517</v>
      </c>
      <c r="Q957" s="94">
        <f t="shared" ca="1" si="277"/>
        <v>21.133894605879298</v>
      </c>
      <c r="R957" s="94">
        <f t="shared" ca="1" si="278"/>
        <v>2.1226228044289908</v>
      </c>
      <c r="S957" s="94">
        <f t="shared" ca="1" si="279"/>
        <v>2.1318561482700513</v>
      </c>
      <c r="T957" s="4">
        <f t="shared" ca="1" si="280"/>
        <v>1.8384130486801419E-7</v>
      </c>
      <c r="U957" s="46">
        <f t="shared" ca="1" si="281"/>
        <v>1642.1665171136483</v>
      </c>
      <c r="V957" s="4">
        <f t="shared" ca="1" si="282"/>
        <v>1.4161276104943482E-4</v>
      </c>
      <c r="W957" s="13">
        <f t="shared" ca="1" si="283"/>
        <v>3953.8107000000005</v>
      </c>
      <c r="X957" s="4">
        <f t="shared" ca="1" si="284"/>
        <v>3.4095814526648844E-4</v>
      </c>
    </row>
    <row r="958" spans="1:24" x14ac:dyDescent="0.2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5.8657499999999994E-3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2.9035462500000079E-10</v>
      </c>
      <c r="L958" s="13">
        <f t="shared" ca="1" si="272"/>
        <v>118</v>
      </c>
      <c r="M958" s="7">
        <f t="shared" ca="1" si="273"/>
        <v>882</v>
      </c>
      <c r="N958" s="44">
        <f t="shared" ca="1" si="274"/>
        <v>8</v>
      </c>
      <c r="O958" s="94">
        <f t="shared" ca="1" si="275"/>
        <v>2.1318561482700513</v>
      </c>
      <c r="P958" s="94">
        <f t="shared" ca="1" si="276"/>
        <v>21.318561482700517</v>
      </c>
      <c r="Q958" s="94">
        <f t="shared" ca="1" si="277"/>
        <v>21.318561482700517</v>
      </c>
      <c r="R958" s="94">
        <f t="shared" ca="1" si="278"/>
        <v>2.1318561482700518</v>
      </c>
      <c r="S958" s="94">
        <f t="shared" ca="1" si="279"/>
        <v>2.1318561482700513</v>
      </c>
      <c r="T958" s="4">
        <f t="shared" ca="1" si="280"/>
        <v>6.1899429248489681E-10</v>
      </c>
      <c r="U958" s="46">
        <f t="shared" ca="1" si="281"/>
        <v>1620.1665171136483</v>
      </c>
      <c r="V958" s="4">
        <f t="shared" ca="1" si="282"/>
        <v>4.7042284151409069E-7</v>
      </c>
      <c r="W958" s="13">
        <f t="shared" ca="1" si="283"/>
        <v>1893.1546800000001</v>
      </c>
      <c r="X958" s="4">
        <f t="shared" ca="1" si="284"/>
        <v>5.4968621717839656E-7</v>
      </c>
    </row>
    <row r="959" spans="1:24" x14ac:dyDescent="0.2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5.8657499999999994E-3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154</v>
      </c>
      <c r="M959" s="7">
        <f t="shared" ca="1" si="273"/>
        <v>846</v>
      </c>
      <c r="N959" s="44">
        <f t="shared" ca="1" si="274"/>
        <v>8</v>
      </c>
      <c r="O959" s="94">
        <f t="shared" ca="1" si="275"/>
        <v>2.1318561482700513</v>
      </c>
      <c r="P959" s="94">
        <f t="shared" ca="1" si="276"/>
        <v>20.395227098594436</v>
      </c>
      <c r="Q959" s="94">
        <f t="shared" ca="1" si="277"/>
        <v>19.471892714488362</v>
      </c>
      <c r="R959" s="94">
        <f t="shared" ca="1" si="278"/>
        <v>1.9933559906541398</v>
      </c>
      <c r="S959" s="94">
        <f t="shared" ca="1" si="279"/>
        <v>2.1318561482700513</v>
      </c>
      <c r="T959" s="4">
        <f t="shared" ca="1" si="280"/>
        <v>0</v>
      </c>
      <c r="U959" s="46">
        <f t="shared" ca="1" si="281"/>
        <v>1656.1665171136483</v>
      </c>
      <c r="V959" s="4">
        <f t="shared" ca="1" si="282"/>
        <v>0</v>
      </c>
      <c r="W959" s="13">
        <f t="shared" ca="1" si="283"/>
        <v>14424.592140000001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5.8657499999999994E-3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132</v>
      </c>
      <c r="M960" s="7">
        <f t="shared" ca="1" si="273"/>
        <v>868</v>
      </c>
      <c r="N960" s="44">
        <f t="shared" ca="1" si="274"/>
        <v>8</v>
      </c>
      <c r="O960" s="94">
        <f t="shared" ca="1" si="275"/>
        <v>2.1318561482700513</v>
      </c>
      <c r="P960" s="94">
        <f t="shared" ca="1" si="276"/>
        <v>21.318561482700517</v>
      </c>
      <c r="Q960" s="94">
        <f t="shared" ca="1" si="277"/>
        <v>21.318561482700517</v>
      </c>
      <c r="R960" s="94">
        <f t="shared" ca="1" si="278"/>
        <v>2.1318561482700518</v>
      </c>
      <c r="S960" s="94">
        <f t="shared" ca="1" si="279"/>
        <v>2.1318561482700513</v>
      </c>
      <c r="T960" s="4">
        <f t="shared" ca="1" si="280"/>
        <v>0</v>
      </c>
      <c r="U960" s="46">
        <f t="shared" ca="1" si="281"/>
        <v>1634.1665171136483</v>
      </c>
      <c r="V960" s="4">
        <f t="shared" ca="1" si="282"/>
        <v>0</v>
      </c>
      <c r="W960" s="13">
        <f t="shared" ca="1" si="283"/>
        <v>12363.93612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5.8657499999999994E-3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110</v>
      </c>
      <c r="M961" s="7">
        <f t="shared" ca="1" si="273"/>
        <v>890</v>
      </c>
      <c r="N961" s="44">
        <f t="shared" ca="1" si="274"/>
        <v>8</v>
      </c>
      <c r="O961" s="94">
        <f t="shared" ca="1" si="275"/>
        <v>2.1318561482700513</v>
      </c>
      <c r="P961" s="94">
        <f t="shared" ca="1" si="276"/>
        <v>21.318561482700517</v>
      </c>
      <c r="Q961" s="94">
        <f t="shared" ca="1" si="277"/>
        <v>21.318561482700517</v>
      </c>
      <c r="R961" s="94">
        <f t="shared" ca="1" si="278"/>
        <v>2.1318561482700518</v>
      </c>
      <c r="S961" s="94">
        <f t="shared" ca="1" si="279"/>
        <v>2.1318561482700513</v>
      </c>
      <c r="T961" s="4">
        <f t="shared" ca="1" si="280"/>
        <v>0</v>
      </c>
      <c r="U961" s="46">
        <f t="shared" ca="1" si="281"/>
        <v>1612.1665171136483</v>
      </c>
      <c r="V961" s="4">
        <f t="shared" ca="1" si="282"/>
        <v>0</v>
      </c>
      <c r="W961" s="13">
        <f t="shared" ca="1" si="283"/>
        <v>10303.2801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5.8657499999999994E-3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88</v>
      </c>
      <c r="M962" s="7">
        <f t="shared" ca="1" si="273"/>
        <v>912</v>
      </c>
      <c r="N962" s="44">
        <f t="shared" ca="1" si="274"/>
        <v>8</v>
      </c>
      <c r="O962" s="94">
        <f t="shared" ca="1" si="275"/>
        <v>2.1318561482700513</v>
      </c>
      <c r="P962" s="94">
        <f t="shared" ca="1" si="276"/>
        <v>21.318561482700517</v>
      </c>
      <c r="Q962" s="94">
        <f t="shared" ca="1" si="277"/>
        <v>21.318561482700517</v>
      </c>
      <c r="R962" s="94">
        <f t="shared" ca="1" si="278"/>
        <v>2.1318561482700518</v>
      </c>
      <c r="S962" s="94">
        <f t="shared" ca="1" si="279"/>
        <v>2.1318561482700513</v>
      </c>
      <c r="T962" s="4">
        <f t="shared" ca="1" si="280"/>
        <v>0</v>
      </c>
      <c r="U962" s="46">
        <f t="shared" ca="1" si="281"/>
        <v>1590.1665171136483</v>
      </c>
      <c r="V962" s="4">
        <f t="shared" ca="1" si="282"/>
        <v>0</v>
      </c>
      <c r="W962" s="13">
        <f t="shared" ca="1" si="283"/>
        <v>8242.6240800000014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5.8657499999999994E-3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2.8457656796250019E-6</v>
      </c>
      <c r="L963" s="13">
        <f t="shared" ca="1" si="272"/>
        <v>66</v>
      </c>
      <c r="M963" s="7">
        <f t="shared" ca="1" si="273"/>
        <v>934</v>
      </c>
      <c r="N963" s="44">
        <f t="shared" ca="1" si="274"/>
        <v>8</v>
      </c>
      <c r="O963" s="94">
        <f t="shared" ca="1" si="275"/>
        <v>2.1318561482700513</v>
      </c>
      <c r="P963" s="94">
        <f t="shared" ca="1" si="276"/>
        <v>21.318561482700517</v>
      </c>
      <c r="Q963" s="94">
        <f t="shared" ca="1" si="277"/>
        <v>21.318561482700517</v>
      </c>
      <c r="R963" s="94">
        <f t="shared" ca="1" si="278"/>
        <v>2.1318561482700518</v>
      </c>
      <c r="S963" s="94">
        <f t="shared" ca="1" si="279"/>
        <v>2.1318561482700513</v>
      </c>
      <c r="T963" s="4">
        <f t="shared" ca="1" si="280"/>
        <v>6.0667630606444611E-6</v>
      </c>
      <c r="U963" s="46">
        <f t="shared" ca="1" si="281"/>
        <v>1568.1665171136483</v>
      </c>
      <c r="V963" s="4">
        <f t="shared" ca="1" si="282"/>
        <v>4.4626344543390933E-3</v>
      </c>
      <c r="W963" s="13">
        <f t="shared" ca="1" si="283"/>
        <v>6181.9680600000002</v>
      </c>
      <c r="X963" s="4">
        <f t="shared" ca="1" si="284"/>
        <v>1.7592432537685956E-2</v>
      </c>
    </row>
    <row r="964" spans="1:24" x14ac:dyDescent="0.2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5.8657499999999994E-3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8.6235323625000146E-8</v>
      </c>
      <c r="L964" s="13">
        <f t="shared" ca="1" si="272"/>
        <v>44</v>
      </c>
      <c r="M964" s="7">
        <f t="shared" ca="1" si="273"/>
        <v>956</v>
      </c>
      <c r="N964" s="44">
        <f t="shared" ca="1" si="274"/>
        <v>8</v>
      </c>
      <c r="O964" s="94">
        <f t="shared" ca="1" si="275"/>
        <v>2.1318561482700513</v>
      </c>
      <c r="P964" s="94">
        <f t="shared" ca="1" si="276"/>
        <v>21.318561482700517</v>
      </c>
      <c r="Q964" s="94">
        <f t="shared" ca="1" si="277"/>
        <v>21.318561482700517</v>
      </c>
      <c r="R964" s="94">
        <f t="shared" ca="1" si="278"/>
        <v>2.1318561482700518</v>
      </c>
      <c r="S964" s="94">
        <f t="shared" ca="1" si="279"/>
        <v>2.1318561482700513</v>
      </c>
      <c r="T964" s="4">
        <f t="shared" ca="1" si="280"/>
        <v>1.8384130486801417E-7</v>
      </c>
      <c r="U964" s="46">
        <f t="shared" ca="1" si="281"/>
        <v>1546.1665171136483</v>
      </c>
      <c r="V964" s="4">
        <f t="shared" ca="1" si="282"/>
        <v>1.3333416998143478E-4</v>
      </c>
      <c r="W964" s="13">
        <f t="shared" ca="1" si="283"/>
        <v>4121.3120400000007</v>
      </c>
      <c r="X964" s="4">
        <f t="shared" ca="1" si="284"/>
        <v>3.5540267752900962E-4</v>
      </c>
    </row>
    <row r="965" spans="1:24" x14ac:dyDescent="0.2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5.8657499999999994E-3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8.7106387500000236E-10</v>
      </c>
      <c r="L965" s="13">
        <f t="shared" ca="1" si="272"/>
        <v>22</v>
      </c>
      <c r="M965" s="7">
        <f t="shared" ca="1" si="273"/>
        <v>978</v>
      </c>
      <c r="N965" s="44">
        <f t="shared" ca="1" si="274"/>
        <v>9</v>
      </c>
      <c r="O965" s="94">
        <f t="shared" ca="1" si="275"/>
        <v>2.2914004227428402</v>
      </c>
      <c r="P965" s="94">
        <f t="shared" ca="1" si="276"/>
        <v>22.914004227428396</v>
      </c>
      <c r="Q965" s="94">
        <f t="shared" ca="1" si="277"/>
        <v>22.435371404010034</v>
      </c>
      <c r="R965" s="94">
        <f t="shared" ca="1" si="278"/>
        <v>2.2674687815719219</v>
      </c>
      <c r="S965" s="94">
        <f t="shared" ca="1" si="279"/>
        <v>2.2914004227428402</v>
      </c>
      <c r="T965" s="4">
        <f t="shared" ca="1" si="280"/>
        <v>1.9959561314110218E-9</v>
      </c>
      <c r="U965" s="46">
        <f t="shared" ca="1" si="281"/>
        <v>1615.2285104781965</v>
      </c>
      <c r="V965" s="4">
        <f t="shared" ca="1" si="282"/>
        <v>1.4069672053476198E-6</v>
      </c>
      <c r="W965" s="13">
        <f t="shared" ca="1" si="283"/>
        <v>2060.6560200000004</v>
      </c>
      <c r="X965" s="4">
        <f t="shared" ca="1" si="284"/>
        <v>1.7949630178232827E-6</v>
      </c>
    </row>
    <row r="966" spans="1:24" x14ac:dyDescent="0.2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5.8657499999999994E-3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2.9328750000000104E-12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2.2914004227428402</v>
      </c>
      <c r="P966" s="94">
        <f t="shared" ca="1" si="276"/>
        <v>22.914004227428396</v>
      </c>
      <c r="Q966" s="94">
        <f t="shared" ca="1" si="277"/>
        <v>22.914004227428396</v>
      </c>
      <c r="R966" s="94">
        <f t="shared" ca="1" si="278"/>
        <v>2.2914004227428397</v>
      </c>
      <c r="S966" s="94">
        <f t="shared" ca="1" si="279"/>
        <v>2.2914004227428402</v>
      </c>
      <c r="T966" s="4">
        <f t="shared" ca="1" si="280"/>
        <v>6.7203910148519309E-12</v>
      </c>
      <c r="U966" s="46">
        <f t="shared" ca="1" si="281"/>
        <v>1593.2285104781965</v>
      </c>
      <c r="V966" s="4">
        <f t="shared" ca="1" si="282"/>
        <v>4.6727400676687571E-9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1.5592500000000001E-3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390</v>
      </c>
      <c r="M967" s="7">
        <f t="shared" ca="1" si="273"/>
        <v>610</v>
      </c>
      <c r="N967" s="44">
        <f t="shared" ca="1" si="274"/>
        <v>6</v>
      </c>
      <c r="O967" s="94">
        <f t="shared" ca="1" si="275"/>
        <v>1.7328654063263913</v>
      </c>
      <c r="P967" s="94">
        <f t="shared" ca="1" si="276"/>
        <v>17.016733856373008</v>
      </c>
      <c r="Q967" s="94">
        <f t="shared" ca="1" si="277"/>
        <v>14.209451994354866</v>
      </c>
      <c r="R967" s="94">
        <f t="shared" ca="1" si="278"/>
        <v>1.5613092925363936</v>
      </c>
      <c r="S967" s="94">
        <f t="shared" ca="1" si="279"/>
        <v>1.7328654063263913</v>
      </c>
      <c r="T967" s="4">
        <f t="shared" ca="1" si="280"/>
        <v>0</v>
      </c>
      <c r="U967" s="46">
        <f t="shared" ca="1" si="281"/>
        <v>1664.4373026654887</v>
      </c>
      <c r="V967" s="4">
        <f t="shared" ca="1" si="282"/>
        <v>0</v>
      </c>
      <c r="W967" s="13">
        <f t="shared" ca="1" si="283"/>
        <v>18996.599646000002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1.5592500000000001E-3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368</v>
      </c>
      <c r="M968" s="7">
        <f t="shared" ca="1" si="273"/>
        <v>632</v>
      </c>
      <c r="N968" s="44">
        <f t="shared" ca="1" si="274"/>
        <v>6</v>
      </c>
      <c r="O968" s="94">
        <f t="shared" ca="1" si="275"/>
        <v>1.7328654063263913</v>
      </c>
      <c r="P968" s="94">
        <f t="shared" ca="1" si="276"/>
        <v>17.328654063263912</v>
      </c>
      <c r="Q968" s="94">
        <f t="shared" ca="1" si="277"/>
        <v>17.328654063263912</v>
      </c>
      <c r="R968" s="94">
        <f t="shared" ca="1" si="278"/>
        <v>1.7328654063263911</v>
      </c>
      <c r="S968" s="94">
        <f t="shared" ca="1" si="279"/>
        <v>1.7328654063263913</v>
      </c>
      <c r="T968" s="4">
        <f t="shared" ca="1" si="280"/>
        <v>0</v>
      </c>
      <c r="U968" s="46">
        <f t="shared" ca="1" si="281"/>
        <v>1642.4373026654887</v>
      </c>
      <c r="V968" s="4">
        <f t="shared" ca="1" si="282"/>
        <v>0</v>
      </c>
      <c r="W968" s="13">
        <f t="shared" ca="1" si="283"/>
        <v>16935.943626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1.5592500000000001E-3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346</v>
      </c>
      <c r="M969" s="7">
        <f t="shared" ca="1" si="273"/>
        <v>654</v>
      </c>
      <c r="N969" s="44">
        <f t="shared" ca="1" si="274"/>
        <v>6</v>
      </c>
      <c r="O969" s="94">
        <f t="shared" ca="1" si="275"/>
        <v>1.7328654063263913</v>
      </c>
      <c r="P969" s="94">
        <f t="shared" ca="1" si="276"/>
        <v>17.328654063263912</v>
      </c>
      <c r="Q969" s="94">
        <f t="shared" ca="1" si="277"/>
        <v>17.328654063263912</v>
      </c>
      <c r="R969" s="94">
        <f t="shared" ca="1" si="278"/>
        <v>1.7328654063263911</v>
      </c>
      <c r="S969" s="94">
        <f t="shared" ca="1" si="279"/>
        <v>1.7328654063263913</v>
      </c>
      <c r="T969" s="4">
        <f t="shared" ca="1" si="280"/>
        <v>0</v>
      </c>
      <c r="U969" s="46">
        <f t="shared" ca="1" si="281"/>
        <v>1620.4373026654887</v>
      </c>
      <c r="V969" s="4">
        <f t="shared" ca="1" si="282"/>
        <v>0</v>
      </c>
      <c r="W969" s="13">
        <f t="shared" ca="1" si="283"/>
        <v>14875.287606000002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1.5592500000000001E-3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1.4086896735412461E-3</v>
      </c>
      <c r="L970" s="13">
        <f t="shared" ca="1" si="272"/>
        <v>324</v>
      </c>
      <c r="M970" s="7">
        <f t="shared" ca="1" si="273"/>
        <v>676</v>
      </c>
      <c r="N970" s="44">
        <f t="shared" ca="1" si="274"/>
        <v>6</v>
      </c>
      <c r="O970" s="94">
        <f t="shared" ca="1" si="275"/>
        <v>1.7328654063263913</v>
      </c>
      <c r="P970" s="94">
        <f t="shared" ca="1" si="276"/>
        <v>17.328654063263912</v>
      </c>
      <c r="Q970" s="94">
        <f t="shared" ca="1" si="277"/>
        <v>17.328654063263912</v>
      </c>
      <c r="R970" s="94">
        <f t="shared" ca="1" si="278"/>
        <v>1.7328654063263911</v>
      </c>
      <c r="S970" s="94">
        <f t="shared" ca="1" si="279"/>
        <v>1.7328654063263913</v>
      </c>
      <c r="T970" s="4">
        <f t="shared" ca="1" si="280"/>
        <v>2.4410696035288429E-3</v>
      </c>
      <c r="U970" s="46">
        <f t="shared" ca="1" si="281"/>
        <v>1598.4373026654887</v>
      </c>
      <c r="V970" s="4">
        <f t="shared" ca="1" si="282"/>
        <v>2.2517021220679974</v>
      </c>
      <c r="W970" s="13">
        <f t="shared" ca="1" si="283"/>
        <v>12814.631586000003</v>
      </c>
      <c r="X970" s="4">
        <f t="shared" ca="1" si="284"/>
        <v>18.051839185433685</v>
      </c>
    </row>
    <row r="971" spans="1:24" x14ac:dyDescent="0.2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1.5592500000000001E-3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5.6916754486515048E-5</v>
      </c>
      <c r="L971" s="13">
        <f t="shared" ca="1" si="272"/>
        <v>302</v>
      </c>
      <c r="M971" s="7">
        <f t="shared" ca="1" si="273"/>
        <v>698</v>
      </c>
      <c r="N971" s="44">
        <f t="shared" ca="1" si="274"/>
        <v>6</v>
      </c>
      <c r="O971" s="94">
        <f t="shared" ca="1" si="275"/>
        <v>1.7328654063263913</v>
      </c>
      <c r="P971" s="94">
        <f t="shared" ca="1" si="276"/>
        <v>17.328654063263912</v>
      </c>
      <c r="Q971" s="94">
        <f t="shared" ca="1" si="277"/>
        <v>17.328654063263912</v>
      </c>
      <c r="R971" s="94">
        <f t="shared" ca="1" si="278"/>
        <v>1.7328654063263911</v>
      </c>
      <c r="S971" s="94">
        <f t="shared" ca="1" si="279"/>
        <v>1.7328654063263913</v>
      </c>
      <c r="T971" s="4">
        <f t="shared" ca="1" si="280"/>
        <v>9.8629074890054357E-5</v>
      </c>
      <c r="U971" s="46">
        <f t="shared" ca="1" si="281"/>
        <v>1576.4373026654887</v>
      </c>
      <c r="V971" s="4">
        <f t="shared" ca="1" si="282"/>
        <v>8.9725694919195631E-2</v>
      </c>
      <c r="W971" s="13">
        <f t="shared" ca="1" si="283"/>
        <v>10753.975566000001</v>
      </c>
      <c r="X971" s="4">
        <f t="shared" ca="1" si="284"/>
        <v>0.61208138704400372</v>
      </c>
    </row>
    <row r="972" spans="1:24" x14ac:dyDescent="0.2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1.5592500000000001E-3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8.6237506797750161E-7</v>
      </c>
      <c r="L972" s="13">
        <f t="shared" ca="1" si="272"/>
        <v>280</v>
      </c>
      <c r="M972" s="7">
        <f t="shared" ca="1" si="273"/>
        <v>720</v>
      </c>
      <c r="N972" s="44">
        <f t="shared" ca="1" si="274"/>
        <v>6</v>
      </c>
      <c r="O972" s="94">
        <f t="shared" ca="1" si="275"/>
        <v>1.7328654063263913</v>
      </c>
      <c r="P972" s="94">
        <f t="shared" ca="1" si="276"/>
        <v>17.328654063263912</v>
      </c>
      <c r="Q972" s="94">
        <f t="shared" ca="1" si="277"/>
        <v>17.328654063263912</v>
      </c>
      <c r="R972" s="94">
        <f t="shared" ca="1" si="278"/>
        <v>1.7328654063263911</v>
      </c>
      <c r="S972" s="94">
        <f t="shared" ca="1" si="279"/>
        <v>1.7328654063263913</v>
      </c>
      <c r="T972" s="4">
        <f t="shared" ca="1" si="280"/>
        <v>1.4943799225765826E-6</v>
      </c>
      <c r="U972" s="46">
        <f t="shared" ca="1" si="281"/>
        <v>1554.4373026654887</v>
      </c>
      <c r="V972" s="4">
        <f t="shared" ca="1" si="282"/>
        <v>1.340507974552915E-3</v>
      </c>
      <c r="W972" s="13">
        <f t="shared" ca="1" si="283"/>
        <v>8693.3195460000024</v>
      </c>
      <c r="X972" s="4">
        <f t="shared" ca="1" si="284"/>
        <v>7.4969020344318954E-3</v>
      </c>
    </row>
    <row r="973" spans="1:24" x14ac:dyDescent="0.2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1.5592500000000001E-3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5.807239515000016E-9</v>
      </c>
      <c r="L973" s="13">
        <f t="shared" ca="1" si="272"/>
        <v>258</v>
      </c>
      <c r="M973" s="7">
        <f t="shared" ca="1" si="273"/>
        <v>742</v>
      </c>
      <c r="N973" s="44">
        <f t="shared" ca="1" si="274"/>
        <v>7</v>
      </c>
      <c r="O973" s="94">
        <f t="shared" ca="1" si="275"/>
        <v>1.9471892714488361</v>
      </c>
      <c r="P973" s="94">
        <f t="shared" ca="1" si="276"/>
        <v>19.471892714488362</v>
      </c>
      <c r="Q973" s="94">
        <f t="shared" ca="1" si="277"/>
        <v>19.471892714488362</v>
      </c>
      <c r="R973" s="94">
        <f t="shared" ca="1" si="278"/>
        <v>1.9471892714488361</v>
      </c>
      <c r="S973" s="94">
        <f t="shared" ca="1" si="279"/>
        <v>1.9471892714488361</v>
      </c>
      <c r="T973" s="4">
        <f t="shared" ca="1" si="280"/>
        <v>1.1307794480341773E-8</v>
      </c>
      <c r="U973" s="46">
        <f t="shared" ca="1" si="281"/>
        <v>1654.7654679859752</v>
      </c>
      <c r="V973" s="4">
        <f t="shared" ca="1" si="282"/>
        <v>9.6096194137456493E-6</v>
      </c>
      <c r="W973" s="13">
        <f t="shared" ca="1" si="283"/>
        <v>6632.6635260000012</v>
      </c>
      <c r="X973" s="4">
        <f t="shared" ca="1" si="284"/>
        <v>3.8517465717886541E-5</v>
      </c>
    </row>
    <row r="974" spans="1:24" x14ac:dyDescent="0.2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1.5592500000000001E-3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1.4664746250000057E-11</v>
      </c>
      <c r="L974" s="13">
        <f t="shared" ca="1" si="272"/>
        <v>236</v>
      </c>
      <c r="M974" s="7">
        <f t="shared" ca="1" si="273"/>
        <v>764</v>
      </c>
      <c r="N974" s="44">
        <f t="shared" ca="1" si="274"/>
        <v>7</v>
      </c>
      <c r="O974" s="94">
        <f t="shared" ca="1" si="275"/>
        <v>1.9471892714488361</v>
      </c>
      <c r="P974" s="94">
        <f t="shared" ca="1" si="276"/>
        <v>19.471892714488362</v>
      </c>
      <c r="Q974" s="94">
        <f t="shared" ca="1" si="277"/>
        <v>19.471892714488362</v>
      </c>
      <c r="R974" s="94">
        <f t="shared" ca="1" si="278"/>
        <v>1.9471892714488361</v>
      </c>
      <c r="S974" s="94">
        <f t="shared" ca="1" si="279"/>
        <v>1.9471892714488361</v>
      </c>
      <c r="T974" s="4">
        <f t="shared" ca="1" si="280"/>
        <v>2.8555036566519665E-11</v>
      </c>
      <c r="U974" s="46">
        <f t="shared" ca="1" si="281"/>
        <v>1632.7654679859752</v>
      </c>
      <c r="V974" s="4">
        <f t="shared" ca="1" si="282"/>
        <v>2.3944091273776919E-8</v>
      </c>
      <c r="W974" s="13">
        <f t="shared" ca="1" si="283"/>
        <v>4572.0075060000008</v>
      </c>
      <c r="X974" s="4">
        <f t="shared" ca="1" si="284"/>
        <v>6.7047329928585631E-8</v>
      </c>
    </row>
    <row r="975" spans="1:24" x14ac:dyDescent="0.2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1.5592500000000001E-3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272</v>
      </c>
      <c r="M975" s="7">
        <f t="shared" ca="1" si="273"/>
        <v>728</v>
      </c>
      <c r="N975" s="44">
        <f t="shared" ca="1" si="274"/>
        <v>7</v>
      </c>
      <c r="O975" s="94">
        <f t="shared" ca="1" si="275"/>
        <v>1.9471892714488361</v>
      </c>
      <c r="P975" s="94">
        <f t="shared" ca="1" si="276"/>
        <v>18.828921119121027</v>
      </c>
      <c r="Q975" s="94">
        <f t="shared" ca="1" si="277"/>
        <v>17.328654063263912</v>
      </c>
      <c r="R975" s="94">
        <f t="shared" ca="1" si="278"/>
        <v>1.8078787591192469</v>
      </c>
      <c r="S975" s="94">
        <f t="shared" ca="1" si="279"/>
        <v>1.9471892714488361</v>
      </c>
      <c r="T975" s="4">
        <f t="shared" ca="1" si="280"/>
        <v>0</v>
      </c>
      <c r="U975" s="46">
        <f t="shared" ca="1" si="281"/>
        <v>1668.7654679859752</v>
      </c>
      <c r="V975" s="4">
        <f t="shared" ca="1" si="282"/>
        <v>0</v>
      </c>
      <c r="W975" s="13">
        <f t="shared" ca="1" si="283"/>
        <v>17103.444966000003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1.5592500000000001E-3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250</v>
      </c>
      <c r="M976" s="7">
        <f t="shared" ca="1" si="273"/>
        <v>750</v>
      </c>
      <c r="N976" s="44">
        <f t="shared" ca="1" si="274"/>
        <v>7</v>
      </c>
      <c r="O976" s="94">
        <f t="shared" ca="1" si="275"/>
        <v>1.9471892714488361</v>
      </c>
      <c r="P976" s="94">
        <f t="shared" ca="1" si="276"/>
        <v>19.471892714488362</v>
      </c>
      <c r="Q976" s="94">
        <f t="shared" ca="1" si="277"/>
        <v>19.471892714488362</v>
      </c>
      <c r="R976" s="94">
        <f t="shared" ca="1" si="278"/>
        <v>1.9471892714488361</v>
      </c>
      <c r="S976" s="94">
        <f t="shared" ca="1" si="279"/>
        <v>1.9471892714488361</v>
      </c>
      <c r="T976" s="4">
        <f t="shared" ca="1" si="280"/>
        <v>0</v>
      </c>
      <c r="U976" s="46">
        <f t="shared" ca="1" si="281"/>
        <v>1646.7654679859752</v>
      </c>
      <c r="V976" s="4">
        <f t="shared" ca="1" si="282"/>
        <v>0</v>
      </c>
      <c r="W976" s="13">
        <f t="shared" ca="1" si="283"/>
        <v>15042.788946000001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1.5592500000000001E-3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228</v>
      </c>
      <c r="M977" s="7">
        <f t="shared" ca="1" si="273"/>
        <v>772</v>
      </c>
      <c r="N977" s="44">
        <f t="shared" ca="1" si="274"/>
        <v>7</v>
      </c>
      <c r="O977" s="94">
        <f t="shared" ca="1" si="275"/>
        <v>1.9471892714488361</v>
      </c>
      <c r="P977" s="94">
        <f t="shared" ca="1" si="276"/>
        <v>19.471892714488362</v>
      </c>
      <c r="Q977" s="94">
        <f t="shared" ca="1" si="277"/>
        <v>19.471892714488362</v>
      </c>
      <c r="R977" s="94">
        <f t="shared" ca="1" si="278"/>
        <v>1.9471892714488361</v>
      </c>
      <c r="S977" s="94">
        <f t="shared" ca="1" si="279"/>
        <v>1.9471892714488361</v>
      </c>
      <c r="T977" s="4">
        <f t="shared" ca="1" si="280"/>
        <v>0</v>
      </c>
      <c r="U977" s="46">
        <f t="shared" ca="1" si="281"/>
        <v>1624.7654679859752</v>
      </c>
      <c r="V977" s="4">
        <f t="shared" ca="1" si="282"/>
        <v>0</v>
      </c>
      <c r="W977" s="13">
        <f t="shared" ca="1" si="283"/>
        <v>12982.132926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1.5592500000000001E-3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1.4229188621628762E-5</v>
      </c>
      <c r="L978" s="13">
        <f t="shared" ca="1" si="272"/>
        <v>206</v>
      </c>
      <c r="M978" s="7">
        <f t="shared" ca="1" si="273"/>
        <v>794</v>
      </c>
      <c r="N978" s="44">
        <f t="shared" ca="1" si="274"/>
        <v>7</v>
      </c>
      <c r="O978" s="94">
        <f t="shared" ca="1" si="275"/>
        <v>1.9471892714488361</v>
      </c>
      <c r="P978" s="94">
        <f t="shared" ca="1" si="276"/>
        <v>19.471892714488362</v>
      </c>
      <c r="Q978" s="94">
        <f t="shared" ca="1" si="277"/>
        <v>19.471892714488362</v>
      </c>
      <c r="R978" s="94">
        <f t="shared" ca="1" si="278"/>
        <v>1.9471892714488361</v>
      </c>
      <c r="S978" s="94">
        <f t="shared" ca="1" si="279"/>
        <v>1.9471892714488361</v>
      </c>
      <c r="T978" s="4">
        <f t="shared" ca="1" si="280"/>
        <v>2.7706923425457379E-5</v>
      </c>
      <c r="U978" s="46">
        <f t="shared" ca="1" si="281"/>
        <v>1602.7654679859752</v>
      </c>
      <c r="V978" s="4">
        <f t="shared" ca="1" si="282"/>
        <v>2.2806052160205537E-2</v>
      </c>
      <c r="W978" s="13">
        <f t="shared" ca="1" si="283"/>
        <v>10921.476906000002</v>
      </c>
      <c r="X978" s="4">
        <f t="shared" ca="1" si="284"/>
        <v>0.15540375492223651</v>
      </c>
    </row>
    <row r="979" spans="1:24" x14ac:dyDescent="0.2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1.5592500000000001E-3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5.7491671198500111E-7</v>
      </c>
      <c r="L979" s="13">
        <f t="shared" ca="1" si="272"/>
        <v>184</v>
      </c>
      <c r="M979" s="7">
        <f t="shared" ca="1" si="273"/>
        <v>816</v>
      </c>
      <c r="N979" s="44">
        <f t="shared" ca="1" si="274"/>
        <v>7</v>
      </c>
      <c r="O979" s="94">
        <f t="shared" ca="1" si="275"/>
        <v>1.9471892714488361</v>
      </c>
      <c r="P979" s="94">
        <f t="shared" ca="1" si="276"/>
        <v>19.471892714488362</v>
      </c>
      <c r="Q979" s="94">
        <f t="shared" ca="1" si="277"/>
        <v>19.471892714488362</v>
      </c>
      <c r="R979" s="94">
        <f t="shared" ca="1" si="278"/>
        <v>1.9471892714488361</v>
      </c>
      <c r="S979" s="94">
        <f t="shared" ca="1" si="279"/>
        <v>1.9471892714488361</v>
      </c>
      <c r="T979" s="4">
        <f t="shared" ca="1" si="280"/>
        <v>1.1194716535538346E-6</v>
      </c>
      <c r="U979" s="46">
        <f t="shared" ca="1" si="281"/>
        <v>1580.7654679859752</v>
      </c>
      <c r="V979" s="4">
        <f t="shared" ca="1" si="282"/>
        <v>9.0880848527392834E-4</v>
      </c>
      <c r="W979" s="13">
        <f t="shared" ca="1" si="283"/>
        <v>8860.8208860000013</v>
      </c>
      <c r="X979" s="4">
        <f t="shared" ca="1" si="284"/>
        <v>5.0942340092671448E-3</v>
      </c>
    </row>
    <row r="980" spans="1:24" x14ac:dyDescent="0.2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1.5592500000000001E-3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8.7108592725000241E-9</v>
      </c>
      <c r="L980" s="13">
        <f t="shared" ca="1" si="272"/>
        <v>162</v>
      </c>
      <c r="M980" s="7">
        <f t="shared" ca="1" si="273"/>
        <v>838</v>
      </c>
      <c r="N980" s="44">
        <f t="shared" ca="1" si="274"/>
        <v>7</v>
      </c>
      <c r="O980" s="94">
        <f t="shared" ca="1" si="275"/>
        <v>1.9471892714488361</v>
      </c>
      <c r="P980" s="94">
        <f t="shared" ca="1" si="276"/>
        <v>19.471892714488362</v>
      </c>
      <c r="Q980" s="94">
        <f t="shared" ca="1" si="277"/>
        <v>19.471892714488362</v>
      </c>
      <c r="R980" s="94">
        <f t="shared" ca="1" si="278"/>
        <v>1.9471892714488361</v>
      </c>
      <c r="S980" s="94">
        <f t="shared" ca="1" si="279"/>
        <v>1.9471892714488361</v>
      </c>
      <c r="T980" s="4">
        <f t="shared" ca="1" si="280"/>
        <v>1.6961691720512659E-8</v>
      </c>
      <c r="U980" s="46">
        <f t="shared" ca="1" si="281"/>
        <v>1558.7654679859752</v>
      </c>
      <c r="V980" s="4">
        <f t="shared" ca="1" si="282"/>
        <v>1.3578186630458471E-5</v>
      </c>
      <c r="W980" s="13">
        <f t="shared" ca="1" si="283"/>
        <v>6800.164866000001</v>
      </c>
      <c r="X980" s="4">
        <f t="shared" ca="1" si="284"/>
        <v>5.9235279177524995E-5</v>
      </c>
    </row>
    <row r="981" spans="1:24" x14ac:dyDescent="0.2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1.5592500000000001E-3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5.8658985000000216E-11</v>
      </c>
      <c r="L981" s="13">
        <f t="shared" ca="1" si="272"/>
        <v>140</v>
      </c>
      <c r="M981" s="7">
        <f t="shared" ca="1" si="273"/>
        <v>860</v>
      </c>
      <c r="N981" s="44">
        <f t="shared" ca="1" si="274"/>
        <v>8</v>
      </c>
      <c r="O981" s="94">
        <f t="shared" ca="1" si="275"/>
        <v>2.1318561482700513</v>
      </c>
      <c r="P981" s="94">
        <f t="shared" ca="1" si="276"/>
        <v>21.318561482700517</v>
      </c>
      <c r="Q981" s="94">
        <f t="shared" ca="1" si="277"/>
        <v>21.133894605879298</v>
      </c>
      <c r="R981" s="94">
        <f t="shared" ca="1" si="278"/>
        <v>2.1226228044289908</v>
      </c>
      <c r="S981" s="94">
        <f t="shared" ca="1" si="279"/>
        <v>2.1318561482700513</v>
      </c>
      <c r="T981" s="4">
        <f t="shared" ca="1" si="280"/>
        <v>1.2505251782353117E-10</v>
      </c>
      <c r="U981" s="46">
        <f t="shared" ca="1" si="281"/>
        <v>1642.1665171136483</v>
      </c>
      <c r="V981" s="4">
        <f t="shared" ca="1" si="282"/>
        <v>9.6327821094872097E-8</v>
      </c>
      <c r="W981" s="13">
        <f t="shared" ca="1" si="283"/>
        <v>4739.5088460000006</v>
      </c>
      <c r="X981" s="4">
        <f t="shared" ca="1" si="284"/>
        <v>2.7801477830488237E-7</v>
      </c>
    </row>
    <row r="982" spans="1:24" x14ac:dyDescent="0.2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1.5592500000000001E-3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1.4812875000000069E-13</v>
      </c>
      <c r="L982" s="13">
        <f t="shared" ca="1" si="272"/>
        <v>118</v>
      </c>
      <c r="M982" s="7">
        <f t="shared" ca="1" si="273"/>
        <v>882</v>
      </c>
      <c r="N982" s="44">
        <f t="shared" ca="1" si="274"/>
        <v>8</v>
      </c>
      <c r="O982" s="94">
        <f t="shared" ca="1" si="275"/>
        <v>2.1318561482700513</v>
      </c>
      <c r="P982" s="94">
        <f t="shared" ca="1" si="276"/>
        <v>21.318561482700517</v>
      </c>
      <c r="Q982" s="94">
        <f t="shared" ca="1" si="277"/>
        <v>21.318561482700517</v>
      </c>
      <c r="R982" s="94">
        <f t="shared" ca="1" si="278"/>
        <v>2.1318561482700518</v>
      </c>
      <c r="S982" s="94">
        <f t="shared" ca="1" si="279"/>
        <v>2.1318561482700513</v>
      </c>
      <c r="T982" s="4">
        <f t="shared" ca="1" si="280"/>
        <v>3.1578918642305885E-13</v>
      </c>
      <c r="U982" s="46">
        <f t="shared" ca="1" si="281"/>
        <v>1620.1665171136483</v>
      </c>
      <c r="V982" s="4">
        <f t="shared" ca="1" si="282"/>
        <v>2.3999324097189945E-10</v>
      </c>
      <c r="W982" s="13">
        <f t="shared" ca="1" si="283"/>
        <v>2678.8528260000007</v>
      </c>
      <c r="X982" s="4">
        <f t="shared" ca="1" si="284"/>
        <v>3.9681512054934947E-10</v>
      </c>
    </row>
    <row r="983" spans="1:24" x14ac:dyDescent="0.2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1.5592500000000001E-3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272</v>
      </c>
      <c r="M983" s="7">
        <f t="shared" ca="1" si="273"/>
        <v>728</v>
      </c>
      <c r="N983" s="44">
        <f t="shared" ca="1" si="274"/>
        <v>7</v>
      </c>
      <c r="O983" s="94">
        <f t="shared" ca="1" si="275"/>
        <v>1.9471892714488361</v>
      </c>
      <c r="P983" s="94">
        <f t="shared" ca="1" si="276"/>
        <v>18.828921119121027</v>
      </c>
      <c r="Q983" s="94">
        <f t="shared" ca="1" si="277"/>
        <v>17.328654063263912</v>
      </c>
      <c r="R983" s="94">
        <f t="shared" ca="1" si="278"/>
        <v>1.8078787591192469</v>
      </c>
      <c r="S983" s="94">
        <f t="shared" ca="1" si="279"/>
        <v>1.9471892714488361</v>
      </c>
      <c r="T983" s="4">
        <f t="shared" ca="1" si="280"/>
        <v>0</v>
      </c>
      <c r="U983" s="46">
        <f t="shared" ca="1" si="281"/>
        <v>1668.7654679859752</v>
      </c>
      <c r="V983" s="4">
        <f t="shared" ca="1" si="282"/>
        <v>0</v>
      </c>
      <c r="W983" s="13">
        <f t="shared" ca="1" si="283"/>
        <v>16317.74682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1.5592500000000001E-3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250</v>
      </c>
      <c r="M984" s="7">
        <f t="shared" ca="1" si="273"/>
        <v>750</v>
      </c>
      <c r="N984" s="44">
        <f t="shared" ca="1" si="274"/>
        <v>7</v>
      </c>
      <c r="O984" s="94">
        <f t="shared" ca="1" si="275"/>
        <v>1.9471892714488361</v>
      </c>
      <c r="P984" s="94">
        <f t="shared" ca="1" si="276"/>
        <v>19.471892714488362</v>
      </c>
      <c r="Q984" s="94">
        <f t="shared" ca="1" si="277"/>
        <v>19.471892714488362</v>
      </c>
      <c r="R984" s="94">
        <f t="shared" ca="1" si="278"/>
        <v>1.9471892714488361</v>
      </c>
      <c r="S984" s="94">
        <f t="shared" ca="1" si="279"/>
        <v>1.9471892714488361</v>
      </c>
      <c r="T984" s="4">
        <f t="shared" ca="1" si="280"/>
        <v>0</v>
      </c>
      <c r="U984" s="46">
        <f t="shared" ca="1" si="281"/>
        <v>1646.7654679859752</v>
      </c>
      <c r="V984" s="4">
        <f t="shared" ca="1" si="282"/>
        <v>0</v>
      </c>
      <c r="W984" s="13">
        <f t="shared" ca="1" si="283"/>
        <v>14257.0908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1.5592500000000001E-3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228</v>
      </c>
      <c r="M985" s="7">
        <f t="shared" ca="1" si="273"/>
        <v>772</v>
      </c>
      <c r="N985" s="44">
        <f t="shared" ca="1" si="274"/>
        <v>7</v>
      </c>
      <c r="O985" s="94">
        <f t="shared" ca="1" si="275"/>
        <v>1.9471892714488361</v>
      </c>
      <c r="P985" s="94">
        <f t="shared" ca="1" si="276"/>
        <v>19.471892714488362</v>
      </c>
      <c r="Q985" s="94">
        <f t="shared" ca="1" si="277"/>
        <v>19.471892714488362</v>
      </c>
      <c r="R985" s="94">
        <f t="shared" ca="1" si="278"/>
        <v>1.9471892714488361</v>
      </c>
      <c r="S985" s="94">
        <f t="shared" ca="1" si="279"/>
        <v>1.9471892714488361</v>
      </c>
      <c r="T985" s="4">
        <f t="shared" ca="1" si="280"/>
        <v>0</v>
      </c>
      <c r="U985" s="46">
        <f t="shared" ca="1" si="281"/>
        <v>1624.7654679859752</v>
      </c>
      <c r="V985" s="4">
        <f t="shared" ca="1" si="282"/>
        <v>0</v>
      </c>
      <c r="W985" s="13">
        <f t="shared" ca="1" si="283"/>
        <v>12196.43478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1.5592500000000001E-3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7.4141561765328747E-5</v>
      </c>
      <c r="L986" s="13">
        <f t="shared" ca="1" si="272"/>
        <v>206</v>
      </c>
      <c r="M986" s="7">
        <f t="shared" ca="1" si="273"/>
        <v>794</v>
      </c>
      <c r="N986" s="44">
        <f t="shared" ca="1" si="274"/>
        <v>7</v>
      </c>
      <c r="O986" s="94">
        <f t="shared" ca="1" si="275"/>
        <v>1.9471892714488361</v>
      </c>
      <c r="P986" s="94">
        <f t="shared" ca="1" si="276"/>
        <v>19.471892714488362</v>
      </c>
      <c r="Q986" s="94">
        <f t="shared" ca="1" si="277"/>
        <v>19.471892714488362</v>
      </c>
      <c r="R986" s="94">
        <f t="shared" ca="1" si="278"/>
        <v>1.9471892714488361</v>
      </c>
      <c r="S986" s="94">
        <f t="shared" ca="1" si="279"/>
        <v>1.9471892714488361</v>
      </c>
      <c r="T986" s="4">
        <f t="shared" ca="1" si="280"/>
        <v>1.4436765363790938E-4</v>
      </c>
      <c r="U986" s="46">
        <f t="shared" ca="1" si="281"/>
        <v>1602.7654679859752</v>
      </c>
      <c r="V986" s="4">
        <f t="shared" ca="1" si="282"/>
        <v>0.11883153494001822</v>
      </c>
      <c r="W986" s="13">
        <f t="shared" ca="1" si="283"/>
        <v>10135.778760000001</v>
      </c>
      <c r="X986" s="4">
        <f t="shared" ca="1" si="284"/>
        <v>0.75148246697424725</v>
      </c>
    </row>
    <row r="987" spans="1:24" x14ac:dyDescent="0.2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1.5592500000000001E-3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2.995618657185003E-6</v>
      </c>
      <c r="L987" s="13">
        <f t="shared" ca="1" si="272"/>
        <v>184</v>
      </c>
      <c r="M987" s="7">
        <f t="shared" ca="1" si="273"/>
        <v>816</v>
      </c>
      <c r="N987" s="44">
        <f t="shared" ca="1" si="274"/>
        <v>7</v>
      </c>
      <c r="O987" s="94">
        <f t="shared" ca="1" si="275"/>
        <v>1.9471892714488361</v>
      </c>
      <c r="P987" s="94">
        <f t="shared" ca="1" si="276"/>
        <v>19.471892714488362</v>
      </c>
      <c r="Q987" s="94">
        <f t="shared" ca="1" si="277"/>
        <v>19.471892714488362</v>
      </c>
      <c r="R987" s="94">
        <f t="shared" ca="1" si="278"/>
        <v>1.9471892714488361</v>
      </c>
      <c r="S987" s="94">
        <f t="shared" ca="1" si="279"/>
        <v>1.9471892714488361</v>
      </c>
      <c r="T987" s="4">
        <f t="shared" ca="1" si="280"/>
        <v>5.8330365106226069E-6</v>
      </c>
      <c r="U987" s="46">
        <f t="shared" ca="1" si="281"/>
        <v>1580.7654679859752</v>
      </c>
      <c r="V987" s="4">
        <f t="shared" ca="1" si="282"/>
        <v>4.7353705285325702E-3</v>
      </c>
      <c r="W987" s="13">
        <f t="shared" ca="1" si="283"/>
        <v>8075.1227400000007</v>
      </c>
      <c r="X987" s="4">
        <f t="shared" ca="1" si="284"/>
        <v>2.4189988339002884E-2</v>
      </c>
    </row>
    <row r="988" spans="1:24" x14ac:dyDescent="0.2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1.5592500000000001E-3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4.5388161472500089E-8</v>
      </c>
      <c r="L988" s="13">
        <f t="shared" ca="1" si="272"/>
        <v>162</v>
      </c>
      <c r="M988" s="7">
        <f t="shared" ca="1" si="273"/>
        <v>838</v>
      </c>
      <c r="N988" s="44">
        <f t="shared" ca="1" si="274"/>
        <v>7</v>
      </c>
      <c r="O988" s="94">
        <f t="shared" ca="1" si="275"/>
        <v>1.9471892714488361</v>
      </c>
      <c r="P988" s="94">
        <f t="shared" ca="1" si="276"/>
        <v>19.471892714488362</v>
      </c>
      <c r="Q988" s="94">
        <f t="shared" ca="1" si="277"/>
        <v>19.471892714488362</v>
      </c>
      <c r="R988" s="94">
        <f t="shared" ca="1" si="278"/>
        <v>1.9471892714488361</v>
      </c>
      <c r="S988" s="94">
        <f t="shared" ca="1" si="279"/>
        <v>1.9471892714488361</v>
      </c>
      <c r="T988" s="4">
        <f t="shared" ca="1" si="280"/>
        <v>8.8379341070039586E-8</v>
      </c>
      <c r="U988" s="46">
        <f t="shared" ca="1" si="281"/>
        <v>1558.7654679859752</v>
      </c>
      <c r="V988" s="4">
        <f t="shared" ca="1" si="282"/>
        <v>7.0749498758704608E-5</v>
      </c>
      <c r="W988" s="13">
        <f t="shared" ca="1" si="283"/>
        <v>6014.4667200000004</v>
      </c>
      <c r="X988" s="4">
        <f t="shared" ca="1" si="284"/>
        <v>2.7298558665833801E-4</v>
      </c>
    </row>
    <row r="989" spans="1:24" x14ac:dyDescent="0.2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1.5592500000000001E-3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3.0564418500000085E-10</v>
      </c>
      <c r="L989" s="13">
        <f t="shared" ca="1" si="272"/>
        <v>140</v>
      </c>
      <c r="M989" s="7">
        <f t="shared" ca="1" si="273"/>
        <v>860</v>
      </c>
      <c r="N989" s="44">
        <f t="shared" ca="1" si="274"/>
        <v>8</v>
      </c>
      <c r="O989" s="94">
        <f t="shared" ca="1" si="275"/>
        <v>2.1318561482700513</v>
      </c>
      <c r="P989" s="94">
        <f t="shared" ca="1" si="276"/>
        <v>21.318561482700517</v>
      </c>
      <c r="Q989" s="94">
        <f t="shared" ca="1" si="277"/>
        <v>21.133894605879298</v>
      </c>
      <c r="R989" s="94">
        <f t="shared" ca="1" si="278"/>
        <v>2.1226228044289908</v>
      </c>
      <c r="S989" s="94">
        <f t="shared" ca="1" si="279"/>
        <v>2.1318561482700513</v>
      </c>
      <c r="T989" s="4">
        <f t="shared" ca="1" si="280"/>
        <v>6.5158943497524082E-10</v>
      </c>
      <c r="U989" s="46">
        <f t="shared" ca="1" si="281"/>
        <v>1642.1665171136483</v>
      </c>
      <c r="V989" s="4">
        <f t="shared" ca="1" si="282"/>
        <v>5.0191864675749097E-7</v>
      </c>
      <c r="W989" s="13">
        <f t="shared" ca="1" si="283"/>
        <v>3953.8107000000005</v>
      </c>
      <c r="X989" s="4">
        <f t="shared" ca="1" si="284"/>
        <v>1.208459249045783E-6</v>
      </c>
    </row>
    <row r="990" spans="1:24" x14ac:dyDescent="0.2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1.5592500000000001E-3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7.7182875000000287E-13</v>
      </c>
      <c r="L990" s="13">
        <f t="shared" ca="1" si="272"/>
        <v>118</v>
      </c>
      <c r="M990" s="7">
        <f t="shared" ca="1" si="273"/>
        <v>882</v>
      </c>
      <c r="N990" s="44">
        <f t="shared" ca="1" si="274"/>
        <v>8</v>
      </c>
      <c r="O990" s="94">
        <f t="shared" ca="1" si="275"/>
        <v>2.1318561482700513</v>
      </c>
      <c r="P990" s="94">
        <f t="shared" ca="1" si="276"/>
        <v>21.318561482700517</v>
      </c>
      <c r="Q990" s="94">
        <f t="shared" ca="1" si="277"/>
        <v>21.318561482700517</v>
      </c>
      <c r="R990" s="94">
        <f t="shared" ca="1" si="278"/>
        <v>2.1318561482700518</v>
      </c>
      <c r="S990" s="94">
        <f t="shared" ca="1" si="279"/>
        <v>2.1318561482700513</v>
      </c>
      <c r="T990" s="4">
        <f t="shared" ca="1" si="280"/>
        <v>1.6454278660990945E-12</v>
      </c>
      <c r="U990" s="46">
        <f t="shared" ca="1" si="281"/>
        <v>1620.1665171136483</v>
      </c>
      <c r="V990" s="4">
        <f t="shared" ca="1" si="282"/>
        <v>1.2504910976956854E-9</v>
      </c>
      <c r="W990" s="13">
        <f t="shared" ca="1" si="283"/>
        <v>1893.1546800000001</v>
      </c>
      <c r="X990" s="4">
        <f t="shared" ca="1" si="284"/>
        <v>1.4611912102210556E-9</v>
      </c>
    </row>
    <row r="991" spans="1:24" x14ac:dyDescent="0.2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1.5592500000000001E-3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154</v>
      </c>
      <c r="M991" s="7">
        <f t="shared" ca="1" si="273"/>
        <v>846</v>
      </c>
      <c r="N991" s="44">
        <f t="shared" ca="1" si="274"/>
        <v>8</v>
      </c>
      <c r="O991" s="94">
        <f t="shared" ca="1" si="275"/>
        <v>2.1318561482700513</v>
      </c>
      <c r="P991" s="94">
        <f t="shared" ca="1" si="276"/>
        <v>20.395227098594436</v>
      </c>
      <c r="Q991" s="94">
        <f t="shared" ca="1" si="277"/>
        <v>19.471892714488362</v>
      </c>
      <c r="R991" s="94">
        <f t="shared" ca="1" si="278"/>
        <v>1.9933559906541398</v>
      </c>
      <c r="S991" s="94">
        <f t="shared" ca="1" si="279"/>
        <v>2.1318561482700513</v>
      </c>
      <c r="T991" s="4">
        <f t="shared" ca="1" si="280"/>
        <v>0</v>
      </c>
      <c r="U991" s="46">
        <f t="shared" ca="1" si="281"/>
        <v>1656.1665171136483</v>
      </c>
      <c r="V991" s="4">
        <f t="shared" ca="1" si="282"/>
        <v>0</v>
      </c>
      <c r="W991" s="13">
        <f t="shared" ca="1" si="283"/>
        <v>14424.592140000001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1.5592500000000001E-3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132</v>
      </c>
      <c r="M992" s="7">
        <f t="shared" ca="1" si="273"/>
        <v>868</v>
      </c>
      <c r="N992" s="44">
        <f t="shared" ca="1" si="274"/>
        <v>8</v>
      </c>
      <c r="O992" s="94">
        <f t="shared" ca="1" si="275"/>
        <v>2.1318561482700513</v>
      </c>
      <c r="P992" s="94">
        <f t="shared" ca="1" si="276"/>
        <v>21.318561482700517</v>
      </c>
      <c r="Q992" s="94">
        <f t="shared" ca="1" si="277"/>
        <v>21.318561482700517</v>
      </c>
      <c r="R992" s="94">
        <f t="shared" ca="1" si="278"/>
        <v>2.1318561482700518</v>
      </c>
      <c r="S992" s="94">
        <f t="shared" ca="1" si="279"/>
        <v>2.1318561482700513</v>
      </c>
      <c r="T992" s="4">
        <f t="shared" ca="1" si="280"/>
        <v>0</v>
      </c>
      <c r="U992" s="46">
        <f t="shared" ca="1" si="281"/>
        <v>1634.1665171136483</v>
      </c>
      <c r="V992" s="4">
        <f t="shared" ca="1" si="282"/>
        <v>0</v>
      </c>
      <c r="W992" s="13">
        <f t="shared" ca="1" si="283"/>
        <v>12363.93612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1.5592500000000001E-3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110</v>
      </c>
      <c r="M993" s="7">
        <f t="shared" ca="1" si="273"/>
        <v>890</v>
      </c>
      <c r="N993" s="44">
        <f t="shared" ca="1" si="274"/>
        <v>8</v>
      </c>
      <c r="O993" s="94">
        <f t="shared" ca="1" si="275"/>
        <v>2.1318561482700513</v>
      </c>
      <c r="P993" s="94">
        <f t="shared" ca="1" si="276"/>
        <v>21.318561482700517</v>
      </c>
      <c r="Q993" s="94">
        <f t="shared" ca="1" si="277"/>
        <v>21.318561482700517</v>
      </c>
      <c r="R993" s="94">
        <f t="shared" ca="1" si="278"/>
        <v>2.1318561482700518</v>
      </c>
      <c r="S993" s="94">
        <f t="shared" ca="1" si="279"/>
        <v>2.1318561482700513</v>
      </c>
      <c r="T993" s="4">
        <f t="shared" ca="1" si="280"/>
        <v>0</v>
      </c>
      <c r="U993" s="46">
        <f t="shared" ca="1" si="281"/>
        <v>1612.1665171136483</v>
      </c>
      <c r="V993" s="4">
        <f t="shared" ca="1" si="282"/>
        <v>0</v>
      </c>
      <c r="W993" s="13">
        <f t="shared" ca="1" si="283"/>
        <v>10303.2801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1.5592500000000001E-3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7.4890466429625064E-7</v>
      </c>
      <c r="L994" s="13">
        <f t="shared" ca="1" si="272"/>
        <v>88</v>
      </c>
      <c r="M994" s="7">
        <f t="shared" ca="1" si="273"/>
        <v>912</v>
      </c>
      <c r="N994" s="44">
        <f t="shared" ca="1" si="274"/>
        <v>8</v>
      </c>
      <c r="O994" s="94">
        <f t="shared" ca="1" si="275"/>
        <v>2.1318561482700513</v>
      </c>
      <c r="P994" s="94">
        <f t="shared" ca="1" si="276"/>
        <v>21.318561482700517</v>
      </c>
      <c r="Q994" s="94">
        <f t="shared" ca="1" si="277"/>
        <v>21.318561482700517</v>
      </c>
      <c r="R994" s="94">
        <f t="shared" ca="1" si="278"/>
        <v>2.1318561482700518</v>
      </c>
      <c r="S994" s="94">
        <f t="shared" ca="1" si="279"/>
        <v>2.1318561482700513</v>
      </c>
      <c r="T994" s="4">
        <f t="shared" ca="1" si="280"/>
        <v>1.5965570130480807E-6</v>
      </c>
      <c r="U994" s="46">
        <f t="shared" ca="1" si="281"/>
        <v>1590.1665171136483</v>
      </c>
      <c r="V994" s="4">
        <f t="shared" ca="1" si="282"/>
        <v>1.190883121674135E-3</v>
      </c>
      <c r="W994" s="13">
        <f t="shared" ca="1" si="283"/>
        <v>8242.6240800000014</v>
      </c>
      <c r="X994" s="4">
        <f t="shared" ca="1" si="284"/>
        <v>6.1729396195525929E-3</v>
      </c>
    </row>
    <row r="995" spans="1:24" x14ac:dyDescent="0.2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1.5592500000000001E-3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3.0258774315000053E-8</v>
      </c>
      <c r="L995" s="13">
        <f t="shared" ca="1" si="272"/>
        <v>66</v>
      </c>
      <c r="M995" s="7">
        <f t="shared" ca="1" si="273"/>
        <v>934</v>
      </c>
      <c r="N995" s="44">
        <f t="shared" ca="1" si="274"/>
        <v>8</v>
      </c>
      <c r="O995" s="94">
        <f t="shared" ca="1" si="275"/>
        <v>2.1318561482700513</v>
      </c>
      <c r="P995" s="94">
        <f t="shared" ca="1" si="276"/>
        <v>21.318561482700517</v>
      </c>
      <c r="Q995" s="94">
        <f t="shared" ca="1" si="277"/>
        <v>21.318561482700517</v>
      </c>
      <c r="R995" s="94">
        <f t="shared" ca="1" si="278"/>
        <v>2.1318561482700518</v>
      </c>
      <c r="S995" s="94">
        <f t="shared" ca="1" si="279"/>
        <v>2.1318561482700513</v>
      </c>
      <c r="T995" s="4">
        <f t="shared" ca="1" si="280"/>
        <v>6.4507354062548774E-8</v>
      </c>
      <c r="U995" s="46">
        <f t="shared" ca="1" si="281"/>
        <v>1568.1665171136483</v>
      </c>
      <c r="V995" s="4">
        <f t="shared" ca="1" si="282"/>
        <v>4.7450796729681552E-5</v>
      </c>
      <c r="W995" s="13">
        <f t="shared" ca="1" si="283"/>
        <v>6181.9680600000002</v>
      </c>
      <c r="X995" s="4">
        <f t="shared" ca="1" si="284"/>
        <v>1.8705877635007872E-4</v>
      </c>
    </row>
    <row r="996" spans="1:24" x14ac:dyDescent="0.2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1.5592500000000001E-3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4.5846627750000127E-10</v>
      </c>
      <c r="L996" s="13">
        <f t="shared" ca="1" si="272"/>
        <v>44</v>
      </c>
      <c r="M996" s="7">
        <f t="shared" ca="1" si="273"/>
        <v>956</v>
      </c>
      <c r="N996" s="44">
        <f t="shared" ca="1" si="274"/>
        <v>8</v>
      </c>
      <c r="O996" s="94">
        <f t="shared" ca="1" si="275"/>
        <v>2.1318561482700513</v>
      </c>
      <c r="P996" s="94">
        <f t="shared" ca="1" si="276"/>
        <v>21.318561482700517</v>
      </c>
      <c r="Q996" s="94">
        <f t="shared" ca="1" si="277"/>
        <v>21.318561482700517</v>
      </c>
      <c r="R996" s="94">
        <f t="shared" ca="1" si="278"/>
        <v>2.1318561482700518</v>
      </c>
      <c r="S996" s="94">
        <f t="shared" ca="1" si="279"/>
        <v>2.1318561482700513</v>
      </c>
      <c r="T996" s="4">
        <f t="shared" ca="1" si="280"/>
        <v>9.7738415246286128E-10</v>
      </c>
      <c r="U996" s="46">
        <f t="shared" ca="1" si="281"/>
        <v>1546.1665171136483</v>
      </c>
      <c r="V996" s="4">
        <f t="shared" ca="1" si="282"/>
        <v>7.0886520749623637E-7</v>
      </c>
      <c r="W996" s="13">
        <f t="shared" ca="1" si="283"/>
        <v>4121.3120400000007</v>
      </c>
      <c r="X996" s="4">
        <f t="shared" ca="1" si="284"/>
        <v>1.8894825893947368E-6</v>
      </c>
    </row>
    <row r="997" spans="1:24" x14ac:dyDescent="0.2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1.5592500000000001E-3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3.0873150000000107E-12</v>
      </c>
      <c r="L997" s="13">
        <f t="shared" ca="1" si="272"/>
        <v>22</v>
      </c>
      <c r="M997" s="7">
        <f t="shared" ca="1" si="273"/>
        <v>978</v>
      </c>
      <c r="N997" s="44">
        <f t="shared" ca="1" si="274"/>
        <v>9</v>
      </c>
      <c r="O997" s="94">
        <f t="shared" ca="1" si="275"/>
        <v>2.2914004227428402</v>
      </c>
      <c r="P997" s="94">
        <f t="shared" ca="1" si="276"/>
        <v>22.914004227428396</v>
      </c>
      <c r="Q997" s="94">
        <f t="shared" ca="1" si="277"/>
        <v>22.435371404010034</v>
      </c>
      <c r="R997" s="94">
        <f t="shared" ca="1" si="278"/>
        <v>2.2674687815719219</v>
      </c>
      <c r="S997" s="94">
        <f t="shared" ca="1" si="279"/>
        <v>2.2914004227428402</v>
      </c>
      <c r="T997" s="4">
        <f t="shared" ca="1" si="280"/>
        <v>7.074274896140336E-12</v>
      </c>
      <c r="U997" s="46">
        <f t="shared" ca="1" si="281"/>
        <v>1615.2285104781965</v>
      </c>
      <c r="V997" s="4">
        <f t="shared" ca="1" si="282"/>
        <v>4.9867192088270107E-9</v>
      </c>
      <c r="W997" s="13">
        <f t="shared" ca="1" si="283"/>
        <v>2060.6560200000004</v>
      </c>
      <c r="X997" s="4">
        <f t="shared" ca="1" si="284"/>
        <v>6.3618942403863228E-9</v>
      </c>
    </row>
    <row r="998" spans="1:24" x14ac:dyDescent="0.2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1.5592500000000001E-3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7.7962500000000367E-15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2.2914004227428402</v>
      </c>
      <c r="P998" s="94">
        <f t="shared" ca="1" si="276"/>
        <v>22.914004227428396</v>
      </c>
      <c r="Q998" s="94">
        <f t="shared" ca="1" si="277"/>
        <v>22.914004227428396</v>
      </c>
      <c r="R998" s="94">
        <f t="shared" ca="1" si="278"/>
        <v>2.2914004227428397</v>
      </c>
      <c r="S998" s="94">
        <f t="shared" ca="1" si="279"/>
        <v>2.2914004227428402</v>
      </c>
      <c r="T998" s="4">
        <f t="shared" ca="1" si="280"/>
        <v>1.7864330545808953E-14</v>
      </c>
      <c r="U998" s="46">
        <f t="shared" ca="1" si="281"/>
        <v>1593.2285104781965</v>
      </c>
      <c r="V998" s="4">
        <f t="shared" ca="1" si="282"/>
        <v>1.2421207774815698E-11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2.4750000000000002E-3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390</v>
      </c>
      <c r="M999" s="7">
        <f t="shared" ref="M999:M1062" ca="1" si="292">MAX(Set2MinTP-(L999+Set2Regain), 0)</f>
        <v>610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1.7328654063263913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17.016733856373008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14.209451994354866</v>
      </c>
      <c r="R999" s="94">
        <f t="shared" ref="R999:R1062" ca="1" si="297">(P999+Q999)/20</f>
        <v>1.5613092925363936</v>
      </c>
      <c r="S999" s="94">
        <f t="shared" ref="S999:S1062" ca="1" si="298">R999*Set2ConserveTP + O999*(1-Set2ConserveTP)</f>
        <v>1.7328654063263913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1664.4373026654887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18996.599646000002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2.4750000000000002E-3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368</v>
      </c>
      <c r="M1000" s="7">
        <f t="shared" ca="1" si="292"/>
        <v>632</v>
      </c>
      <c r="N1000" s="44">
        <f t="shared" ca="1" si="293"/>
        <v>6</v>
      </c>
      <c r="O1000" s="94">
        <f t="shared" ca="1" si="294"/>
        <v>1.7328654063263913</v>
      </c>
      <c r="P1000" s="94">
        <f t="shared" ca="1" si="295"/>
        <v>17.328654063263912</v>
      </c>
      <c r="Q1000" s="94">
        <f t="shared" ca="1" si="296"/>
        <v>17.328654063263912</v>
      </c>
      <c r="R1000" s="94">
        <f t="shared" ca="1" si="297"/>
        <v>1.7328654063263911</v>
      </c>
      <c r="S1000" s="94">
        <f t="shared" ca="1" si="298"/>
        <v>1.7328654063263913</v>
      </c>
      <c r="T1000" s="4">
        <f t="shared" ca="1" si="299"/>
        <v>0</v>
      </c>
      <c r="U1000" s="46">
        <f t="shared" ca="1" si="300"/>
        <v>1642.4373026654887</v>
      </c>
      <c r="V1000" s="4">
        <f t="shared" ca="1" si="301"/>
        <v>0</v>
      </c>
      <c r="W1000" s="13">
        <f t="shared" ca="1" si="302"/>
        <v>16935.943626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2.4750000000000002E-3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2.2136552012791012E-3</v>
      </c>
      <c r="L1001" s="13">
        <f t="shared" ca="1" si="291"/>
        <v>346</v>
      </c>
      <c r="M1001" s="7">
        <f t="shared" ca="1" si="292"/>
        <v>654</v>
      </c>
      <c r="N1001" s="44">
        <f t="shared" ca="1" si="293"/>
        <v>6</v>
      </c>
      <c r="O1001" s="94">
        <f t="shared" ca="1" si="294"/>
        <v>1.7328654063263913</v>
      </c>
      <c r="P1001" s="94">
        <f t="shared" ca="1" si="295"/>
        <v>17.328654063263912</v>
      </c>
      <c r="Q1001" s="94">
        <f t="shared" ca="1" si="296"/>
        <v>17.328654063263912</v>
      </c>
      <c r="R1001" s="94">
        <f t="shared" ca="1" si="297"/>
        <v>1.7328654063263911</v>
      </c>
      <c r="S1001" s="94">
        <f t="shared" ca="1" si="298"/>
        <v>1.7328654063263913</v>
      </c>
      <c r="T1001" s="4">
        <f t="shared" ca="1" si="299"/>
        <v>3.835966519831039E-3</v>
      </c>
      <c r="U1001" s="46">
        <f t="shared" ca="1" si="300"/>
        <v>1620.4373026654887</v>
      </c>
      <c r="V1001" s="4">
        <f t="shared" ca="1" si="301"/>
        <v>3.587089463392136</v>
      </c>
      <c r="W1001" s="13">
        <f t="shared" ca="1" si="302"/>
        <v>14875.287606000002</v>
      </c>
      <c r="X1001" s="4">
        <f t="shared" ca="1" si="303"/>
        <v>32.928757779544455</v>
      </c>
    </row>
    <row r="1002" spans="1:24" x14ac:dyDescent="0.2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2.4750000000000002E-3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1.1180076774136884E-4</v>
      </c>
      <c r="L1002" s="13">
        <f t="shared" ca="1" si="291"/>
        <v>324</v>
      </c>
      <c r="M1002" s="7">
        <f t="shared" ca="1" si="292"/>
        <v>676</v>
      </c>
      <c r="N1002" s="44">
        <f t="shared" ca="1" si="293"/>
        <v>6</v>
      </c>
      <c r="O1002" s="94">
        <f t="shared" ca="1" si="294"/>
        <v>1.7328654063263913</v>
      </c>
      <c r="P1002" s="94">
        <f t="shared" ca="1" si="295"/>
        <v>17.328654063263912</v>
      </c>
      <c r="Q1002" s="94">
        <f t="shared" ca="1" si="296"/>
        <v>17.328654063263912</v>
      </c>
      <c r="R1002" s="94">
        <f t="shared" ca="1" si="297"/>
        <v>1.7328654063263911</v>
      </c>
      <c r="S1002" s="94">
        <f t="shared" ca="1" si="298"/>
        <v>1.7328654063263913</v>
      </c>
      <c r="T1002" s="4">
        <f t="shared" ca="1" si="299"/>
        <v>1.9373568281974964E-4</v>
      </c>
      <c r="U1002" s="46">
        <f t="shared" ca="1" si="300"/>
        <v>1598.4373026654887</v>
      </c>
      <c r="V1002" s="4">
        <f t="shared" ca="1" si="301"/>
        <v>0.17870651762444439</v>
      </c>
      <c r="W1002" s="13">
        <f t="shared" ca="1" si="302"/>
        <v>12814.631586000003</v>
      </c>
      <c r="X1002" s="4">
        <f t="shared" ca="1" si="303"/>
        <v>1.4326856496375955</v>
      </c>
    </row>
    <row r="1003" spans="1:24" x14ac:dyDescent="0.2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2.4750000000000002E-3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2.2586013685125042E-6</v>
      </c>
      <c r="L1003" s="13">
        <f t="shared" ca="1" si="291"/>
        <v>302</v>
      </c>
      <c r="M1003" s="7">
        <f t="shared" ca="1" si="292"/>
        <v>698</v>
      </c>
      <c r="N1003" s="44">
        <f t="shared" ca="1" si="293"/>
        <v>6</v>
      </c>
      <c r="O1003" s="94">
        <f t="shared" ca="1" si="294"/>
        <v>1.7328654063263913</v>
      </c>
      <c r="P1003" s="94">
        <f t="shared" ca="1" si="295"/>
        <v>17.328654063263912</v>
      </c>
      <c r="Q1003" s="94">
        <f t="shared" ca="1" si="296"/>
        <v>17.328654063263912</v>
      </c>
      <c r="R1003" s="94">
        <f t="shared" ca="1" si="297"/>
        <v>1.7328654063263911</v>
      </c>
      <c r="S1003" s="94">
        <f t="shared" ca="1" si="298"/>
        <v>1.7328654063263913</v>
      </c>
      <c r="T1003" s="4">
        <f t="shared" ca="1" si="299"/>
        <v>3.9138521781767638E-6</v>
      </c>
      <c r="U1003" s="46">
        <f t="shared" ca="1" si="300"/>
        <v>1576.4373026654887</v>
      </c>
      <c r="V1003" s="4">
        <f t="shared" ca="1" si="301"/>
        <v>3.5605434491744335E-3</v>
      </c>
      <c r="W1003" s="13">
        <f t="shared" ca="1" si="302"/>
        <v>10753.975566000001</v>
      </c>
      <c r="X1003" s="4">
        <f t="shared" ca="1" si="303"/>
        <v>2.4288943930317636E-2</v>
      </c>
    </row>
    <row r="1004" spans="1:24" x14ac:dyDescent="0.2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2.4750000000000002E-3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2.2814155237500063E-8</v>
      </c>
      <c r="L1004" s="13">
        <f t="shared" ca="1" si="291"/>
        <v>280</v>
      </c>
      <c r="M1004" s="7">
        <f t="shared" ca="1" si="292"/>
        <v>720</v>
      </c>
      <c r="N1004" s="44">
        <f t="shared" ca="1" si="293"/>
        <v>6</v>
      </c>
      <c r="O1004" s="94">
        <f t="shared" ca="1" si="294"/>
        <v>1.7328654063263913</v>
      </c>
      <c r="P1004" s="94">
        <f t="shared" ca="1" si="295"/>
        <v>17.328654063263912</v>
      </c>
      <c r="Q1004" s="94">
        <f t="shared" ca="1" si="296"/>
        <v>17.328654063263912</v>
      </c>
      <c r="R1004" s="94">
        <f t="shared" ca="1" si="297"/>
        <v>1.7328654063263911</v>
      </c>
      <c r="S1004" s="94">
        <f t="shared" ca="1" si="298"/>
        <v>1.7328654063263913</v>
      </c>
      <c r="T1004" s="4">
        <f t="shared" ca="1" si="299"/>
        <v>3.9533860385623916E-8</v>
      </c>
      <c r="U1004" s="46">
        <f t="shared" ca="1" si="300"/>
        <v>1554.4373026654887</v>
      </c>
      <c r="V1004" s="4">
        <f t="shared" ca="1" si="301"/>
        <v>3.5463173929971326E-5</v>
      </c>
      <c r="W1004" s="13">
        <f t="shared" ca="1" si="302"/>
        <v>8693.3195460000024</v>
      </c>
      <c r="X1004" s="4">
        <f t="shared" ca="1" si="303"/>
        <v>1.9833074165163763E-4</v>
      </c>
    </row>
    <row r="1005" spans="1:24" x14ac:dyDescent="0.2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2.4750000000000002E-3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1.1522300625000042E-10</v>
      </c>
      <c r="L1005" s="13">
        <f t="shared" ca="1" si="291"/>
        <v>258</v>
      </c>
      <c r="M1005" s="7">
        <f t="shared" ca="1" si="292"/>
        <v>742</v>
      </c>
      <c r="N1005" s="44">
        <f t="shared" ca="1" si="293"/>
        <v>7</v>
      </c>
      <c r="O1005" s="94">
        <f t="shared" ca="1" si="294"/>
        <v>1.9471892714488361</v>
      </c>
      <c r="P1005" s="94">
        <f t="shared" ca="1" si="295"/>
        <v>19.471892714488362</v>
      </c>
      <c r="Q1005" s="94">
        <f t="shared" ca="1" si="296"/>
        <v>19.471892714488362</v>
      </c>
      <c r="R1005" s="94">
        <f t="shared" ca="1" si="297"/>
        <v>1.9471892714488361</v>
      </c>
      <c r="S1005" s="94">
        <f t="shared" ca="1" si="298"/>
        <v>1.9471892714488361</v>
      </c>
      <c r="T1005" s="4">
        <f t="shared" ca="1" si="299"/>
        <v>2.2436100159408302E-10</v>
      </c>
      <c r="U1005" s="46">
        <f t="shared" ca="1" si="300"/>
        <v>1654.7654679859752</v>
      </c>
      <c r="V1005" s="4">
        <f t="shared" ca="1" si="301"/>
        <v>1.9066705186003289E-7</v>
      </c>
      <c r="W1005" s="13">
        <f t="shared" ca="1" si="302"/>
        <v>6632.6635260000012</v>
      </c>
      <c r="X1005" s="4">
        <f t="shared" ca="1" si="303"/>
        <v>7.6423543091044799E-7</v>
      </c>
    </row>
    <row r="1006" spans="1:24" x14ac:dyDescent="0.2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2.4750000000000002E-3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2.3277375000000108E-13</v>
      </c>
      <c r="L1006" s="13">
        <f t="shared" ca="1" si="291"/>
        <v>236</v>
      </c>
      <c r="M1006" s="7">
        <f t="shared" ca="1" si="292"/>
        <v>764</v>
      </c>
      <c r="N1006" s="44">
        <f t="shared" ca="1" si="293"/>
        <v>7</v>
      </c>
      <c r="O1006" s="94">
        <f t="shared" ca="1" si="294"/>
        <v>1.9471892714488361</v>
      </c>
      <c r="P1006" s="94">
        <f t="shared" ca="1" si="295"/>
        <v>19.471892714488362</v>
      </c>
      <c r="Q1006" s="94">
        <f t="shared" ca="1" si="296"/>
        <v>19.471892714488362</v>
      </c>
      <c r="R1006" s="94">
        <f t="shared" ca="1" si="297"/>
        <v>1.9471892714488361</v>
      </c>
      <c r="S1006" s="94">
        <f t="shared" ca="1" si="298"/>
        <v>1.9471892714488361</v>
      </c>
      <c r="T1006" s="4">
        <f t="shared" ca="1" si="299"/>
        <v>4.5325454867491564E-13</v>
      </c>
      <c r="U1006" s="46">
        <f t="shared" ca="1" si="300"/>
        <v>1632.7654679859752</v>
      </c>
      <c r="V1006" s="4">
        <f t="shared" ca="1" si="301"/>
        <v>3.8006494085360217E-10</v>
      </c>
      <c r="W1006" s="13">
        <f t="shared" ca="1" si="302"/>
        <v>4572.0075060000008</v>
      </c>
      <c r="X1006" s="4">
        <f t="shared" ca="1" si="303"/>
        <v>1.0642433321997727E-9</v>
      </c>
    </row>
    <row r="1007" spans="1:24" x14ac:dyDescent="0.2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2.4750000000000002E-3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272</v>
      </c>
      <c r="M1007" s="7">
        <f t="shared" ca="1" si="292"/>
        <v>728</v>
      </c>
      <c r="N1007" s="44">
        <f t="shared" ca="1" si="293"/>
        <v>7</v>
      </c>
      <c r="O1007" s="94">
        <f t="shared" ca="1" si="294"/>
        <v>1.9471892714488361</v>
      </c>
      <c r="P1007" s="94">
        <f t="shared" ca="1" si="295"/>
        <v>18.828921119121027</v>
      </c>
      <c r="Q1007" s="94">
        <f t="shared" ca="1" si="296"/>
        <v>17.328654063263912</v>
      </c>
      <c r="R1007" s="94">
        <f t="shared" ca="1" si="297"/>
        <v>1.8078787591192469</v>
      </c>
      <c r="S1007" s="94">
        <f t="shared" ca="1" si="298"/>
        <v>1.9471892714488361</v>
      </c>
      <c r="T1007" s="4">
        <f t="shared" ca="1" si="299"/>
        <v>0</v>
      </c>
      <c r="U1007" s="46">
        <f t="shared" ca="1" si="300"/>
        <v>1668.7654679859752</v>
      </c>
      <c r="V1007" s="4">
        <f t="shared" ca="1" si="301"/>
        <v>0</v>
      </c>
      <c r="W1007" s="13">
        <f t="shared" ca="1" si="302"/>
        <v>17103.444966000003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2.4750000000000002E-3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250</v>
      </c>
      <c r="M1008" s="7">
        <f t="shared" ca="1" si="292"/>
        <v>750</v>
      </c>
      <c r="N1008" s="44">
        <f t="shared" ca="1" si="293"/>
        <v>7</v>
      </c>
      <c r="O1008" s="94">
        <f t="shared" ca="1" si="294"/>
        <v>1.9471892714488361</v>
      </c>
      <c r="P1008" s="94">
        <f t="shared" ca="1" si="295"/>
        <v>19.471892714488362</v>
      </c>
      <c r="Q1008" s="94">
        <f t="shared" ca="1" si="296"/>
        <v>19.471892714488362</v>
      </c>
      <c r="R1008" s="94">
        <f t="shared" ca="1" si="297"/>
        <v>1.9471892714488361</v>
      </c>
      <c r="S1008" s="94">
        <f t="shared" ca="1" si="298"/>
        <v>1.9471892714488361</v>
      </c>
      <c r="T1008" s="4">
        <f t="shared" ca="1" si="299"/>
        <v>0</v>
      </c>
      <c r="U1008" s="46">
        <f t="shared" ca="1" si="300"/>
        <v>1646.7654679859752</v>
      </c>
      <c r="V1008" s="4">
        <f t="shared" ca="1" si="301"/>
        <v>0</v>
      </c>
      <c r="W1008" s="13">
        <f t="shared" ca="1" si="302"/>
        <v>15042.788946000001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2.4750000000000002E-3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2.2360153548273769E-5</v>
      </c>
      <c r="L1009" s="13">
        <f t="shared" ca="1" si="291"/>
        <v>228</v>
      </c>
      <c r="M1009" s="7">
        <f t="shared" ca="1" si="292"/>
        <v>772</v>
      </c>
      <c r="N1009" s="44">
        <f t="shared" ca="1" si="293"/>
        <v>7</v>
      </c>
      <c r="O1009" s="94">
        <f t="shared" ca="1" si="294"/>
        <v>1.9471892714488361</v>
      </c>
      <c r="P1009" s="94">
        <f t="shared" ca="1" si="295"/>
        <v>19.471892714488362</v>
      </c>
      <c r="Q1009" s="94">
        <f t="shared" ca="1" si="296"/>
        <v>19.471892714488362</v>
      </c>
      <c r="R1009" s="94">
        <f t="shared" ca="1" si="297"/>
        <v>1.9471892714488361</v>
      </c>
      <c r="S1009" s="94">
        <f t="shared" ca="1" si="298"/>
        <v>1.9471892714488361</v>
      </c>
      <c r="T1009" s="4">
        <f t="shared" ca="1" si="299"/>
        <v>4.3539451097147311E-5</v>
      </c>
      <c r="U1009" s="46">
        <f t="shared" ca="1" si="300"/>
        <v>1624.7654679859752</v>
      </c>
      <c r="V1009" s="4">
        <f t="shared" ca="1" si="301"/>
        <v>3.6330005344099296E-2</v>
      </c>
      <c r="W1009" s="13">
        <f t="shared" ca="1" si="302"/>
        <v>12982.132926</v>
      </c>
      <c r="X1009" s="4">
        <f t="shared" ca="1" si="303"/>
        <v>0.29028248560946063</v>
      </c>
    </row>
    <row r="1010" spans="1:24" x14ac:dyDescent="0.2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2.4750000000000002E-3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1.1293006842562519E-6</v>
      </c>
      <c r="L1010" s="13">
        <f t="shared" ca="1" si="291"/>
        <v>206</v>
      </c>
      <c r="M1010" s="7">
        <f t="shared" ca="1" si="292"/>
        <v>794</v>
      </c>
      <c r="N1010" s="44">
        <f t="shared" ca="1" si="293"/>
        <v>7</v>
      </c>
      <c r="O1010" s="94">
        <f t="shared" ca="1" si="294"/>
        <v>1.9471892714488361</v>
      </c>
      <c r="P1010" s="94">
        <f t="shared" ca="1" si="295"/>
        <v>19.471892714488362</v>
      </c>
      <c r="Q1010" s="94">
        <f t="shared" ca="1" si="296"/>
        <v>19.471892714488362</v>
      </c>
      <c r="R1010" s="94">
        <f t="shared" ca="1" si="297"/>
        <v>1.9471892714488361</v>
      </c>
      <c r="S1010" s="94">
        <f t="shared" ca="1" si="298"/>
        <v>1.9471892714488361</v>
      </c>
      <c r="T1010" s="4">
        <f t="shared" ca="1" si="299"/>
        <v>2.1989621766236031E-6</v>
      </c>
      <c r="U1010" s="46">
        <f t="shared" ca="1" si="300"/>
        <v>1602.7654679859752</v>
      </c>
      <c r="V1010" s="4">
        <f t="shared" ca="1" si="301"/>
        <v>1.8100041396988537E-3</v>
      </c>
      <c r="W1010" s="13">
        <f t="shared" ca="1" si="302"/>
        <v>10921.476906000002</v>
      </c>
      <c r="X1010" s="4">
        <f t="shared" ca="1" si="303"/>
        <v>1.2333631343034656E-2</v>
      </c>
    </row>
    <row r="1011" spans="1:24" x14ac:dyDescent="0.2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2.4750000000000002E-3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2.2814155237500063E-8</v>
      </c>
      <c r="L1011" s="13">
        <f t="shared" ca="1" si="291"/>
        <v>184</v>
      </c>
      <c r="M1011" s="7">
        <f t="shared" ca="1" si="292"/>
        <v>816</v>
      </c>
      <c r="N1011" s="44">
        <f t="shared" ca="1" si="293"/>
        <v>7</v>
      </c>
      <c r="O1011" s="94">
        <f t="shared" ca="1" si="294"/>
        <v>1.9471892714488361</v>
      </c>
      <c r="P1011" s="94">
        <f t="shared" ca="1" si="295"/>
        <v>19.471892714488362</v>
      </c>
      <c r="Q1011" s="94">
        <f t="shared" ca="1" si="296"/>
        <v>19.471892714488362</v>
      </c>
      <c r="R1011" s="94">
        <f t="shared" ca="1" si="297"/>
        <v>1.9471892714488361</v>
      </c>
      <c r="S1011" s="94">
        <f t="shared" ca="1" si="298"/>
        <v>1.9471892714488361</v>
      </c>
      <c r="T1011" s="4">
        <f t="shared" ca="1" si="299"/>
        <v>4.4423478315628399E-8</v>
      </c>
      <c r="U1011" s="46">
        <f t="shared" ca="1" si="300"/>
        <v>1580.7654679859752</v>
      </c>
      <c r="V1011" s="4">
        <f t="shared" ca="1" si="301"/>
        <v>3.6063828780711475E-5</v>
      </c>
      <c r="W1011" s="13">
        <f t="shared" ca="1" si="302"/>
        <v>8860.8208860000013</v>
      </c>
      <c r="X1011" s="4">
        <f t="shared" ca="1" si="303"/>
        <v>2.0215214322488688E-4</v>
      </c>
    </row>
    <row r="1012" spans="1:24" x14ac:dyDescent="0.2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2.4750000000000002E-3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2.3044601250000084E-10</v>
      </c>
      <c r="L1012" s="13">
        <f t="shared" ca="1" si="291"/>
        <v>162</v>
      </c>
      <c r="M1012" s="7">
        <f t="shared" ca="1" si="292"/>
        <v>838</v>
      </c>
      <c r="N1012" s="44">
        <f t="shared" ca="1" si="293"/>
        <v>7</v>
      </c>
      <c r="O1012" s="94">
        <f t="shared" ca="1" si="294"/>
        <v>1.9471892714488361</v>
      </c>
      <c r="P1012" s="94">
        <f t="shared" ca="1" si="295"/>
        <v>19.471892714488362</v>
      </c>
      <c r="Q1012" s="94">
        <f t="shared" ca="1" si="296"/>
        <v>19.471892714488362</v>
      </c>
      <c r="R1012" s="94">
        <f t="shared" ca="1" si="297"/>
        <v>1.9471892714488361</v>
      </c>
      <c r="S1012" s="94">
        <f t="shared" ca="1" si="298"/>
        <v>1.9471892714488361</v>
      </c>
      <c r="T1012" s="4">
        <f t="shared" ca="1" si="299"/>
        <v>4.4872200318816604E-10</v>
      </c>
      <c r="U1012" s="46">
        <f t="shared" ca="1" si="300"/>
        <v>1558.7654679859752</v>
      </c>
      <c r="V1012" s="4">
        <f t="shared" ca="1" si="301"/>
        <v>3.5921128652006569E-7</v>
      </c>
      <c r="W1012" s="13">
        <f t="shared" ca="1" si="302"/>
        <v>6800.164866000001</v>
      </c>
      <c r="X1012" s="4">
        <f t="shared" ca="1" si="303"/>
        <v>1.5670708777123027E-6</v>
      </c>
    </row>
    <row r="1013" spans="1:24" x14ac:dyDescent="0.2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2.4750000000000002E-3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1.1638687500000053E-12</v>
      </c>
      <c r="L1013" s="13">
        <f t="shared" ca="1" si="291"/>
        <v>140</v>
      </c>
      <c r="M1013" s="7">
        <f t="shared" ca="1" si="292"/>
        <v>860</v>
      </c>
      <c r="N1013" s="44">
        <f t="shared" ca="1" si="293"/>
        <v>8</v>
      </c>
      <c r="O1013" s="94">
        <f t="shared" ca="1" si="294"/>
        <v>2.1318561482700513</v>
      </c>
      <c r="P1013" s="94">
        <f t="shared" ca="1" si="295"/>
        <v>21.318561482700517</v>
      </c>
      <c r="Q1013" s="94">
        <f t="shared" ca="1" si="296"/>
        <v>21.133894605879298</v>
      </c>
      <c r="R1013" s="94">
        <f t="shared" ca="1" si="297"/>
        <v>2.1226228044289908</v>
      </c>
      <c r="S1013" s="94">
        <f t="shared" ca="1" si="298"/>
        <v>2.1318561482700513</v>
      </c>
      <c r="T1013" s="4">
        <f t="shared" ca="1" si="299"/>
        <v>2.4812007504668905E-12</v>
      </c>
      <c r="U1013" s="46">
        <f t="shared" ca="1" si="300"/>
        <v>1642.1665171136483</v>
      </c>
      <c r="V1013" s="4">
        <f t="shared" ca="1" si="301"/>
        <v>1.9112662915649244E-9</v>
      </c>
      <c r="W1013" s="13">
        <f t="shared" ca="1" si="302"/>
        <v>4739.5088460000006</v>
      </c>
      <c r="X1013" s="4">
        <f t="shared" ca="1" si="303"/>
        <v>5.516166236207988E-9</v>
      </c>
    </row>
    <row r="1014" spans="1:24" x14ac:dyDescent="0.2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2.4750000000000002E-3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2.3512500000000131E-15</v>
      </c>
      <c r="L1014" s="13">
        <f t="shared" ca="1" si="291"/>
        <v>118</v>
      </c>
      <c r="M1014" s="7">
        <f t="shared" ca="1" si="292"/>
        <v>882</v>
      </c>
      <c r="N1014" s="44">
        <f t="shared" ca="1" si="293"/>
        <v>8</v>
      </c>
      <c r="O1014" s="94">
        <f t="shared" ca="1" si="294"/>
        <v>2.1318561482700513</v>
      </c>
      <c r="P1014" s="94">
        <f t="shared" ca="1" si="295"/>
        <v>21.318561482700517</v>
      </c>
      <c r="Q1014" s="94">
        <f t="shared" ca="1" si="296"/>
        <v>21.318561482700517</v>
      </c>
      <c r="R1014" s="94">
        <f t="shared" ca="1" si="297"/>
        <v>2.1318561482700518</v>
      </c>
      <c r="S1014" s="94">
        <f t="shared" ca="1" si="298"/>
        <v>2.1318561482700513</v>
      </c>
      <c r="T1014" s="4">
        <f t="shared" ca="1" si="299"/>
        <v>5.0125267686199865E-15</v>
      </c>
      <c r="U1014" s="46">
        <f t="shared" ca="1" si="300"/>
        <v>1620.1665171136483</v>
      </c>
      <c r="V1014" s="4">
        <f t="shared" ca="1" si="301"/>
        <v>3.8094165233634871E-12</v>
      </c>
      <c r="W1014" s="13">
        <f t="shared" ca="1" si="302"/>
        <v>2678.8528260000007</v>
      </c>
      <c r="X1014" s="4">
        <f t="shared" ca="1" si="303"/>
        <v>6.2986527071325365E-12</v>
      </c>
    </row>
    <row r="1015" spans="1:24" x14ac:dyDescent="0.2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2.4750000000000002E-3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272</v>
      </c>
      <c r="M1015" s="7">
        <f t="shared" ca="1" si="292"/>
        <v>728</v>
      </c>
      <c r="N1015" s="44">
        <f t="shared" ca="1" si="293"/>
        <v>7</v>
      </c>
      <c r="O1015" s="94">
        <f t="shared" ca="1" si="294"/>
        <v>1.9471892714488361</v>
      </c>
      <c r="P1015" s="94">
        <f t="shared" ca="1" si="295"/>
        <v>18.828921119121027</v>
      </c>
      <c r="Q1015" s="94">
        <f t="shared" ca="1" si="296"/>
        <v>17.328654063263912</v>
      </c>
      <c r="R1015" s="94">
        <f t="shared" ca="1" si="297"/>
        <v>1.8078787591192469</v>
      </c>
      <c r="S1015" s="94">
        <f t="shared" ca="1" si="298"/>
        <v>1.9471892714488361</v>
      </c>
      <c r="T1015" s="4">
        <f t="shared" ca="1" si="299"/>
        <v>0</v>
      </c>
      <c r="U1015" s="46">
        <f t="shared" ca="1" si="300"/>
        <v>1668.7654679859752</v>
      </c>
      <c r="V1015" s="4">
        <f t="shared" ca="1" si="301"/>
        <v>0</v>
      </c>
      <c r="W1015" s="13">
        <f t="shared" ca="1" si="302"/>
        <v>16317.74682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2.4750000000000002E-3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250</v>
      </c>
      <c r="M1016" s="7">
        <f t="shared" ca="1" si="292"/>
        <v>750</v>
      </c>
      <c r="N1016" s="44">
        <f t="shared" ca="1" si="293"/>
        <v>7</v>
      </c>
      <c r="O1016" s="94">
        <f t="shared" ca="1" si="294"/>
        <v>1.9471892714488361</v>
      </c>
      <c r="P1016" s="94">
        <f t="shared" ca="1" si="295"/>
        <v>19.471892714488362</v>
      </c>
      <c r="Q1016" s="94">
        <f t="shared" ca="1" si="296"/>
        <v>19.471892714488362</v>
      </c>
      <c r="R1016" s="94">
        <f t="shared" ca="1" si="297"/>
        <v>1.9471892714488361</v>
      </c>
      <c r="S1016" s="94">
        <f t="shared" ca="1" si="298"/>
        <v>1.9471892714488361</v>
      </c>
      <c r="T1016" s="4">
        <f t="shared" ca="1" si="299"/>
        <v>0</v>
      </c>
      <c r="U1016" s="46">
        <f t="shared" ca="1" si="300"/>
        <v>1646.7654679859752</v>
      </c>
      <c r="V1016" s="4">
        <f t="shared" ca="1" si="301"/>
        <v>0</v>
      </c>
      <c r="W1016" s="13">
        <f t="shared" ca="1" si="302"/>
        <v>14257.0908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2.4750000000000002E-3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1.1650816848837376E-4</v>
      </c>
      <c r="L1017" s="13">
        <f t="shared" ca="1" si="291"/>
        <v>228</v>
      </c>
      <c r="M1017" s="7">
        <f t="shared" ca="1" si="292"/>
        <v>772</v>
      </c>
      <c r="N1017" s="44">
        <f t="shared" ca="1" si="293"/>
        <v>7</v>
      </c>
      <c r="O1017" s="94">
        <f t="shared" ca="1" si="294"/>
        <v>1.9471892714488361</v>
      </c>
      <c r="P1017" s="94">
        <f t="shared" ca="1" si="295"/>
        <v>19.471892714488362</v>
      </c>
      <c r="Q1017" s="94">
        <f t="shared" ca="1" si="296"/>
        <v>19.471892714488362</v>
      </c>
      <c r="R1017" s="94">
        <f t="shared" ca="1" si="297"/>
        <v>1.9471892714488361</v>
      </c>
      <c r="S1017" s="94">
        <f t="shared" ca="1" si="298"/>
        <v>1.9471892714488361</v>
      </c>
      <c r="T1017" s="4">
        <f t="shared" ca="1" si="299"/>
        <v>2.2686345571671474E-4</v>
      </c>
      <c r="U1017" s="46">
        <f t="shared" ca="1" si="300"/>
        <v>1624.7654679859752</v>
      </c>
      <c r="V1017" s="4">
        <f t="shared" ca="1" si="301"/>
        <v>0.18929844889820144</v>
      </c>
      <c r="W1017" s="13">
        <f t="shared" ca="1" si="302"/>
        <v>12196.43478</v>
      </c>
      <c r="X1017" s="4">
        <f t="shared" ca="1" si="303"/>
        <v>1.4209842783057016</v>
      </c>
    </row>
    <row r="1018" spans="1:24" x14ac:dyDescent="0.2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2.4750000000000002E-3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5.8842509337562551E-6</v>
      </c>
      <c r="L1018" s="13">
        <f t="shared" ca="1" si="291"/>
        <v>206</v>
      </c>
      <c r="M1018" s="7">
        <f t="shared" ca="1" si="292"/>
        <v>794</v>
      </c>
      <c r="N1018" s="44">
        <f t="shared" ca="1" si="293"/>
        <v>7</v>
      </c>
      <c r="O1018" s="94">
        <f t="shared" ca="1" si="294"/>
        <v>1.9471892714488361</v>
      </c>
      <c r="P1018" s="94">
        <f t="shared" ca="1" si="295"/>
        <v>19.471892714488362</v>
      </c>
      <c r="Q1018" s="94">
        <f t="shared" ca="1" si="296"/>
        <v>19.471892714488362</v>
      </c>
      <c r="R1018" s="94">
        <f t="shared" ca="1" si="297"/>
        <v>1.9471892714488361</v>
      </c>
      <c r="S1018" s="94">
        <f t="shared" ca="1" si="298"/>
        <v>1.9471892714488361</v>
      </c>
      <c r="T1018" s="4">
        <f t="shared" ca="1" si="299"/>
        <v>1.1457750288722976E-5</v>
      </c>
      <c r="U1018" s="46">
        <f t="shared" ca="1" si="300"/>
        <v>1602.7654679859752</v>
      </c>
      <c r="V1018" s="4">
        <f t="shared" ca="1" si="301"/>
        <v>9.4310742015887555E-3</v>
      </c>
      <c r="W1018" s="13">
        <f t="shared" ca="1" si="302"/>
        <v>10135.778760000001</v>
      </c>
      <c r="X1018" s="4">
        <f t="shared" ca="1" si="303"/>
        <v>5.9641465632876825E-2</v>
      </c>
    </row>
    <row r="1019" spans="1:24" x14ac:dyDescent="0.2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2.4750000000000002E-3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1.1887375623750021E-7</v>
      </c>
      <c r="L1019" s="13">
        <f t="shared" ca="1" si="291"/>
        <v>184</v>
      </c>
      <c r="M1019" s="7">
        <f t="shared" ca="1" si="292"/>
        <v>816</v>
      </c>
      <c r="N1019" s="44">
        <f t="shared" ca="1" si="293"/>
        <v>7</v>
      </c>
      <c r="O1019" s="94">
        <f t="shared" ca="1" si="294"/>
        <v>1.9471892714488361</v>
      </c>
      <c r="P1019" s="94">
        <f t="shared" ca="1" si="295"/>
        <v>19.471892714488362</v>
      </c>
      <c r="Q1019" s="94">
        <f t="shared" ca="1" si="296"/>
        <v>19.471892714488362</v>
      </c>
      <c r="R1019" s="94">
        <f t="shared" ca="1" si="297"/>
        <v>1.9471892714488361</v>
      </c>
      <c r="S1019" s="94">
        <f t="shared" ca="1" si="298"/>
        <v>1.9471892714488361</v>
      </c>
      <c r="T1019" s="4">
        <f t="shared" ca="1" si="299"/>
        <v>2.3146970280248457E-7</v>
      </c>
      <c r="U1019" s="46">
        <f t="shared" ca="1" si="300"/>
        <v>1580.7654679859752</v>
      </c>
      <c r="V1019" s="4">
        <f t="shared" ca="1" si="301"/>
        <v>1.8791152891002276E-4</v>
      </c>
      <c r="W1019" s="13">
        <f t="shared" ca="1" si="302"/>
        <v>8075.1227400000007</v>
      </c>
      <c r="X1019" s="4">
        <f t="shared" ca="1" si="303"/>
        <v>9.5992017218265492E-4</v>
      </c>
    </row>
    <row r="1020" spans="1:24" x14ac:dyDescent="0.2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2.4750000000000002E-3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1.2007450125000036E-9</v>
      </c>
      <c r="L1020" s="13">
        <f t="shared" ca="1" si="291"/>
        <v>162</v>
      </c>
      <c r="M1020" s="7">
        <f t="shared" ca="1" si="292"/>
        <v>838</v>
      </c>
      <c r="N1020" s="44">
        <f t="shared" ca="1" si="293"/>
        <v>7</v>
      </c>
      <c r="O1020" s="94">
        <f t="shared" ca="1" si="294"/>
        <v>1.9471892714488361</v>
      </c>
      <c r="P1020" s="94">
        <f t="shared" ca="1" si="295"/>
        <v>19.471892714488362</v>
      </c>
      <c r="Q1020" s="94">
        <f t="shared" ca="1" si="296"/>
        <v>19.471892714488362</v>
      </c>
      <c r="R1020" s="94">
        <f t="shared" ca="1" si="297"/>
        <v>1.9471892714488361</v>
      </c>
      <c r="S1020" s="94">
        <f t="shared" ca="1" si="298"/>
        <v>1.9471892714488361</v>
      </c>
      <c r="T1020" s="4">
        <f t="shared" ca="1" si="299"/>
        <v>2.3380778060857055E-9</v>
      </c>
      <c r="U1020" s="46">
        <f t="shared" ca="1" si="300"/>
        <v>1558.7654679859752</v>
      </c>
      <c r="V1020" s="4">
        <f t="shared" ca="1" si="301"/>
        <v>1.8716798613413938E-6</v>
      </c>
      <c r="W1020" s="13">
        <f t="shared" ca="1" si="302"/>
        <v>6014.4667200000004</v>
      </c>
      <c r="X1020" s="4">
        <f t="shared" ca="1" si="303"/>
        <v>7.2218409168872558E-6</v>
      </c>
    </row>
    <row r="1021" spans="1:24" x14ac:dyDescent="0.2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2.4750000000000002E-3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6.064368750000023E-12</v>
      </c>
      <c r="L1021" s="13">
        <f t="shared" ca="1" si="291"/>
        <v>140</v>
      </c>
      <c r="M1021" s="7">
        <f t="shared" ca="1" si="292"/>
        <v>860</v>
      </c>
      <c r="N1021" s="44">
        <f t="shared" ca="1" si="293"/>
        <v>8</v>
      </c>
      <c r="O1021" s="94">
        <f t="shared" ca="1" si="294"/>
        <v>2.1318561482700513</v>
      </c>
      <c r="P1021" s="94">
        <f t="shared" ca="1" si="295"/>
        <v>21.318561482700517</v>
      </c>
      <c r="Q1021" s="94">
        <f t="shared" ca="1" si="296"/>
        <v>21.133894605879298</v>
      </c>
      <c r="R1021" s="94">
        <f t="shared" ca="1" si="297"/>
        <v>2.1226228044289908</v>
      </c>
      <c r="S1021" s="94">
        <f t="shared" ca="1" si="298"/>
        <v>2.1318561482700513</v>
      </c>
      <c r="T1021" s="4">
        <f t="shared" ca="1" si="299"/>
        <v>1.2928361805064315E-11</v>
      </c>
      <c r="U1021" s="46">
        <f t="shared" ca="1" si="300"/>
        <v>1642.1665171136483</v>
      </c>
      <c r="V1021" s="4">
        <f t="shared" ca="1" si="301"/>
        <v>9.9587033086803868E-9</v>
      </c>
      <c r="W1021" s="13">
        <f t="shared" ca="1" si="302"/>
        <v>3953.8107000000005</v>
      </c>
      <c r="X1021" s="4">
        <f t="shared" ca="1" si="303"/>
        <v>2.3977366052495718E-8</v>
      </c>
    </row>
    <row r="1022" spans="1:24" x14ac:dyDescent="0.2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2.4750000000000002E-3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1.2251250000000059E-14</v>
      </c>
      <c r="L1022" s="13">
        <f t="shared" ca="1" si="291"/>
        <v>118</v>
      </c>
      <c r="M1022" s="7">
        <f t="shared" ca="1" si="292"/>
        <v>882</v>
      </c>
      <c r="N1022" s="44">
        <f t="shared" ca="1" si="293"/>
        <v>8</v>
      </c>
      <c r="O1022" s="94">
        <f t="shared" ca="1" si="294"/>
        <v>2.1318561482700513</v>
      </c>
      <c r="P1022" s="94">
        <f t="shared" ca="1" si="295"/>
        <v>21.318561482700517</v>
      </c>
      <c r="Q1022" s="94">
        <f t="shared" ca="1" si="296"/>
        <v>21.318561482700517</v>
      </c>
      <c r="R1022" s="94">
        <f t="shared" ca="1" si="297"/>
        <v>2.1318561482700518</v>
      </c>
      <c r="S1022" s="94">
        <f t="shared" ca="1" si="298"/>
        <v>2.1318561482700513</v>
      </c>
      <c r="T1022" s="4">
        <f t="shared" ca="1" si="299"/>
        <v>2.6117902636493591E-14</v>
      </c>
      <c r="U1022" s="46">
        <f t="shared" ca="1" si="300"/>
        <v>1620.1665171136483</v>
      </c>
      <c r="V1022" s="4">
        <f t="shared" ca="1" si="301"/>
        <v>1.9849065042788678E-11</v>
      </c>
      <c r="W1022" s="13">
        <f t="shared" ca="1" si="302"/>
        <v>1893.1546800000001</v>
      </c>
      <c r="X1022" s="4">
        <f t="shared" ca="1" si="303"/>
        <v>2.3193511273350112E-11</v>
      </c>
    </row>
    <row r="1023" spans="1:24" x14ac:dyDescent="0.2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2.4750000000000002E-3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154</v>
      </c>
      <c r="M1023" s="7">
        <f t="shared" ca="1" si="292"/>
        <v>846</v>
      </c>
      <c r="N1023" s="44">
        <f t="shared" ca="1" si="293"/>
        <v>8</v>
      </c>
      <c r="O1023" s="94">
        <f t="shared" ca="1" si="294"/>
        <v>2.1318561482700513</v>
      </c>
      <c r="P1023" s="94">
        <f t="shared" ca="1" si="295"/>
        <v>20.395227098594436</v>
      </c>
      <c r="Q1023" s="94">
        <f t="shared" ca="1" si="296"/>
        <v>19.471892714488362</v>
      </c>
      <c r="R1023" s="94">
        <f t="shared" ca="1" si="297"/>
        <v>1.9933559906541398</v>
      </c>
      <c r="S1023" s="94">
        <f t="shared" ca="1" si="298"/>
        <v>2.1318561482700513</v>
      </c>
      <c r="T1023" s="4">
        <f t="shared" ca="1" si="299"/>
        <v>0</v>
      </c>
      <c r="U1023" s="46">
        <f t="shared" ca="1" si="300"/>
        <v>1656.1665171136483</v>
      </c>
      <c r="V1023" s="4">
        <f t="shared" ca="1" si="301"/>
        <v>0</v>
      </c>
      <c r="W1023" s="13">
        <f t="shared" ca="1" si="302"/>
        <v>14424.592140000001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2.4750000000000002E-3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132</v>
      </c>
      <c r="M1024" s="7">
        <f t="shared" ca="1" si="292"/>
        <v>868</v>
      </c>
      <c r="N1024" s="44">
        <f t="shared" ca="1" si="293"/>
        <v>8</v>
      </c>
      <c r="O1024" s="94">
        <f t="shared" ca="1" si="294"/>
        <v>2.1318561482700513</v>
      </c>
      <c r="P1024" s="94">
        <f t="shared" ca="1" si="295"/>
        <v>21.318561482700517</v>
      </c>
      <c r="Q1024" s="94">
        <f t="shared" ca="1" si="296"/>
        <v>21.318561482700517</v>
      </c>
      <c r="R1024" s="94">
        <f t="shared" ca="1" si="297"/>
        <v>2.1318561482700518</v>
      </c>
      <c r="S1024" s="94">
        <f t="shared" ca="1" si="298"/>
        <v>2.1318561482700513</v>
      </c>
      <c r="T1024" s="4">
        <f t="shared" ca="1" si="299"/>
        <v>0</v>
      </c>
      <c r="U1024" s="46">
        <f t="shared" ca="1" si="300"/>
        <v>1634.1665171136483</v>
      </c>
      <c r="V1024" s="4">
        <f t="shared" ca="1" si="301"/>
        <v>0</v>
      </c>
      <c r="W1024" s="13">
        <f t="shared" ca="1" si="302"/>
        <v>12363.93612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2.4750000000000002E-3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1.1768501867512511E-6</v>
      </c>
      <c r="L1025" s="13">
        <f t="shared" ca="1" si="291"/>
        <v>110</v>
      </c>
      <c r="M1025" s="7">
        <f t="shared" ca="1" si="292"/>
        <v>890</v>
      </c>
      <c r="N1025" s="44">
        <f t="shared" ca="1" si="293"/>
        <v>8</v>
      </c>
      <c r="O1025" s="94">
        <f t="shared" ca="1" si="294"/>
        <v>2.1318561482700513</v>
      </c>
      <c r="P1025" s="94">
        <f t="shared" ca="1" si="295"/>
        <v>21.318561482700517</v>
      </c>
      <c r="Q1025" s="94">
        <f t="shared" ca="1" si="296"/>
        <v>21.318561482700517</v>
      </c>
      <c r="R1025" s="94">
        <f t="shared" ca="1" si="297"/>
        <v>2.1318561482700518</v>
      </c>
      <c r="S1025" s="94">
        <f t="shared" ca="1" si="298"/>
        <v>2.1318561482700513</v>
      </c>
      <c r="T1025" s="4">
        <f t="shared" ca="1" si="299"/>
        <v>2.5088753062184128E-6</v>
      </c>
      <c r="U1025" s="46">
        <f t="shared" ca="1" si="300"/>
        <v>1612.1665171136483</v>
      </c>
      <c r="V1025" s="4">
        <f t="shared" ca="1" si="301"/>
        <v>1.8972784667393111E-3</v>
      </c>
      <c r="W1025" s="13">
        <f t="shared" ca="1" si="302"/>
        <v>10303.2801</v>
      </c>
      <c r="X1025" s="4">
        <f t="shared" ca="1" si="303"/>
        <v>1.2125417109835449E-2</v>
      </c>
    </row>
    <row r="1026" spans="1:24" x14ac:dyDescent="0.2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2.4750000000000002E-3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5.9436878118750107E-8</v>
      </c>
      <c r="L1026" s="13">
        <f t="shared" ca="1" si="291"/>
        <v>88</v>
      </c>
      <c r="M1026" s="7">
        <f t="shared" ca="1" si="292"/>
        <v>912</v>
      </c>
      <c r="N1026" s="44">
        <f t="shared" ca="1" si="293"/>
        <v>8</v>
      </c>
      <c r="O1026" s="94">
        <f t="shared" ca="1" si="294"/>
        <v>2.1318561482700513</v>
      </c>
      <c r="P1026" s="94">
        <f t="shared" ca="1" si="295"/>
        <v>21.318561482700517</v>
      </c>
      <c r="Q1026" s="94">
        <f t="shared" ca="1" si="296"/>
        <v>21.318561482700517</v>
      </c>
      <c r="R1026" s="94">
        <f t="shared" ca="1" si="297"/>
        <v>2.1318561482700518</v>
      </c>
      <c r="S1026" s="94">
        <f t="shared" ca="1" si="298"/>
        <v>2.1318561482700513</v>
      </c>
      <c r="T1026" s="4">
        <f t="shared" ca="1" si="299"/>
        <v>1.2671087405143509E-7</v>
      </c>
      <c r="U1026" s="46">
        <f t="shared" ca="1" si="300"/>
        <v>1590.1665171136483</v>
      </c>
      <c r="V1026" s="4">
        <f t="shared" ca="1" si="301"/>
        <v>9.4514533466201264E-5</v>
      </c>
      <c r="W1026" s="13">
        <f t="shared" ca="1" si="302"/>
        <v>8242.6240800000014</v>
      </c>
      <c r="X1026" s="4">
        <f t="shared" ca="1" si="303"/>
        <v>4.899158428216348E-4</v>
      </c>
    </row>
    <row r="1027" spans="1:24" x14ac:dyDescent="0.2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2.4750000000000002E-3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1.2007450125000032E-9</v>
      </c>
      <c r="L1027" s="13">
        <f t="shared" ca="1" si="291"/>
        <v>66</v>
      </c>
      <c r="M1027" s="7">
        <f t="shared" ca="1" si="292"/>
        <v>934</v>
      </c>
      <c r="N1027" s="44">
        <f t="shared" ca="1" si="293"/>
        <v>8</v>
      </c>
      <c r="O1027" s="94">
        <f t="shared" ca="1" si="294"/>
        <v>2.1318561482700513</v>
      </c>
      <c r="P1027" s="94">
        <f t="shared" ca="1" si="295"/>
        <v>21.318561482700517</v>
      </c>
      <c r="Q1027" s="94">
        <f t="shared" ca="1" si="296"/>
        <v>21.318561482700517</v>
      </c>
      <c r="R1027" s="94">
        <f t="shared" ca="1" si="297"/>
        <v>2.1318561482700518</v>
      </c>
      <c r="S1027" s="94">
        <f t="shared" ca="1" si="298"/>
        <v>2.1318561482700513</v>
      </c>
      <c r="T1027" s="4">
        <f t="shared" ca="1" si="299"/>
        <v>2.5598156374027314E-9</v>
      </c>
      <c r="U1027" s="46">
        <f t="shared" ca="1" si="300"/>
        <v>1568.1665171136483</v>
      </c>
      <c r="V1027" s="4">
        <f t="shared" ca="1" si="301"/>
        <v>1.8829681241937141E-6</v>
      </c>
      <c r="W1027" s="13">
        <f t="shared" ca="1" si="302"/>
        <v>6181.9680600000002</v>
      </c>
      <c r="X1027" s="4">
        <f t="shared" ca="1" si="303"/>
        <v>7.4229673154793207E-6</v>
      </c>
    </row>
    <row r="1028" spans="1:24" x14ac:dyDescent="0.2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2.4750000000000002E-3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1.2128737500000046E-11</v>
      </c>
      <c r="L1028" s="13">
        <f t="shared" ca="1" si="291"/>
        <v>44</v>
      </c>
      <c r="M1028" s="7">
        <f t="shared" ca="1" si="292"/>
        <v>956</v>
      </c>
      <c r="N1028" s="44">
        <f t="shared" ca="1" si="293"/>
        <v>8</v>
      </c>
      <c r="O1028" s="94">
        <f t="shared" ca="1" si="294"/>
        <v>2.1318561482700513</v>
      </c>
      <c r="P1028" s="94">
        <f t="shared" ca="1" si="295"/>
        <v>21.318561482700517</v>
      </c>
      <c r="Q1028" s="94">
        <f t="shared" ca="1" si="296"/>
        <v>21.318561482700517</v>
      </c>
      <c r="R1028" s="94">
        <f t="shared" ca="1" si="297"/>
        <v>2.1318561482700518</v>
      </c>
      <c r="S1028" s="94">
        <f t="shared" ca="1" si="298"/>
        <v>2.1318561482700513</v>
      </c>
      <c r="T1028" s="4">
        <f t="shared" ca="1" si="299"/>
        <v>2.585672361012863E-11</v>
      </c>
      <c r="U1028" s="46">
        <f t="shared" ca="1" si="300"/>
        <v>1546.1665171136483</v>
      </c>
      <c r="V1028" s="4">
        <f t="shared" ca="1" si="301"/>
        <v>1.8753047817360769E-8</v>
      </c>
      <c r="W1028" s="13">
        <f t="shared" ca="1" si="302"/>
        <v>4121.3120400000007</v>
      </c>
      <c r="X1028" s="4">
        <f t="shared" ca="1" si="303"/>
        <v>4.9986311888749695E-8</v>
      </c>
    </row>
    <row r="1029" spans="1:24" x14ac:dyDescent="0.2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2.4750000000000002E-3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6.125625000000028E-14</v>
      </c>
      <c r="L1029" s="13">
        <f t="shared" ca="1" si="291"/>
        <v>22</v>
      </c>
      <c r="M1029" s="7">
        <f t="shared" ca="1" si="292"/>
        <v>978</v>
      </c>
      <c r="N1029" s="44">
        <f t="shared" ca="1" si="293"/>
        <v>9</v>
      </c>
      <c r="O1029" s="94">
        <f t="shared" ca="1" si="294"/>
        <v>2.2914004227428402</v>
      </c>
      <c r="P1029" s="94">
        <f t="shared" ca="1" si="295"/>
        <v>22.914004227428396</v>
      </c>
      <c r="Q1029" s="94">
        <f t="shared" ca="1" si="296"/>
        <v>22.435371404010034</v>
      </c>
      <c r="R1029" s="94">
        <f t="shared" ca="1" si="297"/>
        <v>2.2674687815719219</v>
      </c>
      <c r="S1029" s="94">
        <f t="shared" ca="1" si="298"/>
        <v>2.2914004227428402</v>
      </c>
      <c r="T1029" s="4">
        <f t="shared" ca="1" si="299"/>
        <v>1.4036259714564175E-13</v>
      </c>
      <c r="U1029" s="46">
        <f t="shared" ca="1" si="300"/>
        <v>1615.2285104781965</v>
      </c>
      <c r="V1029" s="4">
        <f t="shared" ca="1" si="301"/>
        <v>9.8942841444980481E-11</v>
      </c>
      <c r="W1029" s="13">
        <f t="shared" ca="1" si="302"/>
        <v>2060.6560200000004</v>
      </c>
      <c r="X1029" s="4">
        <f t="shared" ca="1" si="303"/>
        <v>1.2622806032512559E-10</v>
      </c>
    </row>
    <row r="1030" spans="1:24" x14ac:dyDescent="0.2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2.4750000000000002E-3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1.2375000000000068E-16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2.2914004227428402</v>
      </c>
      <c r="P1030" s="94">
        <f t="shared" ca="1" si="295"/>
        <v>22.914004227428396</v>
      </c>
      <c r="Q1030" s="94">
        <f t="shared" ca="1" si="296"/>
        <v>22.914004227428396</v>
      </c>
      <c r="R1030" s="94">
        <f t="shared" ca="1" si="297"/>
        <v>2.2914004227428397</v>
      </c>
      <c r="S1030" s="94">
        <f t="shared" ca="1" si="298"/>
        <v>2.2914004227428402</v>
      </c>
      <c r="T1030" s="4">
        <f t="shared" ca="1" si="299"/>
        <v>2.8356080231442804E-16</v>
      </c>
      <c r="U1030" s="46">
        <f t="shared" ca="1" si="300"/>
        <v>1593.2285104781965</v>
      </c>
      <c r="V1030" s="4">
        <f t="shared" ca="1" si="301"/>
        <v>1.971620281716779E-13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1E-4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390</v>
      </c>
      <c r="M1031" s="7">
        <f t="shared" ca="1" si="292"/>
        <v>610</v>
      </c>
      <c r="N1031" s="44">
        <f t="shared" ca="1" si="293"/>
        <v>6</v>
      </c>
      <c r="O1031" s="94">
        <f t="shared" ca="1" si="294"/>
        <v>1.7328654063263913</v>
      </c>
      <c r="P1031" s="94">
        <f t="shared" ca="1" si="295"/>
        <v>17.016733856373008</v>
      </c>
      <c r="Q1031" s="94">
        <f t="shared" ca="1" si="296"/>
        <v>14.209451994354866</v>
      </c>
      <c r="R1031" s="94">
        <f t="shared" ca="1" si="297"/>
        <v>1.5613092925363936</v>
      </c>
      <c r="S1031" s="94">
        <f t="shared" ca="1" si="298"/>
        <v>1.7328654063263913</v>
      </c>
      <c r="T1031" s="4">
        <f t="shared" ca="1" si="299"/>
        <v>0</v>
      </c>
      <c r="U1031" s="46">
        <f t="shared" ca="1" si="300"/>
        <v>1664.4373026654887</v>
      </c>
      <c r="V1031" s="4">
        <f t="shared" ca="1" si="301"/>
        <v>0</v>
      </c>
      <c r="W1031" s="13">
        <f t="shared" ca="1" si="302"/>
        <v>18996.599646000002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1E-4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8.8546208051164054E-5</v>
      </c>
      <c r="L1032" s="13">
        <f t="shared" ca="1" si="291"/>
        <v>368</v>
      </c>
      <c r="M1032" s="7">
        <f t="shared" ca="1" si="292"/>
        <v>632</v>
      </c>
      <c r="N1032" s="44">
        <f t="shared" ca="1" si="293"/>
        <v>6</v>
      </c>
      <c r="O1032" s="94">
        <f t="shared" ca="1" si="294"/>
        <v>1.7328654063263913</v>
      </c>
      <c r="P1032" s="94">
        <f t="shared" ca="1" si="295"/>
        <v>17.328654063263912</v>
      </c>
      <c r="Q1032" s="94">
        <f t="shared" ca="1" si="296"/>
        <v>17.328654063263912</v>
      </c>
      <c r="R1032" s="94">
        <f t="shared" ca="1" si="297"/>
        <v>1.7328654063263911</v>
      </c>
      <c r="S1032" s="94">
        <f t="shared" ca="1" si="298"/>
        <v>1.7328654063263913</v>
      </c>
      <c r="T1032" s="4">
        <f t="shared" ca="1" si="299"/>
        <v>1.5343866079324157E-4</v>
      </c>
      <c r="U1032" s="46">
        <f t="shared" ca="1" si="300"/>
        <v>1642.4373026654887</v>
      </c>
      <c r="V1032" s="4">
        <f t="shared" ca="1" si="301"/>
        <v>0.14543159511281106</v>
      </c>
      <c r="W1032" s="13">
        <f t="shared" ca="1" si="302"/>
        <v>16935.943626</v>
      </c>
      <c r="X1032" s="4">
        <f t="shared" ca="1" si="303"/>
        <v>1.4996135878505819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1E-4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5.3664368515857046E-6</v>
      </c>
      <c r="L1033" s="13">
        <f t="shared" ca="1" si="291"/>
        <v>346</v>
      </c>
      <c r="M1033" s="7">
        <f t="shared" ca="1" si="292"/>
        <v>654</v>
      </c>
      <c r="N1033" s="44">
        <f t="shared" ca="1" si="293"/>
        <v>6</v>
      </c>
      <c r="O1033" s="94">
        <f t="shared" ca="1" si="294"/>
        <v>1.7328654063263913</v>
      </c>
      <c r="P1033" s="94">
        <f t="shared" ca="1" si="295"/>
        <v>17.328654063263912</v>
      </c>
      <c r="Q1033" s="94">
        <f t="shared" ca="1" si="296"/>
        <v>17.328654063263912</v>
      </c>
      <c r="R1033" s="94">
        <f t="shared" ca="1" si="297"/>
        <v>1.7328654063263911</v>
      </c>
      <c r="S1033" s="94">
        <f t="shared" ca="1" si="298"/>
        <v>1.7328654063263913</v>
      </c>
      <c r="T1033" s="4">
        <f t="shared" ca="1" si="299"/>
        <v>9.2993127753479818E-6</v>
      </c>
      <c r="U1033" s="46">
        <f t="shared" ca="1" si="300"/>
        <v>1620.4373026654887</v>
      </c>
      <c r="V1033" s="4">
        <f t="shared" ca="1" si="301"/>
        <v>8.6959744567082168E-3</v>
      </c>
      <c r="W1033" s="13">
        <f t="shared" ca="1" si="302"/>
        <v>14875.287606000002</v>
      </c>
      <c r="X1033" s="4">
        <f t="shared" ca="1" si="303"/>
        <v>7.9827291586774499E-2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1E-4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1.3551608211075026E-7</v>
      </c>
      <c r="L1034" s="13">
        <f t="shared" ca="1" si="291"/>
        <v>324</v>
      </c>
      <c r="M1034" s="7">
        <f t="shared" ca="1" si="292"/>
        <v>676</v>
      </c>
      <c r="N1034" s="44">
        <f t="shared" ca="1" si="293"/>
        <v>6</v>
      </c>
      <c r="O1034" s="94">
        <f t="shared" ca="1" si="294"/>
        <v>1.7328654063263913</v>
      </c>
      <c r="P1034" s="94">
        <f t="shared" ca="1" si="295"/>
        <v>17.328654063263912</v>
      </c>
      <c r="Q1034" s="94">
        <f t="shared" ca="1" si="296"/>
        <v>17.328654063263912</v>
      </c>
      <c r="R1034" s="94">
        <f t="shared" ca="1" si="297"/>
        <v>1.7328654063263911</v>
      </c>
      <c r="S1034" s="94">
        <f t="shared" ca="1" si="298"/>
        <v>1.7328654063263913</v>
      </c>
      <c r="T1034" s="4">
        <f t="shared" ca="1" si="299"/>
        <v>2.3483113069060586E-7</v>
      </c>
      <c r="U1034" s="46">
        <f t="shared" ca="1" si="300"/>
        <v>1598.4373026654887</v>
      </c>
      <c r="V1034" s="4">
        <f t="shared" ca="1" si="301"/>
        <v>2.1661396075690252E-4</v>
      </c>
      <c r="W1034" s="13">
        <f t="shared" ca="1" si="302"/>
        <v>12814.631586000003</v>
      </c>
      <c r="X1034" s="4">
        <f t="shared" ca="1" si="303"/>
        <v>1.7365886662273902E-3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1E-4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1.8251324190000047E-9</v>
      </c>
      <c r="L1035" s="13">
        <f t="shared" ca="1" si="291"/>
        <v>302</v>
      </c>
      <c r="M1035" s="7">
        <f t="shared" ca="1" si="292"/>
        <v>698</v>
      </c>
      <c r="N1035" s="44">
        <f t="shared" ca="1" si="293"/>
        <v>6</v>
      </c>
      <c r="O1035" s="94">
        <f t="shared" ca="1" si="294"/>
        <v>1.7328654063263913</v>
      </c>
      <c r="P1035" s="94">
        <f t="shared" ca="1" si="295"/>
        <v>17.328654063263912</v>
      </c>
      <c r="Q1035" s="94">
        <f t="shared" ca="1" si="296"/>
        <v>17.328654063263912</v>
      </c>
      <c r="R1035" s="94">
        <f t="shared" ca="1" si="297"/>
        <v>1.7328654063263911</v>
      </c>
      <c r="S1035" s="94">
        <f t="shared" ca="1" si="298"/>
        <v>1.7328654063263913</v>
      </c>
      <c r="T1035" s="4">
        <f t="shared" ca="1" si="299"/>
        <v>3.1627088308499125E-9</v>
      </c>
      <c r="U1035" s="46">
        <f t="shared" ca="1" si="300"/>
        <v>1576.4373026654887</v>
      </c>
      <c r="V1035" s="4">
        <f t="shared" ca="1" si="301"/>
        <v>2.8772068276157058E-6</v>
      </c>
      <c r="W1035" s="13">
        <f t="shared" ca="1" si="302"/>
        <v>10753.975566000001</v>
      </c>
      <c r="X1035" s="4">
        <f t="shared" ca="1" si="303"/>
        <v>1.9627429438640525E-5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1E-4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1.3826760750000052E-11</v>
      </c>
      <c r="L1036" s="13">
        <f t="shared" ca="1" si="291"/>
        <v>280</v>
      </c>
      <c r="M1036" s="7">
        <f t="shared" ca="1" si="292"/>
        <v>720</v>
      </c>
      <c r="N1036" s="44">
        <f t="shared" ca="1" si="293"/>
        <v>6</v>
      </c>
      <c r="O1036" s="94">
        <f t="shared" ca="1" si="294"/>
        <v>1.7328654063263913</v>
      </c>
      <c r="P1036" s="94">
        <f t="shared" ca="1" si="295"/>
        <v>17.328654063263912</v>
      </c>
      <c r="Q1036" s="94">
        <f t="shared" ca="1" si="296"/>
        <v>17.328654063263912</v>
      </c>
      <c r="R1036" s="94">
        <f t="shared" ca="1" si="297"/>
        <v>1.7328654063263911</v>
      </c>
      <c r="S1036" s="94">
        <f t="shared" ca="1" si="298"/>
        <v>1.7328654063263913</v>
      </c>
      <c r="T1036" s="4">
        <f t="shared" ca="1" si="299"/>
        <v>2.3959915385226638E-11</v>
      </c>
      <c r="U1036" s="46">
        <f t="shared" ca="1" si="300"/>
        <v>1554.4373026654887</v>
      </c>
      <c r="V1036" s="4">
        <f t="shared" ca="1" si="301"/>
        <v>2.1492832684831129E-8</v>
      </c>
      <c r="W1036" s="13">
        <f t="shared" ca="1" si="302"/>
        <v>8693.3195460000024</v>
      </c>
      <c r="X1036" s="4">
        <f t="shared" ca="1" si="303"/>
        <v>1.202004494858411E-7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1E-4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5.5865700000000262E-14</v>
      </c>
      <c r="L1037" s="13">
        <f t="shared" ca="1" si="291"/>
        <v>258</v>
      </c>
      <c r="M1037" s="7">
        <f t="shared" ca="1" si="292"/>
        <v>742</v>
      </c>
      <c r="N1037" s="44">
        <f t="shared" ca="1" si="293"/>
        <v>7</v>
      </c>
      <c r="O1037" s="94">
        <f t="shared" ca="1" si="294"/>
        <v>1.9471892714488361</v>
      </c>
      <c r="P1037" s="94">
        <f t="shared" ca="1" si="295"/>
        <v>19.471892714488362</v>
      </c>
      <c r="Q1037" s="94">
        <f t="shared" ca="1" si="296"/>
        <v>19.471892714488362</v>
      </c>
      <c r="R1037" s="94">
        <f t="shared" ca="1" si="297"/>
        <v>1.9471892714488361</v>
      </c>
      <c r="S1037" s="94">
        <f t="shared" ca="1" si="298"/>
        <v>1.9471892714488361</v>
      </c>
      <c r="T1037" s="4">
        <f t="shared" ca="1" si="299"/>
        <v>1.0878109168197976E-13</v>
      </c>
      <c r="U1037" s="46">
        <f t="shared" ca="1" si="300"/>
        <v>1654.7654679859752</v>
      </c>
      <c r="V1037" s="4">
        <f t="shared" ca="1" si="301"/>
        <v>9.2444631204864524E-11</v>
      </c>
      <c r="W1037" s="13">
        <f t="shared" ca="1" si="302"/>
        <v>6632.6635260000012</v>
      </c>
      <c r="X1037" s="4">
        <f t="shared" ca="1" si="303"/>
        <v>3.7053839074446003E-10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1E-4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9.4050000000000513E-17</v>
      </c>
      <c r="L1038" s="13">
        <f t="shared" ca="1" si="291"/>
        <v>236</v>
      </c>
      <c r="M1038" s="7">
        <f t="shared" ca="1" si="292"/>
        <v>764</v>
      </c>
      <c r="N1038" s="44">
        <f t="shared" ca="1" si="293"/>
        <v>7</v>
      </c>
      <c r="O1038" s="94">
        <f t="shared" ca="1" si="294"/>
        <v>1.9471892714488361</v>
      </c>
      <c r="P1038" s="94">
        <f t="shared" ca="1" si="295"/>
        <v>19.471892714488362</v>
      </c>
      <c r="Q1038" s="94">
        <f t="shared" ca="1" si="296"/>
        <v>19.471892714488362</v>
      </c>
      <c r="R1038" s="94">
        <f t="shared" ca="1" si="297"/>
        <v>1.9471892714488361</v>
      </c>
      <c r="S1038" s="94">
        <f t="shared" ca="1" si="298"/>
        <v>1.9471892714488361</v>
      </c>
      <c r="T1038" s="4">
        <f t="shared" ca="1" si="299"/>
        <v>1.8313315097976404E-16</v>
      </c>
      <c r="U1038" s="46">
        <f t="shared" ca="1" si="300"/>
        <v>1632.7654679859752</v>
      </c>
      <c r="V1038" s="4">
        <f t="shared" ca="1" si="301"/>
        <v>1.535615922640818E-13</v>
      </c>
      <c r="W1038" s="13">
        <f t="shared" ca="1" si="302"/>
        <v>4572.0075060000008</v>
      </c>
      <c r="X1038" s="4">
        <f t="shared" ca="1" si="303"/>
        <v>4.2999730593930245E-13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1E-4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272</v>
      </c>
      <c r="M1039" s="7">
        <f t="shared" ca="1" si="292"/>
        <v>728</v>
      </c>
      <c r="N1039" s="44">
        <f t="shared" ca="1" si="293"/>
        <v>7</v>
      </c>
      <c r="O1039" s="94">
        <f t="shared" ca="1" si="294"/>
        <v>1.9471892714488361</v>
      </c>
      <c r="P1039" s="94">
        <f t="shared" ca="1" si="295"/>
        <v>18.828921119121027</v>
      </c>
      <c r="Q1039" s="94">
        <f t="shared" ca="1" si="296"/>
        <v>17.328654063263912</v>
      </c>
      <c r="R1039" s="94">
        <f t="shared" ca="1" si="297"/>
        <v>1.8078787591192469</v>
      </c>
      <c r="S1039" s="94">
        <f t="shared" ca="1" si="298"/>
        <v>1.9471892714488361</v>
      </c>
      <c r="T1039" s="4">
        <f t="shared" ca="1" si="299"/>
        <v>0</v>
      </c>
      <c r="U1039" s="46">
        <f t="shared" ca="1" si="300"/>
        <v>1668.7654679859752</v>
      </c>
      <c r="V1039" s="4">
        <f t="shared" ca="1" si="301"/>
        <v>0</v>
      </c>
      <c r="W1039" s="13">
        <f t="shared" ca="1" si="302"/>
        <v>17103.444966000003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1E-4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8.9440614193095073E-7</v>
      </c>
      <c r="L1040" s="13">
        <f t="shared" ca="1" si="291"/>
        <v>250</v>
      </c>
      <c r="M1040" s="7">
        <f t="shared" ca="1" si="292"/>
        <v>750</v>
      </c>
      <c r="N1040" s="44">
        <f t="shared" ca="1" si="293"/>
        <v>7</v>
      </c>
      <c r="O1040" s="94">
        <f t="shared" ca="1" si="294"/>
        <v>1.9471892714488361</v>
      </c>
      <c r="P1040" s="94">
        <f t="shared" ca="1" si="295"/>
        <v>19.471892714488362</v>
      </c>
      <c r="Q1040" s="94">
        <f t="shared" ca="1" si="296"/>
        <v>19.471892714488362</v>
      </c>
      <c r="R1040" s="94">
        <f t="shared" ca="1" si="297"/>
        <v>1.9471892714488361</v>
      </c>
      <c r="S1040" s="94">
        <f t="shared" ca="1" si="298"/>
        <v>1.9471892714488361</v>
      </c>
      <c r="T1040" s="4">
        <f t="shared" ca="1" si="299"/>
        <v>1.7415780438858923E-6</v>
      </c>
      <c r="U1040" s="46">
        <f t="shared" ca="1" si="300"/>
        <v>1646.7654679859752</v>
      </c>
      <c r="V1040" s="4">
        <f t="shared" ca="1" si="301"/>
        <v>1.4728771488864527E-3</v>
      </c>
      <c r="W1040" s="13">
        <f t="shared" ca="1" si="302"/>
        <v>15042.788946000001</v>
      </c>
      <c r="X1040" s="4">
        <f t="shared" ca="1" si="303"/>
        <v>1.3454362825073413E-2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1E-4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5.4206432844300089E-8</v>
      </c>
      <c r="L1041" s="13">
        <f t="shared" ca="1" si="291"/>
        <v>228</v>
      </c>
      <c r="M1041" s="7">
        <f t="shared" ca="1" si="292"/>
        <v>772</v>
      </c>
      <c r="N1041" s="44">
        <f t="shared" ca="1" si="293"/>
        <v>7</v>
      </c>
      <c r="O1041" s="94">
        <f t="shared" ca="1" si="294"/>
        <v>1.9471892714488361</v>
      </c>
      <c r="P1041" s="94">
        <f t="shared" ca="1" si="295"/>
        <v>19.471892714488362</v>
      </c>
      <c r="Q1041" s="94">
        <f t="shared" ca="1" si="296"/>
        <v>19.471892714488362</v>
      </c>
      <c r="R1041" s="94">
        <f t="shared" ca="1" si="297"/>
        <v>1.9471892714488361</v>
      </c>
      <c r="S1041" s="94">
        <f t="shared" ca="1" si="298"/>
        <v>1.9471892714488361</v>
      </c>
      <c r="T1041" s="4">
        <f t="shared" ca="1" si="299"/>
        <v>1.0555018447793295E-7</v>
      </c>
      <c r="U1041" s="46">
        <f t="shared" ca="1" si="300"/>
        <v>1624.7654679859752</v>
      </c>
      <c r="V1041" s="4">
        <f t="shared" ca="1" si="301"/>
        <v>8.807274022811957E-5</v>
      </c>
      <c r="W1041" s="13">
        <f t="shared" ca="1" si="302"/>
        <v>12982.132926</v>
      </c>
      <c r="X1041" s="4">
        <f t="shared" ca="1" si="303"/>
        <v>7.0371511662899601E-4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1E-4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1.3688493142500039E-9</v>
      </c>
      <c r="L1042" s="13">
        <f t="shared" ca="1" si="291"/>
        <v>206</v>
      </c>
      <c r="M1042" s="7">
        <f t="shared" ca="1" si="292"/>
        <v>794</v>
      </c>
      <c r="N1042" s="44">
        <f t="shared" ca="1" si="293"/>
        <v>7</v>
      </c>
      <c r="O1042" s="94">
        <f t="shared" ca="1" si="294"/>
        <v>1.9471892714488361</v>
      </c>
      <c r="P1042" s="94">
        <f t="shared" ca="1" si="295"/>
        <v>19.471892714488362</v>
      </c>
      <c r="Q1042" s="94">
        <f t="shared" ca="1" si="296"/>
        <v>19.471892714488362</v>
      </c>
      <c r="R1042" s="94">
        <f t="shared" ca="1" si="297"/>
        <v>1.9471892714488361</v>
      </c>
      <c r="S1042" s="94">
        <f t="shared" ca="1" si="298"/>
        <v>1.9471892714488361</v>
      </c>
      <c r="T1042" s="4">
        <f t="shared" ca="1" si="299"/>
        <v>2.6654086989377038E-9</v>
      </c>
      <c r="U1042" s="46">
        <f t="shared" ca="1" si="300"/>
        <v>1602.7654679859752</v>
      </c>
      <c r="V1042" s="4">
        <f t="shared" ca="1" si="301"/>
        <v>2.1939444117561888E-6</v>
      </c>
      <c r="W1042" s="13">
        <f t="shared" ca="1" si="302"/>
        <v>10921.476906000002</v>
      </c>
      <c r="X1042" s="4">
        <f t="shared" ca="1" si="303"/>
        <v>1.4949856173375356E-5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1E-4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1.8435681000000062E-11</v>
      </c>
      <c r="L1043" s="13">
        <f t="shared" ca="1" si="291"/>
        <v>184</v>
      </c>
      <c r="M1043" s="7">
        <f t="shared" ca="1" si="292"/>
        <v>816</v>
      </c>
      <c r="N1043" s="44">
        <f t="shared" ca="1" si="293"/>
        <v>7</v>
      </c>
      <c r="O1043" s="94">
        <f t="shared" ca="1" si="294"/>
        <v>1.9471892714488361</v>
      </c>
      <c r="P1043" s="94">
        <f t="shared" ca="1" si="295"/>
        <v>19.471892714488362</v>
      </c>
      <c r="Q1043" s="94">
        <f t="shared" ca="1" si="296"/>
        <v>19.471892714488362</v>
      </c>
      <c r="R1043" s="94">
        <f t="shared" ca="1" si="297"/>
        <v>1.9471892714488361</v>
      </c>
      <c r="S1043" s="94">
        <f t="shared" ca="1" si="298"/>
        <v>1.9471892714488361</v>
      </c>
      <c r="T1043" s="4">
        <f t="shared" ca="1" si="299"/>
        <v>3.589776025505327E-11</v>
      </c>
      <c r="U1043" s="46">
        <f t="shared" ca="1" si="300"/>
        <v>1580.7654679859752</v>
      </c>
      <c r="V1043" s="4">
        <f t="shared" ca="1" si="301"/>
        <v>2.9142487903605249E-8</v>
      </c>
      <c r="W1043" s="13">
        <f t="shared" ca="1" si="302"/>
        <v>8860.8208860000013</v>
      </c>
      <c r="X1043" s="4">
        <f t="shared" ca="1" si="303"/>
        <v>1.6335526725243394E-7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1E-4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1.3966425000000064E-13</v>
      </c>
      <c r="L1044" s="13">
        <f t="shared" ca="1" si="291"/>
        <v>162</v>
      </c>
      <c r="M1044" s="7">
        <f t="shared" ca="1" si="292"/>
        <v>838</v>
      </c>
      <c r="N1044" s="44">
        <f t="shared" ca="1" si="293"/>
        <v>7</v>
      </c>
      <c r="O1044" s="94">
        <f t="shared" ca="1" si="294"/>
        <v>1.9471892714488361</v>
      </c>
      <c r="P1044" s="94">
        <f t="shared" ca="1" si="295"/>
        <v>19.471892714488362</v>
      </c>
      <c r="Q1044" s="94">
        <f t="shared" ca="1" si="296"/>
        <v>19.471892714488362</v>
      </c>
      <c r="R1044" s="94">
        <f t="shared" ca="1" si="297"/>
        <v>1.9471892714488361</v>
      </c>
      <c r="S1044" s="94">
        <f t="shared" ca="1" si="298"/>
        <v>1.9471892714488361</v>
      </c>
      <c r="T1044" s="4">
        <f t="shared" ca="1" si="299"/>
        <v>2.7195272920494934E-13</v>
      </c>
      <c r="U1044" s="46">
        <f t="shared" ca="1" si="300"/>
        <v>1558.7654679859752</v>
      </c>
      <c r="V1044" s="4">
        <f t="shared" ca="1" si="301"/>
        <v>2.1770381001216123E-10</v>
      </c>
      <c r="W1044" s="13">
        <f t="shared" ca="1" si="302"/>
        <v>6800.164866000001</v>
      </c>
      <c r="X1044" s="4">
        <f t="shared" ca="1" si="303"/>
        <v>9.4973992588624508E-10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1E-4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5.6430000000000308E-16</v>
      </c>
      <c r="L1045" s="13">
        <f t="shared" ca="1" si="291"/>
        <v>140</v>
      </c>
      <c r="M1045" s="7">
        <f t="shared" ca="1" si="292"/>
        <v>860</v>
      </c>
      <c r="N1045" s="44">
        <f t="shared" ca="1" si="293"/>
        <v>8</v>
      </c>
      <c r="O1045" s="94">
        <f t="shared" ca="1" si="294"/>
        <v>2.1318561482700513</v>
      </c>
      <c r="P1045" s="94">
        <f t="shared" ca="1" si="295"/>
        <v>21.318561482700517</v>
      </c>
      <c r="Q1045" s="94">
        <f t="shared" ca="1" si="296"/>
        <v>21.133894605879298</v>
      </c>
      <c r="R1045" s="94">
        <f t="shared" ca="1" si="297"/>
        <v>2.1226228044289908</v>
      </c>
      <c r="S1045" s="94">
        <f t="shared" ca="1" si="298"/>
        <v>2.1318561482700513</v>
      </c>
      <c r="T1045" s="4">
        <f t="shared" ca="1" si="299"/>
        <v>1.2030064244687965E-15</v>
      </c>
      <c r="U1045" s="46">
        <f t="shared" ca="1" si="300"/>
        <v>1642.1665171136483</v>
      </c>
      <c r="V1045" s="4">
        <f t="shared" ca="1" si="301"/>
        <v>9.2667456560723686E-13</v>
      </c>
      <c r="W1045" s="13">
        <f t="shared" ca="1" si="302"/>
        <v>4739.5088460000006</v>
      </c>
      <c r="X1045" s="4">
        <f t="shared" ca="1" si="303"/>
        <v>2.6745048417978151E-12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1E-4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9.5000000000000612E-19</v>
      </c>
      <c r="L1046" s="13">
        <f t="shared" ca="1" si="291"/>
        <v>118</v>
      </c>
      <c r="M1046" s="7">
        <f t="shared" ca="1" si="292"/>
        <v>882</v>
      </c>
      <c r="N1046" s="44">
        <f t="shared" ca="1" si="293"/>
        <v>8</v>
      </c>
      <c r="O1046" s="94">
        <f t="shared" ca="1" si="294"/>
        <v>2.1318561482700513</v>
      </c>
      <c r="P1046" s="94">
        <f t="shared" ca="1" si="295"/>
        <v>21.318561482700517</v>
      </c>
      <c r="Q1046" s="94">
        <f t="shared" ca="1" si="296"/>
        <v>21.318561482700517</v>
      </c>
      <c r="R1046" s="94">
        <f t="shared" ca="1" si="297"/>
        <v>2.1318561482700518</v>
      </c>
      <c r="S1046" s="94">
        <f t="shared" ca="1" si="298"/>
        <v>2.1318561482700513</v>
      </c>
      <c r="T1046" s="4">
        <f t="shared" ca="1" si="299"/>
        <v>2.0252633408565619E-18</v>
      </c>
      <c r="U1046" s="46">
        <f t="shared" ca="1" si="300"/>
        <v>1620.1665171136483</v>
      </c>
      <c r="V1046" s="4">
        <f t="shared" ca="1" si="301"/>
        <v>1.5391581912579759E-15</v>
      </c>
      <c r="W1046" s="13">
        <f t="shared" ca="1" si="302"/>
        <v>2678.8528260000007</v>
      </c>
      <c r="X1046" s="4">
        <f t="shared" ca="1" si="303"/>
        <v>2.5449101847000172E-15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1E-4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272</v>
      </c>
      <c r="M1047" s="7">
        <f t="shared" ca="1" si="292"/>
        <v>728</v>
      </c>
      <c r="N1047" s="44">
        <f t="shared" ca="1" si="293"/>
        <v>7</v>
      </c>
      <c r="O1047" s="94">
        <f t="shared" ca="1" si="294"/>
        <v>1.9471892714488361</v>
      </c>
      <c r="P1047" s="94">
        <f t="shared" ca="1" si="295"/>
        <v>18.828921119121027</v>
      </c>
      <c r="Q1047" s="94">
        <f t="shared" ca="1" si="296"/>
        <v>17.328654063263912</v>
      </c>
      <c r="R1047" s="94">
        <f t="shared" ca="1" si="297"/>
        <v>1.8078787591192469</v>
      </c>
      <c r="S1047" s="94">
        <f t="shared" ca="1" si="298"/>
        <v>1.9471892714488361</v>
      </c>
      <c r="T1047" s="4">
        <f t="shared" ca="1" si="299"/>
        <v>0</v>
      </c>
      <c r="U1047" s="46">
        <f t="shared" ca="1" si="300"/>
        <v>1668.7654679859752</v>
      </c>
      <c r="V1047" s="4">
        <f t="shared" ca="1" si="301"/>
        <v>0</v>
      </c>
      <c r="W1047" s="13">
        <f t="shared" ca="1" si="302"/>
        <v>16317.74682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1E-4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4.6603267395349502E-6</v>
      </c>
      <c r="L1048" s="13">
        <f t="shared" ca="1" si="291"/>
        <v>250</v>
      </c>
      <c r="M1048" s="7">
        <f t="shared" ca="1" si="292"/>
        <v>750</v>
      </c>
      <c r="N1048" s="44">
        <f t="shared" ca="1" si="293"/>
        <v>7</v>
      </c>
      <c r="O1048" s="94">
        <f t="shared" ca="1" si="294"/>
        <v>1.9471892714488361</v>
      </c>
      <c r="P1048" s="94">
        <f t="shared" ca="1" si="295"/>
        <v>19.471892714488362</v>
      </c>
      <c r="Q1048" s="94">
        <f t="shared" ca="1" si="296"/>
        <v>19.471892714488362</v>
      </c>
      <c r="R1048" s="94">
        <f t="shared" ca="1" si="297"/>
        <v>1.9471892714488361</v>
      </c>
      <c r="S1048" s="94">
        <f t="shared" ca="1" si="298"/>
        <v>1.9471892714488361</v>
      </c>
      <c r="T1048" s="4">
        <f t="shared" ca="1" si="299"/>
        <v>9.0745382286685888E-6</v>
      </c>
      <c r="U1048" s="46">
        <f t="shared" ca="1" si="300"/>
        <v>1646.7654679859752</v>
      </c>
      <c r="V1048" s="4">
        <f t="shared" ca="1" si="301"/>
        <v>7.6744651441978265E-3</v>
      </c>
      <c r="W1048" s="13">
        <f t="shared" ca="1" si="302"/>
        <v>14257.0908</v>
      </c>
      <c r="X1048" s="4">
        <f t="shared" ca="1" si="303"/>
        <v>6.6442701483217737E-2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1E-4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2.8244404482030026E-7</v>
      </c>
      <c r="L1049" s="13">
        <f t="shared" ca="1" si="291"/>
        <v>228</v>
      </c>
      <c r="M1049" s="7">
        <f t="shared" ca="1" si="292"/>
        <v>772</v>
      </c>
      <c r="N1049" s="44">
        <f t="shared" ca="1" si="293"/>
        <v>7</v>
      </c>
      <c r="O1049" s="94">
        <f t="shared" ca="1" si="294"/>
        <v>1.9471892714488361</v>
      </c>
      <c r="P1049" s="94">
        <f t="shared" ca="1" si="295"/>
        <v>19.471892714488362</v>
      </c>
      <c r="Q1049" s="94">
        <f t="shared" ca="1" si="296"/>
        <v>19.471892714488362</v>
      </c>
      <c r="R1049" s="94">
        <f t="shared" ca="1" si="297"/>
        <v>1.9471892714488361</v>
      </c>
      <c r="S1049" s="94">
        <f t="shared" ca="1" si="298"/>
        <v>1.9471892714488361</v>
      </c>
      <c r="T1049" s="4">
        <f t="shared" ca="1" si="299"/>
        <v>5.4997201385870288E-7</v>
      </c>
      <c r="U1049" s="46">
        <f t="shared" ca="1" si="300"/>
        <v>1624.7654679859752</v>
      </c>
      <c r="V1049" s="4">
        <f t="shared" ca="1" si="301"/>
        <v>4.589053306623069E-4</v>
      </c>
      <c r="W1049" s="13">
        <f t="shared" ca="1" si="302"/>
        <v>12196.43478</v>
      </c>
      <c r="X1049" s="4">
        <f t="shared" ca="1" si="303"/>
        <v>3.4448103716501889E-3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1E-4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7.1324253742500145E-9</v>
      </c>
      <c r="L1050" s="13">
        <f t="shared" ca="1" si="291"/>
        <v>206</v>
      </c>
      <c r="M1050" s="7">
        <f t="shared" ca="1" si="292"/>
        <v>794</v>
      </c>
      <c r="N1050" s="44">
        <f t="shared" ca="1" si="293"/>
        <v>7</v>
      </c>
      <c r="O1050" s="94">
        <f t="shared" ca="1" si="294"/>
        <v>1.9471892714488361</v>
      </c>
      <c r="P1050" s="94">
        <f t="shared" ca="1" si="295"/>
        <v>19.471892714488362</v>
      </c>
      <c r="Q1050" s="94">
        <f t="shared" ca="1" si="296"/>
        <v>19.471892714488362</v>
      </c>
      <c r="R1050" s="94">
        <f t="shared" ca="1" si="297"/>
        <v>1.9471892714488361</v>
      </c>
      <c r="S1050" s="94">
        <f t="shared" ca="1" si="298"/>
        <v>1.9471892714488361</v>
      </c>
      <c r="T1050" s="4">
        <f t="shared" ca="1" si="299"/>
        <v>1.3888182168149078E-8</v>
      </c>
      <c r="U1050" s="46">
        <f t="shared" ca="1" si="300"/>
        <v>1602.7654679859752</v>
      </c>
      <c r="V1050" s="4">
        <f t="shared" ca="1" si="301"/>
        <v>1.1431605092834868E-5</v>
      </c>
      <c r="W1050" s="13">
        <f t="shared" ca="1" si="302"/>
        <v>10135.778760000001</v>
      </c>
      <c r="X1050" s="4">
        <f t="shared" ca="1" si="303"/>
        <v>7.2292685615608359E-5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1E-4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9.6059601000000244E-11</v>
      </c>
      <c r="L1051" s="13">
        <f t="shared" ca="1" si="291"/>
        <v>184</v>
      </c>
      <c r="M1051" s="7">
        <f t="shared" ca="1" si="292"/>
        <v>816</v>
      </c>
      <c r="N1051" s="44">
        <f t="shared" ca="1" si="293"/>
        <v>7</v>
      </c>
      <c r="O1051" s="94">
        <f t="shared" ca="1" si="294"/>
        <v>1.9471892714488361</v>
      </c>
      <c r="P1051" s="94">
        <f t="shared" ca="1" si="295"/>
        <v>19.471892714488362</v>
      </c>
      <c r="Q1051" s="94">
        <f t="shared" ca="1" si="296"/>
        <v>19.471892714488362</v>
      </c>
      <c r="R1051" s="94">
        <f t="shared" ca="1" si="297"/>
        <v>1.9471892714488361</v>
      </c>
      <c r="S1051" s="94">
        <f t="shared" ca="1" si="298"/>
        <v>1.9471892714488361</v>
      </c>
      <c r="T1051" s="4">
        <f t="shared" ca="1" si="299"/>
        <v>1.8704622448685636E-10</v>
      </c>
      <c r="U1051" s="46">
        <f t="shared" ca="1" si="300"/>
        <v>1580.7654679859752</v>
      </c>
      <c r="V1051" s="4">
        <f t="shared" ca="1" si="301"/>
        <v>1.5184770012931143E-7</v>
      </c>
      <c r="W1051" s="13">
        <f t="shared" ca="1" si="302"/>
        <v>8075.1227400000007</v>
      </c>
      <c r="X1051" s="4">
        <f t="shared" ca="1" si="303"/>
        <v>7.7569306843042878E-7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1E-4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7.2772425000000281E-13</v>
      </c>
      <c r="L1052" s="13">
        <f t="shared" ca="1" si="291"/>
        <v>162</v>
      </c>
      <c r="M1052" s="7">
        <f t="shared" ca="1" si="292"/>
        <v>838</v>
      </c>
      <c r="N1052" s="44">
        <f t="shared" ca="1" si="293"/>
        <v>7</v>
      </c>
      <c r="O1052" s="94">
        <f t="shared" ca="1" si="294"/>
        <v>1.9471892714488361</v>
      </c>
      <c r="P1052" s="94">
        <f t="shared" ca="1" si="295"/>
        <v>19.471892714488362</v>
      </c>
      <c r="Q1052" s="94">
        <f t="shared" ca="1" si="296"/>
        <v>19.471892714488362</v>
      </c>
      <c r="R1052" s="94">
        <f t="shared" ca="1" si="297"/>
        <v>1.9471892714488361</v>
      </c>
      <c r="S1052" s="94">
        <f t="shared" ca="1" si="298"/>
        <v>1.9471892714488361</v>
      </c>
      <c r="T1052" s="4">
        <f t="shared" ca="1" si="299"/>
        <v>1.4170168521731561E-12</v>
      </c>
      <c r="U1052" s="46">
        <f t="shared" ca="1" si="300"/>
        <v>1558.7654679859752</v>
      </c>
      <c r="V1052" s="4">
        <f t="shared" ca="1" si="301"/>
        <v>1.1343514311159972E-9</v>
      </c>
      <c r="W1052" s="13">
        <f t="shared" ca="1" si="302"/>
        <v>6014.4667200000004</v>
      </c>
      <c r="X1052" s="4">
        <f t="shared" ca="1" si="303"/>
        <v>4.3768732829619772E-9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1E-4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2.9403000000000135E-15</v>
      </c>
      <c r="L1053" s="13">
        <f t="shared" ca="1" si="291"/>
        <v>140</v>
      </c>
      <c r="M1053" s="7">
        <f t="shared" ca="1" si="292"/>
        <v>860</v>
      </c>
      <c r="N1053" s="44">
        <f t="shared" ca="1" si="293"/>
        <v>8</v>
      </c>
      <c r="O1053" s="94">
        <f t="shared" ca="1" si="294"/>
        <v>2.1318561482700513</v>
      </c>
      <c r="P1053" s="94">
        <f t="shared" ca="1" si="295"/>
        <v>21.318561482700517</v>
      </c>
      <c r="Q1053" s="94">
        <f t="shared" ca="1" si="296"/>
        <v>21.133894605879298</v>
      </c>
      <c r="R1053" s="94">
        <f t="shared" ca="1" si="297"/>
        <v>2.1226228044289908</v>
      </c>
      <c r="S1053" s="94">
        <f t="shared" ca="1" si="298"/>
        <v>2.1318561482700513</v>
      </c>
      <c r="T1053" s="4">
        <f t="shared" ca="1" si="299"/>
        <v>6.2682966327584607E-15</v>
      </c>
      <c r="U1053" s="46">
        <f t="shared" ca="1" si="300"/>
        <v>1642.1665171136483</v>
      </c>
      <c r="V1053" s="4">
        <f t="shared" ca="1" si="301"/>
        <v>4.828462210269282E-12</v>
      </c>
      <c r="W1053" s="13">
        <f t="shared" ca="1" si="302"/>
        <v>3953.8107000000005</v>
      </c>
      <c r="X1053" s="4">
        <f t="shared" ca="1" si="303"/>
        <v>1.1625389601210054E-11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1E-4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4.9500000000000268E-18</v>
      </c>
      <c r="L1054" s="13">
        <f t="shared" ca="1" si="291"/>
        <v>118</v>
      </c>
      <c r="M1054" s="7">
        <f t="shared" ca="1" si="292"/>
        <v>882</v>
      </c>
      <c r="N1054" s="44">
        <f t="shared" ca="1" si="293"/>
        <v>8</v>
      </c>
      <c r="O1054" s="94">
        <f t="shared" ca="1" si="294"/>
        <v>2.1318561482700513</v>
      </c>
      <c r="P1054" s="94">
        <f t="shared" ca="1" si="295"/>
        <v>21.318561482700517</v>
      </c>
      <c r="Q1054" s="94">
        <f t="shared" ca="1" si="296"/>
        <v>21.318561482700517</v>
      </c>
      <c r="R1054" s="94">
        <f t="shared" ca="1" si="297"/>
        <v>2.1318561482700518</v>
      </c>
      <c r="S1054" s="94">
        <f t="shared" ca="1" si="298"/>
        <v>2.1318561482700513</v>
      </c>
      <c r="T1054" s="4">
        <f t="shared" ca="1" si="299"/>
        <v>1.0552687933936812E-17</v>
      </c>
      <c r="U1054" s="46">
        <f t="shared" ca="1" si="300"/>
        <v>1620.1665171136483</v>
      </c>
      <c r="V1054" s="4">
        <f t="shared" ca="1" si="301"/>
        <v>8.0198242597126024E-15</v>
      </c>
      <c r="W1054" s="13">
        <f t="shared" ca="1" si="302"/>
        <v>1893.1546800000001</v>
      </c>
      <c r="X1054" s="4">
        <f t="shared" ca="1" si="303"/>
        <v>9.3711156660000507E-15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1E-4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154</v>
      </c>
      <c r="M1055" s="7">
        <f t="shared" ca="1" si="292"/>
        <v>846</v>
      </c>
      <c r="N1055" s="44">
        <f t="shared" ca="1" si="293"/>
        <v>8</v>
      </c>
      <c r="O1055" s="94">
        <f t="shared" ca="1" si="294"/>
        <v>2.1318561482700513</v>
      </c>
      <c r="P1055" s="94">
        <f t="shared" ca="1" si="295"/>
        <v>20.395227098594436</v>
      </c>
      <c r="Q1055" s="94">
        <f t="shared" ca="1" si="296"/>
        <v>19.471892714488362</v>
      </c>
      <c r="R1055" s="94">
        <f t="shared" ca="1" si="297"/>
        <v>1.9933559906541398</v>
      </c>
      <c r="S1055" s="94">
        <f t="shared" ca="1" si="298"/>
        <v>2.1318561482700513</v>
      </c>
      <c r="T1055" s="4">
        <f t="shared" ca="1" si="299"/>
        <v>0</v>
      </c>
      <c r="U1055" s="46">
        <f t="shared" ca="1" si="300"/>
        <v>1656.1665171136483</v>
      </c>
      <c r="V1055" s="4">
        <f t="shared" ca="1" si="301"/>
        <v>0</v>
      </c>
      <c r="W1055" s="13">
        <f t="shared" ca="1" si="302"/>
        <v>14424.592140000001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1E-4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4.7074007470050043E-8</v>
      </c>
      <c r="L1056" s="13">
        <f t="shared" ca="1" si="291"/>
        <v>132</v>
      </c>
      <c r="M1056" s="7">
        <f t="shared" ca="1" si="292"/>
        <v>868</v>
      </c>
      <c r="N1056" s="44">
        <f t="shared" ca="1" si="293"/>
        <v>8</v>
      </c>
      <c r="O1056" s="94">
        <f t="shared" ca="1" si="294"/>
        <v>2.1318561482700513</v>
      </c>
      <c r="P1056" s="94">
        <f t="shared" ca="1" si="295"/>
        <v>21.318561482700517</v>
      </c>
      <c r="Q1056" s="94">
        <f t="shared" ca="1" si="296"/>
        <v>21.318561482700517</v>
      </c>
      <c r="R1056" s="94">
        <f t="shared" ca="1" si="297"/>
        <v>2.1318561482700518</v>
      </c>
      <c r="S1056" s="94">
        <f t="shared" ca="1" si="298"/>
        <v>2.1318561482700513</v>
      </c>
      <c r="T1056" s="4">
        <f t="shared" ca="1" si="299"/>
        <v>1.0035501224873651E-7</v>
      </c>
      <c r="U1056" s="46">
        <f t="shared" ca="1" si="300"/>
        <v>1634.1665171136483</v>
      </c>
      <c r="V1056" s="4">
        <f t="shared" ca="1" si="301"/>
        <v>7.6926766833913536E-5</v>
      </c>
      <c r="W1056" s="13">
        <f t="shared" ca="1" si="302"/>
        <v>12363.93612</v>
      </c>
      <c r="X1056" s="4">
        <f t="shared" ca="1" si="303"/>
        <v>5.8202002127210153E-4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1E-4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2.8529701497000047E-9</v>
      </c>
      <c r="L1057" s="13">
        <f t="shared" ca="1" si="291"/>
        <v>110</v>
      </c>
      <c r="M1057" s="7">
        <f t="shared" ca="1" si="292"/>
        <v>890</v>
      </c>
      <c r="N1057" s="44">
        <f t="shared" ca="1" si="293"/>
        <v>8</v>
      </c>
      <c r="O1057" s="94">
        <f t="shared" ca="1" si="294"/>
        <v>2.1318561482700513</v>
      </c>
      <c r="P1057" s="94">
        <f t="shared" ca="1" si="295"/>
        <v>21.318561482700517</v>
      </c>
      <c r="Q1057" s="94">
        <f t="shared" ca="1" si="296"/>
        <v>21.318561482700517</v>
      </c>
      <c r="R1057" s="94">
        <f t="shared" ca="1" si="297"/>
        <v>2.1318561482700518</v>
      </c>
      <c r="S1057" s="94">
        <f t="shared" ca="1" si="298"/>
        <v>2.1318561482700513</v>
      </c>
      <c r="T1057" s="4">
        <f t="shared" ca="1" si="299"/>
        <v>6.0821219544688841E-9</v>
      </c>
      <c r="U1057" s="46">
        <f t="shared" ca="1" si="300"/>
        <v>1612.1665171136483</v>
      </c>
      <c r="V1057" s="4">
        <f t="shared" ca="1" si="301"/>
        <v>4.5994629496710601E-6</v>
      </c>
      <c r="W1057" s="13">
        <f t="shared" ca="1" si="302"/>
        <v>10303.2801</v>
      </c>
      <c r="X1057" s="4">
        <f t="shared" ca="1" si="303"/>
        <v>2.939495056929808E-5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1E-4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7.2044700750000192E-11</v>
      </c>
      <c r="L1058" s="13">
        <f t="shared" ca="1" si="291"/>
        <v>88</v>
      </c>
      <c r="M1058" s="7">
        <f t="shared" ca="1" si="292"/>
        <v>912</v>
      </c>
      <c r="N1058" s="44">
        <f t="shared" ca="1" si="293"/>
        <v>8</v>
      </c>
      <c r="O1058" s="94">
        <f t="shared" ca="1" si="294"/>
        <v>2.1318561482700513</v>
      </c>
      <c r="P1058" s="94">
        <f t="shared" ca="1" si="295"/>
        <v>21.318561482700517</v>
      </c>
      <c r="Q1058" s="94">
        <f t="shared" ca="1" si="296"/>
        <v>21.318561482700517</v>
      </c>
      <c r="R1058" s="94">
        <f t="shared" ca="1" si="297"/>
        <v>2.1318561482700518</v>
      </c>
      <c r="S1058" s="94">
        <f t="shared" ca="1" si="298"/>
        <v>2.1318561482700513</v>
      </c>
      <c r="T1058" s="4">
        <f t="shared" ca="1" si="299"/>
        <v>1.5358893824416389E-10</v>
      </c>
      <c r="U1058" s="46">
        <f t="shared" ca="1" si="300"/>
        <v>1590.1665171136483</v>
      </c>
      <c r="V1058" s="4">
        <f t="shared" ca="1" si="301"/>
        <v>1.1456307086812286E-7</v>
      </c>
      <c r="W1058" s="13">
        <f t="shared" ca="1" si="302"/>
        <v>8242.6240800000014</v>
      </c>
      <c r="X1058" s="4">
        <f t="shared" ca="1" si="303"/>
        <v>5.9383738523834577E-7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1E-4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9.7029900000000348E-13</v>
      </c>
      <c r="L1059" s="13">
        <f t="shared" ca="1" si="291"/>
        <v>66</v>
      </c>
      <c r="M1059" s="7">
        <f t="shared" ca="1" si="292"/>
        <v>934</v>
      </c>
      <c r="N1059" s="44">
        <f t="shared" ca="1" si="293"/>
        <v>8</v>
      </c>
      <c r="O1059" s="94">
        <f t="shared" ca="1" si="294"/>
        <v>2.1318561482700513</v>
      </c>
      <c r="P1059" s="94">
        <f t="shared" ca="1" si="295"/>
        <v>21.318561482700517</v>
      </c>
      <c r="Q1059" s="94">
        <f t="shared" ca="1" si="296"/>
        <v>21.318561482700517</v>
      </c>
      <c r="R1059" s="94">
        <f t="shared" ca="1" si="297"/>
        <v>2.1318561482700518</v>
      </c>
      <c r="S1059" s="94">
        <f t="shared" ca="1" si="298"/>
        <v>2.1318561482700513</v>
      </c>
      <c r="T1059" s="4">
        <f t="shared" ca="1" si="299"/>
        <v>2.06853788881029E-12</v>
      </c>
      <c r="U1059" s="46">
        <f t="shared" ca="1" si="300"/>
        <v>1568.1665171136483</v>
      </c>
      <c r="V1059" s="4">
        <f t="shared" ca="1" si="301"/>
        <v>1.5215904033888612E-9</v>
      </c>
      <c r="W1059" s="13">
        <f t="shared" ca="1" si="302"/>
        <v>6181.9680600000002</v>
      </c>
      <c r="X1059" s="4">
        <f t="shared" ca="1" si="303"/>
        <v>5.9983574266499618E-9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1E-4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7.3507500000000337E-15</v>
      </c>
      <c r="L1060" s="13">
        <f t="shared" ca="1" si="291"/>
        <v>44</v>
      </c>
      <c r="M1060" s="7">
        <f t="shared" ca="1" si="292"/>
        <v>956</v>
      </c>
      <c r="N1060" s="44">
        <f t="shared" ca="1" si="293"/>
        <v>8</v>
      </c>
      <c r="O1060" s="94">
        <f t="shared" ca="1" si="294"/>
        <v>2.1318561482700513</v>
      </c>
      <c r="P1060" s="94">
        <f t="shared" ca="1" si="295"/>
        <v>21.318561482700517</v>
      </c>
      <c r="Q1060" s="94">
        <f t="shared" ca="1" si="296"/>
        <v>21.318561482700517</v>
      </c>
      <c r="R1060" s="94">
        <f t="shared" ca="1" si="297"/>
        <v>2.1318561482700518</v>
      </c>
      <c r="S1060" s="94">
        <f t="shared" ca="1" si="298"/>
        <v>2.1318561482700513</v>
      </c>
      <c r="T1060" s="4">
        <f t="shared" ca="1" si="299"/>
        <v>1.567074158189615E-14</v>
      </c>
      <c r="U1060" s="46">
        <f t="shared" ca="1" si="300"/>
        <v>1546.1665171136483</v>
      </c>
      <c r="V1060" s="4">
        <f t="shared" ca="1" si="301"/>
        <v>1.1365483525673202E-11</v>
      </c>
      <c r="W1060" s="13">
        <f t="shared" ca="1" si="302"/>
        <v>4121.3120400000007</v>
      </c>
      <c r="X1060" s="4">
        <f t="shared" ca="1" si="303"/>
        <v>3.0294734478030143E-11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1E-4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2.9700000000000161E-17</v>
      </c>
      <c r="L1061" s="13">
        <f t="shared" ca="1" si="291"/>
        <v>22</v>
      </c>
      <c r="M1061" s="7">
        <f t="shared" ca="1" si="292"/>
        <v>978</v>
      </c>
      <c r="N1061" s="44">
        <f t="shared" ca="1" si="293"/>
        <v>9</v>
      </c>
      <c r="O1061" s="94">
        <f t="shared" ca="1" si="294"/>
        <v>2.2914004227428402</v>
      </c>
      <c r="P1061" s="94">
        <f t="shared" ca="1" si="295"/>
        <v>22.914004227428396</v>
      </c>
      <c r="Q1061" s="94">
        <f t="shared" ca="1" si="296"/>
        <v>22.435371404010034</v>
      </c>
      <c r="R1061" s="94">
        <f t="shared" ca="1" si="297"/>
        <v>2.2674687815719219</v>
      </c>
      <c r="S1061" s="94">
        <f t="shared" ca="1" si="298"/>
        <v>2.2914004227428402</v>
      </c>
      <c r="T1061" s="4">
        <f t="shared" ca="1" si="299"/>
        <v>6.8054592555462718E-17</v>
      </c>
      <c r="U1061" s="46">
        <f t="shared" ca="1" si="300"/>
        <v>1615.2285104781965</v>
      </c>
      <c r="V1061" s="4">
        <f t="shared" ca="1" si="301"/>
        <v>4.7972286761202699E-14</v>
      </c>
      <c r="W1061" s="13">
        <f t="shared" ca="1" si="302"/>
        <v>2060.6560200000004</v>
      </c>
      <c r="X1061" s="4">
        <f t="shared" ca="1" si="303"/>
        <v>6.1201483794000339E-14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1E-4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5.0000000000000324E-20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2.2914004227428402</v>
      </c>
      <c r="P1062" s="94">
        <f t="shared" ca="1" si="295"/>
        <v>22.914004227428396</v>
      </c>
      <c r="Q1062" s="94">
        <f t="shared" ca="1" si="296"/>
        <v>22.914004227428396</v>
      </c>
      <c r="R1062" s="94">
        <f t="shared" ca="1" si="297"/>
        <v>2.2914004227428397</v>
      </c>
      <c r="S1062" s="94">
        <f t="shared" ca="1" si="298"/>
        <v>2.2914004227428402</v>
      </c>
      <c r="T1062" s="4">
        <f t="shared" ca="1" si="299"/>
        <v>1.1457002113714275E-19</v>
      </c>
      <c r="U1062" s="46">
        <f t="shared" ca="1" si="300"/>
        <v>1593.2285104781965</v>
      </c>
      <c r="V1062" s="4">
        <f t="shared" ca="1" si="301"/>
        <v>7.9661425523910346E-17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1.0000000000000007</v>
      </c>
      <c r="O1064" s="44"/>
      <c r="P1064" s="44"/>
      <c r="Q1064" s="44"/>
      <c r="R1064" s="44"/>
      <c r="S1064" s="44" t="s">
        <v>336</v>
      </c>
      <c r="T1064" s="4">
        <f ca="1">SUM(T551:T1062)</f>
        <v>1.8329934166373349</v>
      </c>
      <c r="U1064" t="s">
        <v>159</v>
      </c>
      <c r="V1064" s="4">
        <f ca="1">SUM(V551:V1062)</f>
        <v>1600.3627062673593</v>
      </c>
      <c r="W1064" t="s">
        <v>337</v>
      </c>
      <c r="X1064" s="4">
        <f ca="1">SUM(X551:X1062)</f>
        <v>8152.2950002106154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0.46619999999999989</v>
      </c>
      <c r="F6" s="40">
        <f ca="1">IF($D6&gt;=F$4, POWER($B$3, F$4) * POWER((1-$B$3), $D6-F$4) * COMBIN($D6,F$4) * $E6, 0)</f>
        <v>4.6620000000000029E-3</v>
      </c>
      <c r="G6" s="40">
        <f t="shared" ca="1" si="0"/>
        <v>0.46153799999999989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0.16379999999999997</v>
      </c>
      <c r="F7" s="40">
        <f t="shared" ca="1" si="0"/>
        <v>1.6380000000000026E-5</v>
      </c>
      <c r="G7" s="40">
        <f ca="1">IF($D7&gt;=G$4, POWER($B$3, G$4) * POWER((1-$B$3), $D7-G$4) * COMBIN($D7,G$4) * $E7, 0)</f>
        <v>3.2432400000000027E-3</v>
      </c>
      <c r="H7" s="40">
        <f t="shared" ca="1" si="0"/>
        <v>0.16054037999999998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1.0000277436733918</v>
      </c>
      <c r="T13">
        <v>1</v>
      </c>
      <c r="U13" s="3">
        <f t="shared" ref="U13:U44" ca="1" si="1">(1+U12*$F$80+U11*$G$80+U10*$H$80+U9*$I$80+U8*$J$80+U7*$K$80+U6*$L$80+U5*$M$80)/(1-$E$80)</f>
        <v>1.0000119932486342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1.0034062289146455</v>
      </c>
      <c r="T14">
        <v>2</v>
      </c>
      <c r="U14" s="3">
        <f t="shared" ca="1" si="1"/>
        <v>1.0014905133462642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4.6787500000000032E-3</v>
      </c>
      <c r="G15" s="48">
        <f ca="1">SUM(G5:G13)</f>
        <v>0.46489112999999987</v>
      </c>
      <c r="H15" s="48">
        <f t="shared" ca="1" si="2"/>
        <v>0.17141948999999998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1.0680613273864807</v>
      </c>
      <c r="T15">
        <v>3</v>
      </c>
      <c r="U15" s="3">
        <f t="shared" ca="1" si="1"/>
        <v>1.0316468396979235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1.2783119497211475</v>
      </c>
      <c r="T16">
        <v>4</v>
      </c>
      <c r="U16" s="3">
        <f t="shared" ca="1" si="1"/>
        <v>1.1657311415923635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1.1673481250000007E-3</v>
      </c>
      <c r="G17" s="153">
        <f ca="1">G15*F16+F15*G16</f>
        <v>0.11950173880999997</v>
      </c>
      <c r="H17" s="153">
        <f ca="1">H15*F16+G15*G16</f>
        <v>0.39166995581999986</v>
      </c>
      <c r="I17" s="153">
        <f ca="1">I15*F16+H15*G16</f>
        <v>0.21822347942999998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1.506374330270104</v>
      </c>
      <c r="T17">
        <v>5</v>
      </c>
      <c r="U17" s="3">
        <f ca="1">(1+U16*$F$80+U15*$G$80+U14*$H$80+U13*$I$80+U12*$J$80+U11*$K$80+U10*$L$80+U9*$M$80)/(1-$E$80)</f>
        <v>1.4209451994354867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2.6352619999999995</v>
      </c>
      <c r="G18" t="s">
        <v>814</v>
      </c>
      <c r="H18">
        <f ca="1">F4*F15+G4*G15+H4*H15+I4*I15+J4*J15+K4*K15+L4*L15+M4*M15+N4*N15</f>
        <v>1.8847619999999998</v>
      </c>
      <c r="I18" t="s">
        <v>851</v>
      </c>
      <c r="J18">
        <f ca="1">F4*F17+G4*G17+H4*H17+I4*I17+J17*J4+K17*K4+L17*L4+M17*M4+N17*N4</f>
        <v>2.6352619999999995</v>
      </c>
      <c r="Q18">
        <v>6</v>
      </c>
      <c r="R18" s="3">
        <f t="shared" ca="1" si="3"/>
        <v>1.8267422873331627</v>
      </c>
      <c r="T18">
        <v>6</v>
      </c>
      <c r="U18" s="3">
        <f t="shared" ca="1" si="1"/>
        <v>1.7328654063263913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2.024607876260911</v>
      </c>
      <c r="T19">
        <v>7</v>
      </c>
      <c r="U19" s="3">
        <f t="shared" ca="1" si="1"/>
        <v>1.9471892714488361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2.2453575181263927</v>
      </c>
      <c r="T20">
        <v>8</v>
      </c>
      <c r="U20" s="3">
        <f t="shared" ca="1" si="1"/>
        <v>2.1318561482700513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2.4463826226525924</v>
      </c>
      <c r="T21">
        <v>9</v>
      </c>
      <c r="U21" s="3">
        <f t="shared" ca="1" si="1"/>
        <v>2.2914004227428402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2.6719292034273989</v>
      </c>
      <c r="T22">
        <v>10</v>
      </c>
      <c r="U22" s="3">
        <f t="shared" ca="1" si="1"/>
        <v>2.5095529671916252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0.46619999999999989</v>
      </c>
      <c r="F23" s="40">
        <f t="shared" ca="1" si="4"/>
        <v>2.3310000000000015E-2</v>
      </c>
      <c r="G23" s="40">
        <f t="shared" ca="1" si="4"/>
        <v>0.44288999999999989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2.9153849373745744</v>
      </c>
      <c r="T23">
        <v>11</v>
      </c>
      <c r="U23" s="3">
        <f t="shared" ca="1" si="1"/>
        <v>2.747393441239899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0.16379999999999997</v>
      </c>
      <c r="F24" s="40">
        <f t="shared" ca="1" si="4"/>
        <v>4.0950000000000063E-4</v>
      </c>
      <c r="G24" s="40">
        <f t="shared" ca="1" si="4"/>
        <v>1.5561000000000011E-2</v>
      </c>
      <c r="H24" s="40">
        <f t="shared" ca="1" si="4"/>
        <v>0.14782949999999997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3.1385421075739237</v>
      </c>
      <c r="T24">
        <v>12</v>
      </c>
      <c r="U24" s="3">
        <f t="shared" ca="1" si="1"/>
        <v>2.968552241137111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3.3630965583104846</v>
      </c>
      <c r="T25">
        <v>13</v>
      </c>
      <c r="U25" s="3">
        <f t="shared" ca="1" si="1"/>
        <v>3.1707067574657737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3.5821364006434604</v>
      </c>
      <c r="T26" s="20">
        <v>14</v>
      </c>
      <c r="U26" s="3">
        <f t="shared" ca="1" si="1"/>
        <v>3.367398300089353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3.8076642822513129</v>
      </c>
      <c r="T27">
        <v>15</v>
      </c>
      <c r="U27" s="3">
        <f t="shared" ca="1" si="1"/>
        <v>3.576625432167861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4.0351782740264381</v>
      </c>
      <c r="T28">
        <v>16</v>
      </c>
      <c r="U28" s="3">
        <f t="shared" ca="1" si="1"/>
        <v>3.7930020199892933</v>
      </c>
    </row>
    <row r="29" spans="1:21" x14ac:dyDescent="0.2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4.2606423606590003</v>
      </c>
      <c r="T29">
        <v>17</v>
      </c>
      <c r="U29" s="3">
        <f t="shared" ca="1" si="1"/>
        <v>4.0084019871713279</v>
      </c>
    </row>
    <row r="30" spans="1:21" x14ac:dyDescent="0.2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4.4858130156036902</v>
      </c>
      <c r="T30">
        <v>18</v>
      </c>
      <c r="U30" s="3">
        <f t="shared" ca="1" si="1"/>
        <v>4.2174601717678266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3"/>
        <v>4.7095378875316847</v>
      </c>
      <c r="T31">
        <v>19</v>
      </c>
      <c r="U31" s="3">
        <f t="shared" ca="1" si="1"/>
        <v>4.4239190487109266</v>
      </c>
    </row>
    <row r="32" spans="1:21" x14ac:dyDescent="0.2">
      <c r="E32" t="s">
        <v>46</v>
      </c>
      <c r="F32" s="48">
        <f t="shared" ref="F32:N32" ca="1" si="5">SUM(F22:F30)</f>
        <v>2.3765750000000016E-2</v>
      </c>
      <c r="G32" s="48">
        <f t="shared" ca="1" si="5"/>
        <v>0.46108724999999989</v>
      </c>
      <c r="H32" s="48">
        <f t="shared" ca="1" si="5"/>
        <v>0.19791825000000002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4.934586669027234</v>
      </c>
      <c r="T32">
        <v>20</v>
      </c>
      <c r="U32" s="3">
        <f t="shared" ca="1" si="1"/>
        <v>4.6328336871397671</v>
      </c>
    </row>
    <row r="33" spans="1:21" x14ac:dyDescent="0.2">
      <c r="E33" t="s">
        <v>47</v>
      </c>
      <c r="F33" s="19">
        <f ca="1">F21*F32+G21*G32+H21*H32+I21*I32+J32*J21+K32*K21+L32*L21+M32*M21+N32*N21</f>
        <v>1.8086100000000001</v>
      </c>
      <c r="I33" s="44"/>
      <c r="J33" s="44"/>
      <c r="K33" s="40"/>
      <c r="O33" s="40"/>
      <c r="P33" s="1"/>
      <c r="Q33">
        <v>21</v>
      </c>
      <c r="R33" s="3">
        <f t="shared" ca="1" si="3"/>
        <v>5.159931983707728</v>
      </c>
      <c r="T33">
        <v>21</v>
      </c>
      <c r="U33" s="3">
        <f t="shared" ca="1" si="1"/>
        <v>4.8444687623346772</v>
      </c>
    </row>
    <row r="34" spans="1:21" x14ac:dyDescent="0.2">
      <c r="K34" s="40"/>
      <c r="O34" s="44"/>
      <c r="Q34">
        <v>22</v>
      </c>
      <c r="R34" s="3">
        <f t="shared" ca="1" si="3"/>
        <v>5.3851953283721521</v>
      </c>
      <c r="T34">
        <v>22</v>
      </c>
      <c r="U34" s="3">
        <f t="shared" ca="1" si="1"/>
        <v>5.0564346395211333</v>
      </c>
    </row>
    <row r="35" spans="1:21" x14ac:dyDescent="0.2">
      <c r="Q35">
        <v>23</v>
      </c>
      <c r="R35" s="3">
        <f t="shared" ca="1" si="3"/>
        <v>5.6102666516543174</v>
      </c>
      <c r="T35">
        <v>23</v>
      </c>
      <c r="U35" s="3">
        <f t="shared" ca="1" si="1"/>
        <v>5.2667497748619017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5.8350558688711871</v>
      </c>
      <c r="T36">
        <v>24</v>
      </c>
      <c r="U36" s="3">
        <f t="shared" ca="1" si="1"/>
        <v>5.4760355639629603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6.0600643768928988</v>
      </c>
      <c r="T37">
        <v>25</v>
      </c>
      <c r="U37" s="3">
        <f t="shared" ca="1" si="1"/>
        <v>5.6856642608227235</v>
      </c>
    </row>
    <row r="38" spans="1:21" x14ac:dyDescent="0.2">
      <c r="D38" s="44" t="s">
        <v>156</v>
      </c>
      <c r="E38" s="40">
        <f ca="1">F17*F32</f>
        <v>2.7742903701718787E-5</v>
      </c>
      <c r="F38" s="40">
        <f ca="1">F17*G32+G17*F32</f>
        <v>3.3782977858726648E-3</v>
      </c>
      <c r="G38" s="40">
        <f ca="1">F17*H32+G17*G32+H17*F32</f>
        <v>6.4640097868691099E-2</v>
      </c>
      <c r="H38" s="40">
        <f ca="1">F17*I32+G17*H32+H17*G32+I17*F32</f>
        <v>0.20980215889666959</v>
      </c>
      <c r="I38" s="40">
        <f ca="1">F17*J32+G17*I32+H17*H32+I17*G32+J17*F32</f>
        <v>0.22245146721318654</v>
      </c>
      <c r="J38" s="40">
        <f ca="1">F17*K32+G17*J32+H17*I32+I17*H32+J17*G32+K17*F32</f>
        <v>0.29167356534768474</v>
      </c>
      <c r="K38" s="40">
        <f ca="1">F17*L32+G17*K32+H17*J32+I17*I32+J17*H32+K17*G32+L17*F32</f>
        <v>0.12255335569378822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3"/>
        <v>6.2851220354785209</v>
      </c>
      <c r="T38">
        <v>26</v>
      </c>
      <c r="U38" s="3">
        <f t="shared" ca="1" si="1"/>
        <v>5.8961391052343206</v>
      </c>
    </row>
    <row r="39" spans="1:21" x14ac:dyDescent="0.2">
      <c r="D39" s="24" t="s">
        <v>47</v>
      </c>
      <c r="E39" s="3">
        <f ca="1">E37*E38+F37*F38+G37*G38+H37*H38+I37*I38+J37*J38+K37*K38+L37*L38+M37*M38+(1*B29)</f>
        <v>4.4438719999999998</v>
      </c>
      <c r="Q39">
        <v>27</v>
      </c>
      <c r="R39" s="3">
        <f t="shared" ca="1" si="3"/>
        <v>6.510217725832435</v>
      </c>
      <c r="T39">
        <v>27</v>
      </c>
      <c r="U39" s="3">
        <f t="shared" ca="1" si="1"/>
        <v>6.1068976095475254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3"/>
        <v>6.7352592654524912</v>
      </c>
      <c r="T40">
        <v>28</v>
      </c>
      <c r="U40" s="3">
        <f t="shared" ca="1" si="1"/>
        <v>6.3172905934188934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3"/>
        <v>6.9602493505450944</v>
      </c>
      <c r="T41">
        <v>29</v>
      </c>
      <c r="U41" s="3">
        <f t="shared" ca="1" si="1"/>
        <v>6.5273149581988754</v>
      </c>
    </row>
    <row r="42" spans="1:21" x14ac:dyDescent="0.2">
      <c r="A42" t="s">
        <v>151</v>
      </c>
      <c r="Q42">
        <v>30</v>
      </c>
      <c r="R42" s="3">
        <f t="shared" ca="1" si="3"/>
        <v>7.1852676506271385</v>
      </c>
      <c r="T42">
        <v>30</v>
      </c>
      <c r="U42" s="3">
        <f t="shared" ca="1" si="1"/>
        <v>6.7373385463513458</v>
      </c>
    </row>
    <row r="43" spans="1:21" x14ac:dyDescent="0.2">
      <c r="Q43">
        <v>31</v>
      </c>
      <c r="R43" s="3">
        <f t="shared" ca="1" si="3"/>
        <v>7.4102969177920128</v>
      </c>
      <c r="T43">
        <v>31</v>
      </c>
      <c r="U43" s="3">
        <f t="shared" ca="1" si="1"/>
        <v>6.9475921185616603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7.6353410649981912</v>
      </c>
      <c r="T44">
        <v>32</v>
      </c>
      <c r="U44" s="3">
        <f t="shared" ca="1" si="1"/>
        <v>7.1579755278680137</v>
      </c>
    </row>
    <row r="45" spans="1:21" x14ac:dyDescent="0.2">
      <c r="A45" t="s">
        <v>43</v>
      </c>
      <c r="B45" s="2">
        <f ca="1">Data!C226</f>
        <v>0.26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7.8603735121376772</v>
      </c>
      <c r="T45">
        <v>33</v>
      </c>
      <c r="U45" s="3">
        <f t="shared" ref="U45:U76" ca="1" si="7">(1+U44*$F$80+U43*$G$80+U42*$H$80+U41*$I$80+U40*$J$80+U39*$K$80+U38*$L$80+U37*$M$80)/(1-$E$80)</f>
        <v>7.3682949953127608</v>
      </c>
    </row>
    <row r="46" spans="1:21" x14ac:dyDescent="0.2">
      <c r="A46" t="s">
        <v>150</v>
      </c>
      <c r="B46" s="2">
        <f ca="1">Data!C227</f>
        <v>0.35000000000000003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8.0853970651565472</v>
      </c>
      <c r="T46">
        <v>34</v>
      </c>
      <c r="U46" s="3">
        <f t="shared" ca="1" si="7"/>
        <v>7.5784989524088804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0.19239999999999999</v>
      </c>
      <c r="F47" s="40">
        <f t="shared" ca="1" si="8"/>
        <v>1.9240000000000017E-3</v>
      </c>
      <c r="G47" s="40">
        <f t="shared" ca="1" si="8"/>
        <v>0.19047599999999998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8.3104226885997363</v>
      </c>
      <c r="T47">
        <v>35</v>
      </c>
      <c r="U47" s="3">
        <f t="shared" ca="1" si="7"/>
        <v>7.7886744173906317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0.36236199999999996</v>
      </c>
      <c r="F48" s="40">
        <f t="shared" ca="1" si="8"/>
        <v>3.6236200000000065E-5</v>
      </c>
      <c r="G48" s="40">
        <f t="shared" ca="1" si="8"/>
        <v>7.1747676000000057E-3</v>
      </c>
      <c r="H48" s="40">
        <f t="shared" ca="1" si="8"/>
        <v>0.35515099619999996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8.5354508582398054</v>
      </c>
      <c r="T48">
        <v>36</v>
      </c>
      <c r="U48" s="3">
        <f t="shared" ca="1" si="7"/>
        <v>7.9989044544317682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0.44523800000000002</v>
      </c>
      <c r="F49" s="40">
        <f t="shared" ca="1" si="8"/>
        <v>4.4523800000000125E-7</v>
      </c>
      <c r="G49" s="40">
        <f t="shared" ca="1" si="8"/>
        <v>1.3223568600000026E-4</v>
      </c>
      <c r="H49" s="40">
        <f t="shared" ca="1" si="8"/>
        <v>1.309133291400001E-2</v>
      </c>
      <c r="I49" s="40">
        <f t="shared" ca="1" si="8"/>
        <v>0.43201398616199999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8.760482797512152</v>
      </c>
      <c r="T49">
        <v>37</v>
      </c>
      <c r="U49" s="3">
        <f t="shared" ca="1" si="7"/>
        <v>8.2091826942780806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8.9855127183109129</v>
      </c>
      <c r="T50">
        <v>38</v>
      </c>
      <c r="U50" s="3">
        <f t="shared" ca="1" si="7"/>
        <v>8.4194558842170508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9.2105411144684428</v>
      </c>
      <c r="T51">
        <v>39</v>
      </c>
      <c r="U51" s="3">
        <f t="shared" ca="1" si="7"/>
        <v>8.6296967063687635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9.435569246116069</v>
      </c>
      <c r="T52">
        <v>40</v>
      </c>
      <c r="U52" s="3">
        <f t="shared" ca="1" si="7"/>
        <v>8.839921984090731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9.6605979295983744</v>
      </c>
      <c r="T53">
        <v>41</v>
      </c>
      <c r="U53" s="3">
        <f t="shared" ca="1" si="7"/>
        <v>9.0501579949332065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9.8856274174969627</v>
      </c>
      <c r="T54">
        <v>42</v>
      </c>
      <c r="U54" s="3">
        <f t="shared" ca="1" si="7"/>
        <v>9.2604095988702486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10.110656640000554</v>
      </c>
      <c r="T55">
        <v>43</v>
      </c>
      <c r="U55" s="3">
        <f t="shared" ca="1" si="7"/>
        <v>9.4706637083977849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1.9606814380000014E-3</v>
      </c>
      <c r="G56" s="48">
        <f t="shared" ca="1" si="9"/>
        <v>0.19778300328599996</v>
      </c>
      <c r="H56" s="48">
        <f t="shared" ca="1" si="9"/>
        <v>0.36824232911399996</v>
      </c>
      <c r="I56" s="48">
        <f t="shared" ca="1" si="9"/>
        <v>0.43201398616199999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10.335685600668045</v>
      </c>
      <c r="T56">
        <v>44</v>
      </c>
      <c r="U56" s="3">
        <f t="shared" ca="1" si="7"/>
        <v>9.6809097536076134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10.560714398289928</v>
      </c>
      <c r="T57">
        <v>45</v>
      </c>
      <c r="U57" s="3">
        <f t="shared" ca="1" si="7"/>
        <v>9.8911496452526038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4.8919001878100033E-4</v>
      </c>
      <c r="G58" s="153">
        <f ca="1">G56*F57+F56*G57</f>
        <v>5.0818350739075986E-2</v>
      </c>
      <c r="H58" s="153">
        <f ca="1">H56*F57+G56*G57</f>
        <v>0.24031260508008595</v>
      </c>
      <c r="I58" s="153">
        <f ca="1">I56*F57+H56*G57</f>
        <v>0.38415335754747598</v>
      </c>
      <c r="J58" s="153">
        <f ca="1">J56*F57+I56*G57</f>
        <v>0.32422649661458097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10.785743299924778</v>
      </c>
      <c r="T58">
        <v>46</v>
      </c>
      <c r="U58" s="3">
        <f t="shared" ca="1" si="7"/>
        <v>10.101390883836983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2.9808096199999996</v>
      </c>
      <c r="G59" s="200" t="s">
        <v>814</v>
      </c>
      <c r="H59" s="200">
        <f ca="1">F45*F56+G45*G56+H45*H56+I45*I56+J45*J56+K45*K56+L45*L56+M45*M56+N45*N56</f>
        <v>2.2303096199999999</v>
      </c>
      <c r="I59" s="40" t="s">
        <v>851</v>
      </c>
      <c r="J59">
        <f ca="1">F45*F58+G45*G58+H45*H58+I45*I58+J58*J45+K58*K45+L58*L45+M58*M45+N58*N45</f>
        <v>2.9808096199999996</v>
      </c>
      <c r="O59" s="44"/>
      <c r="P59" s="44"/>
      <c r="Q59">
        <v>47</v>
      </c>
      <c r="R59" s="3">
        <f t="shared" ca="1" si="6"/>
        <v>11.010772357052382</v>
      </c>
      <c r="T59">
        <v>47</v>
      </c>
      <c r="U59" s="3">
        <f t="shared" ca="1" si="7"/>
        <v>10.31163664099256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11.235801397317427</v>
      </c>
      <c r="T60">
        <v>48</v>
      </c>
      <c r="U60" s="3">
        <f t="shared" ca="1" si="7"/>
        <v>10.5218841852257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11.460830392988155</v>
      </c>
      <c r="T61">
        <v>49</v>
      </c>
      <c r="U61" s="3">
        <f t="shared" ca="1" si="7"/>
        <v>10.73213001065621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11.685859340848285</v>
      </c>
      <c r="T62">
        <v>50</v>
      </c>
      <c r="U62" s="3">
        <f t="shared" ca="1" si="7"/>
        <v>10.942373761316567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11.910888304692593</v>
      </c>
      <c r="T63">
        <v>51</v>
      </c>
      <c r="U63" s="3">
        <f t="shared" ca="1" si="7"/>
        <v>11.152617359219057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12.135917296558327</v>
      </c>
      <c r="T64">
        <v>52</v>
      </c>
      <c r="U64" s="3">
        <f t="shared" ca="1" si="7"/>
        <v>11.362862131122956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0.48099999999999993</v>
      </c>
      <c r="F65" s="40">
        <f t="shared" ca="1" si="10"/>
        <v>2.4050000000000019E-2</v>
      </c>
      <c r="G65" s="40">
        <f t="shared" ca="1" si="10"/>
        <v>0.45694999999999991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12.360946292629356</v>
      </c>
      <c r="T65">
        <v>53</v>
      </c>
      <c r="U65" s="3">
        <f t="shared" ca="1" si="7"/>
        <v>11.573107672181081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0.16899999999999998</v>
      </c>
      <c r="F66" s="40">
        <f t="shared" ca="1" si="10"/>
        <v>4.2250000000000067E-4</v>
      </c>
      <c r="G66" s="40">
        <f t="shared" ca="1" si="10"/>
        <v>1.6055000000000014E-2</v>
      </c>
      <c r="H66" s="40">
        <f t="shared" ca="1" si="10"/>
        <v>0.15252249999999998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12.585975281460611</v>
      </c>
      <c r="T66">
        <v>54</v>
      </c>
      <c r="U66" s="3">
        <f t="shared" ca="1" si="7"/>
        <v>11.7833529430561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0.35000000000000003</v>
      </c>
      <c r="F67" s="40">
        <f t="shared" ca="1" si="10"/>
        <v>4.3750000000000122E-5</v>
      </c>
      <c r="G67" s="40">
        <f t="shared" ca="1" si="10"/>
        <v>2.4937500000000042E-3</v>
      </c>
      <c r="H67" s="40">
        <f t="shared" ca="1" si="10"/>
        <v>4.7381250000000048E-2</v>
      </c>
      <c r="I67" s="40">
        <f t="shared" ca="1" si="10"/>
        <v>0.30008124999999997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12.811004259122013</v>
      </c>
      <c r="T67">
        <v>55</v>
      </c>
      <c r="U67" s="3">
        <f t="shared" ca="1" si="7"/>
        <v>11.993597590755309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13.036033238384626</v>
      </c>
      <c r="T68">
        <v>56</v>
      </c>
      <c r="U68" s="3">
        <f t="shared" ca="1" si="7"/>
        <v>12.203842043350914</v>
      </c>
    </row>
    <row r="69" spans="1:21" x14ac:dyDescent="0.2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13.261062222392804</v>
      </c>
      <c r="T69">
        <v>57</v>
      </c>
      <c r="U69" s="3">
        <f t="shared" ca="1" si="7"/>
        <v>12.41408676239638</v>
      </c>
    </row>
    <row r="70" spans="1:21" x14ac:dyDescent="0.2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13.486091208593532</v>
      </c>
      <c r="T70">
        <v>58</v>
      </c>
      <c r="U70" s="3">
        <f t="shared" ca="1" si="7"/>
        <v>12.624331753532784</v>
      </c>
    </row>
    <row r="71" spans="1:21" x14ac:dyDescent="0.2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13.711120193758388</v>
      </c>
      <c r="T71">
        <v>59</v>
      </c>
      <c r="U71" s="3">
        <f t="shared" ca="1" si="7"/>
        <v>12.834576739593251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13.93614917662746</v>
      </c>
      <c r="T72">
        <v>60</v>
      </c>
      <c r="U72" s="3">
        <f t="shared" ca="1" si="7"/>
        <v>13.044821557320409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14.161178159416796</v>
      </c>
      <c r="T73">
        <v>61</v>
      </c>
      <c r="U73" s="3">
        <f t="shared" ca="1" si="7"/>
        <v>13.255066281107622</v>
      </c>
    </row>
    <row r="74" spans="1:21" x14ac:dyDescent="0.2">
      <c r="E74" t="s">
        <v>46</v>
      </c>
      <c r="F74" s="48">
        <f t="shared" ref="F74:N74" ca="1" si="11">SUM(F64:F72)</f>
        <v>2.4516250000000017E-2</v>
      </c>
      <c r="G74" s="48">
        <f t="shared" ca="1" si="11"/>
        <v>0.47549874999999991</v>
      </c>
      <c r="H74" s="48">
        <f t="shared" ca="1" si="11"/>
        <v>0.19990375000000002</v>
      </c>
      <c r="I74" s="48">
        <f t="shared" ca="1" si="11"/>
        <v>0.30008124999999997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14.386207142953557</v>
      </c>
      <c r="T74">
        <v>62</v>
      </c>
      <c r="U74" s="3">
        <f t="shared" ca="1" si="7"/>
        <v>13.465311053071796</v>
      </c>
    </row>
    <row r="75" spans="1:21" x14ac:dyDescent="0.2">
      <c r="E75" t="s">
        <v>47</v>
      </c>
      <c r="F75" s="19">
        <f ca="1">F63*F74+G63*G74+H63*H74+I63*I74+J74*J63+K74*K63+L74*L63+M74*M63+N74*N63</f>
        <v>1.77555</v>
      </c>
      <c r="I75" s="44"/>
      <c r="J75" s="44"/>
      <c r="K75" s="40"/>
      <c r="O75" s="40"/>
      <c r="P75" s="1"/>
      <c r="Q75">
        <v>63</v>
      </c>
      <c r="R75" s="3">
        <f t="shared" ca="1" si="6"/>
        <v>14.611236127133569</v>
      </c>
      <c r="T75">
        <v>63</v>
      </c>
      <c r="U75" s="3">
        <f t="shared" ca="1" si="7"/>
        <v>13.675555909898662</v>
      </c>
    </row>
    <row r="76" spans="1:21" x14ac:dyDescent="0.2">
      <c r="K76" s="40"/>
      <c r="O76" s="44"/>
      <c r="Q76">
        <v>64</v>
      </c>
      <c r="R76" s="3">
        <f t="shared" ca="1" si="6"/>
        <v>14.836265111208821</v>
      </c>
      <c r="T76">
        <v>64</v>
      </c>
      <c r="U76" s="3">
        <f t="shared" ca="1" si="7"/>
        <v>13.885800786363399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15.061294094855199</v>
      </c>
      <c r="T77">
        <v>65</v>
      </c>
      <c r="U77" s="3">
        <f t="shared" ref="U77:U108" ca="1" si="13">(1+U76*$F$80+U75*$G$80+U74*$H$80+U73*$I$80+U72*$J$80+U71*$K$80+U70*$L$80+U69*$M$80)/(1-$E$80)</f>
        <v>14.096045622560272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15.28632307840142</v>
      </c>
      <c r="T78">
        <v>66</v>
      </c>
      <c r="U78" s="3">
        <f t="shared" ca="1" si="13"/>
        <v>14.306290423612293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15.511352062052703</v>
      </c>
      <c r="T79">
        <v>67</v>
      </c>
      <c r="U79" s="3">
        <f t="shared" ca="1" si="13"/>
        <v>14.516535228881997</v>
      </c>
    </row>
    <row r="80" spans="1:21" x14ac:dyDescent="0.2">
      <c r="D80" s="44" t="s">
        <v>156</v>
      </c>
      <c r="E80" s="40">
        <f ca="1">F58*F74</f>
        <v>1.1993104797939708E-5</v>
      </c>
      <c r="F80" s="40">
        <f ca="1">F58*G74+G58*F74</f>
        <v>1.4784846337497148E-3</v>
      </c>
      <c r="G80" s="40">
        <f ca="1">F58*H74+G58*G74+H58*F74</f>
        <v>3.0153417077003759E-2</v>
      </c>
      <c r="H80" s="40">
        <f ca="1">F58*I74+G58*H74+H58*G74+I58*F74</f>
        <v>0.1339919187106777</v>
      </c>
      <c r="I80" s="40">
        <f ca="1">F58*J74+G58*I74+H58*H74+I58*G74+J58*F74</f>
        <v>0.25390228431025369</v>
      </c>
      <c r="J80" s="40">
        <f ca="1">F58*K74+G58*J74+H58*I74+I58*H74+J58*G74+K58*F74</f>
        <v>0.30307629752913223</v>
      </c>
      <c r="K80" s="40">
        <f ca="1">F58*L74+G58*K74+H58*J74+I58*I74+J58*H74+K58*G74+L58*F74</f>
        <v>0.18009131224716057</v>
      </c>
      <c r="L80" s="1">
        <f ca="1">F58*M74+G58*L74+H58*K74+I58*J74+J58*I74+K58*H74+L58*G74+M58*F74</f>
        <v>9.7294292387224215E-2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15.736381045856989</v>
      </c>
      <c r="T80">
        <v>68</v>
      </c>
      <c r="U80" s="3">
        <f t="shared" ca="1" si="13"/>
        <v>14.726780057945316</v>
      </c>
    </row>
    <row r="81" spans="1:21" x14ac:dyDescent="0.2">
      <c r="D81" s="24" t="s">
        <v>47</v>
      </c>
      <c r="E81" s="3">
        <f ca="1">E79*E80+F79*F80+G79*G80+H79*H80+I79*I80+J79*J80+K79*K80+L79*L80+M79*M80+(1*B70)</f>
        <v>4.7563596199999987</v>
      </c>
      <c r="Q81">
        <v>69</v>
      </c>
      <c r="R81" s="3">
        <f t="shared" ca="1" si="12"/>
        <v>15.961410029664327</v>
      </c>
      <c r="T81">
        <v>69</v>
      </c>
      <c r="U81" s="3">
        <f t="shared" ca="1" si="13"/>
        <v>14.937024898160047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16.186439013398385</v>
      </c>
      <c r="T82">
        <v>70</v>
      </c>
      <c r="U82" s="3">
        <f t="shared" ca="1" si="13"/>
        <v>15.147269730339437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16.411467997097127</v>
      </c>
      <c r="T83">
        <v>71</v>
      </c>
      <c r="U83" s="3">
        <f t="shared" ca="1" si="13"/>
        <v>15.357514551109279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16.636496980807404</v>
      </c>
      <c r="T84">
        <v>72</v>
      </c>
      <c r="U84" s="3">
        <f t="shared" ca="1" si="13"/>
        <v>15.567759370186558</v>
      </c>
    </row>
    <row r="85" spans="1:21" x14ac:dyDescent="0.2">
      <c r="A85" s="44"/>
      <c r="B85" s="44"/>
      <c r="C85" s="44"/>
      <c r="Q85">
        <v>73</v>
      </c>
      <c r="R85" s="3">
        <f t="shared" ca="1" si="12"/>
        <v>16.861525964549681</v>
      </c>
      <c r="T85">
        <v>73</v>
      </c>
      <c r="U85" s="3">
        <f t="shared" ca="1" si="13"/>
        <v>15.778004195223524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17.086554948297724</v>
      </c>
      <c r="T86">
        <v>74</v>
      </c>
      <c r="U86" s="3">
        <f t="shared" ca="1" si="13"/>
        <v>15.988249024724444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17.311583932034498</v>
      </c>
      <c r="T87">
        <v>75</v>
      </c>
      <c r="U87" s="3">
        <f t="shared" ca="1" si="13"/>
        <v>16.198493853175894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17.536612915761868</v>
      </c>
      <c r="T88">
        <v>76</v>
      </c>
      <c r="U88" s="3">
        <f t="shared" ca="1" si="13"/>
        <v>16.408738678309067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17.761641899489575</v>
      </c>
      <c r="T89">
        <v>77</v>
      </c>
      <c r="U89" s="3">
        <f t="shared" ca="1" si="13"/>
        <v>16.61898350216746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17.986670883223326</v>
      </c>
      <c r="T90">
        <v>78</v>
      </c>
      <c r="U90" s="3">
        <f t="shared" ca="1" si="13"/>
        <v>16.829228327308051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18.211699866959233</v>
      </c>
      <c r="T91">
        <v>79</v>
      </c>
      <c r="U91" s="3">
        <f t="shared" ca="1" si="13"/>
        <v>17.039473153962565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18.436728850693665</v>
      </c>
      <c r="T92">
        <v>80</v>
      </c>
      <c r="U92" s="3">
        <f t="shared" ca="1" si="13"/>
        <v>17.249717980710344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18.661757834425945</v>
      </c>
      <c r="T93">
        <v>81</v>
      </c>
      <c r="U93" s="3">
        <f t="shared" ca="1" si="13"/>
        <v>17.459962806591662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18.886786818157898</v>
      </c>
      <c r="T94">
        <v>82</v>
      </c>
      <c r="U94" s="3">
        <f t="shared" ca="1" si="13"/>
        <v>17.670207631916849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19.111815801890884</v>
      </c>
      <c r="T95">
        <v>83</v>
      </c>
      <c r="U95" s="3">
        <f t="shared" ca="1" si="13"/>
        <v>17.880452457448158</v>
      </c>
    </row>
    <row r="96" spans="1:21" x14ac:dyDescent="0.2">
      <c r="Q96">
        <v>84</v>
      </c>
      <c r="R96" s="3">
        <f t="shared" ca="1" si="12"/>
        <v>19.336844785624471</v>
      </c>
      <c r="T96">
        <v>84</v>
      </c>
      <c r="U96" s="3">
        <f t="shared" ca="1" si="13"/>
        <v>18.090697283436313</v>
      </c>
    </row>
    <row r="97" spans="17:21" x14ac:dyDescent="0.2">
      <c r="Q97">
        <v>85</v>
      </c>
      <c r="R97" s="3">
        <f t="shared" ca="1" si="12"/>
        <v>19.561873769357931</v>
      </c>
      <c r="T97">
        <v>85</v>
      </c>
      <c r="U97" s="3">
        <f t="shared" ca="1" si="13"/>
        <v>18.300942109562499</v>
      </c>
    </row>
    <row r="98" spans="17:21" x14ac:dyDescent="0.2">
      <c r="Q98">
        <v>86</v>
      </c>
      <c r="R98" s="3">
        <f t="shared" ca="1" si="12"/>
        <v>19.786902753090949</v>
      </c>
      <c r="T98">
        <v>86</v>
      </c>
      <c r="U98" s="3">
        <f t="shared" ca="1" si="13"/>
        <v>18.511186935490567</v>
      </c>
    </row>
    <row r="99" spans="17:21" x14ac:dyDescent="0.2">
      <c r="Q99">
        <v>87</v>
      </c>
      <c r="R99" s="3">
        <f t="shared" ca="1" si="12"/>
        <v>20.011931736823826</v>
      </c>
      <c r="T99">
        <v>87</v>
      </c>
      <c r="U99" s="3">
        <f t="shared" ca="1" si="13"/>
        <v>18.72143176122054</v>
      </c>
    </row>
    <row r="100" spans="17:21" x14ac:dyDescent="0.2">
      <c r="Q100">
        <v>88</v>
      </c>
      <c r="R100" s="3">
        <f t="shared" ca="1" si="12"/>
        <v>20.236960720556858</v>
      </c>
      <c r="T100">
        <v>88</v>
      </c>
      <c r="U100" s="3">
        <f t="shared" ca="1" si="13"/>
        <v>18.93167658695674</v>
      </c>
    </row>
    <row r="101" spans="17:21" x14ac:dyDescent="0.2">
      <c r="Q101">
        <v>89</v>
      </c>
      <c r="R101" s="3">
        <f t="shared" ca="1" si="12"/>
        <v>20.461989704290037</v>
      </c>
      <c r="T101">
        <v>89</v>
      </c>
      <c r="U101" s="3">
        <f t="shared" ca="1" si="13"/>
        <v>19.141921412816959</v>
      </c>
    </row>
    <row r="102" spans="17:21" x14ac:dyDescent="0.2">
      <c r="Q102">
        <v>90</v>
      </c>
      <c r="R102" s="3">
        <f t="shared" ca="1" si="12"/>
        <v>20.687018688023223</v>
      </c>
      <c r="T102">
        <v>90</v>
      </c>
      <c r="U102" s="3">
        <f t="shared" ca="1" si="13"/>
        <v>19.352166238744857</v>
      </c>
    </row>
    <row r="103" spans="17:21" x14ac:dyDescent="0.2">
      <c r="Q103">
        <v>91</v>
      </c>
      <c r="R103" s="3">
        <f t="shared" ca="1" si="12"/>
        <v>20.91204767175633</v>
      </c>
      <c r="T103">
        <v>91</v>
      </c>
      <c r="U103" s="3">
        <f t="shared" ca="1" si="13"/>
        <v>19.5624110646364</v>
      </c>
    </row>
    <row r="104" spans="17:21" x14ac:dyDescent="0.2">
      <c r="Q104">
        <v>92</v>
      </c>
      <c r="R104" s="3">
        <f t="shared" ca="1" si="12"/>
        <v>21.137076655489395</v>
      </c>
      <c r="T104">
        <v>92</v>
      </c>
      <c r="U104" s="3">
        <f t="shared" ca="1" si="13"/>
        <v>19.772655890465838</v>
      </c>
    </row>
    <row r="105" spans="17:21" x14ac:dyDescent="0.2">
      <c r="Q105">
        <v>93</v>
      </c>
      <c r="R105" s="3">
        <f t="shared" ca="1" si="12"/>
        <v>21.36210563922247</v>
      </c>
      <c r="T105">
        <v>93</v>
      </c>
      <c r="U105" s="3">
        <f t="shared" ca="1" si="13"/>
        <v>19.982900716281584</v>
      </c>
    </row>
    <row r="106" spans="17:21" x14ac:dyDescent="0.2">
      <c r="Q106">
        <v>94</v>
      </c>
      <c r="R106" s="3">
        <f t="shared" ca="1" si="12"/>
        <v>21.587134622955585</v>
      </c>
      <c r="T106">
        <v>94</v>
      </c>
      <c r="U106" s="3">
        <f t="shared" ca="1" si="13"/>
        <v>20.19314554212718</v>
      </c>
    </row>
    <row r="107" spans="17:21" x14ac:dyDescent="0.2">
      <c r="Q107">
        <v>95</v>
      </c>
      <c r="R107" s="3">
        <f t="shared" ca="1" si="12"/>
        <v>21.812163606688706</v>
      </c>
      <c r="T107">
        <v>95</v>
      </c>
      <c r="U107" s="3">
        <f t="shared" ca="1" si="13"/>
        <v>20.403390367998313</v>
      </c>
    </row>
    <row r="108" spans="17:21" x14ac:dyDescent="0.2">
      <c r="Q108">
        <v>96</v>
      </c>
      <c r="R108" s="3">
        <f t="shared" ca="1" si="12"/>
        <v>22.03719259042181</v>
      </c>
      <c r="T108">
        <v>96</v>
      </c>
      <c r="U108" s="3">
        <f t="shared" ca="1" si="13"/>
        <v>20.613635193866017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22.262221574154914</v>
      </c>
      <c r="T109">
        <v>97</v>
      </c>
      <c r="U109" s="3">
        <f ca="1">(1+U108*$F$80+U107*$G$80+U106*$H$80+U105*$I$80+U104*$J$80+U103*$K$80+U102*$L$80+U101*$M$80)/(1-$E$80)</f>
        <v>20.823880019716221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22.487250557888004</v>
      </c>
      <c r="T110">
        <v>98</v>
      </c>
      <c r="U110" s="3">
        <f ca="1">(1+U109*$F$80+U108*$G$80+U107*$H$80+U106*$I$80+U105*$J$80+U104*$K$80+U103*$L$80+U102*$M$80)/(1-$E$80)</f>
        <v>21.034124845558424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22.712279541621108</v>
      </c>
      <c r="T111">
        <v>99</v>
      </c>
      <c r="U111" s="3">
        <f ca="1">(1+U110*$F$80+U109*$G$80+U108*$H$80+U107*$I$80+U106*$J$80+U105*$K$80+U104*$L$80+U103*$M$80)/(1-$E$80)</f>
        <v>21.244369671406648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22.937308525354219</v>
      </c>
      <c r="T112">
        <v>100</v>
      </c>
      <c r="U112" s="3">
        <f ca="1">(1+U111*$F$80+U110*$G$80+U109*$H$80+U108*$I$80+U107*$J$80+U106*$K$80+U105*$L$80+U104*$M$80)/(1-$E$80)</f>
        <v>21.454614497263215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9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 x14ac:dyDescent="0.2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 x14ac:dyDescent="0.2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 x14ac:dyDescent="0.2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 x14ac:dyDescent="0.2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 x14ac:dyDescent="0.2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 x14ac:dyDescent="0.2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 x14ac:dyDescent="0.2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 x14ac:dyDescent="0.2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 x14ac:dyDescent="0.2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 x14ac:dyDescent="0.2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 x14ac:dyDescent="0.2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 x14ac:dyDescent="0.2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 x14ac:dyDescent="0.2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 x14ac:dyDescent="0.2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 x14ac:dyDescent="0.2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 x14ac:dyDescent="0.2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 x14ac:dyDescent="0.2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 x14ac:dyDescent="0.2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 x14ac:dyDescent="0.2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 x14ac:dyDescent="0.2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 x14ac:dyDescent="0.2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 x14ac:dyDescent="0.2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 x14ac:dyDescent="0.2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 x14ac:dyDescent="0.2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x14ac:dyDescent="0.2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 x14ac:dyDescent="0.2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 x14ac:dyDescent="0.2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 x14ac:dyDescent="0.2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 x14ac:dyDescent="0.2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 x14ac:dyDescent="0.2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 x14ac:dyDescent="0.2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 x14ac:dyDescent="0.2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 x14ac:dyDescent="0.2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 x14ac:dyDescent="0.2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 x14ac:dyDescent="0.2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 x14ac:dyDescent="0.2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x14ac:dyDescent="0.2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 x14ac:dyDescent="0.2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 x14ac:dyDescent="0.2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 x14ac:dyDescent="0.2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 x14ac:dyDescent="0.2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 x14ac:dyDescent="0.2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 x14ac:dyDescent="0.2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 x14ac:dyDescent="0.2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 x14ac:dyDescent="0.2">
      <c r="A55" s="202" t="s">
        <v>898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 x14ac:dyDescent="0.2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s="200" customFormat="1" x14ac:dyDescent="0.2">
      <c r="A73" s="200" t="s">
        <v>917</v>
      </c>
      <c r="F73" s="200">
        <v>242</v>
      </c>
      <c r="H73" s="200">
        <v>5</v>
      </c>
      <c r="J73" s="200">
        <v>6</v>
      </c>
      <c r="AC73" s="201">
        <v>0.02</v>
      </c>
    </row>
    <row r="74" spans="1:41" x14ac:dyDescent="0.2">
      <c r="A74" t="s">
        <v>129</v>
      </c>
    </row>
    <row r="77" spans="1:41" x14ac:dyDescent="0.2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 x14ac:dyDescent="0.2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 x14ac:dyDescent="0.2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x14ac:dyDescent="0.2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 x14ac:dyDescent="0.2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 x14ac:dyDescent="0.2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 x14ac:dyDescent="0.2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 x14ac:dyDescent="0.2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 x14ac:dyDescent="0.2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 x14ac:dyDescent="0.2">
      <c r="A90" s="202" t="s">
        <v>910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 x14ac:dyDescent="0.2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 x14ac:dyDescent="0.2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 x14ac:dyDescent="0.2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 x14ac:dyDescent="0.2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 x14ac:dyDescent="0.2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 x14ac:dyDescent="0.2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 x14ac:dyDescent="0.2">
      <c r="AB97" s="35"/>
      <c r="AF97" s="35"/>
      <c r="AG97" s="35"/>
      <c r="AL97" s="35"/>
    </row>
    <row r="99" spans="1:41" x14ac:dyDescent="0.2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 x14ac:dyDescent="0.2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 x14ac:dyDescent="0.2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 x14ac:dyDescent="0.2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 x14ac:dyDescent="0.2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 x14ac:dyDescent="0.2">
      <c r="A104" s="200" t="s">
        <v>913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C104" s="201"/>
      <c r="AD104" s="201"/>
      <c r="AG104" s="201"/>
      <c r="AH104" s="201"/>
      <c r="AN104" s="201"/>
    </row>
    <row r="105" spans="1:41" s="200" customFormat="1" x14ac:dyDescent="0.2">
      <c r="A105" s="200" t="s">
        <v>912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3">
        <v>81</v>
      </c>
      <c r="AC105" s="201">
        <v>0.1</v>
      </c>
      <c r="AD105" s="201"/>
      <c r="AE105" s="203"/>
      <c r="AF105" s="203"/>
      <c r="AG105" s="201"/>
      <c r="AH105" s="201"/>
      <c r="AI105" s="203"/>
      <c r="AJ105" s="203"/>
      <c r="AK105" s="203"/>
      <c r="AL105" s="203"/>
      <c r="AM105" s="203"/>
      <c r="AN105" s="201"/>
      <c r="AO105" s="203"/>
    </row>
    <row r="106" spans="1:41" x14ac:dyDescent="0.2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 x14ac:dyDescent="0.2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 x14ac:dyDescent="0.2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 x14ac:dyDescent="0.2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 x14ac:dyDescent="0.2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 x14ac:dyDescent="0.2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 x14ac:dyDescent="0.2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 x14ac:dyDescent="0.2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 x14ac:dyDescent="0.2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 x14ac:dyDescent="0.2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 x14ac:dyDescent="0.2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 x14ac:dyDescent="0.2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 x14ac:dyDescent="0.2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 x14ac:dyDescent="0.2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 x14ac:dyDescent="0.2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 x14ac:dyDescent="0.2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 x14ac:dyDescent="0.2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 x14ac:dyDescent="0.2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 x14ac:dyDescent="0.2">
      <c r="A124" s="202" t="s">
        <v>901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 x14ac:dyDescent="0.2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 x14ac:dyDescent="0.2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 x14ac:dyDescent="0.2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 x14ac:dyDescent="0.2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 x14ac:dyDescent="0.2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 x14ac:dyDescent="0.2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 x14ac:dyDescent="0.2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 x14ac:dyDescent="0.2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 x14ac:dyDescent="0.2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 x14ac:dyDescent="0.2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 x14ac:dyDescent="0.2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 x14ac:dyDescent="0.2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 x14ac:dyDescent="0.2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 x14ac:dyDescent="0.2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 x14ac:dyDescent="0.2">
      <c r="A139" s="202" t="s">
        <v>899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 ht="14.25" x14ac:dyDescent="0.25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 ht="14.25" x14ac:dyDescent="0.25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 ht="14.25" x14ac:dyDescent="0.25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 ht="14.25" x14ac:dyDescent="0.25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 x14ac:dyDescent="0.2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 x14ac:dyDescent="0.2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 x14ac:dyDescent="0.2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 x14ac:dyDescent="0.2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 ht="14.25" x14ac:dyDescent="0.25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 x14ac:dyDescent="0.2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 x14ac:dyDescent="0.2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 x14ac:dyDescent="0.2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 x14ac:dyDescent="0.2">
      <c r="A154" t="s">
        <v>483</v>
      </c>
      <c r="O154">
        <v>8</v>
      </c>
      <c r="V154" s="2">
        <v>0.02</v>
      </c>
      <c r="AE154">
        <v>3</v>
      </c>
    </row>
    <row r="155" spans="1:55" s="165" customFormat="1" x14ac:dyDescent="0.2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 x14ac:dyDescent="0.2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 x14ac:dyDescent="0.2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 x14ac:dyDescent="0.2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 x14ac:dyDescent="0.2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 x14ac:dyDescent="0.2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 x14ac:dyDescent="0.2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 x14ac:dyDescent="0.2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 x14ac:dyDescent="0.2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 x14ac:dyDescent="0.2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 x14ac:dyDescent="0.2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 x14ac:dyDescent="0.2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 x14ac:dyDescent="0.2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 x14ac:dyDescent="0.2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 x14ac:dyDescent="0.2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 x14ac:dyDescent="0.2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 x14ac:dyDescent="0.2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 x14ac:dyDescent="0.2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 x14ac:dyDescent="0.2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 x14ac:dyDescent="0.2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 x14ac:dyDescent="0.2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 x14ac:dyDescent="0.2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 x14ac:dyDescent="0.2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 x14ac:dyDescent="0.2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 x14ac:dyDescent="0.2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 x14ac:dyDescent="0.2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 x14ac:dyDescent="0.2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 x14ac:dyDescent="0.2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 x14ac:dyDescent="0.2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 x14ac:dyDescent="0.2">
      <c r="A186" s="202" t="s">
        <v>900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 x14ac:dyDescent="0.2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 x14ac:dyDescent="0.2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 x14ac:dyDescent="0.2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 x14ac:dyDescent="0.2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 x14ac:dyDescent="0.2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 x14ac:dyDescent="0.2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 x14ac:dyDescent="0.2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 x14ac:dyDescent="0.2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 x14ac:dyDescent="0.2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 x14ac:dyDescent="0.2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 x14ac:dyDescent="0.2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 x14ac:dyDescent="0.2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 x14ac:dyDescent="0.2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 x14ac:dyDescent="0.2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 x14ac:dyDescent="0.2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 x14ac:dyDescent="0.2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 x14ac:dyDescent="0.2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 x14ac:dyDescent="0.2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 x14ac:dyDescent="0.2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 x14ac:dyDescent="0.2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 x14ac:dyDescent="0.2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 x14ac:dyDescent="0.2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 x14ac:dyDescent="0.2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 x14ac:dyDescent="0.2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 x14ac:dyDescent="0.2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 x14ac:dyDescent="0.2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 x14ac:dyDescent="0.2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 x14ac:dyDescent="0.2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 x14ac:dyDescent="0.2">
      <c r="A217" s="200" t="s">
        <v>902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 x14ac:dyDescent="0.2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 x14ac:dyDescent="0.2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 x14ac:dyDescent="0.2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 x14ac:dyDescent="0.2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 x14ac:dyDescent="0.2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 x14ac:dyDescent="0.2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 x14ac:dyDescent="0.2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 x14ac:dyDescent="0.2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 x14ac:dyDescent="0.2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 x14ac:dyDescent="0.2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 x14ac:dyDescent="0.2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 x14ac:dyDescent="0.2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 x14ac:dyDescent="0.2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 x14ac:dyDescent="0.2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 x14ac:dyDescent="0.2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 x14ac:dyDescent="0.2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 x14ac:dyDescent="0.2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 x14ac:dyDescent="0.2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 x14ac:dyDescent="0.2">
      <c r="A236" s="200" t="s">
        <v>901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 x14ac:dyDescent="0.2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 x14ac:dyDescent="0.2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 x14ac:dyDescent="0.2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 x14ac:dyDescent="0.2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 x14ac:dyDescent="0.2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 x14ac:dyDescent="0.2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 x14ac:dyDescent="0.2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 x14ac:dyDescent="0.2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 x14ac:dyDescent="0.2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 x14ac:dyDescent="0.2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 x14ac:dyDescent="0.2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 x14ac:dyDescent="0.2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 x14ac:dyDescent="0.2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 x14ac:dyDescent="0.2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 x14ac:dyDescent="0.2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 x14ac:dyDescent="0.2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 x14ac:dyDescent="0.2">
      <c r="A253" s="202" t="s">
        <v>899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 x14ac:dyDescent="0.2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 x14ac:dyDescent="0.2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 x14ac:dyDescent="0.2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 x14ac:dyDescent="0.2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 x14ac:dyDescent="0.2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 x14ac:dyDescent="0.2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 x14ac:dyDescent="0.2">
      <c r="A260" s="200" t="s">
        <v>903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 x14ac:dyDescent="0.2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 x14ac:dyDescent="0.2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 x14ac:dyDescent="0.2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 x14ac:dyDescent="0.2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 x14ac:dyDescent="0.2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 x14ac:dyDescent="0.2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 x14ac:dyDescent="0.2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 x14ac:dyDescent="0.2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 x14ac:dyDescent="0.2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 x14ac:dyDescent="0.2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 x14ac:dyDescent="0.2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 x14ac:dyDescent="0.2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 x14ac:dyDescent="0.2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 x14ac:dyDescent="0.2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 x14ac:dyDescent="0.2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 x14ac:dyDescent="0.2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 x14ac:dyDescent="0.2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 x14ac:dyDescent="0.2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 x14ac:dyDescent="0.2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 x14ac:dyDescent="0.2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 x14ac:dyDescent="0.2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 x14ac:dyDescent="0.2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 x14ac:dyDescent="0.2">
      <c r="A285" s="202" t="s">
        <v>901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 x14ac:dyDescent="0.2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 x14ac:dyDescent="0.2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 x14ac:dyDescent="0.2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 x14ac:dyDescent="0.2">
      <c r="A289" s="200" t="s">
        <v>914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C289" s="201"/>
      <c r="AD289" s="201"/>
      <c r="AH289" s="201"/>
    </row>
    <row r="290" spans="1:55" s="200" customFormat="1" x14ac:dyDescent="0.2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 x14ac:dyDescent="0.2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 x14ac:dyDescent="0.2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 x14ac:dyDescent="0.2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 x14ac:dyDescent="0.2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 x14ac:dyDescent="0.2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 x14ac:dyDescent="0.2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 x14ac:dyDescent="0.2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 x14ac:dyDescent="0.2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 x14ac:dyDescent="0.2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 x14ac:dyDescent="0.2">
      <c r="A300" s="200" t="s">
        <v>899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 x14ac:dyDescent="0.2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 x14ac:dyDescent="0.2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 x14ac:dyDescent="0.2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 x14ac:dyDescent="0.2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 x14ac:dyDescent="0.2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 x14ac:dyDescent="0.2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 x14ac:dyDescent="0.2">
      <c r="A307" s="200" t="s">
        <v>903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 x14ac:dyDescent="0.2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 x14ac:dyDescent="0.2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 x14ac:dyDescent="0.2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 x14ac:dyDescent="0.2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 x14ac:dyDescent="0.2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 x14ac:dyDescent="0.2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 x14ac:dyDescent="0.2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 s="200" customFormat="1" x14ac:dyDescent="0.2">
      <c r="A317" s="202" t="s">
        <v>915</v>
      </c>
      <c r="H317" s="200">
        <v>10</v>
      </c>
      <c r="J317" s="200">
        <v>10</v>
      </c>
      <c r="N317" s="200">
        <v>11</v>
      </c>
      <c r="Q317" s="200">
        <v>16</v>
      </c>
      <c r="V317" s="201"/>
      <c r="W317" s="201"/>
      <c r="X317" s="201"/>
      <c r="Y317" s="201"/>
      <c r="Z317" s="201"/>
      <c r="AA317" s="201"/>
      <c r="AC317" s="201"/>
      <c r="AD317" s="201"/>
      <c r="AH317" s="201"/>
      <c r="AL317" s="201"/>
      <c r="AQ317" s="201"/>
    </row>
    <row r="318" spans="1:61" s="200" customFormat="1" x14ac:dyDescent="0.2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 x14ac:dyDescent="0.2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 x14ac:dyDescent="0.2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 x14ac:dyDescent="0.2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 x14ac:dyDescent="0.2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 x14ac:dyDescent="0.2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 x14ac:dyDescent="0.2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 x14ac:dyDescent="0.2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 x14ac:dyDescent="0.2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 x14ac:dyDescent="0.2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 x14ac:dyDescent="0.2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 x14ac:dyDescent="0.2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 x14ac:dyDescent="0.2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 x14ac:dyDescent="0.2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 x14ac:dyDescent="0.2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 x14ac:dyDescent="0.2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 x14ac:dyDescent="0.2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 x14ac:dyDescent="0.2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 x14ac:dyDescent="0.2">
      <c r="A336" s="200" t="s">
        <v>918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 x14ac:dyDescent="0.2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 x14ac:dyDescent="0.2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 x14ac:dyDescent="0.2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 x14ac:dyDescent="0.2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 x14ac:dyDescent="0.2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 x14ac:dyDescent="0.2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 x14ac:dyDescent="0.2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 x14ac:dyDescent="0.2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 x14ac:dyDescent="0.2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 x14ac:dyDescent="0.2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 x14ac:dyDescent="0.2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 x14ac:dyDescent="0.2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 x14ac:dyDescent="0.2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 x14ac:dyDescent="0.2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 x14ac:dyDescent="0.2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 x14ac:dyDescent="0.2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 x14ac:dyDescent="0.2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 x14ac:dyDescent="0.2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 x14ac:dyDescent="0.2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 x14ac:dyDescent="0.2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 x14ac:dyDescent="0.2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 x14ac:dyDescent="0.2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 x14ac:dyDescent="0.2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 x14ac:dyDescent="0.2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 x14ac:dyDescent="0.2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 x14ac:dyDescent="0.2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 x14ac:dyDescent="0.2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 x14ac:dyDescent="0.2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 x14ac:dyDescent="0.2">
      <c r="A367" s="200" t="s">
        <v>916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C367" s="201"/>
      <c r="AD367" s="201"/>
      <c r="AH367" s="201"/>
    </row>
    <row r="368" spans="1:43" x14ac:dyDescent="0.2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 x14ac:dyDescent="0.2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 x14ac:dyDescent="0.2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 x14ac:dyDescent="0.2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 x14ac:dyDescent="0.2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 x14ac:dyDescent="0.2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 x14ac:dyDescent="0.2">
      <c r="AB374" s="35"/>
      <c r="AC374" s="2"/>
      <c r="AD374" s="2"/>
      <c r="AF374" s="35"/>
      <c r="AG374" s="35"/>
      <c r="AH374" s="2"/>
      <c r="AL374" s="35"/>
    </row>
    <row r="376" spans="1:43" x14ac:dyDescent="0.2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 x14ac:dyDescent="0.2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 x14ac:dyDescent="0.2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 x14ac:dyDescent="0.2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 x14ac:dyDescent="0.2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 x14ac:dyDescent="0.2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 x14ac:dyDescent="0.2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 x14ac:dyDescent="0.2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 x14ac:dyDescent="0.2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 x14ac:dyDescent="0.2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 x14ac:dyDescent="0.2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 x14ac:dyDescent="0.2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 x14ac:dyDescent="0.2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 x14ac:dyDescent="0.2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 x14ac:dyDescent="0.2">
      <c r="A390" s="200" t="s">
        <v>904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 x14ac:dyDescent="0.2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 x14ac:dyDescent="0.2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 x14ac:dyDescent="0.2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 x14ac:dyDescent="0.2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 x14ac:dyDescent="0.2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 x14ac:dyDescent="0.2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 x14ac:dyDescent="0.2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 x14ac:dyDescent="0.2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 x14ac:dyDescent="0.2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 x14ac:dyDescent="0.2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 x14ac:dyDescent="0.2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 x14ac:dyDescent="0.2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 x14ac:dyDescent="0.2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 x14ac:dyDescent="0.2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 x14ac:dyDescent="0.2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 x14ac:dyDescent="0.2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 x14ac:dyDescent="0.2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 x14ac:dyDescent="0.2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 x14ac:dyDescent="0.2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 x14ac:dyDescent="0.2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 x14ac:dyDescent="0.2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 x14ac:dyDescent="0.2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 x14ac:dyDescent="0.2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 x14ac:dyDescent="0.2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 x14ac:dyDescent="0.2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 x14ac:dyDescent="0.2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 x14ac:dyDescent="0.2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 x14ac:dyDescent="0.2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 x14ac:dyDescent="0.2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 x14ac:dyDescent="0.2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 x14ac:dyDescent="0.2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 x14ac:dyDescent="0.2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 x14ac:dyDescent="0.2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 x14ac:dyDescent="0.2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 x14ac:dyDescent="0.2">
      <c r="A427" s="202" t="s">
        <v>901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 x14ac:dyDescent="0.2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 x14ac:dyDescent="0.2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 x14ac:dyDescent="0.2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 x14ac:dyDescent="0.2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 x14ac:dyDescent="0.2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 x14ac:dyDescent="0.2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 x14ac:dyDescent="0.2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 x14ac:dyDescent="0.2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 x14ac:dyDescent="0.2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 x14ac:dyDescent="0.2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 x14ac:dyDescent="0.2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 x14ac:dyDescent="0.2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 x14ac:dyDescent="0.2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 x14ac:dyDescent="0.2">
      <c r="A441" s="202" t="s">
        <v>899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 x14ac:dyDescent="0.2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 x14ac:dyDescent="0.2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 x14ac:dyDescent="0.2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 x14ac:dyDescent="0.2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 x14ac:dyDescent="0.2">
      <c r="A446" s="200" t="s">
        <v>903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 x14ac:dyDescent="0.2">
      <c r="A447" s="200" t="s">
        <v>911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3">
        <v>61</v>
      </c>
      <c r="AC447" s="201">
        <v>0.05</v>
      </c>
      <c r="AD447" s="201"/>
      <c r="AE447" s="203">
        <v>-5</v>
      </c>
      <c r="AF447" s="201"/>
      <c r="AG447" s="203"/>
      <c r="AH447" s="201"/>
      <c r="AI447" s="203"/>
      <c r="AJ447" s="203"/>
      <c r="AK447" s="203"/>
      <c r="AL447" s="201"/>
      <c r="AM447" s="203"/>
    </row>
    <row r="448" spans="1:55" x14ac:dyDescent="0.2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 x14ac:dyDescent="0.2">
      <c r="AC449" s="2"/>
      <c r="AD449" s="2"/>
      <c r="AH449" s="2"/>
    </row>
    <row r="451" spans="1:41" x14ac:dyDescent="0.2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 x14ac:dyDescent="0.2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 x14ac:dyDescent="0.2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 x14ac:dyDescent="0.2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 x14ac:dyDescent="0.2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 x14ac:dyDescent="0.2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 x14ac:dyDescent="0.2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 x14ac:dyDescent="0.2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 x14ac:dyDescent="0.2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 x14ac:dyDescent="0.2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 x14ac:dyDescent="0.2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 x14ac:dyDescent="0.2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 x14ac:dyDescent="0.2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 x14ac:dyDescent="0.2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 x14ac:dyDescent="0.2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 x14ac:dyDescent="0.2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 x14ac:dyDescent="0.2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 x14ac:dyDescent="0.2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 x14ac:dyDescent="0.2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 x14ac:dyDescent="0.2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 x14ac:dyDescent="0.2">
      <c r="A471" s="202" t="s">
        <v>901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 x14ac:dyDescent="0.2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 x14ac:dyDescent="0.2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 x14ac:dyDescent="0.2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 x14ac:dyDescent="0.2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 x14ac:dyDescent="0.2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 x14ac:dyDescent="0.2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 x14ac:dyDescent="0.2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 x14ac:dyDescent="0.2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 x14ac:dyDescent="0.2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 x14ac:dyDescent="0.2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 x14ac:dyDescent="0.2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 x14ac:dyDescent="0.2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 x14ac:dyDescent="0.2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 x14ac:dyDescent="0.2">
      <c r="A485" s="202" t="s">
        <v>905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 x14ac:dyDescent="0.2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 x14ac:dyDescent="0.2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 x14ac:dyDescent="0.2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 x14ac:dyDescent="0.2">
      <c r="A489" s="200" t="s">
        <v>903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 x14ac:dyDescent="0.2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 x14ac:dyDescent="0.2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 x14ac:dyDescent="0.2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 x14ac:dyDescent="0.2">
      <c r="AC493" s="2"/>
      <c r="AD493" s="2"/>
      <c r="AH493" s="2"/>
    </row>
    <row r="498" spans="29:34" x14ac:dyDescent="0.2">
      <c r="AC498" s="2"/>
      <c r="AD498" s="2"/>
      <c r="AH498" s="2"/>
    </row>
  </sheetData>
  <sortState xmlns:xlrd2="http://schemas.microsoft.com/office/spreadsheetml/2017/richdata2"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3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 x14ac:dyDescent="0.2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 x14ac:dyDescent="0.2">
      <c r="A10" s="202" t="s">
        <v>906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 x14ac:dyDescent="0.2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 x14ac:dyDescent="0.2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 x14ac:dyDescent="0.2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 x14ac:dyDescent="0.2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 x14ac:dyDescent="0.2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 x14ac:dyDescent="0.2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 x14ac:dyDescent="0.2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 x14ac:dyDescent="0.2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 x14ac:dyDescent="0.2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 x14ac:dyDescent="0.2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 x14ac:dyDescent="0.2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 x14ac:dyDescent="0.2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 x14ac:dyDescent="0.2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 x14ac:dyDescent="0.2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 x14ac:dyDescent="0.2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 x14ac:dyDescent="0.2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 x14ac:dyDescent="0.2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 x14ac:dyDescent="0.2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 x14ac:dyDescent="0.2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 x14ac:dyDescent="0.2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 x14ac:dyDescent="0.2">
      <c r="A37" s="44"/>
      <c r="B37" s="44"/>
      <c r="C37" s="43"/>
      <c r="D37" s="44"/>
    </row>
    <row r="38" spans="1:17" x14ac:dyDescent="0.2">
      <c r="C38" s="2"/>
    </row>
    <row r="40" spans="1:17" x14ac:dyDescent="0.2">
      <c r="A40" s="14" t="s">
        <v>154</v>
      </c>
    </row>
    <row r="41" spans="1:17" x14ac:dyDescent="0.2">
      <c r="A41">
        <v>0</v>
      </c>
    </row>
    <row r="42" spans="1:17" x14ac:dyDescent="0.2">
      <c r="A42">
        <v>1</v>
      </c>
    </row>
    <row r="46" spans="1:17" x14ac:dyDescent="0.2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 x14ac:dyDescent="0.2">
      <c r="A47" t="s">
        <v>54</v>
      </c>
    </row>
    <row r="48" spans="1:17" x14ac:dyDescent="0.2">
      <c r="A48" t="s">
        <v>165</v>
      </c>
      <c r="F48">
        <v>50</v>
      </c>
      <c r="I48" s="2">
        <v>0.1</v>
      </c>
    </row>
    <row r="49" spans="1:15" x14ac:dyDescent="0.2">
      <c r="A49" t="s">
        <v>178</v>
      </c>
      <c r="I49" s="2">
        <v>0.15</v>
      </c>
    </row>
    <row r="50" spans="1:15" x14ac:dyDescent="0.2">
      <c r="A50" t="s">
        <v>161</v>
      </c>
      <c r="D50">
        <v>10</v>
      </c>
      <c r="I50" s="2"/>
      <c r="J50" s="2">
        <v>0.2</v>
      </c>
    </row>
    <row r="51" spans="1:15" x14ac:dyDescent="0.2">
      <c r="A51" t="s">
        <v>115</v>
      </c>
      <c r="F51">
        <v>30</v>
      </c>
      <c r="H51" s="2">
        <v>0.05</v>
      </c>
      <c r="I51" s="2"/>
      <c r="J51" s="2"/>
      <c r="K51" s="2"/>
    </row>
    <row r="52" spans="1:15" x14ac:dyDescent="0.2">
      <c r="A52" t="s">
        <v>112</v>
      </c>
      <c r="D52">
        <v>50</v>
      </c>
      <c r="H52" s="2"/>
      <c r="I52" s="2"/>
      <c r="J52" s="2">
        <v>0.2</v>
      </c>
      <c r="K52" s="2"/>
    </row>
    <row r="53" spans="1:15" x14ac:dyDescent="0.2">
      <c r="A53" t="s">
        <v>110</v>
      </c>
      <c r="B53">
        <v>40</v>
      </c>
      <c r="H53" s="2">
        <v>0.05</v>
      </c>
      <c r="I53" s="2"/>
      <c r="J53" s="2"/>
      <c r="K53" s="2"/>
    </row>
    <row r="54" spans="1:15" x14ac:dyDescent="0.2">
      <c r="A54" t="s">
        <v>454</v>
      </c>
      <c r="E54">
        <v>50</v>
      </c>
      <c r="H54" s="2"/>
      <c r="I54" s="2"/>
      <c r="J54" s="2"/>
      <c r="K54" s="2"/>
    </row>
    <row r="55" spans="1:15" x14ac:dyDescent="0.2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 x14ac:dyDescent="0.2">
      <c r="A56" t="s">
        <v>114</v>
      </c>
      <c r="H56" s="2"/>
      <c r="I56" s="2"/>
      <c r="J56" s="2"/>
      <c r="K56" s="2">
        <v>0.3</v>
      </c>
    </row>
    <row r="57" spans="1:15" x14ac:dyDescent="0.2">
      <c r="A57" t="s">
        <v>164</v>
      </c>
      <c r="H57" s="2"/>
      <c r="I57" s="2"/>
      <c r="J57" s="2">
        <v>0.1</v>
      </c>
      <c r="K57" s="2"/>
      <c r="M57">
        <v>20</v>
      </c>
    </row>
    <row r="58" spans="1:15" x14ac:dyDescent="0.2">
      <c r="A58" t="s">
        <v>288</v>
      </c>
      <c r="H58" s="2"/>
      <c r="I58" s="2"/>
      <c r="J58" s="2"/>
      <c r="K58" s="2"/>
      <c r="N58">
        <v>1000</v>
      </c>
    </row>
    <row r="59" spans="1:15" x14ac:dyDescent="0.2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 x14ac:dyDescent="0.2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 x14ac:dyDescent="0.2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 x14ac:dyDescent="0.2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 x14ac:dyDescent="0.2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 x14ac:dyDescent="0.2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 x14ac:dyDescent="0.2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 x14ac:dyDescent="0.2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 x14ac:dyDescent="0.2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 x14ac:dyDescent="0.2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 x14ac:dyDescent="0.2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 x14ac:dyDescent="0.2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 x14ac:dyDescent="0.2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 x14ac:dyDescent="0.2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 x14ac:dyDescent="0.2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 x14ac:dyDescent="0.2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 x14ac:dyDescent="0.2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 x14ac:dyDescent="0.2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 x14ac:dyDescent="0.2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 x14ac:dyDescent="0.2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 x14ac:dyDescent="0.2">
      <c r="A83" s="14" t="s">
        <v>200</v>
      </c>
    </row>
    <row r="84" spans="1:10" x14ac:dyDescent="0.2">
      <c r="A84" t="s">
        <v>173</v>
      </c>
    </row>
    <row r="85" spans="1:10" x14ac:dyDescent="0.2">
      <c r="A85" t="s">
        <v>202</v>
      </c>
    </row>
    <row r="87" spans="1:10" x14ac:dyDescent="0.2">
      <c r="A87" s="14" t="s">
        <v>203</v>
      </c>
    </row>
    <row r="88" spans="1:10" x14ac:dyDescent="0.2">
      <c r="A88" t="s">
        <v>1</v>
      </c>
    </row>
    <row r="89" spans="1:10" x14ac:dyDescent="0.2">
      <c r="A89" t="s">
        <v>204</v>
      </c>
    </row>
    <row r="90" spans="1:10" x14ac:dyDescent="0.2">
      <c r="A90" t="s">
        <v>205</v>
      </c>
    </row>
    <row r="91" spans="1:10" x14ac:dyDescent="0.2">
      <c r="A91" t="s">
        <v>206</v>
      </c>
    </row>
    <row r="92" spans="1:10" x14ac:dyDescent="0.2">
      <c r="A92" t="s">
        <v>169</v>
      </c>
    </row>
    <row r="93" spans="1:10" x14ac:dyDescent="0.2">
      <c r="A93" s="44"/>
      <c r="B93" s="44"/>
      <c r="C93" s="44"/>
      <c r="D93" s="44"/>
      <c r="E93" s="44"/>
      <c r="F93" s="44"/>
      <c r="G93" s="44"/>
      <c r="H93" s="44"/>
      <c r="I93" s="44"/>
    </row>
    <row r="94" spans="1:10" x14ac:dyDescent="0.2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 x14ac:dyDescent="0.2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 x14ac:dyDescent="0.2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19"/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 x14ac:dyDescent="0.2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 x14ac:dyDescent="0.2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 x14ac:dyDescent="0.2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 x14ac:dyDescent="0.2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 x14ac:dyDescent="0.2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 x14ac:dyDescent="0.2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 x14ac:dyDescent="0.2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 x14ac:dyDescent="0.2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 x14ac:dyDescent="0.2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 x14ac:dyDescent="0.2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 x14ac:dyDescent="0.2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x14ac:dyDescent="0.2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 x14ac:dyDescent="0.2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 x14ac:dyDescent="0.2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 x14ac:dyDescent="0.2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 x14ac:dyDescent="0.2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 x14ac:dyDescent="0.2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 x14ac:dyDescent="0.2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 x14ac:dyDescent="0.2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 x14ac:dyDescent="0.2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 x14ac:dyDescent="0.2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 x14ac:dyDescent="0.2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 x14ac:dyDescent="0.2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 x14ac:dyDescent="0.2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 x14ac:dyDescent="0.2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 x14ac:dyDescent="0.2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 x14ac:dyDescent="0.2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 x14ac:dyDescent="0.2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 x14ac:dyDescent="0.2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 x14ac:dyDescent="0.2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 x14ac:dyDescent="0.2"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 x14ac:dyDescent="0.2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 x14ac:dyDescent="0.2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 x14ac:dyDescent="0.2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 x14ac:dyDescent="0.2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 x14ac:dyDescent="0.2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 x14ac:dyDescent="0.2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 x14ac:dyDescent="0.2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 x14ac:dyDescent="0.2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 x14ac:dyDescent="0.2">
      <c r="A158" s="26" t="s">
        <v>783</v>
      </c>
      <c r="B158" s="202" t="s">
        <v>784</v>
      </c>
    </row>
    <row r="159" spans="1:27" x14ac:dyDescent="0.2">
      <c r="A159" s="29">
        <v>0</v>
      </c>
      <c r="B159" s="200">
        <v>0</v>
      </c>
    </row>
    <row r="160" spans="1:27" x14ac:dyDescent="0.2">
      <c r="A160">
        <v>1</v>
      </c>
      <c r="B160" s="5">
        <f>104/1024</f>
        <v>0.1015625</v>
      </c>
    </row>
    <row r="161" spans="1:2" x14ac:dyDescent="0.2">
      <c r="A161">
        <v>2</v>
      </c>
      <c r="B161" s="5">
        <f>156/1024</f>
        <v>0.15234375</v>
      </c>
    </row>
    <row r="162" spans="1:2" x14ac:dyDescent="0.2">
      <c r="A162">
        <v>3</v>
      </c>
      <c r="B162" s="5">
        <f>208/1024</f>
        <v>0.203125</v>
      </c>
    </row>
    <row r="163" spans="1:2" x14ac:dyDescent="0.2">
      <c r="A163">
        <v>4</v>
      </c>
      <c r="B163" s="5">
        <f>236/1024</f>
        <v>0.23046875</v>
      </c>
    </row>
  </sheetData>
  <sortState xmlns:xlrd2="http://schemas.microsoft.com/office/spreadsheetml/2017/richdata2"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2020-12-02T04:47:36Z</dcterms:modified>
</cp:coreProperties>
</file>