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gunn/Bach/ExperimentalData/Straight wire EMF/"/>
    </mc:Choice>
  </mc:AlternateContent>
  <bookViews>
    <workbookView xWindow="1600" yWindow="460" windowWidth="25600" windowHeight="138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20" i="1"/>
  <c r="C21" i="1"/>
  <c r="C15" i="1"/>
</calcChain>
</file>

<file path=xl/sharedStrings.xml><?xml version="1.0" encoding="utf-8"?>
<sst xmlns="http://schemas.openxmlformats.org/spreadsheetml/2006/main" count="19" uniqueCount="19">
  <si>
    <t>Calculations for the straight wire inductor experiment</t>
  </si>
  <si>
    <t>Inductance of wire (at high frequency)</t>
  </si>
  <si>
    <t>Length (cm):</t>
  </si>
  <si>
    <t>Inductance (nH):</t>
  </si>
  <si>
    <t>Diameter (cm):</t>
  </si>
  <si>
    <t>Mu</t>
  </si>
  <si>
    <t>Tmp:</t>
  </si>
  <si>
    <t>Tmp2:</t>
  </si>
  <si>
    <t>Inductance (H):</t>
  </si>
  <si>
    <t>Source: http://www.consultrsr.net/resources/eis/induct5.htm</t>
  </si>
  <si>
    <t>Capacitor for LC circuit</t>
  </si>
  <si>
    <t>Frequency (Hz)</t>
  </si>
  <si>
    <t>Capacitance (F)</t>
  </si>
  <si>
    <t>Low frequency inductance</t>
  </si>
  <si>
    <t>Inductance (nH)</t>
  </si>
  <si>
    <t>Source: http://www.ee.scu.edu/eefac/healy/indwire.html</t>
  </si>
  <si>
    <t>Capacitance/2 (μF)</t>
  </si>
  <si>
    <t>Measurement resistor (Ω):</t>
  </si>
  <si>
    <t>Equipment Set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</si>
</sst>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/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showGridLines="0" tabSelected="1" zoomScale="84" workbookViewId="0">
      <selection activeCell="F20" sqref="F20"/>
    </sheetView>
  </sheetViews>
  <sheetFormatPr baseColWidth="10" defaultRowHeight="16" x14ac:dyDescent="0.2"/>
  <cols>
    <col min="2" max="2" width="22.83203125" bestFit="1" customWidth="1"/>
    <col min="3" max="3" width="23.6640625" customWidth="1"/>
    <col min="12" max="12" width="21.6640625" customWidth="1"/>
  </cols>
  <sheetData>
    <row r="3" spans="2:12" ht="19" x14ac:dyDescent="0.25">
      <c r="B3" s="5" t="s">
        <v>0</v>
      </c>
      <c r="C3" s="6"/>
      <c r="D3" s="6"/>
      <c r="E3" s="6"/>
      <c r="F3" s="6"/>
      <c r="G3" s="7"/>
    </row>
    <row r="5" spans="2:12" x14ac:dyDescent="0.2">
      <c r="B5" s="8" t="s">
        <v>1</v>
      </c>
      <c r="C5" s="8"/>
      <c r="I5" s="4" t="s">
        <v>15</v>
      </c>
      <c r="J5" s="4"/>
      <c r="K5" s="4"/>
      <c r="L5" s="4"/>
    </row>
    <row r="6" spans="2:12" x14ac:dyDescent="0.2">
      <c r="B6" s="1" t="s">
        <v>5</v>
      </c>
      <c r="C6" s="2">
        <v>1</v>
      </c>
      <c r="I6" s="4" t="s">
        <v>9</v>
      </c>
      <c r="J6" s="4"/>
      <c r="K6" s="4"/>
      <c r="L6" s="4"/>
    </row>
    <row r="7" spans="2:12" x14ac:dyDescent="0.2">
      <c r="B7" s="1" t="s">
        <v>2</v>
      </c>
      <c r="C7" s="2">
        <v>48.75</v>
      </c>
    </row>
    <row r="8" spans="2:12" x14ac:dyDescent="0.2">
      <c r="B8" s="1" t="s">
        <v>4</v>
      </c>
      <c r="C8" s="2">
        <v>1.6E-2</v>
      </c>
    </row>
    <row r="9" spans="2:12" x14ac:dyDescent="0.2">
      <c r="B9" s="1" t="s">
        <v>6</v>
      </c>
      <c r="C9" s="3">
        <f>C8/(2*C7)</f>
        <v>1.6410256410256409E-4</v>
      </c>
    </row>
    <row r="10" spans="2:12" x14ac:dyDescent="0.2">
      <c r="B10" s="1" t="s">
        <v>7</v>
      </c>
      <c r="C10" s="3">
        <f>SQRT(1+C9*C9)</f>
        <v>1.0000000134648257</v>
      </c>
    </row>
    <row r="11" spans="2:12" x14ac:dyDescent="0.2">
      <c r="B11" s="1" t="s">
        <v>3</v>
      </c>
      <c r="C11" s="3">
        <f>2*C7*(LN((1+C10)/C9)+C6/4-C10+C9)</f>
        <v>844.18719558593477</v>
      </c>
    </row>
    <row r="12" spans="2:12" x14ac:dyDescent="0.2">
      <c r="B12" s="1" t="s">
        <v>8</v>
      </c>
      <c r="C12" s="3">
        <f>C11*10^-9</f>
        <v>8.4418719558593486E-7</v>
      </c>
    </row>
    <row r="14" spans="2:12" x14ac:dyDescent="0.2">
      <c r="B14" s="8" t="s">
        <v>13</v>
      </c>
      <c r="C14" s="8"/>
    </row>
    <row r="15" spans="2:12" x14ac:dyDescent="0.2">
      <c r="B15" s="1" t="s">
        <v>14</v>
      </c>
      <c r="C15" s="3">
        <f>2*C7*(LN(2*C7/C8)-0.75)</f>
        <v>776.58934613775023</v>
      </c>
    </row>
    <row r="18" spans="2:3" x14ac:dyDescent="0.2">
      <c r="B18" s="8" t="s">
        <v>10</v>
      </c>
      <c r="C18" s="8"/>
    </row>
    <row r="19" spans="2:3" x14ac:dyDescent="0.2">
      <c r="B19" s="1" t="s">
        <v>11</v>
      </c>
      <c r="C19" s="2">
        <v>100000</v>
      </c>
    </row>
    <row r="20" spans="2:3" x14ac:dyDescent="0.2">
      <c r="B20" s="1" t="s">
        <v>12</v>
      </c>
      <c r="C20" s="3">
        <f>1/((C19*2*PI())^2)/C12</f>
        <v>3.0005543845051042E-6</v>
      </c>
    </row>
    <row r="21" spans="2:3" x14ac:dyDescent="0.2">
      <c r="B21" s="1" t="s">
        <v>16</v>
      </c>
      <c r="C21" s="3">
        <f>C20*10^6*0.5</f>
        <v>1.5002771922525522</v>
      </c>
    </row>
    <row r="23" spans="2:3" x14ac:dyDescent="0.2">
      <c r="B23" s="10" t="s">
        <v>18</v>
      </c>
      <c r="C23" s="10"/>
    </row>
    <row r="24" spans="2:3" x14ac:dyDescent="0.2">
      <c r="B24" s="9" t="s">
        <v>17</v>
      </c>
      <c r="C24" s="2">
        <v>33.36</v>
      </c>
    </row>
  </sheetData>
  <mergeCells count="7">
    <mergeCell ref="B23:C23"/>
    <mergeCell ref="I5:L5"/>
    <mergeCell ref="I6:L6"/>
    <mergeCell ref="B3:G3"/>
    <mergeCell ref="B5:C5"/>
    <mergeCell ref="B18:C18"/>
    <mergeCell ref="B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2016-03-12T08:44:24Z</dcterms:created>
  <dcterms:modified xsi:type="dcterms:W3CDTF">2016-03-17T18:13:28Z</dcterms:modified>
</cp:coreProperties>
</file>