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318"/>
  <workbookPr defaultThemeVersion="124226"/>
  <xr:revisionPtr revIDLastSave="77" documentId="11_2D0FDF5607CCD4CD1104FC7B8D7329D99B322AD9" xr6:coauthVersionLast="47" xr6:coauthVersionMax="47" xr10:uidLastSave="{2DFFEE8B-4941-4214-BA42-21BC46841725}"/>
  <bookViews>
    <workbookView xWindow="0" yWindow="120" windowWidth="22980" windowHeight="11400" xr2:uid="{00000000-000D-0000-FFFF-FFFF00000000}"/>
  </bookViews>
  <sheets>
    <sheet name="карточка" sheetId="1" r:id="rId1"/>
    <sheet name="Sheet2" sheetId="2" r:id="rId2"/>
    <sheet name="Sheet3" sheetId="3" r:id="rId3"/>
  </sheets>
  <definedNames>
    <definedName name="_xlnm.Print_Titles" localSheetId="0">карточка!$1:$1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1" l="1"/>
  <c r="E4" i="1"/>
  <c r="E10" i="1"/>
  <c r="H3" i="1"/>
  <c r="H4" i="1"/>
  <c r="H5" i="1"/>
  <c r="H6" i="1"/>
  <c r="H7" i="1"/>
  <c r="H8" i="1"/>
  <c r="H9" i="1"/>
  <c r="H18" i="1" s="1"/>
  <c r="H10" i="1"/>
  <c r="H11" i="1"/>
  <c r="H12" i="1"/>
  <c r="H13" i="1"/>
  <c r="H14" i="1"/>
  <c r="H15" i="1"/>
  <c r="H16" i="1"/>
  <c r="H17" i="1"/>
  <c r="H2" i="1"/>
  <c r="E3" i="1"/>
  <c r="E2" i="1"/>
</calcChain>
</file>

<file path=xl/sharedStrings.xml><?xml version="1.0" encoding="utf-8"?>
<sst xmlns="http://schemas.openxmlformats.org/spreadsheetml/2006/main" count="71" uniqueCount="53">
  <si>
    <t>Comment</t>
  </si>
  <si>
    <t>Description</t>
  </si>
  <si>
    <t>Footprint</t>
  </si>
  <si>
    <t>Quantity</t>
  </si>
  <si>
    <t>Price</t>
  </si>
  <si>
    <t>Link</t>
  </si>
  <si>
    <t>Shipping</t>
  </si>
  <si>
    <t>Sum</t>
  </si>
  <si>
    <t>1uF</t>
  </si>
  <si>
    <t/>
  </si>
  <si>
    <t>C0603</t>
  </si>
  <si>
    <t>https://www.smd.ru/katalog/kondensatory/keramicheskie/0603/</t>
  </si>
  <si>
    <t>22pF</t>
  </si>
  <si>
    <t>100nF</t>
  </si>
  <si>
    <t>ABM7-8.000MHZ-8-R80-D2Y-T</t>
  </si>
  <si>
    <t>Crystal 22.1184MHz Ã‚Â±20ppm (Tol) Ã‚Â±30ppm (Stability) 18pF FUND 50Ohm 2-Pin Mini-CSMD T/R</t>
  </si>
  <si>
    <t>NX5032GA</t>
  </si>
  <si>
    <t>https://www.chipdip.ru/product0/8001964566</t>
  </si>
  <si>
    <t>AMS1117</t>
  </si>
  <si>
    <t>1A LOW DROPOUT VOLTAGE REGULATOR SOT-223</t>
  </si>
  <si>
    <t>SOT229P700X180-4N</t>
  </si>
  <si>
    <t>https://www.chipdip.ru/product/ams1117-1.2</t>
  </si>
  <si>
    <t>10uF</t>
  </si>
  <si>
    <t>Capacitor</t>
  </si>
  <si>
    <t>C0805</t>
  </si>
  <si>
    <t>Header 4</t>
  </si>
  <si>
    <t>Header, 4-Pin</t>
  </si>
  <si>
    <t>HDR1X4</t>
  </si>
  <si>
    <t>LCD_10.12</t>
  </si>
  <si>
    <t>LCD_1</t>
  </si>
  <si>
    <t>https://amperkot.ru/msk/catalog/razem_fpc_shag_05mm_14pin_otkidnoe_nizhnee_soedinenie-39444392.html</t>
  </si>
  <si>
    <t>470Ohm</t>
  </si>
  <si>
    <t>Resistor</t>
  </si>
  <si>
    <t>R0603</t>
  </si>
  <si>
    <t>https://www.smd.ru/katalog/rezistory_i_potenciometry/postoyannye/0603/</t>
  </si>
  <si>
    <t>RP2040</t>
  </si>
  <si>
    <t>QFN40P700X700X90-57N</t>
  </si>
  <si>
    <t>https://www.chipdip.ru/product/rp2040</t>
  </si>
  <si>
    <t>S9013</t>
  </si>
  <si>
    <t>Bipolar (BJT) Transistor NPN 25 V 500 mA 150MHz 625 mW Through Hole TO-92</t>
  </si>
  <si>
    <t>SOT95P240X120-3N</t>
  </si>
  <si>
    <t>https://www.chipdip.ru/product/s9013-hottech</t>
  </si>
  <si>
    <t>Text</t>
  </si>
  <si>
    <t>BASS_02</t>
  </si>
  <si>
    <t>https://www.chipdip.ru/product0/8008634600</t>
  </si>
  <si>
    <t>LD0603</t>
  </si>
  <si>
    <t>https://www.chipdip.ru/product0/8024638102</t>
  </si>
  <si>
    <t>LD0805</t>
  </si>
  <si>
    <t>TYPE-C_18.09</t>
  </si>
  <si>
    <t>https://www.chipdip.ru/product0/8027139877</t>
  </si>
  <si>
    <t>WINBOND_W25X_QSPI_FLASH_USON</t>
  </si>
  <si>
    <t>SON50P300X200X60-9N</t>
  </si>
  <si>
    <t>https://www.chipdip.ru/product/w25q16jvsniq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</si>
</sst>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">
    <font>
      <sz val="11"/>
      <color theme="1"/>
      <name val="Calibri"/>
      <family val="2"/>
      <charset val="1"/>
      <scheme val="minor"/>
    </font>
    <font>
      <u/>
      <sz val="11"/>
      <color theme="10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0" fillId="0" borderId="1" xfId="0" quotePrefix="1" applyBorder="1"/>
    <xf numFmtId="0" fontId="0" fillId="2" borderId="1" xfId="0" applyFill="1" applyBorder="1"/>
    <xf numFmtId="0" fontId="0" fillId="2" borderId="0" xfId="0" applyFill="1"/>
    <xf numFmtId="0" fontId="0" fillId="0" borderId="2" xfId="0" applyBorder="1"/>
    <xf numFmtId="0" fontId="0" fillId="0" borderId="3" xfId="0" applyBorder="1"/>
    <xf numFmtId="43" fontId="0" fillId="0" borderId="2" xfId="0" applyNumberFormat="1" applyBorder="1"/>
    <xf numFmtId="0" fontId="1" fillId="0" borderId="2" xfId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hipdip.ru/product0/8024638102" TargetMode="External"/><Relationship Id="rId13" Type="http://schemas.openxmlformats.org/officeDocument/2006/relationships/hyperlink" Target="https://www.chipdip.ru/product/w25q16jvsniq" TargetMode="External"/><Relationship Id="rId3" Type="http://schemas.openxmlformats.org/officeDocument/2006/relationships/hyperlink" Target="https://www.smd.ru/katalog/kondensatory/keramicheskie/0603/" TargetMode="External"/><Relationship Id="rId7" Type="http://schemas.openxmlformats.org/officeDocument/2006/relationships/hyperlink" Target="https://www.smd.ru/katalog/kondensatory/keramicheskie/0603/" TargetMode="External"/><Relationship Id="rId12" Type="http://schemas.openxmlformats.org/officeDocument/2006/relationships/hyperlink" Target="https://www.chipdip.ru/product0/8008634600" TargetMode="External"/><Relationship Id="rId2" Type="http://schemas.openxmlformats.org/officeDocument/2006/relationships/hyperlink" Target="https://www.smd.ru/katalog/kondensatory/keramicheskie/0603/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https://www.smd.ru/katalog/kondensatory/keramicheskie/0603/" TargetMode="External"/><Relationship Id="rId6" Type="http://schemas.openxmlformats.org/officeDocument/2006/relationships/hyperlink" Target="https://www.chipdip.ru/product/ams1117-1.2" TargetMode="External"/><Relationship Id="rId11" Type="http://schemas.openxmlformats.org/officeDocument/2006/relationships/hyperlink" Target="https://www.chipdip.ru/product/s9013-hottech" TargetMode="External"/><Relationship Id="rId5" Type="http://schemas.openxmlformats.org/officeDocument/2006/relationships/hyperlink" Target="https://www.chipdip.ru/product0/8001964566" TargetMode="External"/><Relationship Id="rId15" Type="http://schemas.openxmlformats.org/officeDocument/2006/relationships/hyperlink" Target="https://amperkot.ru/msk/catalog/razem_fpc_shag_05mm_14pin_otkidnoe_nizhnee_soedinenie-39444392.html" TargetMode="External"/><Relationship Id="rId10" Type="http://schemas.openxmlformats.org/officeDocument/2006/relationships/hyperlink" Target="https://www.chipdip.ru/product/rp2040" TargetMode="External"/><Relationship Id="rId4" Type="http://schemas.openxmlformats.org/officeDocument/2006/relationships/hyperlink" Target="https://www.smd.ru/katalog/rezistory_i_potenciometry/postoyannye/0603/" TargetMode="External"/><Relationship Id="rId9" Type="http://schemas.openxmlformats.org/officeDocument/2006/relationships/hyperlink" Target="https://www.chipdip.ru/product0/8024638102" TargetMode="External"/><Relationship Id="rId14" Type="http://schemas.openxmlformats.org/officeDocument/2006/relationships/hyperlink" Target="https://www.chipdip.ru/product0/802713987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8"/>
  <sheetViews>
    <sheetView tabSelected="1" workbookViewId="0">
      <selection activeCell="G10" sqref="G10"/>
    </sheetView>
  </sheetViews>
  <sheetFormatPr defaultRowHeight="14.45"/>
  <cols>
    <col min="1" max="4" width="19" customWidth="1"/>
    <col min="5" max="5" width="15.7109375" customWidth="1"/>
    <col min="6" max="6" width="24.5703125" customWidth="1"/>
  </cols>
  <sheetData>
    <row r="1" spans="1:8" s="3" customFormat="1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pans="1:8" ht="15">
      <c r="A2" s="1" t="s">
        <v>8</v>
      </c>
      <c r="B2" s="1" t="s">
        <v>9</v>
      </c>
      <c r="C2" s="1" t="s">
        <v>10</v>
      </c>
      <c r="D2" s="5">
        <v>2</v>
      </c>
      <c r="E2">
        <f>0.044*100</f>
        <v>4.3999999999999995</v>
      </c>
      <c r="F2" s="7" t="s">
        <v>11</v>
      </c>
      <c r="G2" s="4">
        <v>1</v>
      </c>
      <c r="H2" s="4">
        <f>D2*E2</f>
        <v>8.7999999999999989</v>
      </c>
    </row>
    <row r="3" spans="1:8" ht="15">
      <c r="A3" s="1" t="s">
        <v>12</v>
      </c>
      <c r="B3" s="1" t="s">
        <v>9</v>
      </c>
      <c r="C3" s="1" t="s">
        <v>10</v>
      </c>
      <c r="D3" s="5">
        <v>2</v>
      </c>
      <c r="E3" s="4">
        <f>0.02*100</f>
        <v>2</v>
      </c>
      <c r="F3" s="7" t="s">
        <v>11</v>
      </c>
      <c r="G3" s="4">
        <v>1</v>
      </c>
      <c r="H3" s="4">
        <f t="shared" ref="H3:H17" si="0">D3*E3</f>
        <v>4</v>
      </c>
    </row>
    <row r="4" spans="1:8" ht="15">
      <c r="A4" s="1" t="s">
        <v>13</v>
      </c>
      <c r="B4" s="1" t="s">
        <v>9</v>
      </c>
      <c r="C4" s="1" t="s">
        <v>10</v>
      </c>
      <c r="D4" s="5">
        <v>10</v>
      </c>
      <c r="E4" s="6">
        <f>0.022*100</f>
        <v>2.1999999999999997</v>
      </c>
      <c r="F4" s="7" t="s">
        <v>11</v>
      </c>
      <c r="G4" s="4">
        <v>1</v>
      </c>
      <c r="H4" s="4">
        <f t="shared" si="0"/>
        <v>21.999999999999996</v>
      </c>
    </row>
    <row r="5" spans="1:8" ht="15">
      <c r="A5" s="1" t="s">
        <v>14</v>
      </c>
      <c r="B5" s="1" t="s">
        <v>15</v>
      </c>
      <c r="C5" s="1" t="s">
        <v>16</v>
      </c>
      <c r="D5" s="5">
        <v>1</v>
      </c>
      <c r="E5" s="4">
        <v>310</v>
      </c>
      <c r="F5" s="7" t="s">
        <v>17</v>
      </c>
      <c r="G5" s="4">
        <v>10</v>
      </c>
      <c r="H5" s="4">
        <f t="shared" si="0"/>
        <v>310</v>
      </c>
    </row>
    <row r="6" spans="1:8" ht="15">
      <c r="A6" s="1" t="s">
        <v>18</v>
      </c>
      <c r="B6" s="1" t="s">
        <v>19</v>
      </c>
      <c r="C6" s="1" t="s">
        <v>20</v>
      </c>
      <c r="D6" s="5">
        <v>1</v>
      </c>
      <c r="E6" s="4">
        <v>9</v>
      </c>
      <c r="F6" s="7" t="s">
        <v>21</v>
      </c>
      <c r="G6" s="4">
        <v>1</v>
      </c>
      <c r="H6" s="4">
        <f t="shared" si="0"/>
        <v>9</v>
      </c>
    </row>
    <row r="7" spans="1:8" ht="15">
      <c r="A7" s="1" t="s">
        <v>22</v>
      </c>
      <c r="B7" s="1" t="s">
        <v>23</v>
      </c>
      <c r="C7" s="1" t="s">
        <v>24</v>
      </c>
      <c r="D7" s="5">
        <v>2</v>
      </c>
      <c r="E7" s="4">
        <f>0.044*100</f>
        <v>4.3999999999999995</v>
      </c>
      <c r="F7" s="7" t="s">
        <v>11</v>
      </c>
      <c r="G7" s="4">
        <v>1</v>
      </c>
      <c r="H7" s="4">
        <f t="shared" si="0"/>
        <v>8.7999999999999989</v>
      </c>
    </row>
    <row r="8" spans="1:8">
      <c r="A8" s="1" t="s">
        <v>25</v>
      </c>
      <c r="B8" s="1" t="s">
        <v>26</v>
      </c>
      <c r="C8" s="1" t="s">
        <v>27</v>
      </c>
      <c r="D8" s="5">
        <v>1</v>
      </c>
      <c r="E8" s="4"/>
      <c r="F8" s="4"/>
      <c r="G8" s="4"/>
      <c r="H8" s="4">
        <f t="shared" si="0"/>
        <v>0</v>
      </c>
    </row>
    <row r="9" spans="1:8" ht="15">
      <c r="A9" s="1" t="s">
        <v>28</v>
      </c>
      <c r="B9" s="1" t="s">
        <v>9</v>
      </c>
      <c r="C9" s="1" t="s">
        <v>29</v>
      </c>
      <c r="D9" s="5">
        <v>1</v>
      </c>
      <c r="E9" s="4">
        <v>7</v>
      </c>
      <c r="F9" s="7" t="s">
        <v>30</v>
      </c>
      <c r="G9" s="4">
        <v>1</v>
      </c>
      <c r="H9" s="4">
        <f t="shared" si="0"/>
        <v>7</v>
      </c>
    </row>
    <row r="10" spans="1:8" ht="15">
      <c r="A10" s="1" t="s">
        <v>31</v>
      </c>
      <c r="B10" s="1" t="s">
        <v>32</v>
      </c>
      <c r="C10" s="1" t="s">
        <v>33</v>
      </c>
      <c r="D10" s="5">
        <v>5</v>
      </c>
      <c r="E10">
        <f>0.0198*100</f>
        <v>1.9800000000000002</v>
      </c>
      <c r="F10" s="7" t="s">
        <v>34</v>
      </c>
      <c r="G10" s="4">
        <v>1</v>
      </c>
      <c r="H10" s="4">
        <f t="shared" si="0"/>
        <v>9.9</v>
      </c>
    </row>
    <row r="11" spans="1:8" ht="15">
      <c r="A11" s="1" t="s">
        <v>35</v>
      </c>
      <c r="B11" s="1" t="s">
        <v>9</v>
      </c>
      <c r="C11" s="1" t="s">
        <v>36</v>
      </c>
      <c r="D11" s="5">
        <v>1</v>
      </c>
      <c r="E11" s="4">
        <v>250</v>
      </c>
      <c r="F11" s="7" t="s">
        <v>37</v>
      </c>
      <c r="G11" s="4">
        <v>1</v>
      </c>
      <c r="H11" s="4">
        <f t="shared" si="0"/>
        <v>250</v>
      </c>
    </row>
    <row r="12" spans="1:8" ht="15">
      <c r="A12" s="1" t="s">
        <v>38</v>
      </c>
      <c r="B12" s="1" t="s">
        <v>39</v>
      </c>
      <c r="C12" s="1" t="s">
        <v>40</v>
      </c>
      <c r="D12" s="5">
        <v>1</v>
      </c>
      <c r="E12" s="4">
        <v>4</v>
      </c>
      <c r="F12" s="7" t="s">
        <v>41</v>
      </c>
      <c r="G12" s="4">
        <v>1</v>
      </c>
      <c r="H12" s="4">
        <f t="shared" si="0"/>
        <v>4</v>
      </c>
    </row>
    <row r="13" spans="1:8" ht="15">
      <c r="A13" s="1" t="s">
        <v>42</v>
      </c>
      <c r="B13" s="1" t="s">
        <v>9</v>
      </c>
      <c r="C13" s="1" t="s">
        <v>43</v>
      </c>
      <c r="D13" s="5">
        <v>2</v>
      </c>
      <c r="E13" s="4">
        <v>36</v>
      </c>
      <c r="F13" s="7" t="s">
        <v>44</v>
      </c>
      <c r="G13" s="4">
        <v>5</v>
      </c>
      <c r="H13" s="4">
        <f t="shared" si="0"/>
        <v>72</v>
      </c>
    </row>
    <row r="14" spans="1:8" ht="15">
      <c r="A14" s="1" t="s">
        <v>42</v>
      </c>
      <c r="B14" s="1" t="s">
        <v>9</v>
      </c>
      <c r="C14" s="1" t="s">
        <v>45</v>
      </c>
      <c r="D14" s="5">
        <v>17</v>
      </c>
      <c r="E14" s="4">
        <v>23</v>
      </c>
      <c r="F14" s="7" t="s">
        <v>46</v>
      </c>
      <c r="G14" s="4">
        <v>13</v>
      </c>
      <c r="H14" s="4">
        <f t="shared" si="0"/>
        <v>391</v>
      </c>
    </row>
    <row r="15" spans="1:8" ht="15">
      <c r="A15" s="1" t="s">
        <v>42</v>
      </c>
      <c r="B15" s="1" t="s">
        <v>9</v>
      </c>
      <c r="C15" s="1" t="s">
        <v>47</v>
      </c>
      <c r="D15" s="5">
        <v>1</v>
      </c>
      <c r="E15" s="4">
        <v>23</v>
      </c>
      <c r="F15" s="7" t="s">
        <v>46</v>
      </c>
      <c r="G15" s="4">
        <v>13</v>
      </c>
      <c r="H15" s="4">
        <f t="shared" si="0"/>
        <v>23</v>
      </c>
    </row>
    <row r="16" spans="1:8" ht="15">
      <c r="A16" s="1" t="s">
        <v>48</v>
      </c>
      <c r="B16" s="1" t="s">
        <v>9</v>
      </c>
      <c r="C16" s="1" t="s">
        <v>48</v>
      </c>
      <c r="D16" s="5">
        <v>1</v>
      </c>
      <c r="E16" s="4">
        <v>14</v>
      </c>
      <c r="F16" s="7" t="s">
        <v>49</v>
      </c>
      <c r="G16" s="4">
        <v>5</v>
      </c>
      <c r="H16" s="4">
        <f t="shared" si="0"/>
        <v>14</v>
      </c>
    </row>
    <row r="17" spans="1:8" ht="15">
      <c r="A17" s="1" t="s">
        <v>50</v>
      </c>
      <c r="B17" s="1" t="s">
        <v>9</v>
      </c>
      <c r="C17" s="1" t="s">
        <v>51</v>
      </c>
      <c r="D17" s="5">
        <v>1</v>
      </c>
      <c r="E17" s="4">
        <v>60</v>
      </c>
      <c r="F17" s="7" t="s">
        <v>52</v>
      </c>
      <c r="G17" s="4">
        <v>1</v>
      </c>
      <c r="H17" s="4">
        <f t="shared" si="0"/>
        <v>60</v>
      </c>
    </row>
    <row r="18" spans="1:8">
      <c r="H18">
        <f>SUM(H2:H17)</f>
        <v>1193.5</v>
      </c>
    </row>
  </sheetData>
  <hyperlinks>
    <hyperlink ref="F2" r:id="rId1" xr:uid="{EECED092-8EA4-4CCB-A64C-3FF8E8A9F7B0}"/>
    <hyperlink ref="F3" r:id="rId2" xr:uid="{B7FD14E1-7A73-4F12-9CDF-553C209A48E9}"/>
    <hyperlink ref="F4" r:id="rId3" xr:uid="{0E7D4FB9-E699-480B-84C4-7EEDD250A1CE}"/>
    <hyperlink ref="F10" r:id="rId4" xr:uid="{CEC10B98-BBB8-4F92-9E90-2E305CA38B10}"/>
    <hyperlink ref="F5" r:id="rId5" xr:uid="{C643D17B-4D0F-4B28-B1E2-3EBDCA0C3330}"/>
    <hyperlink ref="F6" r:id="rId6" xr:uid="{4F1C3E03-96AB-4911-A87D-9F128A9C1436}"/>
    <hyperlink ref="F7" r:id="rId7" xr:uid="{B097AE66-57DA-472B-A9EF-393418140B53}"/>
    <hyperlink ref="F14" r:id="rId8" xr:uid="{052DBF3E-CD07-4491-8D6E-07970A83E0D1}"/>
    <hyperlink ref="F15" r:id="rId9" xr:uid="{90CE4797-0B5A-4678-A151-592F66187E47}"/>
    <hyperlink ref="F11" r:id="rId10" xr:uid="{898D506C-8086-440C-8C37-1AD600DB534F}"/>
    <hyperlink ref="F12" r:id="rId11" xr:uid="{0585FB9D-7172-413D-A8E1-CDEA26DA23F5}"/>
    <hyperlink ref="F13" r:id="rId12" xr:uid="{4C9D1826-DE67-49BE-B1D4-C42C011A3735}"/>
    <hyperlink ref="F17" r:id="rId13" xr:uid="{5C850244-04E7-4A6A-928F-8A16AE5A40D6}"/>
    <hyperlink ref="F16" r:id="rId14" xr:uid="{A10E0070-4C9F-4304-B385-BA9E97B6D293}"/>
    <hyperlink ref="F9" r:id="rId15" xr:uid="{F61AB187-A83D-4B80-BCE3-8A222FA85CC9}"/>
  </hyperlinks>
  <pageMargins left="0.7" right="0.7" top="0.75" bottom="0.75" header="0.3" footer="0.3"/>
  <pageSetup orientation="portrait" r:id="rId1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Dennis</dc:creator>
  <cp:keywords/>
  <dc:description/>
  <cp:lastModifiedBy>Чукавин Денис Андреевич</cp:lastModifiedBy>
  <cp:revision/>
  <dcterms:created xsi:type="dcterms:W3CDTF">2024-12-07T09:28:15Z</dcterms:created>
  <dcterms:modified xsi:type="dcterms:W3CDTF">2024-12-07T10:29:16Z</dcterms:modified>
  <cp:category/>
  <cp:contentStatus/>
</cp:coreProperties>
</file>