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slan\Documents\портфолио аналитика\"/>
    </mc:Choice>
  </mc:AlternateContent>
  <xr:revisionPtr revIDLastSave="0" documentId="13_ncr:1_{848B72B4-42B1-4D8B-9CF2-AD46FEBF65D8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Сводная таблица" sheetId="3" r:id="rId1"/>
    <sheet name="Работа со сводной таблицей" sheetId="17" r:id="rId2"/>
    <sheet name="Работа с формулами" sheetId="18" r:id="rId3"/>
  </sheets>
  <definedNames>
    <definedName name="Срез_PaymentMethod">#N/A</definedName>
  </definedNames>
  <calcPr calcId="191029"/>
  <pivotCaches>
    <pivotCache cacheId="0" r:id="rId4"/>
    <pivotCache cacheId="2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8" l="1" a="1"/>
  <c r="Q2" i="18" s="1"/>
  <c r="P2" i="18"/>
  <c r="O2" i="18"/>
  <c r="N2" i="18"/>
  <c r="M2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A8484-57E0-42BE-9287-4F2AE0E5C538}" keepAlive="1" name="Запрос — ROW" description="Соединение с запросом &quot;ROW&quot; в книге." type="5" refreshedVersion="0" background="1">
    <dbPr connection="Provider=Microsoft.Mashup.OleDb.1;Data Source=$Workbook$;Location=ROW;Extended Properties=&quot;&quot;" command="SELECT * FROM [ROW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<sst xmlns="http://schemas.openxmlformats.org/spreadsheetml/2006/main" count="222" uniqueCount="152">
  <si>
    <t>Завершён</t>
  </si>
  <si>
    <t>Онлайн</t>
  </si>
  <si>
    <t>Названия строк</t>
  </si>
  <si>
    <t>Общий итог</t>
  </si>
  <si>
    <t>апр</t>
  </si>
  <si>
    <t>май</t>
  </si>
  <si>
    <t>июн</t>
  </si>
  <si>
    <t>июл</t>
  </si>
  <si>
    <t>авг</t>
  </si>
  <si>
    <t>Сумма по полю TotalAmount</t>
  </si>
  <si>
    <t>01.апр</t>
  </si>
  <si>
    <t>05.апр</t>
  </si>
  <si>
    <t>10.апр</t>
  </si>
  <si>
    <t>15.апр</t>
  </si>
  <si>
    <t>20.апр</t>
  </si>
  <si>
    <t>25.апр</t>
  </si>
  <si>
    <t>ProductID</t>
  </si>
  <si>
    <t>Category</t>
  </si>
  <si>
    <t>Name</t>
  </si>
  <si>
    <t>Brand</t>
  </si>
  <si>
    <t>Model</t>
  </si>
  <si>
    <t>Price</t>
  </si>
  <si>
    <t>StockQuantity</t>
  </si>
  <si>
    <t>AvgRating</t>
  </si>
  <si>
    <t>Description</t>
  </si>
  <si>
    <t>ReleaseDate</t>
  </si>
  <si>
    <t>IsAvailable</t>
  </si>
  <si>
    <t>Ноутбуки</t>
  </si>
  <si>
    <t>Игровой ноутбук ASUS ROG Strix G15</t>
  </si>
  <si>
    <t>ASUS</t>
  </si>
  <si>
    <t>ROG Strix G15</t>
  </si>
  <si>
    <t>AMD Ryzen 9, RTX 3080, 32 ГБ RAM, 1 ТБ SSD</t>
  </si>
  <si>
    <t>True</t>
  </si>
  <si>
    <t>MacBook Pro 14" M1 Pro</t>
  </si>
  <si>
    <t>Apple</t>
  </si>
  <si>
    <t>MacBook Pro 14</t>
  </si>
  <si>
    <t>Apple M1 Pro, 16 ГБ RAM, 512 ГБ SSD</t>
  </si>
  <si>
    <t>Lenovo IdeaPad 5</t>
  </si>
  <si>
    <t>Lenovo</t>
  </si>
  <si>
    <t>IdeaPad 5</t>
  </si>
  <si>
    <t>AMD Ryzen 7, 16 ГБ RAM, 512 ГБ SSD</t>
  </si>
  <si>
    <t>Смартфоны</t>
  </si>
  <si>
    <t>iPhone 15 Pro</t>
  </si>
  <si>
    <t>A17 Pro, 6.1", 128 ГБ</t>
  </si>
  <si>
    <t>Samsung Galaxy S23 Ultra</t>
  </si>
  <si>
    <t>Samsung</t>
  </si>
  <si>
    <t>Galaxy S23 Ultra</t>
  </si>
  <si>
    <t>Snapdragon 8 Gen 2, 12 ГБ RAM, 256 ГБ</t>
  </si>
  <si>
    <t>Процессоры</t>
  </si>
  <si>
    <t>AMD Ryzen 9 7950X</t>
  </si>
  <si>
    <t>AMD</t>
  </si>
  <si>
    <t>Ryzen 9 7950X</t>
  </si>
  <si>
    <t>16 ядер, 4.5 ГГц, AM5</t>
  </si>
  <si>
    <t>Intel Core i9-13900K</t>
  </si>
  <si>
    <t>Intel</t>
  </si>
  <si>
    <t>Core i9-13900K</t>
  </si>
  <si>
    <t>24 ядра, 5.8 ГГц, LGA 1700</t>
  </si>
  <si>
    <t>Видеокарты</t>
  </si>
  <si>
    <t>NVIDIA GeForce RTX 4090</t>
  </si>
  <si>
    <t>NVIDIA</t>
  </si>
  <si>
    <t>RTX 4090</t>
  </si>
  <si>
    <t>24 ГБ GDDR6X, DLSS 3</t>
  </si>
  <si>
    <t>AMD Radeon RX 7900 XTX</t>
  </si>
  <si>
    <t>RX 7900 XTX</t>
  </si>
  <si>
    <t>24 ГБ GDDR6, RDNA 3</t>
  </si>
  <si>
    <t>AMD Ryzen 5 7600X</t>
  </si>
  <si>
    <t>Ryzen 5 7600X</t>
  </si>
  <si>
    <t>6 ядер, 4.7 ГГц, AM5</t>
  </si>
  <si>
    <t>Материнские платы</t>
  </si>
  <si>
    <t>ASUS ROG Strix X670E-E</t>
  </si>
  <si>
    <t>ROG Strix X670E-E</t>
  </si>
  <si>
    <t>AM5, DDR5, PCIe 5.0</t>
  </si>
  <si>
    <t>Gigabyte B650 AORUS Elite</t>
  </si>
  <si>
    <t>Gigabyte</t>
  </si>
  <si>
    <t>B650 AORUS Elite</t>
  </si>
  <si>
    <t>AM5, DDR5, PCIe 4.0</t>
  </si>
  <si>
    <t>Оперативная память</t>
  </si>
  <si>
    <t>Corsair Dominator Platinum RGB</t>
  </si>
  <si>
    <t>Corsair</t>
  </si>
  <si>
    <t>DOMINATOR PLATINUM</t>
  </si>
  <si>
    <t>32 ГБ (2x16) DDR5, 5600 МГц</t>
  </si>
  <si>
    <t>Kingston Fury Beast</t>
  </si>
  <si>
    <t>Kingston</t>
  </si>
  <si>
    <t>Fury Beast</t>
  </si>
  <si>
    <t>16 ГБ (1x16) DDR4, 3200 МГц</t>
  </si>
  <si>
    <t>Накопители</t>
  </si>
  <si>
    <t>Samsung 980 Pro 1TB</t>
  </si>
  <si>
    <t>980 Pro</t>
  </si>
  <si>
    <t>1 ТБ NVMe PCIe 4.0 SSD</t>
  </si>
  <si>
    <t>WD Black SN850X 2TB</t>
  </si>
  <si>
    <t>Western Digital</t>
  </si>
  <si>
    <t>SN850X</t>
  </si>
  <si>
    <t>2 ТБ NVMe PCIe 4.0 SSD</t>
  </si>
  <si>
    <t>Блоки питания</t>
  </si>
  <si>
    <t>Corsair RM850x</t>
  </si>
  <si>
    <t>RM850x</t>
  </si>
  <si>
    <t>850W, 80+ Gold, Full Modular</t>
  </si>
  <si>
    <t>Seasonic Prime TX-1000</t>
  </si>
  <si>
    <t>Seasonic</t>
  </si>
  <si>
    <t>Prime TX-1000</t>
  </si>
  <si>
    <t>1000W, 80+ Titanium, Full Modular</t>
  </si>
  <si>
    <t>Корпуса</t>
  </si>
  <si>
    <t>Lian Li PC-O11 Dynamic</t>
  </si>
  <si>
    <t>Lian Li</t>
  </si>
  <si>
    <t>PC-O11 Dynamic</t>
  </si>
  <si>
    <t>Mid-Tower, Tempered Glass</t>
  </si>
  <si>
    <t>Fractal Design Torrent</t>
  </si>
  <si>
    <t>Fractal Design</t>
  </si>
  <si>
    <t>Torrent</t>
  </si>
  <si>
    <t>Full-Tower, RGB, Airflow</t>
  </si>
  <si>
    <t>Охлаждение</t>
  </si>
  <si>
    <t>Noctua NH-D15</t>
  </si>
  <si>
    <t>Noctua</t>
  </si>
  <si>
    <t>NH-D15</t>
  </si>
  <si>
    <t>Тихий кулер для процессора</t>
  </si>
  <si>
    <t>Corsair iCUE H150i Elite</t>
  </si>
  <si>
    <t>H150i Elite</t>
  </si>
  <si>
    <t>360mm RGB жидкостное охлаждение</t>
  </si>
  <si>
    <t>Acer Predator Helios 300</t>
  </si>
  <si>
    <t>Acer</t>
  </si>
  <si>
    <t>Predator Helios 300</t>
  </si>
  <si>
    <t>Intel i7-12700H, RTX 3070 Ti, 16 ГБ RAM</t>
  </si>
  <si>
    <t>MSI Katana GF76</t>
  </si>
  <si>
    <t>MSI</t>
  </si>
  <si>
    <t>Katana GF76</t>
  </si>
  <si>
    <t>Intel i7-12650H, RTX 3060, 16 ГБ RAM</t>
  </si>
  <si>
    <t>Xiaomi 13 Pro</t>
  </si>
  <si>
    <t>Xiaomi</t>
  </si>
  <si>
    <t>13 Pro</t>
  </si>
  <si>
    <t>OnePlus 11</t>
  </si>
  <si>
    <t>OnePlus</t>
  </si>
  <si>
    <t>11</t>
  </si>
  <si>
    <t>Snapdragon 8 Gen 2, 16 ГБ RAM, 256 ГБ</t>
  </si>
  <si>
    <t>NVIDIA GeForce RTX 4080</t>
  </si>
  <si>
    <t>RTX 4080</t>
  </si>
  <si>
    <t>16 ГБ GDDR6X, DLSS 3</t>
  </si>
  <si>
    <t>AMD Radeon RX 7800 XT</t>
  </si>
  <si>
    <t>RX 7800 XT</t>
  </si>
  <si>
    <t>16 ГБ GDDR6, RDNA 3</t>
  </si>
  <si>
    <t>MSI MAG B660 Tomahawk</t>
  </si>
  <si>
    <t>MAG B660 Tomahawk</t>
  </si>
  <si>
    <t>LGA 1700, DDR4, PCIe 4.0</t>
  </si>
  <si>
    <t>G.Skill Trident Z5 RGB</t>
  </si>
  <si>
    <t>G.Skill</t>
  </si>
  <si>
    <t>Trident Z5 RGB</t>
  </si>
  <si>
    <t>32 ГБ (2x16) DDR5, 6000 МГц</t>
  </si>
  <si>
    <t>Суммарная стоимость всех товаров</t>
  </si>
  <si>
    <t>Средняя цена</t>
  </si>
  <si>
    <t>Количество товаров с рейтингом выше 4.5</t>
  </si>
  <si>
    <t>Максимальная цена в категории видеокарты</t>
  </si>
  <si>
    <t>Все товары бренда ASUS</t>
  </si>
  <si>
    <t>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</si>
</sst>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22" fontId="0" fillId="0" borderId="0" xfId="0" applyNumberFormat="1" applyAlignment="1">
      <alignment horizontal="left" indent="2"/>
    </xf>
    <xf numFmtId="164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[Работа с excel.xlsx]Работа со сводной таблицей!Сводная таблица8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'Работа со сводной таблицей'!$B$3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'Работа со сводной таблицей'!$A$4:$A$9</c:f>
              <c:strCache>
                <c:ptCount val="5"/>
                <c:pt idx="0">
                  <c:v>апр</c:v>
                </c:pt>
                <c:pt idx="1">
                  <c:v>май</c:v>
                </c:pt>
                <c:pt idx="2">
                  <c:v>июн</c:v>
                </c:pt>
                <c:pt idx="3">
                  <c:v>июл</c:v>
                </c:pt>
                <c:pt idx="4">
                  <c:v>авг</c:v>
                </c:pt>
              </c:strCache>
            </c:strRef>
          </c:cat>
          <c:val>
            <c:numRef>
              <c:f>'Работа со сводной таблицей'!$B$4:$B$9</c:f>
              <c:numCache>
                <c:formatCode>General</c:formatCode>
                <c:ptCount val="5"/>
                <c:pt idx="0">
                  <c:v>222997</c:v>
                </c:pt>
                <c:pt idx="1">
                  <c:v>329997</c:v>
                </c:pt>
                <c:pt idx="2">
                  <c:v>185997</c:v>
                </c:pt>
                <c:pt idx="3">
                  <c:v>148997</c:v>
                </c:pt>
                <c:pt idx="4">
                  <c:v>61997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6-4100-A705-408E4722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87088"/>
        <c:axId val="533083728"/>
      </c:lineChart>
      <c:catAx>
        <c:axId val="5330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083728"/>
        <c:crosses val="autoZero"/>
        <c:auto val="1"/>
        <c:lblAlgn val="ctr"/>
        <c:lblOffset val="100"/>
        <c:noMultiLvlLbl val="0"/>
      </c:catAx>
      <c:valAx>
        <c:axId val="5330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0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158750</xdr:rowOff>
    </xdr:from>
    <xdr:to>
      <xdr:col>6</xdr:col>
      <xdr:colOff>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aymentMethod">
              <a:extLst>
                <a:ext uri="{FF2B5EF4-FFF2-40B4-BE49-F238E27FC236}">
                  <a16:creationId xmlns:a16="http://schemas.microsoft.com/office/drawing/2014/main" id="{B544949E-0D62-56E9-3FA2-37D591ECF1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Metho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5050" y="342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6</xdr:col>
      <xdr:colOff>447675</xdr:colOff>
      <xdr:row>1</xdr:row>
      <xdr:rowOff>158750</xdr:rowOff>
    </xdr:from>
    <xdr:to>
      <xdr:col>14</xdr:col>
      <xdr:colOff>142875</xdr:colOff>
      <xdr:row>16</xdr:row>
      <xdr:rowOff>139700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A18595F-C258-9A27-C3D3-832504108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uslan/Desktop/&#1051;&#1080;&#1089;&#1090;%20Microsoft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uslan/Desktop/&#1051;&#1080;&#1089;&#1090;%20Microsoft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lan" refreshedDate="45822.197424074075" createdVersion="8" refreshedVersion="8" minRefreshableVersion="3" recordCount="30" xr:uid="{E578C3E3-66B5-4CEB-AF74-F6796D4E14C3}">
  <cacheSource type="worksheet">
    <worksheetSource ref="A2:G32" sheet="Лист2" r:id="rId2"/>
  </cacheSource>
  <cacheFields count="9">
    <cacheField name="PurchaseID" numFmtId="0">
      <sharedItems containsSemiMixedTypes="0" containsString="0" containsNumber="1" containsInteger="1" minValue="1" maxValue="30"/>
    </cacheField>
    <cacheField name="CustomerID" numFmtId="0">
      <sharedItems containsSemiMixedTypes="0" containsString="0" containsNumber="1" containsInteger="1" minValue="1" maxValue="30"/>
    </cacheField>
    <cacheField name="PurchaseDate" numFmtId="22">
      <sharedItems containsSemiMixedTypes="0" containsNonDate="0" containsDate="1" containsString="0" minDate="2023-04-01T14:30:00" maxDate="2023-08-25T14:55:00" count="30">
        <d v="2023-04-01T14:30:00"/>
        <d v="2023-04-05T10:15:00"/>
        <d v="2023-04-10T18:45:00"/>
        <d v="2023-04-15T12:20:00"/>
        <d v="2023-04-20T16:10:00"/>
        <d v="2023-04-25T11:30:00"/>
        <d v="2023-05-01T09:45:00"/>
        <d v="2023-05-05T14:20:00"/>
        <d v="2023-05-10T17:30:00"/>
        <d v="2023-05-15T10:10:00"/>
        <d v="2023-05-20T13:45:00"/>
        <d v="2023-05-25T15:20:00"/>
        <d v="2023-06-01T12:30:00"/>
        <d v="2023-06-05T11:15:00"/>
        <d v="2023-06-10T14:40:00"/>
        <d v="2023-06-15T10:50:00"/>
        <d v="2023-06-20T16:25:00"/>
        <d v="2023-06-25T13:10:00"/>
        <d v="2023-07-01T09:30:00"/>
        <d v="2023-07-05T15:45:00"/>
        <d v="2023-07-10T11:20:00"/>
        <d v="2023-07-15T14:15:00"/>
        <d v="2023-07-20T10:40:00"/>
        <d v="2023-07-25T13:25:00"/>
        <d v="2023-08-01T16:50:00"/>
        <d v="2023-08-05T12:35:00"/>
        <d v="2023-08-10T09:50:00"/>
        <d v="2023-08-15T15:05:00"/>
        <d v="2023-08-20T11:40:00"/>
        <d v="2023-08-25T14:55:00"/>
      </sharedItems>
      <fieldGroup par="8"/>
    </cacheField>
    <cacheField name="TotalAmount" numFmtId="0">
      <sharedItems containsSemiMixedTypes="0" containsString="0" containsNumber="1" containsInteger="1" minValue="8999" maxValue="199999"/>
    </cacheField>
    <cacheField name="PaymentMethod" numFmtId="0">
      <sharedItems count="3">
        <s v="Карта"/>
        <s v="Онлайн"/>
        <s v="Рассрочка"/>
      </sharedItems>
    </cacheField>
    <cacheField name="Status" numFmtId="0">
      <sharedItems count="1">
        <s v="Завершён"/>
      </sharedItems>
    </cacheField>
    <cacheField name="MonthYear" numFmtId="0">
      <sharedItems count="5">
        <s v="2023-04"/>
        <s v="2023-05"/>
        <s v="2023-06"/>
        <s v="2023-07"/>
        <s v="2023-08"/>
      </sharedItems>
    </cacheField>
    <cacheField name="Дни (PurchaseDate)" numFmtId="0" databaseField="0">
      <fieldGroup base="2">
        <rangePr groupBy="days" startDate="2023-04-01T14:30:00" endDate="2023-08-25T14:55:00"/>
        <groupItems count="368">
          <s v="&lt;01.04.2023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25.08.2023"/>
        </groupItems>
      </fieldGroup>
    </cacheField>
    <cacheField name="Месяцы (PurchaseDate)" numFmtId="0" databaseField="0">
      <fieldGroup base="2">
        <rangePr groupBy="months" startDate="2023-04-01T14:30:00" endDate="2023-08-25T14:55:00"/>
        <groupItems count="14">
          <s v="&lt;01.04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5.08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lan" refreshedDate="45824.136156712964" createdVersion="8" refreshedVersion="8" minRefreshableVersion="3" recordCount="30" xr:uid="{5F906E32-FB23-43BD-91F1-21F81D8BAA63}">
  <cacheSource type="worksheet">
    <worksheetSource ref="N1:T31" sheet="ROW" r:id="rId2"/>
  </cacheSource>
  <cacheFields count="8">
    <cacheField name="PurchaseID" numFmtId="0">
      <sharedItems containsSemiMixedTypes="0" containsString="0" containsNumber="1" containsInteger="1" minValue="1" maxValue="30"/>
    </cacheField>
    <cacheField name="CustomerID" numFmtId="0">
      <sharedItems containsSemiMixedTypes="0" containsString="0" containsNumber="1" containsInteger="1" minValue="1" maxValue="30"/>
    </cacheField>
    <cacheField name="PurchaseDate" numFmtId="22">
      <sharedItems containsSemiMixedTypes="0" containsNonDate="0" containsDate="1" containsString="0" minDate="2023-04-01T14:30:00" maxDate="2023-08-25T14:55:00" count="30">
        <d v="2023-04-01T14:30:00"/>
        <d v="2023-04-05T10:15:00"/>
        <d v="2023-04-10T18:45:00"/>
        <d v="2023-04-15T12:20:00"/>
        <d v="2023-04-20T16:10:00"/>
        <d v="2023-04-25T11:30:00"/>
        <d v="2023-05-01T09:45:00"/>
        <d v="2023-05-05T14:20:00"/>
        <d v="2023-05-10T17:30:00"/>
        <d v="2023-05-15T10:10:00"/>
        <d v="2023-05-20T13:45:00"/>
        <d v="2023-05-25T15:20:00"/>
        <d v="2023-06-01T12:30:00"/>
        <d v="2023-06-05T11:15:00"/>
        <d v="2023-06-10T14:40:00"/>
        <d v="2023-06-15T10:50:00"/>
        <d v="2023-06-20T16:25:00"/>
        <d v="2023-06-25T13:10:00"/>
        <d v="2023-07-01T09:30:00"/>
        <d v="2023-07-05T15:45:00"/>
        <d v="2023-07-10T11:20:00"/>
        <d v="2023-07-15T14:15:00"/>
        <d v="2023-07-20T10:40:00"/>
        <d v="2023-07-25T13:25:00"/>
        <d v="2023-08-01T16:50:00"/>
        <d v="2023-08-05T12:35:00"/>
        <d v="2023-08-10T09:50:00"/>
        <d v="2023-08-15T15:05:00"/>
        <d v="2023-08-20T11:40:00"/>
        <d v="2023-08-25T14:55:00"/>
      </sharedItems>
      <fieldGroup par="7"/>
    </cacheField>
    <cacheField name="TotalAmount" numFmtId="0">
      <sharedItems containsSemiMixedTypes="0" containsString="0" containsNumber="1" containsInteger="1" minValue="8999" maxValue="199999"/>
    </cacheField>
    <cacheField name="PaymentMethod" numFmtId="0">
      <sharedItems count="3">
        <s v="Карта"/>
        <s v="Онлайн"/>
        <s v="Рассрочка"/>
      </sharedItems>
    </cacheField>
    <cacheField name="Status" numFmtId="0">
      <sharedItems count="1">
        <s v="Завершён"/>
      </sharedItems>
    </cacheField>
    <cacheField name="MonthYear" numFmtId="0">
      <sharedItems/>
    </cacheField>
    <cacheField name="Месяцы (PurchaseDate)" numFmtId="0" databaseField="0">
      <fieldGroup base="2">
        <rangePr groupBy="months" startDate="2023-04-01T14:30:00" endDate="2023-08-25T14:55:00"/>
        <groupItems count="14">
          <s v="&lt;01.04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5.08.2023"/>
        </groupItems>
      </fieldGroup>
    </cacheField>
  </cacheFields>
  <extLst>
    <ext xmlns:x14="http://schemas.microsoft.com/office/spreadsheetml/2009/9/main" uri="{725AE2AE-9491-48be-B2B4-4EB974FC3084}">
      <x14:pivotCacheDefinition pivotCacheId="9418837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n v="1"/>
    <x v="0"/>
    <n v="149999"/>
    <x v="0"/>
    <x v="0"/>
    <x v="0"/>
  </r>
  <r>
    <n v="2"/>
    <n v="2"/>
    <x v="1"/>
    <n v="99999"/>
    <x v="1"/>
    <x v="0"/>
    <x v="0"/>
  </r>
  <r>
    <n v="3"/>
    <n v="3"/>
    <x v="2"/>
    <n v="199999"/>
    <x v="2"/>
    <x v="0"/>
    <x v="0"/>
  </r>
  <r>
    <n v="4"/>
    <n v="4"/>
    <x v="3"/>
    <n v="12999"/>
    <x v="0"/>
    <x v="0"/>
    <x v="0"/>
  </r>
  <r>
    <n v="5"/>
    <n v="5"/>
    <x v="4"/>
    <n v="8999"/>
    <x v="1"/>
    <x v="0"/>
    <x v="0"/>
  </r>
  <r>
    <n v="6"/>
    <n v="6"/>
    <x v="5"/>
    <n v="59999"/>
    <x v="0"/>
    <x v="0"/>
    <x v="0"/>
  </r>
  <r>
    <n v="7"/>
    <n v="7"/>
    <x v="6"/>
    <n v="15999"/>
    <x v="2"/>
    <x v="0"/>
    <x v="1"/>
  </r>
  <r>
    <n v="8"/>
    <n v="8"/>
    <x v="7"/>
    <n v="19999"/>
    <x v="0"/>
    <x v="0"/>
    <x v="1"/>
  </r>
  <r>
    <n v="9"/>
    <n v="9"/>
    <x v="8"/>
    <n v="129999"/>
    <x v="1"/>
    <x v="0"/>
    <x v="1"/>
  </r>
  <r>
    <n v="10"/>
    <n v="10"/>
    <x v="9"/>
    <n v="199999"/>
    <x v="0"/>
    <x v="0"/>
    <x v="1"/>
  </r>
  <r>
    <n v="11"/>
    <n v="11"/>
    <x v="10"/>
    <n v="14999"/>
    <x v="2"/>
    <x v="0"/>
    <x v="1"/>
  </r>
  <r>
    <n v="12"/>
    <n v="12"/>
    <x v="11"/>
    <n v="109999"/>
    <x v="0"/>
    <x v="0"/>
    <x v="1"/>
  </r>
  <r>
    <n v="13"/>
    <n v="13"/>
    <x v="12"/>
    <n v="129999"/>
    <x v="1"/>
    <x v="0"/>
    <x v="2"/>
  </r>
  <r>
    <n v="14"/>
    <n v="14"/>
    <x v="13"/>
    <n v="79999"/>
    <x v="0"/>
    <x v="0"/>
    <x v="2"/>
  </r>
  <r>
    <n v="15"/>
    <n v="15"/>
    <x v="14"/>
    <n v="21999"/>
    <x v="2"/>
    <x v="0"/>
    <x v="2"/>
  </r>
  <r>
    <n v="16"/>
    <n v="16"/>
    <x v="15"/>
    <n v="89999"/>
    <x v="0"/>
    <x v="0"/>
    <x v="2"/>
  </r>
  <r>
    <n v="17"/>
    <n v="17"/>
    <x v="16"/>
    <n v="34999"/>
    <x v="1"/>
    <x v="0"/>
    <x v="2"/>
  </r>
  <r>
    <n v="18"/>
    <n v="18"/>
    <x v="17"/>
    <n v="15999"/>
    <x v="0"/>
    <x v="0"/>
    <x v="2"/>
  </r>
  <r>
    <n v="19"/>
    <n v="19"/>
    <x v="18"/>
    <n v="54999"/>
    <x v="2"/>
    <x v="0"/>
    <x v="3"/>
  </r>
  <r>
    <n v="20"/>
    <n v="20"/>
    <x v="19"/>
    <n v="8999"/>
    <x v="0"/>
    <x v="0"/>
    <x v="3"/>
  </r>
  <r>
    <n v="21"/>
    <n v="21"/>
    <x v="20"/>
    <n v="79999"/>
    <x v="1"/>
    <x v="0"/>
    <x v="3"/>
  </r>
  <r>
    <n v="22"/>
    <n v="22"/>
    <x v="21"/>
    <n v="69999"/>
    <x v="0"/>
    <x v="0"/>
    <x v="3"/>
  </r>
  <r>
    <n v="23"/>
    <n v="23"/>
    <x v="22"/>
    <n v="29999"/>
    <x v="2"/>
    <x v="0"/>
    <x v="3"/>
  </r>
  <r>
    <n v="24"/>
    <n v="24"/>
    <x v="23"/>
    <n v="69999"/>
    <x v="0"/>
    <x v="0"/>
    <x v="3"/>
  </r>
  <r>
    <n v="25"/>
    <n v="25"/>
    <x v="24"/>
    <n v="29999"/>
    <x v="1"/>
    <x v="0"/>
    <x v="4"/>
  </r>
  <r>
    <n v="26"/>
    <n v="26"/>
    <x v="25"/>
    <n v="17999"/>
    <x v="0"/>
    <x v="0"/>
    <x v="4"/>
  </r>
  <r>
    <n v="27"/>
    <n v="27"/>
    <x v="26"/>
    <n v="21999"/>
    <x v="2"/>
    <x v="0"/>
    <x v="4"/>
  </r>
  <r>
    <n v="28"/>
    <n v="28"/>
    <x v="27"/>
    <n v="21999"/>
    <x v="0"/>
    <x v="0"/>
    <x v="4"/>
  </r>
  <r>
    <n v="29"/>
    <n v="29"/>
    <x v="28"/>
    <n v="17999"/>
    <x v="1"/>
    <x v="0"/>
    <x v="4"/>
  </r>
  <r>
    <n v="30"/>
    <n v="30"/>
    <x v="29"/>
    <n v="21999"/>
    <x v="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n v="1"/>
    <x v="0"/>
    <n v="149999"/>
    <x v="0"/>
    <x v="0"/>
    <s v="2023-04"/>
  </r>
  <r>
    <n v="2"/>
    <n v="2"/>
    <x v="1"/>
    <n v="99999"/>
    <x v="1"/>
    <x v="0"/>
    <s v="2023-04"/>
  </r>
  <r>
    <n v="3"/>
    <n v="3"/>
    <x v="2"/>
    <n v="199999"/>
    <x v="2"/>
    <x v="0"/>
    <s v="2023-04"/>
  </r>
  <r>
    <n v="4"/>
    <n v="4"/>
    <x v="3"/>
    <n v="12999"/>
    <x v="0"/>
    <x v="0"/>
    <s v="2023-04"/>
  </r>
  <r>
    <n v="5"/>
    <n v="5"/>
    <x v="4"/>
    <n v="8999"/>
    <x v="1"/>
    <x v="0"/>
    <s v="2023-04"/>
  </r>
  <r>
    <n v="6"/>
    <n v="6"/>
    <x v="5"/>
    <n v="59999"/>
    <x v="0"/>
    <x v="0"/>
    <s v="2023-04"/>
  </r>
  <r>
    <n v="7"/>
    <n v="7"/>
    <x v="6"/>
    <n v="15999"/>
    <x v="2"/>
    <x v="0"/>
    <s v="2023-05"/>
  </r>
  <r>
    <n v="8"/>
    <n v="8"/>
    <x v="7"/>
    <n v="19999"/>
    <x v="0"/>
    <x v="0"/>
    <s v="2023-05"/>
  </r>
  <r>
    <n v="9"/>
    <n v="9"/>
    <x v="8"/>
    <n v="129999"/>
    <x v="1"/>
    <x v="0"/>
    <s v="2023-05"/>
  </r>
  <r>
    <n v="10"/>
    <n v="10"/>
    <x v="9"/>
    <n v="199999"/>
    <x v="0"/>
    <x v="0"/>
    <s v="2023-05"/>
  </r>
  <r>
    <n v="11"/>
    <n v="11"/>
    <x v="10"/>
    <n v="14999"/>
    <x v="2"/>
    <x v="0"/>
    <s v="2023-05"/>
  </r>
  <r>
    <n v="12"/>
    <n v="12"/>
    <x v="11"/>
    <n v="109999"/>
    <x v="0"/>
    <x v="0"/>
    <s v="2023-05"/>
  </r>
  <r>
    <n v="13"/>
    <n v="13"/>
    <x v="12"/>
    <n v="129999"/>
    <x v="1"/>
    <x v="0"/>
    <s v="2023-06"/>
  </r>
  <r>
    <n v="14"/>
    <n v="14"/>
    <x v="13"/>
    <n v="79999"/>
    <x v="0"/>
    <x v="0"/>
    <s v="2023-06"/>
  </r>
  <r>
    <n v="15"/>
    <n v="15"/>
    <x v="14"/>
    <n v="21999"/>
    <x v="2"/>
    <x v="0"/>
    <s v="2023-06"/>
  </r>
  <r>
    <n v="16"/>
    <n v="16"/>
    <x v="15"/>
    <n v="89999"/>
    <x v="0"/>
    <x v="0"/>
    <s v="2023-06"/>
  </r>
  <r>
    <n v="17"/>
    <n v="17"/>
    <x v="16"/>
    <n v="34999"/>
    <x v="1"/>
    <x v="0"/>
    <s v="2023-06"/>
  </r>
  <r>
    <n v="18"/>
    <n v="18"/>
    <x v="17"/>
    <n v="15999"/>
    <x v="0"/>
    <x v="0"/>
    <s v="2023-06"/>
  </r>
  <r>
    <n v="19"/>
    <n v="19"/>
    <x v="18"/>
    <n v="54999"/>
    <x v="2"/>
    <x v="0"/>
    <s v="2023-07"/>
  </r>
  <r>
    <n v="20"/>
    <n v="20"/>
    <x v="19"/>
    <n v="8999"/>
    <x v="0"/>
    <x v="0"/>
    <s v="2023-07"/>
  </r>
  <r>
    <n v="21"/>
    <n v="21"/>
    <x v="20"/>
    <n v="79999"/>
    <x v="1"/>
    <x v="0"/>
    <s v="2023-07"/>
  </r>
  <r>
    <n v="22"/>
    <n v="22"/>
    <x v="21"/>
    <n v="69999"/>
    <x v="0"/>
    <x v="0"/>
    <s v="2023-07"/>
  </r>
  <r>
    <n v="23"/>
    <n v="23"/>
    <x v="22"/>
    <n v="29999"/>
    <x v="2"/>
    <x v="0"/>
    <s v="2023-07"/>
  </r>
  <r>
    <n v="24"/>
    <n v="24"/>
    <x v="23"/>
    <n v="69999"/>
    <x v="0"/>
    <x v="0"/>
    <s v="2023-07"/>
  </r>
  <r>
    <n v="25"/>
    <n v="25"/>
    <x v="24"/>
    <n v="29999"/>
    <x v="1"/>
    <x v="0"/>
    <s v="2023-08"/>
  </r>
  <r>
    <n v="26"/>
    <n v="26"/>
    <x v="25"/>
    <n v="17999"/>
    <x v="0"/>
    <x v="0"/>
    <s v="2023-08"/>
  </r>
  <r>
    <n v="27"/>
    <n v="27"/>
    <x v="26"/>
    <n v="21999"/>
    <x v="2"/>
    <x v="0"/>
    <s v="2023-08"/>
  </r>
  <r>
    <n v="28"/>
    <n v="28"/>
    <x v="27"/>
    <n v="21999"/>
    <x v="0"/>
    <x v="0"/>
    <s v="2023-08"/>
  </r>
  <r>
    <n v="29"/>
    <n v="29"/>
    <x v="28"/>
    <n v="17999"/>
    <x v="1"/>
    <x v="0"/>
    <s v="2023-08"/>
  </r>
  <r>
    <n v="30"/>
    <n v="30"/>
    <x v="29"/>
    <n v="21999"/>
    <x v="0"/>
    <x v="0"/>
    <s v="2023-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E575D1-FD8F-4804-88FF-02292DD220E2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21" firstHeaderRow="1" firstDataRow="1" firstDataCol="1"/>
  <pivotFields count="9">
    <pivotField showAll="0"/>
    <pivotField showAll="0"/>
    <pivotField axis="axisRow" numFmtId="2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>
      <items count="2">
        <item sd="0" x="0"/>
        <item t="default"/>
      </items>
    </pivotField>
    <pivotField showAll="0">
      <items count="6">
        <item sd="0" x="0"/>
        <item x="1"/>
        <item x="2"/>
        <item x="3"/>
        <item x="4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x="92"/>
        <item sd="0" x="93"/>
        <item sd="0" x="94"/>
        <item sd="0" x="95"/>
        <item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2"/>
    <field x="4"/>
    <field x="5"/>
  </rowFields>
  <rowItems count="18">
    <i>
      <x v="4"/>
    </i>
    <i r="1">
      <x v="92"/>
    </i>
    <i r="2">
      <x/>
    </i>
    <i r="3">
      <x/>
    </i>
    <i r="4">
      <x/>
    </i>
    <i r="1">
      <x v="96"/>
    </i>
    <i r="2">
      <x v="1"/>
    </i>
    <i r="3">
      <x v="1"/>
    </i>
    <i r="4">
      <x/>
    </i>
    <i r="1">
      <x v="101"/>
    </i>
    <i r="1">
      <x v="106"/>
    </i>
    <i r="1">
      <x v="111"/>
    </i>
    <i r="1">
      <x v="116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Total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4DD89-ADDC-4FDB-9844-D8E4C33F0B90}" name="Сводная таблица8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8">
    <pivotField showAll="0"/>
    <pivotField showAll="0"/>
    <pivotField numFmtId="22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>
      <items count="4">
        <item x="0"/>
        <item h="1" x="1"/>
        <item h="1" x="2"/>
        <item t="default"/>
      </items>
    </pivotField>
    <pivotField showAll="0">
      <items count="2">
        <item x="0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6"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TotalAmount" fld="3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PaymentMethod" xr10:uid="{70DE76BF-01D7-47D1-8437-2FE2EA60B255}" sourceName="PaymentMethod">
  <pivotTables>
    <pivotTable tabId="17" name="Сводная таблица8"/>
  </pivotTables>
  <data>
    <tabular pivotCacheId="941883754" sortOrder="descending">
      <items count="3">
        <i x="2"/>
        <i x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ymentMethod" xr10:uid="{699F266B-A997-4365-AEAA-CFAFB4272C45}" cache="Срез_PaymentMethod" caption="PaymentMethod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7264-A9D3-4A1F-8ABF-EFDD83D940AB}">
  <dimension ref="A3:B21"/>
  <sheetViews>
    <sheetView workbookViewId="0">
      <selection activeCell="A6" sqref="A6"/>
    </sheetView>
  </sheetViews>
  <sheetFormatPr defaultRowHeight="14.5" x14ac:dyDescent="0.35"/>
  <cols>
    <col min="1" max="1" width="20.90625" bestFit="1" customWidth="1"/>
    <col min="2" max="3" width="26.54296875" bestFit="1" customWidth="1"/>
    <col min="4" max="4" width="24.81640625" bestFit="1" customWidth="1"/>
  </cols>
  <sheetData>
    <row r="3" spans="1:2" x14ac:dyDescent="0.35">
      <c r="A3" s="5" t="s">
        <v>2</v>
      </c>
      <c r="B3" t="s">
        <v>9</v>
      </c>
    </row>
    <row r="4" spans="1:2" x14ac:dyDescent="0.35">
      <c r="A4" s="6" t="s">
        <v>4</v>
      </c>
      <c r="B4" s="4">
        <v>531994</v>
      </c>
    </row>
    <row r="5" spans="1:2" x14ac:dyDescent="0.35">
      <c r="A5" s="7" t="s">
        <v>10</v>
      </c>
      <c r="B5" s="4">
        <v>149999</v>
      </c>
    </row>
    <row r="6" spans="1:2" x14ac:dyDescent="0.35">
      <c r="A6" s="10">
        <v>45017.604166666664</v>
      </c>
      <c r="B6" s="4">
        <v>149999</v>
      </c>
    </row>
    <row r="7" spans="1:2" x14ac:dyDescent="0.35">
      <c r="A7" s="8" t="s">
        <v>151</v>
      </c>
      <c r="B7" s="4">
        <v>149999</v>
      </c>
    </row>
    <row r="8" spans="1:2" x14ac:dyDescent="0.35">
      <c r="A8" s="9" t="s">
        <v>0</v>
      </c>
      <c r="B8" s="4">
        <v>149999</v>
      </c>
    </row>
    <row r="9" spans="1:2" x14ac:dyDescent="0.35">
      <c r="A9" s="7" t="s">
        <v>11</v>
      </c>
      <c r="B9" s="4">
        <v>99999</v>
      </c>
    </row>
    <row r="10" spans="1:2" x14ac:dyDescent="0.35">
      <c r="A10" s="10">
        <v>45021.427083333336</v>
      </c>
      <c r="B10" s="4">
        <v>99999</v>
      </c>
    </row>
    <row r="11" spans="1:2" x14ac:dyDescent="0.35">
      <c r="A11" s="8" t="s">
        <v>1</v>
      </c>
      <c r="B11" s="4">
        <v>99999</v>
      </c>
    </row>
    <row r="12" spans="1:2" x14ac:dyDescent="0.35">
      <c r="A12" s="9" t="s">
        <v>0</v>
      </c>
      <c r="B12" s="4">
        <v>99999</v>
      </c>
    </row>
    <row r="13" spans="1:2" x14ac:dyDescent="0.35">
      <c r="A13" s="7" t="s">
        <v>12</v>
      </c>
      <c r="B13" s="4">
        <v>199999</v>
      </c>
    </row>
    <row r="14" spans="1:2" x14ac:dyDescent="0.35">
      <c r="A14" s="7" t="s">
        <v>13</v>
      </c>
      <c r="B14" s="4">
        <v>12999</v>
      </c>
    </row>
    <row r="15" spans="1:2" x14ac:dyDescent="0.35">
      <c r="A15" s="7" t="s">
        <v>14</v>
      </c>
      <c r="B15" s="4">
        <v>8999</v>
      </c>
    </row>
    <row r="16" spans="1:2" x14ac:dyDescent="0.35">
      <c r="A16" s="7" t="s">
        <v>15</v>
      </c>
      <c r="B16" s="4">
        <v>59999</v>
      </c>
    </row>
    <row r="17" spans="1:2" x14ac:dyDescent="0.35">
      <c r="A17" s="6" t="s">
        <v>5</v>
      </c>
      <c r="B17" s="4">
        <v>490994</v>
      </c>
    </row>
    <row r="18" spans="1:2" x14ac:dyDescent="0.35">
      <c r="A18" s="6" t="s">
        <v>6</v>
      </c>
      <c r="B18" s="4">
        <v>372994</v>
      </c>
    </row>
    <row r="19" spans="1:2" x14ac:dyDescent="0.35">
      <c r="A19" s="6" t="s">
        <v>7</v>
      </c>
      <c r="B19" s="4">
        <v>313994</v>
      </c>
    </row>
    <row r="20" spans="1:2" x14ac:dyDescent="0.35">
      <c r="A20" s="6" t="s">
        <v>8</v>
      </c>
      <c r="B20" s="4">
        <v>131994</v>
      </c>
    </row>
    <row r="21" spans="1:2" x14ac:dyDescent="0.35">
      <c r="A21" s="6" t="s">
        <v>3</v>
      </c>
      <c r="B21" s="4">
        <v>1841970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1D1D-3413-422E-AC2F-5C7290CD8A18}">
  <dimension ref="A3:B9"/>
  <sheetViews>
    <sheetView workbookViewId="0">
      <selection activeCell="B3" sqref="B3"/>
    </sheetView>
  </sheetViews>
  <sheetFormatPr defaultRowHeight="14.5" x14ac:dyDescent="0.35"/>
  <cols>
    <col min="1" max="1" width="16.7265625" bestFit="1" customWidth="1"/>
    <col min="2" max="2" width="26.54296875" bestFit="1" customWidth="1"/>
  </cols>
  <sheetData>
    <row r="3" spans="1:2" x14ac:dyDescent="0.35">
      <c r="A3" s="5" t="s">
        <v>2</v>
      </c>
      <c r="B3" t="s">
        <v>9</v>
      </c>
    </row>
    <row r="4" spans="1:2" x14ac:dyDescent="0.35">
      <c r="A4" s="6" t="s">
        <v>4</v>
      </c>
      <c r="B4" s="4">
        <v>222997</v>
      </c>
    </row>
    <row r="5" spans="1:2" x14ac:dyDescent="0.35">
      <c r="A5" s="6" t="s">
        <v>5</v>
      </c>
      <c r="B5" s="4">
        <v>329997</v>
      </c>
    </row>
    <row r="6" spans="1:2" x14ac:dyDescent="0.35">
      <c r="A6" s="6" t="s">
        <v>6</v>
      </c>
      <c r="B6" s="4">
        <v>185997</v>
      </c>
    </row>
    <row r="7" spans="1:2" x14ac:dyDescent="0.35">
      <c r="A7" s="6" t="s">
        <v>7</v>
      </c>
      <c r="B7" s="4">
        <v>148997</v>
      </c>
    </row>
    <row r="8" spans="1:2" x14ac:dyDescent="0.35">
      <c r="A8" s="6" t="s">
        <v>8</v>
      </c>
      <c r="B8" s="4">
        <v>61997</v>
      </c>
    </row>
    <row r="9" spans="1:2" x14ac:dyDescent="0.35">
      <c r="A9" s="6" t="s">
        <v>3</v>
      </c>
      <c r="B9" s="4">
        <v>949985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600B-14CF-43A0-AF62-9FAE76876140}">
  <dimension ref="A1:Q31"/>
  <sheetViews>
    <sheetView tabSelected="1" zoomScale="91" workbookViewId="0">
      <selection activeCell="G21" sqref="G21"/>
    </sheetView>
  </sheetViews>
  <sheetFormatPr defaultRowHeight="14.5" x14ac:dyDescent="0.35"/>
  <cols>
    <col min="1" max="1" width="8.7265625" customWidth="1"/>
    <col min="2" max="2" width="23.08984375" customWidth="1"/>
    <col min="3" max="3" width="31.90625" customWidth="1"/>
    <col min="4" max="4" width="15.7265625" customWidth="1"/>
    <col min="5" max="5" width="16.54296875" customWidth="1"/>
    <col min="6" max="6" width="8.7265625" customWidth="1"/>
    <col min="7" max="7" width="38.453125" customWidth="1"/>
    <col min="10" max="10" width="25.90625" customWidth="1"/>
    <col min="11" max="11" width="14.81640625" customWidth="1"/>
    <col min="12" max="12" width="20.453125" customWidth="1"/>
    <col min="13" max="13" width="31.90625" customWidth="1"/>
    <col min="14" max="14" width="14.81640625" customWidth="1"/>
    <col min="15" max="15" width="38.7265625" customWidth="1"/>
    <col min="16" max="16" width="40.08984375" customWidth="1"/>
    <col min="17" max="17" width="33.08984375" customWidth="1"/>
  </cols>
  <sheetData>
    <row r="1" spans="1:17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 t="s">
        <v>23</v>
      </c>
      <c r="J1" s="1" t="s">
        <v>24</v>
      </c>
      <c r="K1" s="1" t="s">
        <v>25</v>
      </c>
      <c r="L1" s="1" t="s">
        <v>26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 x14ac:dyDescent="0.35">
      <c r="A2" s="2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149999</v>
      </c>
      <c r="G2" s="2">
        <v>15</v>
      </c>
      <c r="H2" s="2">
        <v>24</v>
      </c>
      <c r="I2" s="1">
        <v>4.7</v>
      </c>
      <c r="J2" s="1" t="s">
        <v>31</v>
      </c>
      <c r="K2" s="3">
        <v>44635</v>
      </c>
      <c r="L2" s="11" t="s">
        <v>32</v>
      </c>
      <c r="M2">
        <f>SUM(F2:F31)</f>
        <v>1909970</v>
      </c>
      <c r="N2">
        <f>AVERAGE(F2:F31)</f>
        <v>63665.666666666664</v>
      </c>
      <c r="O2">
        <f>COUNTIF(I2:I31,"&gt;4,5")</f>
        <v>23</v>
      </c>
      <c r="P2">
        <f>_xlfn.MAXIFS(F2:F31,B2:B31,"Видеокарты")</f>
        <v>199999</v>
      </c>
      <c r="Q2" t="str" cm="1">
        <f t="array" ref="Q2:Q3">_xlfn._xlws.FILTER(C2:C31,D2:D31="ASUS")</f>
        <v>Игровой ноутбук ASUS ROG Strix G15</v>
      </c>
    </row>
    <row r="3" spans="1:17" x14ac:dyDescent="0.35">
      <c r="A3" s="2">
        <v>2</v>
      </c>
      <c r="B3" s="1" t="s">
        <v>27</v>
      </c>
      <c r="C3" s="1" t="s">
        <v>33</v>
      </c>
      <c r="D3" s="1" t="s">
        <v>34</v>
      </c>
      <c r="E3" s="1" t="s">
        <v>35</v>
      </c>
      <c r="F3" s="1">
        <v>199999</v>
      </c>
      <c r="G3" s="2">
        <v>8</v>
      </c>
      <c r="H3" s="2">
        <v>12</v>
      </c>
      <c r="I3" s="1">
        <v>4.9000000000000004</v>
      </c>
      <c r="J3" s="1" t="s">
        <v>36</v>
      </c>
      <c r="K3" s="3">
        <v>44495</v>
      </c>
      <c r="L3" s="11" t="s">
        <v>32</v>
      </c>
      <c r="Q3" t="str">
        <v>ASUS ROG Strix X670E-E</v>
      </c>
    </row>
    <row r="4" spans="1:17" x14ac:dyDescent="0.35">
      <c r="A4" s="2">
        <v>3</v>
      </c>
      <c r="B4" s="1" t="s">
        <v>27</v>
      </c>
      <c r="C4" s="1" t="s">
        <v>37</v>
      </c>
      <c r="D4" s="1" t="s">
        <v>38</v>
      </c>
      <c r="E4" s="1" t="s">
        <v>39</v>
      </c>
      <c r="F4" s="1">
        <v>69999</v>
      </c>
      <c r="G4" s="2">
        <v>25</v>
      </c>
      <c r="H4" s="2">
        <v>12</v>
      </c>
      <c r="I4" s="1">
        <v>4.3</v>
      </c>
      <c r="J4" s="1" t="s">
        <v>40</v>
      </c>
      <c r="K4" s="3">
        <v>44571</v>
      </c>
      <c r="L4" s="11" t="s">
        <v>32</v>
      </c>
    </row>
    <row r="5" spans="1:17" x14ac:dyDescent="0.35">
      <c r="A5" s="2">
        <v>4</v>
      </c>
      <c r="B5" s="1" t="s">
        <v>41</v>
      </c>
      <c r="C5" s="1" t="s">
        <v>42</v>
      </c>
      <c r="D5" s="1" t="s">
        <v>34</v>
      </c>
      <c r="E5" s="1" t="s">
        <v>42</v>
      </c>
      <c r="F5" s="1">
        <v>99999</v>
      </c>
      <c r="G5" s="2">
        <v>30</v>
      </c>
      <c r="H5" s="2">
        <v>12</v>
      </c>
      <c r="I5" s="1">
        <v>4.8</v>
      </c>
      <c r="J5" s="1" t="s">
        <v>43</v>
      </c>
      <c r="K5" s="3">
        <v>45191</v>
      </c>
      <c r="L5" s="11" t="s">
        <v>32</v>
      </c>
    </row>
    <row r="6" spans="1:17" x14ac:dyDescent="0.35">
      <c r="A6" s="2">
        <v>5</v>
      </c>
      <c r="B6" s="1" t="s">
        <v>41</v>
      </c>
      <c r="C6" s="1" t="s">
        <v>44</v>
      </c>
      <c r="D6" s="1" t="s">
        <v>45</v>
      </c>
      <c r="E6" s="1" t="s">
        <v>46</v>
      </c>
      <c r="F6" s="1">
        <v>89999</v>
      </c>
      <c r="G6" s="2">
        <v>18</v>
      </c>
      <c r="H6" s="2">
        <v>12</v>
      </c>
      <c r="I6" s="1">
        <v>4.7</v>
      </c>
      <c r="J6" s="1" t="s">
        <v>47</v>
      </c>
      <c r="K6" s="3">
        <v>44974</v>
      </c>
      <c r="L6" s="11" t="s">
        <v>32</v>
      </c>
    </row>
    <row r="7" spans="1:17" x14ac:dyDescent="0.35">
      <c r="A7" s="2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>
        <v>59999</v>
      </c>
      <c r="G7" s="2">
        <v>12</v>
      </c>
      <c r="H7" s="2">
        <v>36</v>
      </c>
      <c r="I7" s="1">
        <v>4.9000000000000004</v>
      </c>
      <c r="J7" s="1" t="s">
        <v>52</v>
      </c>
      <c r="K7" s="3">
        <v>44831</v>
      </c>
      <c r="L7" s="11" t="s">
        <v>32</v>
      </c>
    </row>
    <row r="8" spans="1:17" x14ac:dyDescent="0.35">
      <c r="A8" s="2">
        <v>7</v>
      </c>
      <c r="B8" s="1" t="s">
        <v>48</v>
      </c>
      <c r="C8" s="1" t="s">
        <v>53</v>
      </c>
      <c r="D8" s="1" t="s">
        <v>54</v>
      </c>
      <c r="E8" s="1" t="s">
        <v>55</v>
      </c>
      <c r="F8" s="1">
        <v>54999</v>
      </c>
      <c r="G8" s="2">
        <v>10</v>
      </c>
      <c r="H8" s="2">
        <v>36</v>
      </c>
      <c r="I8" s="1">
        <v>4.8</v>
      </c>
      <c r="J8" s="1" t="s">
        <v>56</v>
      </c>
      <c r="K8" s="3">
        <v>44854</v>
      </c>
      <c r="L8" s="11" t="s">
        <v>32</v>
      </c>
    </row>
    <row r="9" spans="1:17" x14ac:dyDescent="0.35">
      <c r="A9" s="2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>
        <v>199999</v>
      </c>
      <c r="G9" s="2">
        <v>5</v>
      </c>
      <c r="H9" s="2">
        <v>36</v>
      </c>
      <c r="I9" s="1">
        <v>4.9000000000000004</v>
      </c>
      <c r="J9" s="1" t="s">
        <v>61</v>
      </c>
      <c r="K9" s="3">
        <v>44846</v>
      </c>
      <c r="L9" s="11" t="s">
        <v>32</v>
      </c>
    </row>
    <row r="10" spans="1:17" x14ac:dyDescent="0.35">
      <c r="A10" s="2">
        <v>9</v>
      </c>
      <c r="B10" s="1" t="s">
        <v>57</v>
      </c>
      <c r="C10" s="1" t="s">
        <v>62</v>
      </c>
      <c r="D10" s="1" t="s">
        <v>50</v>
      </c>
      <c r="E10" s="1" t="s">
        <v>63</v>
      </c>
      <c r="F10" s="1">
        <v>129999</v>
      </c>
      <c r="G10" s="2">
        <v>7</v>
      </c>
      <c r="H10" s="2">
        <v>36</v>
      </c>
      <c r="I10" s="1">
        <v>4.7</v>
      </c>
      <c r="J10" s="1" t="s">
        <v>64</v>
      </c>
      <c r="K10" s="3">
        <v>44908</v>
      </c>
      <c r="L10" s="11" t="s">
        <v>32</v>
      </c>
    </row>
    <row r="11" spans="1:17" x14ac:dyDescent="0.35">
      <c r="A11" s="2">
        <v>10</v>
      </c>
      <c r="B11" s="1" t="s">
        <v>48</v>
      </c>
      <c r="C11" s="1" t="s">
        <v>65</v>
      </c>
      <c r="D11" s="1" t="s">
        <v>50</v>
      </c>
      <c r="E11" s="1" t="s">
        <v>66</v>
      </c>
      <c r="F11" s="1">
        <v>29999</v>
      </c>
      <c r="G11" s="2">
        <v>20</v>
      </c>
      <c r="H11" s="2">
        <v>36</v>
      </c>
      <c r="I11" s="1">
        <v>4.5999999999999996</v>
      </c>
      <c r="J11" s="1" t="s">
        <v>67</v>
      </c>
      <c r="K11" s="3">
        <v>44831</v>
      </c>
      <c r="L11" s="11" t="s">
        <v>32</v>
      </c>
    </row>
    <row r="12" spans="1:17" x14ac:dyDescent="0.35">
      <c r="A12" s="2">
        <v>11</v>
      </c>
      <c r="B12" s="1" t="s">
        <v>68</v>
      </c>
      <c r="C12" s="1" t="s">
        <v>69</v>
      </c>
      <c r="D12" s="1" t="s">
        <v>29</v>
      </c>
      <c r="E12" s="1" t="s">
        <v>70</v>
      </c>
      <c r="F12" s="1">
        <v>34999</v>
      </c>
      <c r="G12" s="2">
        <v>9</v>
      </c>
      <c r="H12" s="2">
        <v>36</v>
      </c>
      <c r="I12" s="1">
        <v>4.8</v>
      </c>
      <c r="J12" s="1" t="s">
        <v>71</v>
      </c>
      <c r="K12" s="3">
        <v>44788</v>
      </c>
      <c r="L12" s="11" t="s">
        <v>32</v>
      </c>
    </row>
    <row r="13" spans="1:17" x14ac:dyDescent="0.35">
      <c r="A13" s="2">
        <v>12</v>
      </c>
      <c r="B13" s="1" t="s">
        <v>68</v>
      </c>
      <c r="C13" s="1" t="s">
        <v>72</v>
      </c>
      <c r="D13" s="1" t="s">
        <v>73</v>
      </c>
      <c r="E13" s="1" t="s">
        <v>74</v>
      </c>
      <c r="F13" s="1">
        <v>21999</v>
      </c>
      <c r="G13" s="2">
        <v>14</v>
      </c>
      <c r="H13" s="2">
        <v>36</v>
      </c>
      <c r="I13" s="1">
        <v>4.5</v>
      </c>
      <c r="J13" s="1" t="s">
        <v>75</v>
      </c>
      <c r="K13" s="3">
        <v>44844</v>
      </c>
      <c r="L13" s="11" t="s">
        <v>32</v>
      </c>
    </row>
    <row r="14" spans="1:17" x14ac:dyDescent="0.35">
      <c r="A14" s="2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>
        <v>19999</v>
      </c>
      <c r="G14" s="2">
        <v>20</v>
      </c>
      <c r="H14" s="2">
        <v>60</v>
      </c>
      <c r="I14" s="1">
        <v>4.8</v>
      </c>
      <c r="J14" s="1" t="s">
        <v>80</v>
      </c>
      <c r="K14" s="3">
        <v>44870</v>
      </c>
      <c r="L14" s="11" t="s">
        <v>32</v>
      </c>
    </row>
    <row r="15" spans="1:17" x14ac:dyDescent="0.35">
      <c r="A15" s="2">
        <v>14</v>
      </c>
      <c r="B15" s="1" t="s">
        <v>76</v>
      </c>
      <c r="C15" s="1" t="s">
        <v>81</v>
      </c>
      <c r="D15" s="1" t="s">
        <v>82</v>
      </c>
      <c r="E15" s="1" t="s">
        <v>83</v>
      </c>
      <c r="F15" s="1">
        <v>8999</v>
      </c>
      <c r="G15" s="2">
        <v>30</v>
      </c>
      <c r="H15" s="2">
        <v>60</v>
      </c>
      <c r="I15" s="1">
        <v>4.4000000000000004</v>
      </c>
      <c r="J15" s="1" t="s">
        <v>84</v>
      </c>
      <c r="K15" s="3">
        <v>44336</v>
      </c>
      <c r="L15" s="11" t="s">
        <v>32</v>
      </c>
    </row>
    <row r="16" spans="1:17" x14ac:dyDescent="0.35">
      <c r="A16" s="2">
        <v>15</v>
      </c>
      <c r="B16" s="1" t="s">
        <v>85</v>
      </c>
      <c r="C16" s="1" t="s">
        <v>86</v>
      </c>
      <c r="D16" s="1" t="s">
        <v>45</v>
      </c>
      <c r="E16" s="1" t="s">
        <v>87</v>
      </c>
      <c r="F16" s="1">
        <v>12999</v>
      </c>
      <c r="G16" s="2">
        <v>25</v>
      </c>
      <c r="H16" s="2">
        <v>60</v>
      </c>
      <c r="I16" s="1">
        <v>4.9000000000000004</v>
      </c>
      <c r="J16" s="1" t="s">
        <v>88</v>
      </c>
      <c r="K16" s="3">
        <v>44096</v>
      </c>
      <c r="L16" s="11" t="s">
        <v>32</v>
      </c>
    </row>
    <row r="17" spans="1:12" x14ac:dyDescent="0.35">
      <c r="A17" s="2">
        <v>16</v>
      </c>
      <c r="B17" s="1" t="s">
        <v>85</v>
      </c>
      <c r="C17" s="1" t="s">
        <v>89</v>
      </c>
      <c r="D17" s="1" t="s">
        <v>90</v>
      </c>
      <c r="E17" s="1" t="s">
        <v>91</v>
      </c>
      <c r="F17" s="1">
        <v>21999</v>
      </c>
      <c r="G17" s="2">
        <v>12</v>
      </c>
      <c r="H17" s="2">
        <v>60</v>
      </c>
      <c r="I17" s="1">
        <v>4.8</v>
      </c>
      <c r="J17" s="1" t="s">
        <v>92</v>
      </c>
      <c r="K17" s="3">
        <v>44743</v>
      </c>
      <c r="L17" s="11" t="s">
        <v>32</v>
      </c>
    </row>
    <row r="18" spans="1:12" x14ac:dyDescent="0.35">
      <c r="A18" s="2">
        <v>17</v>
      </c>
      <c r="B18" s="1" t="s">
        <v>93</v>
      </c>
      <c r="C18" s="1" t="s">
        <v>94</v>
      </c>
      <c r="D18" s="1" t="s">
        <v>78</v>
      </c>
      <c r="E18" s="1" t="s">
        <v>95</v>
      </c>
      <c r="F18" s="1">
        <v>14999</v>
      </c>
      <c r="G18" s="2">
        <v>18</v>
      </c>
      <c r="H18" s="2">
        <v>120</v>
      </c>
      <c r="I18" s="1">
        <v>4.7</v>
      </c>
      <c r="J18" s="1" t="s">
        <v>96</v>
      </c>
      <c r="K18" s="3">
        <v>43900</v>
      </c>
      <c r="L18" s="11" t="s">
        <v>32</v>
      </c>
    </row>
    <row r="19" spans="1:12" x14ac:dyDescent="0.35">
      <c r="A19" s="2">
        <v>18</v>
      </c>
      <c r="B19" s="1" t="s">
        <v>93</v>
      </c>
      <c r="C19" s="1" t="s">
        <v>97</v>
      </c>
      <c r="D19" s="1" t="s">
        <v>98</v>
      </c>
      <c r="E19" s="1" t="s">
        <v>99</v>
      </c>
      <c r="F19" s="1">
        <v>29999</v>
      </c>
      <c r="G19" s="2">
        <v>7</v>
      </c>
      <c r="H19" s="2">
        <v>120</v>
      </c>
      <c r="I19" s="1">
        <v>4.9000000000000004</v>
      </c>
      <c r="J19" s="1" t="s">
        <v>100</v>
      </c>
      <c r="K19" s="3">
        <v>44515</v>
      </c>
      <c r="L19" s="11" t="s">
        <v>32</v>
      </c>
    </row>
    <row r="20" spans="1:12" x14ac:dyDescent="0.35">
      <c r="A20" s="2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>
        <v>15999</v>
      </c>
      <c r="G20" s="2">
        <v>10</v>
      </c>
      <c r="H20" s="2">
        <v>24</v>
      </c>
      <c r="I20" s="1">
        <v>4.8</v>
      </c>
      <c r="J20" s="1" t="s">
        <v>105</v>
      </c>
      <c r="K20" s="3">
        <v>43252</v>
      </c>
      <c r="L20" s="11" t="s">
        <v>32</v>
      </c>
    </row>
    <row r="21" spans="1:12" x14ac:dyDescent="0.35">
      <c r="A21" s="2">
        <v>20</v>
      </c>
      <c r="B21" s="1" t="s">
        <v>101</v>
      </c>
      <c r="C21" s="1" t="s">
        <v>106</v>
      </c>
      <c r="D21" s="1" t="s">
        <v>107</v>
      </c>
      <c r="E21" s="1" t="s">
        <v>108</v>
      </c>
      <c r="F21" s="1">
        <v>17999</v>
      </c>
      <c r="G21" s="2">
        <v>8</v>
      </c>
      <c r="H21" s="2">
        <v>24</v>
      </c>
      <c r="I21" s="1">
        <v>4.7</v>
      </c>
      <c r="J21" s="1" t="s">
        <v>109</v>
      </c>
      <c r="K21" s="3">
        <v>44423</v>
      </c>
      <c r="L21" s="11" t="s">
        <v>32</v>
      </c>
    </row>
    <row r="22" spans="1:12" x14ac:dyDescent="0.35">
      <c r="A22" s="2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8999</v>
      </c>
      <c r="G22" s="2">
        <v>15</v>
      </c>
      <c r="H22" s="2">
        <v>60</v>
      </c>
      <c r="I22" s="1">
        <v>4.9000000000000004</v>
      </c>
      <c r="J22" s="1" t="s">
        <v>114</v>
      </c>
      <c r="K22" s="3">
        <v>41944</v>
      </c>
      <c r="L22" s="11" t="s">
        <v>32</v>
      </c>
    </row>
    <row r="23" spans="1:12" x14ac:dyDescent="0.35">
      <c r="A23" s="2">
        <v>22</v>
      </c>
      <c r="B23" s="1" t="s">
        <v>110</v>
      </c>
      <c r="C23" s="1" t="s">
        <v>115</v>
      </c>
      <c r="D23" s="1" t="s">
        <v>78</v>
      </c>
      <c r="E23" s="1" t="s">
        <v>116</v>
      </c>
      <c r="F23" s="1">
        <v>15999</v>
      </c>
      <c r="G23" s="2">
        <v>12</v>
      </c>
      <c r="H23" s="2">
        <v>60</v>
      </c>
      <c r="I23" s="1">
        <v>4.7</v>
      </c>
      <c r="J23" s="1" t="s">
        <v>117</v>
      </c>
      <c r="K23" s="3">
        <v>44301</v>
      </c>
      <c r="L23" s="11" t="s">
        <v>32</v>
      </c>
    </row>
    <row r="24" spans="1:12" x14ac:dyDescent="0.35">
      <c r="A24" s="2">
        <v>23</v>
      </c>
      <c r="B24" s="1" t="s">
        <v>27</v>
      </c>
      <c r="C24" s="1" t="s">
        <v>118</v>
      </c>
      <c r="D24" s="1" t="s">
        <v>119</v>
      </c>
      <c r="E24" s="1" t="s">
        <v>120</v>
      </c>
      <c r="F24" s="1">
        <v>109999</v>
      </c>
      <c r="G24" s="2">
        <v>10</v>
      </c>
      <c r="H24" s="2">
        <v>24</v>
      </c>
      <c r="I24" s="1">
        <v>4.5</v>
      </c>
      <c r="J24" s="1" t="s">
        <v>121</v>
      </c>
      <c r="K24" s="3">
        <v>44701</v>
      </c>
      <c r="L24" s="11" t="s">
        <v>32</v>
      </c>
    </row>
    <row r="25" spans="1:12" x14ac:dyDescent="0.35">
      <c r="A25" s="2">
        <v>24</v>
      </c>
      <c r="B25" s="1" t="s">
        <v>27</v>
      </c>
      <c r="C25" s="1" t="s">
        <v>122</v>
      </c>
      <c r="D25" s="1" t="s">
        <v>123</v>
      </c>
      <c r="E25" s="1" t="s">
        <v>124</v>
      </c>
      <c r="F25" s="1">
        <v>89999</v>
      </c>
      <c r="G25" s="2">
        <v>12</v>
      </c>
      <c r="H25" s="2">
        <v>24</v>
      </c>
      <c r="I25" s="1">
        <v>4.3</v>
      </c>
      <c r="J25" s="1" t="s">
        <v>125</v>
      </c>
      <c r="K25" s="3">
        <v>44635</v>
      </c>
      <c r="L25" s="11" t="s">
        <v>32</v>
      </c>
    </row>
    <row r="26" spans="1:12" x14ac:dyDescent="0.35">
      <c r="A26" s="2">
        <v>25</v>
      </c>
      <c r="B26" s="1" t="s">
        <v>41</v>
      </c>
      <c r="C26" s="1" t="s">
        <v>126</v>
      </c>
      <c r="D26" s="1" t="s">
        <v>127</v>
      </c>
      <c r="E26" s="1" t="s">
        <v>128</v>
      </c>
      <c r="F26" s="1">
        <v>79999</v>
      </c>
      <c r="G26" s="2">
        <v>20</v>
      </c>
      <c r="H26" s="2">
        <v>12</v>
      </c>
      <c r="I26" s="1">
        <v>4.5999999999999996</v>
      </c>
      <c r="J26" s="1" t="s">
        <v>47</v>
      </c>
      <c r="K26" s="3">
        <v>44958</v>
      </c>
      <c r="L26" s="11" t="s">
        <v>32</v>
      </c>
    </row>
    <row r="27" spans="1:12" x14ac:dyDescent="0.35">
      <c r="A27" s="2">
        <v>26</v>
      </c>
      <c r="B27" s="1" t="s">
        <v>41</v>
      </c>
      <c r="C27" s="1" t="s">
        <v>129</v>
      </c>
      <c r="D27" s="1" t="s">
        <v>130</v>
      </c>
      <c r="E27" s="1" t="s">
        <v>131</v>
      </c>
      <c r="F27" s="1">
        <v>69999</v>
      </c>
      <c r="G27" s="2">
        <v>15</v>
      </c>
      <c r="H27" s="2">
        <v>12</v>
      </c>
      <c r="I27" s="1">
        <v>4.5</v>
      </c>
      <c r="J27" s="1" t="s">
        <v>132</v>
      </c>
      <c r="K27" s="3">
        <v>44941</v>
      </c>
      <c r="L27" s="11" t="s">
        <v>32</v>
      </c>
    </row>
    <row r="28" spans="1:12" x14ac:dyDescent="0.35">
      <c r="A28" s="2">
        <v>27</v>
      </c>
      <c r="B28" s="1" t="s">
        <v>57</v>
      </c>
      <c r="C28" s="1" t="s">
        <v>133</v>
      </c>
      <c r="D28" s="1" t="s">
        <v>59</v>
      </c>
      <c r="E28" s="1" t="s">
        <v>134</v>
      </c>
      <c r="F28" s="1">
        <v>129999</v>
      </c>
      <c r="G28" s="2">
        <v>8</v>
      </c>
      <c r="H28" s="2">
        <v>36</v>
      </c>
      <c r="I28" s="1">
        <v>4.7</v>
      </c>
      <c r="J28" s="1" t="s">
        <v>135</v>
      </c>
      <c r="K28" s="3">
        <v>44881</v>
      </c>
      <c r="L28" s="11" t="s">
        <v>32</v>
      </c>
    </row>
    <row r="29" spans="1:12" x14ac:dyDescent="0.35">
      <c r="A29" s="2">
        <v>28</v>
      </c>
      <c r="B29" s="1" t="s">
        <v>57</v>
      </c>
      <c r="C29" s="1" t="s">
        <v>136</v>
      </c>
      <c r="D29" s="1" t="s">
        <v>50</v>
      </c>
      <c r="E29" s="1" t="s">
        <v>137</v>
      </c>
      <c r="F29" s="1">
        <v>79999</v>
      </c>
      <c r="G29" s="2">
        <v>10</v>
      </c>
      <c r="H29" s="2">
        <v>36</v>
      </c>
      <c r="I29" s="1">
        <v>4.5999999999999996</v>
      </c>
      <c r="J29" s="1" t="s">
        <v>138</v>
      </c>
      <c r="K29" s="3">
        <v>45174</v>
      </c>
      <c r="L29" s="11" t="s">
        <v>32</v>
      </c>
    </row>
    <row r="30" spans="1:12" x14ac:dyDescent="0.35">
      <c r="A30" s="2">
        <v>29</v>
      </c>
      <c r="B30" s="1" t="s">
        <v>68</v>
      </c>
      <c r="C30" s="1" t="s">
        <v>139</v>
      </c>
      <c r="D30" s="1" t="s">
        <v>123</v>
      </c>
      <c r="E30" s="1" t="s">
        <v>140</v>
      </c>
      <c r="F30" s="1">
        <v>17999</v>
      </c>
      <c r="G30" s="2">
        <v>16</v>
      </c>
      <c r="H30" s="2">
        <v>36</v>
      </c>
      <c r="I30" s="1">
        <v>4.5</v>
      </c>
      <c r="J30" s="1" t="s">
        <v>141</v>
      </c>
      <c r="K30" s="3">
        <v>44571</v>
      </c>
      <c r="L30" s="11" t="s">
        <v>32</v>
      </c>
    </row>
    <row r="31" spans="1:12" x14ac:dyDescent="0.35">
      <c r="A31" s="2">
        <v>30</v>
      </c>
      <c r="B31" s="1" t="s">
        <v>76</v>
      </c>
      <c r="C31" s="1" t="s">
        <v>142</v>
      </c>
      <c r="D31" s="1" t="s">
        <v>143</v>
      </c>
      <c r="E31" s="1" t="s">
        <v>144</v>
      </c>
      <c r="F31" s="1">
        <v>21999</v>
      </c>
      <c r="G31" s="2">
        <v>12</v>
      </c>
      <c r="H31" s="2">
        <v>60</v>
      </c>
      <c r="I31" s="1">
        <v>4.7</v>
      </c>
      <c r="J31" s="1" t="s">
        <v>145</v>
      </c>
      <c r="K31" s="3">
        <v>44849</v>
      </c>
      <c r="L31" s="1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808627-46CE-44EE-B9A7-7F204080E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 таблица</vt:lpstr>
      <vt:lpstr>Работа со сводной таблицей</vt:lpstr>
      <vt:lpstr>Работа с формулами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2015-06-05T18:19:34Z</dcterms:created>
  <dcterms:modified xsi:type="dcterms:W3CDTF">2025-06-19T15:36:26Z</dcterms:modified>
</cp:coreProperties>
</file>