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nizhana\SW_Mobile\"/>
    </mc:Choice>
  </mc:AlternateContent>
  <xr:revisionPtr revIDLastSave="0" documentId="8_{2CC682A3-F313-4F2F-B1D1-F7BD31A3D777}" xr6:coauthVersionLast="36" xr6:coauthVersionMax="36" xr10:uidLastSave="{00000000-0000-0000-0000-000000000000}"/>
  <bookViews>
    <workbookView xWindow="0" yWindow="0" windowWidth="23040" windowHeight="9060" xr2:uid="{6136050C-3DEC-4F38-A5AC-2B824D69DA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K24" i="1" s="1"/>
  <c r="J18" i="1"/>
  <c r="H21" i="1"/>
  <c r="N21" i="1"/>
  <c r="M21" i="1"/>
  <c r="K18" i="1"/>
  <c r="G12" i="1"/>
  <c r="M12" i="1" s="1"/>
  <c r="N12" i="1" s="1"/>
  <c r="K12" i="1"/>
  <c r="J12" i="1"/>
  <c r="H12" i="1"/>
  <c r="J9" i="1"/>
  <c r="F9" i="1"/>
  <c r="E9" i="1"/>
  <c r="D9" i="1"/>
  <c r="C9" i="1"/>
  <c r="B9" i="1"/>
  <c r="J6" i="1"/>
  <c r="J3" i="1"/>
  <c r="H6" i="1"/>
  <c r="F6" i="1"/>
  <c r="E6" i="1"/>
  <c r="D6" i="1"/>
  <c r="C6" i="1"/>
  <c r="B6" i="1"/>
  <c r="N3" i="1"/>
  <c r="M3" i="1"/>
  <c r="D21" i="1" l="1"/>
  <c r="E21" i="1"/>
  <c r="B21" i="1"/>
  <c r="F21" i="1"/>
  <c r="C21" i="1"/>
  <c r="K21" i="1" l="1"/>
</calcChain>
</file>

<file path=xl/sharedStrings.xml><?xml version="1.0" encoding="utf-8"?>
<sst xmlns="http://schemas.openxmlformats.org/spreadsheetml/2006/main" count="89" uniqueCount="30">
  <si>
    <t>H</t>
  </si>
  <si>
    <t>C</t>
  </si>
  <si>
    <t>S</t>
  </si>
  <si>
    <t>N</t>
  </si>
  <si>
    <t>O</t>
  </si>
  <si>
    <t>W</t>
  </si>
  <si>
    <t>A</t>
  </si>
  <si>
    <t>P</t>
  </si>
  <si>
    <t>Г</t>
  </si>
  <si>
    <t>----</t>
  </si>
  <si>
    <t>кДж/кг</t>
  </si>
  <si>
    <t>МДж/кг</t>
  </si>
  <si>
    <r>
      <t>K</t>
    </r>
    <r>
      <rPr>
        <b/>
        <vertAlign val="subscript"/>
        <sz val="11"/>
        <color theme="1"/>
        <rFont val="Calibri"/>
        <family val="2"/>
        <charset val="204"/>
        <scheme val="minor"/>
      </rPr>
      <t>n</t>
    </r>
  </si>
  <si>
    <r>
      <t>K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</si>
  <si>
    <r>
      <t>K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</si>
  <si>
    <r>
      <t>K</t>
    </r>
    <r>
      <rPr>
        <b/>
        <vertAlign val="subscript"/>
        <sz val="11"/>
        <color theme="1"/>
        <rFont val="Calibri"/>
        <family val="2"/>
        <charset val="204"/>
        <scheme val="minor"/>
      </rPr>
      <t>3</t>
    </r>
  </si>
  <si>
    <r>
      <t>K</t>
    </r>
    <r>
      <rPr>
        <b/>
        <vertAlign val="subscript"/>
        <sz val="11"/>
        <color theme="1"/>
        <rFont val="Calibri"/>
        <family val="2"/>
        <charset val="204"/>
        <scheme val="minor"/>
      </rPr>
      <t>4</t>
    </r>
  </si>
  <si>
    <r>
      <t>Q</t>
    </r>
    <r>
      <rPr>
        <b/>
        <vertAlign val="superscript"/>
        <sz val="11"/>
        <color theme="1"/>
        <rFont val="Calibri"/>
        <family val="2"/>
        <charset val="204"/>
        <scheme val="minor"/>
      </rPr>
      <t>P</t>
    </r>
    <r>
      <rPr>
        <b/>
        <vertAlign val="subscript"/>
        <sz val="11"/>
        <color theme="1"/>
        <rFont val="Calibri"/>
        <family val="2"/>
        <charset val="204"/>
        <scheme val="minor"/>
      </rPr>
      <t>H</t>
    </r>
  </si>
  <si>
    <r>
      <t>Q</t>
    </r>
    <r>
      <rPr>
        <b/>
        <vertAlign val="superscript"/>
        <sz val="11"/>
        <color theme="1"/>
        <rFont val="Calibri"/>
        <family val="2"/>
        <charset val="204"/>
        <scheme val="minor"/>
      </rPr>
      <t>С</t>
    </r>
    <r>
      <rPr>
        <b/>
        <vertAlign val="subscript"/>
        <sz val="11"/>
        <color theme="1"/>
        <rFont val="Calibri"/>
        <family val="2"/>
        <charset val="204"/>
        <scheme val="minor"/>
      </rPr>
      <t>H</t>
    </r>
  </si>
  <si>
    <r>
      <t>Q</t>
    </r>
    <r>
      <rPr>
        <b/>
        <vertAlign val="superscript"/>
        <sz val="11"/>
        <color theme="1"/>
        <rFont val="Calibri"/>
        <family val="2"/>
        <charset val="204"/>
        <scheme val="minor"/>
      </rPr>
      <t>Г</t>
    </r>
    <r>
      <rPr>
        <b/>
        <vertAlign val="subscript"/>
        <sz val="11"/>
        <color theme="1"/>
        <rFont val="Calibri"/>
        <family val="2"/>
        <charset val="204"/>
        <scheme val="minor"/>
      </rPr>
      <t>H</t>
    </r>
  </si>
  <si>
    <r>
      <t>K</t>
    </r>
    <r>
      <rPr>
        <b/>
        <vertAlign val="superscript"/>
        <sz val="11"/>
        <color theme="1"/>
        <rFont val="Calibri"/>
        <family val="2"/>
        <charset val="204"/>
        <scheme val="minor"/>
      </rPr>
      <t>PC</t>
    </r>
  </si>
  <si>
    <r>
      <t>K</t>
    </r>
    <r>
      <rPr>
        <b/>
        <vertAlign val="superscript"/>
        <sz val="11"/>
        <color theme="1"/>
        <rFont val="Calibri"/>
        <family val="2"/>
        <charset val="204"/>
        <scheme val="minor"/>
      </rPr>
      <t>PГ</t>
    </r>
  </si>
  <si>
    <t>Sum Р</t>
  </si>
  <si>
    <t>Sum С</t>
  </si>
  <si>
    <t>Sum Г</t>
  </si>
  <si>
    <r>
      <t>K</t>
    </r>
    <r>
      <rPr>
        <b/>
        <vertAlign val="superscript"/>
        <sz val="11"/>
        <color theme="1"/>
        <rFont val="Calibri"/>
        <family val="2"/>
        <charset val="204"/>
        <scheme val="minor"/>
      </rPr>
      <t>ГР</t>
    </r>
  </si>
  <si>
    <r>
      <t>K</t>
    </r>
    <r>
      <rPr>
        <b/>
        <vertAlign val="superscript"/>
        <sz val="11"/>
        <color theme="1"/>
        <rFont val="Calibri"/>
        <family val="2"/>
        <charset val="204"/>
        <scheme val="minor"/>
      </rPr>
      <t>CР</t>
    </r>
  </si>
  <si>
    <t>X</t>
  </si>
  <si>
    <t>Vp</t>
  </si>
  <si>
    <t>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</si>
</sst>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8" formatCode="0.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1" fillId="2" borderId="1" xfId="1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2" fontId="0" fillId="0" borderId="1" xfId="0" applyNumberFormat="1" applyBorder="1"/>
    <xf numFmtId="0" fontId="0" fillId="0" borderId="6" xfId="0" applyBorder="1"/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3" fillId="0" borderId="0" xfId="0" applyFont="1" applyAlignment="1">
      <alignment horizontal="center" vertical="center"/>
    </xf>
    <xf numFmtId="1" fontId="1" fillId="2" borderId="1" xfId="1" applyNumberFormat="1" applyBorder="1" applyAlignment="1">
      <alignment horizontal="center" vertical="center"/>
    </xf>
    <xf numFmtId="2" fontId="0" fillId="0" borderId="1" xfId="0" quotePrefix="1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2" fillId="3" borderId="1" xfId="2" applyBorder="1" applyAlignment="1">
      <alignment horizontal="center"/>
    </xf>
    <xf numFmtId="2" fontId="2" fillId="3" borderId="1" xfId="2" applyNumberForma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106680</xdr:colOff>
      <xdr:row>1</xdr:row>
      <xdr:rowOff>15241</xdr:rowOff>
    </xdr:from>
    <xdr:to>
      <xdr:col>23</xdr:col>
      <xdr:colOff>592455</xdr:colOff>
      <xdr:row>9</xdr:row>
      <xdr:rowOff>3466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4B84D-73BC-4046-9096-6093900B9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64980" y="196216"/>
          <a:ext cx="5368290" cy="1464600"/>
        </a:xfrm>
        <a:prstGeom prst="rect">
          <a:avLst/>
        </a:prstGeom>
      </xdr:spPr>
    </xdr:pic>
    <xdr:clientData/>
  </xdr:twoCellAnchor>
  <xdr:twoCellAnchor editAs="oneCell">
    <xdr:from>
      <xdr:col>15</xdr:col>
      <xdr:colOff>323850</xdr:colOff>
      <xdr:row>9</xdr:row>
      <xdr:rowOff>64770</xdr:rowOff>
    </xdr:from>
    <xdr:to>
      <xdr:col>23</xdr:col>
      <xdr:colOff>605790</xdr:colOff>
      <xdr:row>21</xdr:row>
      <xdr:rowOff>93980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8EF780-C1EC-4053-9A11-F2F581B0DC7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82150" y="1722120"/>
          <a:ext cx="5158740" cy="2172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6D55D-B130-410E-A49A-152EAB78AA18}">
  <dimension ref="A2:S29"/>
  <sheetViews>
    <sheetView tabSelected="1" workbookViewId="0">
      <selection activeCell="M25" sqref="M25"/>
    </sheetView>
  </sheetViews>
  <sheetFormatPr defaultRowHeight="14.4" x14ac:dyDescent="0.3"/>
  <cols>
    <col min="10" max="10" width="10.5546875" bestFit="1" customWidth="1"/>
  </cols>
  <sheetData>
    <row r="2" spans="1:19" s="1" customFormat="1" ht="16.2" x14ac:dyDescent="0.3">
      <c r="A2" s="10" t="s">
        <v>7</v>
      </c>
      <c r="B2" s="13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J2" s="13" t="s">
        <v>22</v>
      </c>
      <c r="M2" s="13" t="s">
        <v>20</v>
      </c>
      <c r="N2" s="13" t="s">
        <v>21</v>
      </c>
    </row>
    <row r="3" spans="1:19" s="1" customFormat="1" x14ac:dyDescent="0.3">
      <c r="A3" s="10"/>
      <c r="B3" s="5">
        <v>4.2</v>
      </c>
      <c r="C3" s="4">
        <v>62.1</v>
      </c>
      <c r="D3" s="5">
        <v>3.3</v>
      </c>
      <c r="E3" s="5">
        <v>1.2</v>
      </c>
      <c r="F3" s="5">
        <v>6.4</v>
      </c>
      <c r="G3" s="5">
        <v>7</v>
      </c>
      <c r="H3" s="5">
        <v>15.8</v>
      </c>
      <c r="J3" s="16">
        <f>B3+C3+D3+E3+F3+G3+H3</f>
        <v>100</v>
      </c>
      <c r="M3" s="2">
        <f>100/(100-G3)</f>
        <v>1.075268817204301</v>
      </c>
      <c r="N3" s="2">
        <f>100/(100-G3-H3)</f>
        <v>1.2953367875647668</v>
      </c>
    </row>
    <row r="4" spans="1:19" s="1" customFormat="1" x14ac:dyDescent="0.3">
      <c r="S4" s="23"/>
    </row>
    <row r="5" spans="1:19" x14ac:dyDescent="0.3">
      <c r="A5" s="10" t="s">
        <v>1</v>
      </c>
      <c r="B5" s="13" t="s">
        <v>0</v>
      </c>
      <c r="C5" s="13" t="s">
        <v>1</v>
      </c>
      <c r="D5" s="13" t="s">
        <v>2</v>
      </c>
      <c r="E5" s="13" t="s">
        <v>3</v>
      </c>
      <c r="F5" s="13" t="s">
        <v>4</v>
      </c>
      <c r="G5" s="13" t="s">
        <v>5</v>
      </c>
      <c r="H5" s="13" t="s">
        <v>6</v>
      </c>
      <c r="J5" s="13" t="s">
        <v>23</v>
      </c>
    </row>
    <row r="6" spans="1:19" x14ac:dyDescent="0.3">
      <c r="A6" s="10"/>
      <c r="B6" s="3">
        <f>B3*M3</f>
        <v>4.5161290322580641</v>
      </c>
      <c r="C6" s="3">
        <f>C3*M3</f>
        <v>66.774193548387089</v>
      </c>
      <c r="D6" s="3">
        <f>D3*M3</f>
        <v>3.5483870967741931</v>
      </c>
      <c r="E6" s="3">
        <f>E3*M3</f>
        <v>1.2903225806451613</v>
      </c>
      <c r="F6" s="3">
        <f>F3*M3</f>
        <v>6.881720430107527</v>
      </c>
      <c r="G6" s="6" t="s">
        <v>9</v>
      </c>
      <c r="H6" s="3">
        <f>H3*M3</f>
        <v>16.989247311827956</v>
      </c>
      <c r="J6" s="16">
        <f>B6+C6+D6+E6+F6+H6</f>
        <v>99.999999999999986</v>
      </c>
    </row>
    <row r="7" spans="1:19" x14ac:dyDescent="0.3">
      <c r="A7" s="1"/>
    </row>
    <row r="8" spans="1:19" x14ac:dyDescent="0.3">
      <c r="A8" s="10" t="s">
        <v>8</v>
      </c>
      <c r="B8" s="13" t="s">
        <v>0</v>
      </c>
      <c r="C8" s="13" t="s">
        <v>1</v>
      </c>
      <c r="D8" s="13" t="s">
        <v>2</v>
      </c>
      <c r="E8" s="13" t="s">
        <v>3</v>
      </c>
      <c r="F8" s="13" t="s">
        <v>4</v>
      </c>
      <c r="G8" s="13" t="s">
        <v>5</v>
      </c>
      <c r="H8" s="13" t="s">
        <v>6</v>
      </c>
      <c r="J8" s="13" t="s">
        <v>24</v>
      </c>
    </row>
    <row r="9" spans="1:19" x14ac:dyDescent="0.3">
      <c r="A9" s="10"/>
      <c r="B9" s="3">
        <f>B3*N3</f>
        <v>5.4404145077720205</v>
      </c>
      <c r="C9" s="3">
        <f>C3*N3</f>
        <v>80.440414507772019</v>
      </c>
      <c r="D9" s="3">
        <f>D3*N3</f>
        <v>4.2746113989637298</v>
      </c>
      <c r="E9" s="3">
        <f>E3*N3</f>
        <v>1.5544041450777202</v>
      </c>
      <c r="F9" s="3">
        <f>F3*N3</f>
        <v>8.290155440414507</v>
      </c>
      <c r="G9" s="6" t="s">
        <v>9</v>
      </c>
      <c r="H9" s="6" t="s">
        <v>9</v>
      </c>
      <c r="J9" s="17">
        <f>B9+C9+D9+E9+F9</f>
        <v>100</v>
      </c>
    </row>
    <row r="11" spans="1:19" ht="16.8" x14ac:dyDescent="0.35">
      <c r="A11" s="11" t="s">
        <v>12</v>
      </c>
      <c r="B11" s="13" t="s">
        <v>13</v>
      </c>
      <c r="C11" s="13" t="s">
        <v>14</v>
      </c>
      <c r="D11" s="13" t="s">
        <v>15</v>
      </c>
      <c r="E11" s="13" t="s">
        <v>16</v>
      </c>
      <c r="F11" s="8"/>
      <c r="G11" s="14" t="s">
        <v>17</v>
      </c>
      <c r="H11" s="15"/>
      <c r="J11" s="14" t="s">
        <v>18</v>
      </c>
      <c r="K11" s="15"/>
      <c r="M11" s="14" t="s">
        <v>19</v>
      </c>
      <c r="N11" s="15"/>
    </row>
    <row r="12" spans="1:19" x14ac:dyDescent="0.3">
      <c r="A12" s="12"/>
      <c r="B12" s="2">
        <v>339</v>
      </c>
      <c r="C12" s="2">
        <v>1030</v>
      </c>
      <c r="D12" s="2">
        <v>108.8</v>
      </c>
      <c r="E12" s="2">
        <v>25</v>
      </c>
      <c r="F12" s="8"/>
      <c r="G12" s="2">
        <f>B12*C3+C12*B3-D12*(F3-D3)-E12*G3</f>
        <v>24865.620000000003</v>
      </c>
      <c r="H12" s="2">
        <f>G12/1000</f>
        <v>24.865620000000003</v>
      </c>
      <c r="I12" s="1"/>
      <c r="J12" s="2">
        <f>(G12+0.025*G3)*(100/(100-G3))</f>
        <v>26737.413978494624</v>
      </c>
      <c r="K12" s="2">
        <f>J12/1000</f>
        <v>26.737413978494622</v>
      </c>
      <c r="L12" s="1"/>
      <c r="M12" s="2">
        <f>(G12+0.025*G3)*100/(100-G3-H3)</f>
        <v>32209.579015544041</v>
      </c>
      <c r="N12" s="2">
        <f>M12/1000</f>
        <v>32.209579015544044</v>
      </c>
    </row>
    <row r="13" spans="1:19" x14ac:dyDescent="0.3">
      <c r="G13" s="9" t="s">
        <v>10</v>
      </c>
      <c r="H13" s="2" t="s">
        <v>11</v>
      </c>
      <c r="J13" s="9" t="s">
        <v>10</v>
      </c>
      <c r="K13" s="2" t="s">
        <v>11</v>
      </c>
      <c r="M13" s="9" t="s">
        <v>10</v>
      </c>
      <c r="N13" s="2" t="s">
        <v>11</v>
      </c>
    </row>
    <row r="14" spans="1:19" ht="15" thickBot="1" x14ac:dyDescent="0.35">
      <c r="A14" s="19"/>
      <c r="B14" s="19"/>
      <c r="C14" s="19"/>
      <c r="D14" s="19"/>
      <c r="E14" s="19"/>
      <c r="F14" s="19"/>
      <c r="G14" s="20"/>
      <c r="H14" s="21"/>
      <c r="I14" s="19"/>
      <c r="J14" s="20"/>
      <c r="K14" s="21"/>
      <c r="L14" s="19"/>
      <c r="M14" s="20"/>
      <c r="N14" s="21"/>
    </row>
    <row r="15" spans="1:19" ht="4.8" customHeight="1" thickBot="1" x14ac:dyDescent="0.3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</row>
    <row r="17" spans="1:14" ht="16.8" x14ac:dyDescent="0.35">
      <c r="A17" s="10" t="s">
        <v>8</v>
      </c>
      <c r="B17" s="13" t="s">
        <v>0</v>
      </c>
      <c r="C17" s="13" t="s">
        <v>1</v>
      </c>
      <c r="D17" s="13" t="s">
        <v>2</v>
      </c>
      <c r="E17" s="13" t="s">
        <v>3</v>
      </c>
      <c r="F17" s="13" t="s">
        <v>4</v>
      </c>
      <c r="G17" s="13" t="s">
        <v>5</v>
      </c>
      <c r="H17" s="13" t="s">
        <v>6</v>
      </c>
      <c r="J17" s="27" t="s">
        <v>28</v>
      </c>
      <c r="K17" s="13" t="s">
        <v>24</v>
      </c>
      <c r="M17" s="14" t="s">
        <v>19</v>
      </c>
      <c r="N17" s="15"/>
    </row>
    <row r="18" spans="1:14" x14ac:dyDescent="0.3">
      <c r="A18" s="10"/>
      <c r="B18" s="5">
        <v>11.2</v>
      </c>
      <c r="C18" s="5">
        <v>85.5</v>
      </c>
      <c r="D18" s="4">
        <v>2.5</v>
      </c>
      <c r="E18" s="4">
        <v>0</v>
      </c>
      <c r="F18" s="5">
        <v>0.8</v>
      </c>
      <c r="G18" s="25" t="s">
        <v>9</v>
      </c>
      <c r="H18" s="25" t="s">
        <v>9</v>
      </c>
      <c r="J18" s="29">
        <f>J21*N21</f>
        <v>326.63400000000001</v>
      </c>
      <c r="K18" s="24">
        <f>B18+C18+D18+E18+F18</f>
        <v>100</v>
      </c>
      <c r="M18" s="18">
        <v>40.4</v>
      </c>
      <c r="N18" s="3" t="s">
        <v>11</v>
      </c>
    </row>
    <row r="20" spans="1:14" ht="16.2" x14ac:dyDescent="0.3">
      <c r="A20" s="10" t="s">
        <v>7</v>
      </c>
      <c r="B20" s="13" t="s">
        <v>0</v>
      </c>
      <c r="C20" s="13" t="s">
        <v>1</v>
      </c>
      <c r="D20" s="13" t="s">
        <v>2</v>
      </c>
      <c r="E20" s="13" t="s">
        <v>3</v>
      </c>
      <c r="F20" s="13" t="s">
        <v>4</v>
      </c>
      <c r="G20" s="13" t="s">
        <v>5</v>
      </c>
      <c r="H20" s="13" t="s">
        <v>6</v>
      </c>
      <c r="J20" s="27" t="s">
        <v>29</v>
      </c>
      <c r="K20" s="13" t="s">
        <v>22</v>
      </c>
      <c r="M20" s="13" t="s">
        <v>25</v>
      </c>
      <c r="N20" s="13" t="s">
        <v>26</v>
      </c>
    </row>
    <row r="21" spans="1:14" x14ac:dyDescent="0.3">
      <c r="A21" s="10"/>
      <c r="B21" s="5">
        <f>B18*M21</f>
        <v>10.959535999999998</v>
      </c>
      <c r="C21" s="4">
        <f>C18*M21</f>
        <v>83.664314999999988</v>
      </c>
      <c r="D21" s="5">
        <f>D18*M21</f>
        <v>2.4463249999999999</v>
      </c>
      <c r="E21" s="5">
        <f>E18*M21</f>
        <v>0</v>
      </c>
      <c r="F21" s="5">
        <f>F18*M21</f>
        <v>0.78282399999999996</v>
      </c>
      <c r="G21" s="25">
        <v>2</v>
      </c>
      <c r="H21" s="7">
        <f>H24*N21</f>
        <v>0.14699999999999999</v>
      </c>
      <c r="J21" s="28">
        <v>333.3</v>
      </c>
      <c r="K21" s="16">
        <f>B21+C21+D21+E21+F21+G21+H21</f>
        <v>100</v>
      </c>
      <c r="M21" s="2">
        <f>(100-G21-H21)/100</f>
        <v>0.9785299999999999</v>
      </c>
      <c r="N21" s="2">
        <f>(100-G21)/100</f>
        <v>0.98</v>
      </c>
    </row>
    <row r="23" spans="1:14" ht="16.8" x14ac:dyDescent="0.35">
      <c r="A23" s="10" t="s">
        <v>1</v>
      </c>
      <c r="B23" s="13" t="s">
        <v>0</v>
      </c>
      <c r="C23" s="13" t="s">
        <v>1</v>
      </c>
      <c r="D23" s="13" t="s">
        <v>2</v>
      </c>
      <c r="E23" s="13" t="s">
        <v>3</v>
      </c>
      <c r="F23" s="13" t="s">
        <v>4</v>
      </c>
      <c r="G23" s="13" t="s">
        <v>5</v>
      </c>
      <c r="H23" s="13" t="s">
        <v>6</v>
      </c>
      <c r="J23" s="14" t="s">
        <v>17</v>
      </c>
      <c r="K23" s="15"/>
    </row>
    <row r="24" spans="1:14" x14ac:dyDescent="0.3">
      <c r="A24" s="10"/>
      <c r="B24" s="2" t="s">
        <v>27</v>
      </c>
      <c r="C24" s="2" t="s">
        <v>27</v>
      </c>
      <c r="D24" s="2" t="s">
        <v>27</v>
      </c>
      <c r="E24" s="2" t="s">
        <v>27</v>
      </c>
      <c r="F24" s="2" t="s">
        <v>27</v>
      </c>
      <c r="G24" s="6" t="s">
        <v>9</v>
      </c>
      <c r="H24" s="26">
        <v>0.15</v>
      </c>
      <c r="J24" s="2">
        <f>M18*M21-0.025*G21</f>
        <v>39.482611999999996</v>
      </c>
      <c r="K24" s="2">
        <f>J24*1000</f>
        <v>39482.611999999994</v>
      </c>
    </row>
    <row r="25" spans="1:14" x14ac:dyDescent="0.3">
      <c r="J25" s="2" t="s">
        <v>11</v>
      </c>
      <c r="K25" s="9" t="s">
        <v>10</v>
      </c>
    </row>
    <row r="26" spans="1:14" x14ac:dyDescent="0.3">
      <c r="J26" s="8"/>
    </row>
    <row r="27" spans="1:14" x14ac:dyDescent="0.3">
      <c r="J27" s="8"/>
    </row>
    <row r="28" spans="1:14" x14ac:dyDescent="0.3">
      <c r="J28" s="8"/>
    </row>
    <row r="29" spans="1:14" x14ac:dyDescent="0.3">
      <c r="J29" s="8"/>
    </row>
  </sheetData>
  <mergeCells count="12">
    <mergeCell ref="M11:N11"/>
    <mergeCell ref="A17:A18"/>
    <mergeCell ref="A20:A21"/>
    <mergeCell ref="M17:N17"/>
    <mergeCell ref="A23:A24"/>
    <mergeCell ref="J23:K23"/>
    <mergeCell ref="A2:A3"/>
    <mergeCell ref="A5:A6"/>
    <mergeCell ref="A8:A9"/>
    <mergeCell ref="A11:A12"/>
    <mergeCell ref="G11:H11"/>
    <mergeCell ref="J11:K1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Шембель Сніжана</dc:creator>
  <cp:lastModifiedBy>Шембель Сніжана</cp:lastModifiedBy>
  <dcterms:created xsi:type="dcterms:W3CDTF">2024-09-11T09:32:13Z</dcterms:created>
  <dcterms:modified xsi:type="dcterms:W3CDTF">2024-09-11T12:54:42Z</dcterms:modified>
</cp:coreProperties>
</file>