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ảo hiểm\"/>
    </mc:Choice>
  </mc:AlternateContent>
  <bookViews>
    <workbookView xWindow="240" yWindow="30" windowWidth="23640" windowHeight="10035"/>
  </bookViews>
  <sheets>
    <sheet name="Tăng giảm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N47" i="1" l="1"/>
  <c r="M47" i="1"/>
  <c r="G64" i="1"/>
  <c r="M40" i="1" l="1"/>
  <c r="N37" i="1"/>
  <c r="N40" i="1" s="1"/>
  <c r="M37" i="1"/>
  <c r="N33" i="1"/>
  <c r="F63" i="1" l="1"/>
  <c r="G63" i="1"/>
  <c r="M31" i="1"/>
  <c r="M33" i="1" s="1"/>
  <c r="N24" i="1" l="1"/>
  <c r="N25" i="1" s="1"/>
  <c r="M24" i="1"/>
  <c r="M25" i="1" s="1"/>
  <c r="K20" i="1" l="1"/>
  <c r="K24" i="1" s="1"/>
  <c r="K25" i="1" s="1"/>
  <c r="K11" i="1"/>
</calcChain>
</file>

<file path=xl/sharedStrings.xml><?xml version="1.0" encoding="utf-8"?>
<sst xmlns="http://schemas.openxmlformats.org/spreadsheetml/2006/main" count="241" uniqueCount="135">
  <si>
    <t>Đơn bảo hiểm ps tăng giảm của Dr Joy</t>
  </si>
  <si>
    <t>Số TT</t>
  </si>
  <si>
    <t>Hiệu lực BH</t>
  </si>
  <si>
    <t>Tên NĐBH</t>
  </si>
  <si>
    <t xml:space="preserve">Mối quan hệ </t>
  </si>
  <si>
    <t>14/03/2021-31/12/2021</t>
  </si>
  <si>
    <t>Ps tăng/ giảm</t>
  </si>
  <si>
    <t>tăng</t>
  </si>
  <si>
    <t>Nguyễn Thùy Chi</t>
  </si>
  <si>
    <t>Số đơn</t>
  </si>
  <si>
    <t>20/02/34/CSSK/PC00759/E02</t>
  </si>
  <si>
    <t>Con gái nv Nguyễn Ngọc Đinh</t>
  </si>
  <si>
    <t xml:space="preserve">Kỳ thu phí </t>
  </si>
  <si>
    <t>20/02/34/CSSK/PC00758/E09</t>
  </si>
  <si>
    <t>10/03/2021-31/12/2021</t>
  </si>
  <si>
    <t>Phan Dương Hồng Nhung; Đặng Thị Minh Hòa</t>
  </si>
  <si>
    <t>NV</t>
  </si>
  <si>
    <t>20/02/34/CSSK/PC00758/E11</t>
  </si>
  <si>
    <t>24/03/2021-31/12/2021</t>
  </si>
  <si>
    <t>Nguyễn Bá Trung</t>
  </si>
  <si>
    <t>20/02/34/CSSK/PC00758/E07</t>
  </si>
  <si>
    <t>Nguyễn Tuấn Anh</t>
  </si>
  <si>
    <t>giảm</t>
  </si>
  <si>
    <t>Ngày yêu cầu</t>
  </si>
  <si>
    <t>20/02/34/CSSK/PC00758/E08</t>
  </si>
  <si>
    <t>Phạm Thị Mỹ Linh</t>
  </si>
  <si>
    <t>26/02/2021-31/12/2021</t>
  </si>
  <si>
    <t>Phí bảo hiểm tăng</t>
  </si>
  <si>
    <t>Phí bảo hiểm giảm</t>
  </si>
  <si>
    <t>20/02/34/CSSK/PC00758/E12</t>
  </si>
  <si>
    <t>Nguyễn Tuấn Anh, Lê Thị Phương Anh</t>
  </si>
  <si>
    <t>07/04/2021-31/12/2021</t>
  </si>
  <si>
    <t>01/01/2021-31/12/2021</t>
  </si>
  <si>
    <t>20/02/34/CSSK/PC00758</t>
  </si>
  <si>
    <t>Đơn NV ban đầu</t>
  </si>
  <si>
    <t>20/02/34/CSSK/PC00759</t>
  </si>
  <si>
    <t>NPT</t>
  </si>
  <si>
    <t>20/02/34/CSSK/PC00758/E01</t>
  </si>
  <si>
    <t>Vũ Đức Chinh</t>
  </si>
  <si>
    <t xml:space="preserve">Đã thu </t>
  </si>
  <si>
    <t>20/02/34/CSSK/PC00758/E02</t>
  </si>
  <si>
    <t>Nguyễn Thị Luyến; Lưu Hà Phương; Ngô Văn Quyền</t>
  </si>
  <si>
    <t>06/01/2021-31/12/2021</t>
  </si>
  <si>
    <t>20/02/34/CSSK/PC00758/E03</t>
  </si>
  <si>
    <t>Nguyễn Thị Thảo</t>
  </si>
  <si>
    <t>11/01/2021-31/12/2021</t>
  </si>
  <si>
    <t>20/02/34/CSSK/PC00758/E04</t>
  </si>
  <si>
    <t>Lê Thị Quỳnh Trang</t>
  </si>
  <si>
    <t>27/01/2021-31/12/2021</t>
  </si>
  <si>
    <t>Đơn NPT ban đầu</t>
  </si>
  <si>
    <t>20/02/34/CSSK/PC00758/E05</t>
  </si>
  <si>
    <t>Bùi Văn Toàn; Lê Thị Hoa; Nguyễn Văn Cát; Phạm Hoài Anh; Hoàng Đình Trọng</t>
  </si>
  <si>
    <t>05/02/2021-31/12/2021</t>
  </si>
  <si>
    <t>20/02/34/CSSK/PC00759/E01</t>
  </si>
  <si>
    <t>Hoàng Thanh Huyền</t>
  </si>
  <si>
    <t>20/02/34/CSSK/PC00758/E13</t>
  </si>
  <si>
    <t>Nguyễn Thị Hải; Nguyễn Văn Duy</t>
  </si>
  <si>
    <t>26/04/2021-31/12/2021</t>
  </si>
  <si>
    <t>20/02/34/CSSK/PC00758/E14</t>
  </si>
  <si>
    <t>Đinh Văn Vũ</t>
  </si>
  <si>
    <t>27/04/2021-31/12/2021</t>
  </si>
  <si>
    <t>18 NPT</t>
  </si>
  <si>
    <t>20/02/34/CSSK/PC00758/E15</t>
  </si>
  <si>
    <t>Dương Thị Phượng</t>
  </si>
  <si>
    <t>07/05/2021-31/12/2021</t>
  </si>
  <si>
    <t>Nguyễn Tiến Đạt</t>
  </si>
  <si>
    <t>20/02/34/CSSK/PC00758/E16</t>
  </si>
  <si>
    <t>79  NV</t>
  </si>
  <si>
    <t>20/02/34/CSSK/PC00758/E17</t>
  </si>
  <si>
    <t>13/05/2021-31/12/2021</t>
  </si>
  <si>
    <t>Lê Thị Nga</t>
  </si>
  <si>
    <t>20/02/34/CSSK/PC00759/E03</t>
  </si>
  <si>
    <t>Ngô Lê Hải Nguyên</t>
  </si>
  <si>
    <t>20/02/34/CSSK/PC00758/E18</t>
  </si>
  <si>
    <t>27/05/2021-31/12/2021</t>
  </si>
  <si>
    <t>Nguyễn Văn Tuấn; Nguyễn Đức Trung; Phan Thị Quỳnh; Bùi Thị Hạnh Vân; Lê Thị Trang; Đinh Thị Minh Nguyệt; Nguyễn Văn Tuấn; Nguyễn Thị Thơm; Nguyễn Anh Tuấn; Đỗ Thanh Tâm</t>
  </si>
  <si>
    <t>31/05/2021-31/12/2021</t>
  </si>
  <si>
    <t>Hứa Thị Ngọc Bích; Trần Thị Thơm</t>
  </si>
  <si>
    <t>20/02/34/CSSK/PC00758/E19</t>
  </si>
  <si>
    <t>20/02/34/CSSK/PC00758/E20</t>
  </si>
  <si>
    <t>04/06/2021-31/12/2021</t>
  </si>
  <si>
    <t>Lê Tuấn Anh</t>
  </si>
  <si>
    <t>20/02/34/CSSK/PC00759/E04</t>
  </si>
  <si>
    <t>E01;02;03 do PVI cấp sai tiền làm tăng phí của KH</t>
  </si>
  <si>
    <t>20/02/34/CSSK/PC00759/E05</t>
  </si>
  <si>
    <t>Nguyễn Thị Trang vợ Lê Tuấn Anh</t>
  </si>
  <si>
    <t>20/02/34/CSSK/PC00758/E21</t>
  </si>
  <si>
    <t>15/06/2021-31/12/2021</t>
  </si>
  <si>
    <t>Lê Thị Phương Ngọc; Đỗ Hữu Việt</t>
  </si>
  <si>
    <t>20/02/34/CSSK/PC00758/E22</t>
  </si>
  <si>
    <t>20/02/34/CSSK/PC00758/E23</t>
  </si>
  <si>
    <t>Trương Minh Thành</t>
  </si>
  <si>
    <t>Nguyễn Xuân Hải, Nguyễn Văn Duy</t>
  </si>
  <si>
    <t>20/02/34/CSSK/PC00758/E24</t>
  </si>
  <si>
    <t>Bùi Văn Toàn</t>
  </si>
  <si>
    <t>20/02/34/CSSK/PC00758/E25</t>
  </si>
  <si>
    <t>20/02/34/CSSK/PC00758/E26</t>
  </si>
  <si>
    <t>Nguyễn Thị Kiều Mỹ</t>
  </si>
  <si>
    <t>Lý do PVI tính nhầm số ngày còn lại hoàn phí nên bị sai tăng</t>
  </si>
  <si>
    <t>20/02/34/CSSK/PC00758/E27</t>
  </si>
  <si>
    <t>Nguyễn Phú Hoàng</t>
  </si>
  <si>
    <t>31/08/2021</t>
  </si>
  <si>
    <t>Trần Thị Bích Đào</t>
  </si>
  <si>
    <t>20/02/34/CSSK/PC00759/E06</t>
  </si>
  <si>
    <t>20/09/2021</t>
  </si>
  <si>
    <t>Phạm Ngọc Tâm</t>
  </si>
  <si>
    <t>20/02/34/CSSK/PC00758/E29</t>
  </si>
  <si>
    <t>30/01/2022</t>
  </si>
  <si>
    <t>20/02/34/CSSK/PC00758/E31</t>
  </si>
  <si>
    <t>Chu Ngọc Huyền; Đặng Thị Huế</t>
  </si>
  <si>
    <t>Đặng Đình Long</t>
  </si>
  <si>
    <t>30/01/2021</t>
  </si>
  <si>
    <t>Đỗ Hữu Việt</t>
  </si>
  <si>
    <t>20/02/34/CSSK/PC00758/E32</t>
  </si>
  <si>
    <t>20/02/34/CSSK/PC00758/E33</t>
  </si>
  <si>
    <t>01/10/2021</t>
  </si>
  <si>
    <t>06/10/2021</t>
  </si>
  <si>
    <t>11/10/2021</t>
  </si>
  <si>
    <t>18/10/2021</t>
  </si>
  <si>
    <t>20/02/34/CSSK/PC00758/E34</t>
  </si>
  <si>
    <t>ps bt</t>
  </si>
  <si>
    <t>19/10/2021</t>
  </si>
  <si>
    <t>Nguyễn Anh Tuấn</t>
  </si>
  <si>
    <t>20/02/34/CSSK/PC00758/E35</t>
  </si>
  <si>
    <t>29/10/2021</t>
  </si>
  <si>
    <t>Khuất Đăng Cao</t>
  </si>
  <si>
    <t>20/02/34/CSSK/PC00758/E36</t>
  </si>
  <si>
    <t>Khuất Trug Đỉnh</t>
  </si>
  <si>
    <t>Tô Thị Phụng</t>
  </si>
  <si>
    <t>20/02/34/CSSK/PC00759/E07</t>
  </si>
  <si>
    <t>20/02/34/CSSK/PC00758/E37</t>
  </si>
  <si>
    <t>Đinh Duy Tuấn</t>
  </si>
  <si>
    <t>01/11/2021</t>
  </si>
  <si>
    <t>20/02/34/CSSK/PC00759/E08</t>
  </si>
  <si>
    <t>Hoàng Thị Thu Thủy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</si>
</sst>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164" fontId="0" fillId="0" borderId="0" xfId="1" applyNumberFormat="1" applyFont="1"/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0" fontId="0" fillId="0" borderId="1" xfId="0" applyBorder="1"/>
    <xf numFmtId="0" fontId="2" fillId="0" borderId="1" xfId="0" applyFont="1" applyBorder="1"/>
    <xf numFmtId="164" fontId="0" fillId="0" borderId="1" xfId="1" applyNumberFormat="1" applyFont="1" applyBorder="1"/>
    <xf numFmtId="164" fontId="2" fillId="0" borderId="1" xfId="1" applyNumberFormat="1" applyFont="1" applyBorder="1"/>
    <xf numFmtId="164" fontId="2" fillId="0" borderId="1" xfId="1" applyNumberFormat="1" applyFont="1" applyBorder="1" applyAlignment="1">
      <alignment horizontal="center" wrapText="1"/>
    </xf>
    <xf numFmtId="0" fontId="3" fillId="0" borderId="1" xfId="0" applyFont="1" applyBorder="1"/>
    <xf numFmtId="0" fontId="3" fillId="0" borderId="1" xfId="0" applyFont="1" applyBorder="1" applyAlignment="1">
      <alignment horizontal="center" wrapText="1"/>
    </xf>
    <xf numFmtId="164" fontId="3" fillId="0" borderId="1" xfId="1" applyNumberFormat="1" applyFont="1" applyBorder="1"/>
    <xf numFmtId="164" fontId="3" fillId="0" borderId="1" xfId="1" applyNumberFormat="1" applyFont="1" applyBorder="1" applyAlignment="1">
      <alignment horizontal="center" wrapText="1"/>
    </xf>
    <xf numFmtId="14" fontId="3" fillId="2" borderId="1" xfId="0" applyNumberFormat="1" applyFont="1" applyFill="1" applyBorder="1"/>
    <xf numFmtId="0" fontId="0" fillId="0" borderId="1" xfId="0" applyBorder="1" applyAlignment="1">
      <alignment horizontal="center" wrapText="1"/>
    </xf>
    <xf numFmtId="0" fontId="3" fillId="2" borderId="1" xfId="0" applyFont="1" applyFill="1" applyBorder="1"/>
    <xf numFmtId="14" fontId="0" fillId="0" borderId="1" xfId="0" applyNumberFormat="1" applyBorder="1"/>
    <xf numFmtId="164" fontId="2" fillId="0" borderId="1" xfId="1" applyNumberFormat="1" applyFont="1" applyFill="1" applyBorder="1"/>
    <xf numFmtId="164" fontId="0" fillId="0" borderId="1" xfId="1" applyNumberFormat="1" applyFont="1" applyBorder="1" applyAlignment="1">
      <alignment horizontal="center" wrapText="1"/>
    </xf>
    <xf numFmtId="164" fontId="3" fillId="0" borderId="1" xfId="1" applyNumberFormat="1" applyFont="1" applyFill="1" applyBorder="1"/>
    <xf numFmtId="14" fontId="0" fillId="0" borderId="1" xfId="0" applyNumberFormat="1" applyBorder="1" applyAlignment="1">
      <alignment horizontal="center" wrapText="1"/>
    </xf>
    <xf numFmtId="0" fontId="0" fillId="2" borderId="0" xfId="0" applyFill="1"/>
    <xf numFmtId="0" fontId="3" fillId="3" borderId="1" xfId="0" applyFont="1" applyFill="1" applyBorder="1"/>
    <xf numFmtId="0" fontId="0" fillId="3" borderId="1" xfId="0" applyFill="1" applyBorder="1"/>
    <xf numFmtId="164" fontId="0" fillId="3" borderId="1" xfId="1" applyNumberFormat="1" applyFont="1" applyFill="1" applyBorder="1"/>
    <xf numFmtId="0" fontId="0" fillId="3" borderId="1" xfId="0" applyFill="1" applyBorder="1" applyAlignment="1">
      <alignment horizontal="center" wrapText="1"/>
    </xf>
    <xf numFmtId="14" fontId="0" fillId="3" borderId="1" xfId="0" applyNumberFormat="1" applyFill="1" applyBorder="1"/>
    <xf numFmtId="43" fontId="0" fillId="0" borderId="0" xfId="0" applyNumberFormat="1"/>
    <xf numFmtId="14" fontId="0" fillId="0" borderId="1" xfId="0" applyNumberFormat="1" applyBorder="1" applyAlignment="1">
      <alignment horizontal="right"/>
    </xf>
    <xf numFmtId="43" fontId="0" fillId="0" borderId="0" xfId="1" applyNumberFormat="1" applyFont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49" fontId="0" fillId="0" borderId="1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5"/>
  <sheetViews>
    <sheetView tabSelected="1" workbookViewId="0">
      <selection activeCell="N48" sqref="N48"/>
    </sheetView>
  </sheetViews>
  <sheetFormatPr defaultRowHeight="15.75" x14ac:dyDescent="0.25"/>
  <cols>
    <col min="2" max="2" width="12.75" customWidth="1"/>
    <col min="3" max="3" width="14.75" customWidth="1"/>
    <col min="4" max="4" width="15.625" customWidth="1"/>
    <col min="5" max="5" width="12.625" style="1" bestFit="1" customWidth="1"/>
    <col min="6" max="6" width="12.625" style="1" customWidth="1"/>
    <col min="7" max="7" width="15.75" style="1" customWidth="1"/>
    <col min="8" max="8" width="20.875" customWidth="1"/>
    <col min="9" max="9" width="14.625" customWidth="1"/>
    <col min="10" max="10" width="15.75" customWidth="1"/>
    <col min="11" max="11" width="12.125" bestFit="1" customWidth="1"/>
    <col min="12" max="12" width="12.625" bestFit="1" customWidth="1"/>
  </cols>
  <sheetData>
    <row r="2" spans="1:12" x14ac:dyDescent="0.25">
      <c r="A2" s="31" t="s">
        <v>0</v>
      </c>
      <c r="B2" s="32"/>
      <c r="C2" s="32"/>
      <c r="D2" s="32"/>
      <c r="E2" s="32"/>
      <c r="F2" s="32"/>
      <c r="G2" s="32"/>
      <c r="H2" s="32"/>
      <c r="I2" s="32"/>
      <c r="J2" s="33"/>
    </row>
    <row r="3" spans="1:12" s="2" customFormat="1" ht="31.5" x14ac:dyDescent="0.25">
      <c r="A3" s="6" t="s">
        <v>1</v>
      </c>
      <c r="B3" s="6" t="s">
        <v>2</v>
      </c>
      <c r="C3" s="6" t="s">
        <v>6</v>
      </c>
      <c r="D3" s="6" t="s">
        <v>3</v>
      </c>
      <c r="E3" s="8" t="s">
        <v>4</v>
      </c>
      <c r="F3" s="9" t="s">
        <v>28</v>
      </c>
      <c r="G3" s="9" t="s">
        <v>27</v>
      </c>
      <c r="H3" s="6" t="s">
        <v>9</v>
      </c>
      <c r="I3" s="6" t="s">
        <v>12</v>
      </c>
      <c r="J3" s="6" t="s">
        <v>23</v>
      </c>
    </row>
    <row r="4" spans="1:12" s="2" customFormat="1" ht="31.5" x14ac:dyDescent="0.25">
      <c r="A4" s="10">
        <v>1</v>
      </c>
      <c r="B4" s="11" t="s">
        <v>32</v>
      </c>
      <c r="C4" s="11" t="s">
        <v>34</v>
      </c>
      <c r="D4" s="10">
        <v>58</v>
      </c>
      <c r="E4" s="12" t="s">
        <v>16</v>
      </c>
      <c r="F4" s="13"/>
      <c r="G4" s="13">
        <v>146870500</v>
      </c>
      <c r="H4" s="11" t="s">
        <v>33</v>
      </c>
      <c r="I4" s="14">
        <v>44227</v>
      </c>
      <c r="J4" s="6"/>
      <c r="L4" s="2">
        <v>58</v>
      </c>
    </row>
    <row r="5" spans="1:12" s="2" customFormat="1" ht="31.5" x14ac:dyDescent="0.25">
      <c r="A5" s="10">
        <v>2</v>
      </c>
      <c r="B5" s="11" t="s">
        <v>32</v>
      </c>
      <c r="C5" s="11" t="s">
        <v>49</v>
      </c>
      <c r="D5" s="10">
        <v>16</v>
      </c>
      <c r="E5" s="12" t="s">
        <v>36</v>
      </c>
      <c r="F5" s="13"/>
      <c r="G5" s="13">
        <v>41174000</v>
      </c>
      <c r="H5" s="11" t="s">
        <v>35</v>
      </c>
      <c r="I5" s="14">
        <v>44227</v>
      </c>
      <c r="J5" s="6"/>
      <c r="L5" s="2">
        <v>16</v>
      </c>
    </row>
    <row r="6" spans="1:12" s="2" customFormat="1" ht="31.5" x14ac:dyDescent="0.25">
      <c r="A6" s="10">
        <v>3</v>
      </c>
      <c r="B6" s="11" t="s">
        <v>32</v>
      </c>
      <c r="C6" s="5" t="s">
        <v>7</v>
      </c>
      <c r="D6" s="10" t="s">
        <v>38</v>
      </c>
      <c r="E6" s="12" t="s">
        <v>16</v>
      </c>
      <c r="F6" s="9"/>
      <c r="G6" s="13">
        <v>2352250</v>
      </c>
      <c r="H6" s="15" t="s">
        <v>37</v>
      </c>
      <c r="I6" s="16" t="s">
        <v>39</v>
      </c>
      <c r="J6" s="6"/>
      <c r="L6" s="2">
        <v>1</v>
      </c>
    </row>
    <row r="7" spans="1:12" s="2" customFormat="1" ht="63" x14ac:dyDescent="0.25">
      <c r="A7" s="10">
        <v>4</v>
      </c>
      <c r="B7" s="11" t="s">
        <v>42</v>
      </c>
      <c r="C7" s="5" t="s">
        <v>7</v>
      </c>
      <c r="D7" s="11" t="s">
        <v>41</v>
      </c>
      <c r="E7" s="12" t="s">
        <v>16</v>
      </c>
      <c r="F7" s="9"/>
      <c r="G7" s="13">
        <v>7472213</v>
      </c>
      <c r="H7" s="15" t="s">
        <v>40</v>
      </c>
      <c r="I7" s="16" t="s">
        <v>39</v>
      </c>
      <c r="J7" s="6"/>
      <c r="L7" s="2">
        <v>3</v>
      </c>
    </row>
    <row r="8" spans="1:12" s="2" customFormat="1" ht="31.5" x14ac:dyDescent="0.25">
      <c r="A8" s="10">
        <v>5</v>
      </c>
      <c r="B8" s="11" t="s">
        <v>45</v>
      </c>
      <c r="C8" s="5" t="s">
        <v>7</v>
      </c>
      <c r="D8" s="10" t="s">
        <v>44</v>
      </c>
      <c r="E8" s="12" t="s">
        <v>16</v>
      </c>
      <c r="F8" s="9"/>
      <c r="G8" s="13">
        <v>2456144</v>
      </c>
      <c r="H8" s="15" t="s">
        <v>43</v>
      </c>
      <c r="I8" s="16" t="s">
        <v>39</v>
      </c>
      <c r="J8" s="6"/>
      <c r="L8" s="2">
        <v>1</v>
      </c>
    </row>
    <row r="9" spans="1:12" s="2" customFormat="1" ht="31.5" x14ac:dyDescent="0.25">
      <c r="A9" s="10">
        <v>6</v>
      </c>
      <c r="B9" s="11" t="s">
        <v>48</v>
      </c>
      <c r="C9" s="5" t="s">
        <v>7</v>
      </c>
      <c r="D9" s="11" t="s">
        <v>47</v>
      </c>
      <c r="E9" s="12" t="s">
        <v>16</v>
      </c>
      <c r="F9" s="9"/>
      <c r="G9" s="13">
        <v>2351871</v>
      </c>
      <c r="H9" s="15" t="s">
        <v>46</v>
      </c>
      <c r="I9" s="16" t="s">
        <v>39</v>
      </c>
      <c r="J9" s="6"/>
      <c r="L9" s="2">
        <v>1</v>
      </c>
    </row>
    <row r="10" spans="1:12" s="2" customFormat="1" ht="78.75" x14ac:dyDescent="0.25">
      <c r="A10" s="10">
        <v>7</v>
      </c>
      <c r="B10" s="11" t="s">
        <v>52</v>
      </c>
      <c r="C10" s="5" t="s">
        <v>7</v>
      </c>
      <c r="D10" s="11" t="s">
        <v>51</v>
      </c>
      <c r="E10" s="12" t="s">
        <v>16</v>
      </c>
      <c r="F10" s="9"/>
      <c r="G10" s="13">
        <v>11447158</v>
      </c>
      <c r="H10" s="15" t="s">
        <v>50</v>
      </c>
      <c r="I10" s="16" t="s">
        <v>39</v>
      </c>
      <c r="J10" s="6"/>
      <c r="L10" s="2">
        <v>5</v>
      </c>
    </row>
    <row r="11" spans="1:12" s="2" customFormat="1" ht="31.5" x14ac:dyDescent="0.25">
      <c r="A11" s="10">
        <v>8</v>
      </c>
      <c r="B11" s="11" t="s">
        <v>52</v>
      </c>
      <c r="C11" s="5" t="s">
        <v>7</v>
      </c>
      <c r="D11" s="11" t="s">
        <v>54</v>
      </c>
      <c r="E11" s="12" t="s">
        <v>36</v>
      </c>
      <c r="F11" s="9"/>
      <c r="G11" s="13">
        <v>2326613</v>
      </c>
      <c r="H11" s="15" t="s">
        <v>53</v>
      </c>
      <c r="I11" s="16" t="s">
        <v>39</v>
      </c>
      <c r="J11" s="6"/>
      <c r="K11" s="3">
        <f>SUM(G4:G11)</f>
        <v>216450749</v>
      </c>
      <c r="L11" s="2">
        <v>1</v>
      </c>
    </row>
    <row r="12" spans="1:12" ht="31.5" x14ac:dyDescent="0.25">
      <c r="A12" s="23">
        <v>9</v>
      </c>
      <c r="B12" s="24"/>
      <c r="C12" s="24" t="s">
        <v>22</v>
      </c>
      <c r="D12" s="24" t="s">
        <v>21</v>
      </c>
      <c r="E12" s="25" t="s">
        <v>16</v>
      </c>
      <c r="F12" s="25">
        <v>1720542</v>
      </c>
      <c r="G12" s="25"/>
      <c r="H12" s="26" t="s">
        <v>20</v>
      </c>
      <c r="I12" s="24"/>
      <c r="J12" s="27">
        <v>44251</v>
      </c>
    </row>
    <row r="13" spans="1:12" ht="31.5" x14ac:dyDescent="0.25">
      <c r="A13" s="10">
        <v>10</v>
      </c>
      <c r="B13" s="15" t="s">
        <v>26</v>
      </c>
      <c r="C13" s="5" t="s">
        <v>7</v>
      </c>
      <c r="D13" s="5" t="s">
        <v>25</v>
      </c>
      <c r="E13" s="7" t="s">
        <v>16</v>
      </c>
      <c r="F13" s="7"/>
      <c r="G13" s="7">
        <v>2143740</v>
      </c>
      <c r="H13" s="15" t="s">
        <v>24</v>
      </c>
      <c r="I13" s="17">
        <v>44591</v>
      </c>
      <c r="J13" s="5"/>
      <c r="L13" s="2">
        <v>1</v>
      </c>
    </row>
    <row r="14" spans="1:12" ht="47.25" x14ac:dyDescent="0.25">
      <c r="A14" s="10">
        <v>11</v>
      </c>
      <c r="B14" s="15" t="s">
        <v>14</v>
      </c>
      <c r="C14" s="5" t="s">
        <v>7</v>
      </c>
      <c r="D14" s="15" t="s">
        <v>15</v>
      </c>
      <c r="E14" s="20" t="s">
        <v>16</v>
      </c>
      <c r="F14" s="18"/>
      <c r="G14" s="7">
        <v>4120977</v>
      </c>
      <c r="H14" s="15" t="s">
        <v>13</v>
      </c>
      <c r="I14" s="17">
        <v>44591</v>
      </c>
      <c r="J14" s="5"/>
      <c r="L14" s="2">
        <v>3</v>
      </c>
    </row>
    <row r="15" spans="1:12" ht="47.25" x14ac:dyDescent="0.25">
      <c r="A15" s="10">
        <v>12</v>
      </c>
      <c r="B15" s="15" t="s">
        <v>5</v>
      </c>
      <c r="C15" s="5" t="s">
        <v>7</v>
      </c>
      <c r="D15" s="5" t="s">
        <v>8</v>
      </c>
      <c r="E15" s="19" t="s">
        <v>11</v>
      </c>
      <c r="F15" s="19"/>
      <c r="G15" s="7">
        <v>2032738</v>
      </c>
      <c r="H15" s="15" t="s">
        <v>10</v>
      </c>
      <c r="I15" s="17">
        <v>44591</v>
      </c>
      <c r="J15" s="5"/>
      <c r="L15" s="2">
        <v>1</v>
      </c>
    </row>
    <row r="16" spans="1:12" ht="31.5" x14ac:dyDescent="0.25">
      <c r="A16" s="10">
        <v>13</v>
      </c>
      <c r="B16" s="15" t="s">
        <v>18</v>
      </c>
      <c r="C16" s="5" t="s">
        <v>7</v>
      </c>
      <c r="D16" s="5" t="s">
        <v>19</v>
      </c>
      <c r="E16" s="7" t="s">
        <v>16</v>
      </c>
      <c r="F16" s="7"/>
      <c r="G16" s="7">
        <v>1963361</v>
      </c>
      <c r="H16" s="15" t="s">
        <v>17</v>
      </c>
      <c r="I16" s="17">
        <v>44591</v>
      </c>
      <c r="J16" s="5"/>
      <c r="L16" s="2">
        <v>1</v>
      </c>
    </row>
    <row r="17" spans="1:14" ht="47.25" x14ac:dyDescent="0.25">
      <c r="A17" s="10">
        <v>14</v>
      </c>
      <c r="B17" s="15" t="s">
        <v>31</v>
      </c>
      <c r="C17" s="5" t="s">
        <v>7</v>
      </c>
      <c r="D17" s="15" t="s">
        <v>30</v>
      </c>
      <c r="E17" s="7" t="s">
        <v>16</v>
      </c>
      <c r="F17" s="7"/>
      <c r="G17" s="7">
        <v>3732467</v>
      </c>
      <c r="H17" s="15" t="s">
        <v>29</v>
      </c>
      <c r="I17" s="17">
        <v>44591</v>
      </c>
      <c r="J17" s="17">
        <v>44292</v>
      </c>
      <c r="L17" s="2">
        <v>2</v>
      </c>
    </row>
    <row r="18" spans="1:14" ht="31.5" x14ac:dyDescent="0.25">
      <c r="A18" s="10">
        <v>15</v>
      </c>
      <c r="B18" s="15" t="s">
        <v>57</v>
      </c>
      <c r="C18" s="5" t="s">
        <v>7</v>
      </c>
      <c r="D18" s="15" t="s">
        <v>56</v>
      </c>
      <c r="E18" s="7" t="s">
        <v>16</v>
      </c>
      <c r="F18" s="7"/>
      <c r="G18" s="7">
        <v>3468836</v>
      </c>
      <c r="H18" s="15" t="s">
        <v>55</v>
      </c>
      <c r="I18" s="17">
        <v>44591</v>
      </c>
      <c r="J18" s="5"/>
      <c r="L18" s="2">
        <v>2</v>
      </c>
    </row>
    <row r="19" spans="1:14" ht="31.5" x14ac:dyDescent="0.25">
      <c r="A19" s="10">
        <v>16</v>
      </c>
      <c r="B19" s="15" t="s">
        <v>60</v>
      </c>
      <c r="C19" s="5" t="s">
        <v>7</v>
      </c>
      <c r="D19" s="15" t="s">
        <v>59</v>
      </c>
      <c r="E19" s="7" t="s">
        <v>16</v>
      </c>
      <c r="F19" s="7"/>
      <c r="G19" s="7">
        <v>1727480</v>
      </c>
      <c r="H19" s="15" t="s">
        <v>58</v>
      </c>
      <c r="I19" s="17">
        <v>44591</v>
      </c>
      <c r="J19" s="5"/>
      <c r="L19" s="2">
        <v>1</v>
      </c>
    </row>
    <row r="20" spans="1:14" ht="31.5" x14ac:dyDescent="0.25">
      <c r="A20" s="5">
        <v>17</v>
      </c>
      <c r="B20" s="17">
        <v>44321</v>
      </c>
      <c r="C20" s="5" t="s">
        <v>22</v>
      </c>
      <c r="D20" s="5" t="s">
        <v>63</v>
      </c>
      <c r="E20" s="7" t="s">
        <v>16</v>
      </c>
      <c r="F20" s="7">
        <v>1337583</v>
      </c>
      <c r="G20" s="7"/>
      <c r="H20" s="15" t="s">
        <v>62</v>
      </c>
      <c r="I20" s="5"/>
      <c r="J20" s="5"/>
      <c r="K20" s="4">
        <f>G13+G14+G15+G16+G17+G18+G19</f>
        <v>19189599</v>
      </c>
      <c r="M20" t="s">
        <v>67</v>
      </c>
      <c r="N20" t="s">
        <v>61</v>
      </c>
    </row>
    <row r="21" spans="1:14" ht="31.5" x14ac:dyDescent="0.25">
      <c r="A21" s="10">
        <v>18</v>
      </c>
      <c r="B21" s="15" t="s">
        <v>64</v>
      </c>
      <c r="C21" s="5" t="s">
        <v>7</v>
      </c>
      <c r="D21" s="5" t="s">
        <v>65</v>
      </c>
      <c r="E21" s="7" t="s">
        <v>16</v>
      </c>
      <c r="F21" s="7"/>
      <c r="G21" s="7">
        <v>1658103</v>
      </c>
      <c r="H21" s="15" t="s">
        <v>66</v>
      </c>
      <c r="I21" s="17">
        <v>44591</v>
      </c>
      <c r="J21" s="5"/>
    </row>
    <row r="22" spans="1:14" ht="31.5" x14ac:dyDescent="0.25">
      <c r="A22" s="5">
        <v>19</v>
      </c>
      <c r="B22" s="15" t="s">
        <v>69</v>
      </c>
      <c r="C22" s="5" t="s">
        <v>7</v>
      </c>
      <c r="D22" s="5" t="s">
        <v>70</v>
      </c>
      <c r="E22" s="7" t="s">
        <v>16</v>
      </c>
      <c r="F22" s="7"/>
      <c r="G22" s="7">
        <v>1616477</v>
      </c>
      <c r="H22" s="15" t="s">
        <v>68</v>
      </c>
      <c r="I22" s="17">
        <v>44591</v>
      </c>
      <c r="J22" s="5"/>
      <c r="M22">
        <v>80</v>
      </c>
      <c r="N22">
        <v>19</v>
      </c>
    </row>
    <row r="23" spans="1:14" ht="31.5" x14ac:dyDescent="0.25">
      <c r="A23" s="10">
        <v>20</v>
      </c>
      <c r="B23" s="15" t="s">
        <v>69</v>
      </c>
      <c r="C23" s="5" t="s">
        <v>7</v>
      </c>
      <c r="D23" s="15" t="s">
        <v>72</v>
      </c>
      <c r="E23" s="7" t="s">
        <v>36</v>
      </c>
      <c r="F23" s="7"/>
      <c r="G23" s="7">
        <v>1616477</v>
      </c>
      <c r="H23" s="15" t="s">
        <v>71</v>
      </c>
      <c r="I23" s="17">
        <v>44591</v>
      </c>
      <c r="J23" s="5"/>
    </row>
    <row r="24" spans="1:14" ht="189" x14ac:dyDescent="0.25">
      <c r="A24" s="5">
        <v>21</v>
      </c>
      <c r="B24" s="15" t="s">
        <v>74</v>
      </c>
      <c r="C24" s="5" t="s">
        <v>7</v>
      </c>
      <c r="D24" s="15" t="s">
        <v>75</v>
      </c>
      <c r="E24" s="7" t="s">
        <v>16</v>
      </c>
      <c r="F24" s="7"/>
      <c r="G24" s="7">
        <v>15193500</v>
      </c>
      <c r="H24" s="15" t="s">
        <v>73</v>
      </c>
      <c r="I24" s="17">
        <v>44591</v>
      </c>
      <c r="J24" s="17">
        <v>44343</v>
      </c>
      <c r="K24" s="4">
        <f>K20+G21+G22+G23+G24</f>
        <v>39274156</v>
      </c>
      <c r="M24">
        <f>M22+10</f>
        <v>90</v>
      </c>
      <c r="N24">
        <f>N22</f>
        <v>19</v>
      </c>
    </row>
    <row r="25" spans="1:14" ht="47.25" x14ac:dyDescent="0.25">
      <c r="A25" s="10">
        <v>22</v>
      </c>
      <c r="B25" s="15" t="s">
        <v>76</v>
      </c>
      <c r="C25" s="5" t="s">
        <v>7</v>
      </c>
      <c r="D25" s="15" t="s">
        <v>77</v>
      </c>
      <c r="E25" s="7" t="s">
        <v>16</v>
      </c>
      <c r="F25" s="7"/>
      <c r="G25" s="7">
        <v>2983199</v>
      </c>
      <c r="H25" s="15" t="s">
        <v>78</v>
      </c>
      <c r="I25" s="17">
        <v>44591</v>
      </c>
      <c r="J25" s="17">
        <v>44347</v>
      </c>
      <c r="K25" s="4">
        <f>K24+G25</f>
        <v>42257355</v>
      </c>
      <c r="M25">
        <f>M24+2</f>
        <v>92</v>
      </c>
      <c r="N25">
        <f>N24</f>
        <v>19</v>
      </c>
    </row>
    <row r="26" spans="1:14" ht="31.5" x14ac:dyDescent="0.25">
      <c r="A26" s="5">
        <v>23</v>
      </c>
      <c r="B26" s="15" t="s">
        <v>80</v>
      </c>
      <c r="C26" s="5" t="s">
        <v>7</v>
      </c>
      <c r="D26" s="5" t="s">
        <v>81</v>
      </c>
      <c r="E26" s="7" t="s">
        <v>16</v>
      </c>
      <c r="F26" s="7"/>
      <c r="G26" s="7">
        <v>1463849</v>
      </c>
      <c r="H26" s="15" t="s">
        <v>79</v>
      </c>
      <c r="I26" s="17">
        <v>44591</v>
      </c>
      <c r="J26" s="17">
        <v>44351</v>
      </c>
      <c r="M26">
        <v>93</v>
      </c>
      <c r="N26">
        <v>20</v>
      </c>
    </row>
    <row r="27" spans="1:14" ht="63" x14ac:dyDescent="0.25">
      <c r="A27" s="10">
        <v>24</v>
      </c>
      <c r="B27" s="17">
        <v>44350</v>
      </c>
      <c r="C27" s="5" t="s">
        <v>22</v>
      </c>
      <c r="D27" s="15" t="s">
        <v>83</v>
      </c>
      <c r="E27" s="7" t="s">
        <v>16</v>
      </c>
      <c r="F27" s="7">
        <v>295740</v>
      </c>
      <c r="G27" s="7"/>
      <c r="H27" s="15" t="s">
        <v>82</v>
      </c>
      <c r="I27" s="17">
        <v>44591</v>
      </c>
      <c r="J27" s="17">
        <v>44350</v>
      </c>
    </row>
    <row r="28" spans="1:14" ht="31.5" x14ac:dyDescent="0.25">
      <c r="A28" s="5">
        <v>25</v>
      </c>
      <c r="B28" s="15" t="s">
        <v>80</v>
      </c>
      <c r="C28" s="5" t="s">
        <v>7</v>
      </c>
      <c r="D28" s="15" t="s">
        <v>85</v>
      </c>
      <c r="E28" s="7" t="s">
        <v>36</v>
      </c>
      <c r="F28" s="7"/>
      <c r="G28" s="7">
        <v>1400115</v>
      </c>
      <c r="H28" s="15" t="s">
        <v>84</v>
      </c>
      <c r="I28" s="17">
        <v>44591</v>
      </c>
      <c r="J28" s="17">
        <v>44351</v>
      </c>
    </row>
    <row r="29" spans="1:14" ht="47.25" x14ac:dyDescent="0.25">
      <c r="A29" s="10">
        <v>26</v>
      </c>
      <c r="B29" s="21" t="s">
        <v>87</v>
      </c>
      <c r="C29" s="5" t="s">
        <v>7</v>
      </c>
      <c r="D29" s="15" t="s">
        <v>88</v>
      </c>
      <c r="E29" s="7" t="s">
        <v>16</v>
      </c>
      <c r="F29" s="7"/>
      <c r="G29" s="7">
        <v>2775068</v>
      </c>
      <c r="H29" s="15" t="s">
        <v>86</v>
      </c>
      <c r="I29" s="17">
        <v>44591</v>
      </c>
      <c r="J29" s="17">
        <v>44362</v>
      </c>
      <c r="M29">
        <v>95</v>
      </c>
    </row>
    <row r="30" spans="1:14" ht="31.5" x14ac:dyDescent="0.25">
      <c r="A30" s="5">
        <v>27</v>
      </c>
      <c r="B30" s="17">
        <v>44365</v>
      </c>
      <c r="C30" s="5" t="s">
        <v>22</v>
      </c>
      <c r="D30" s="15" t="s">
        <v>91</v>
      </c>
      <c r="E30" s="7" t="s">
        <v>16</v>
      </c>
      <c r="F30" s="7">
        <v>1093377</v>
      </c>
      <c r="G30" s="7"/>
      <c r="H30" s="15" t="s">
        <v>89</v>
      </c>
      <c r="I30" s="17">
        <v>44591</v>
      </c>
      <c r="J30" s="17">
        <v>44365</v>
      </c>
      <c r="M30">
        <v>94</v>
      </c>
      <c r="N30">
        <v>20</v>
      </c>
    </row>
    <row r="31" spans="1:14" ht="31.5" x14ac:dyDescent="0.25">
      <c r="A31" s="10">
        <v>28</v>
      </c>
      <c r="B31" s="17">
        <v>44377</v>
      </c>
      <c r="C31" s="5" t="s">
        <v>22</v>
      </c>
      <c r="D31" s="15" t="s">
        <v>92</v>
      </c>
      <c r="E31" s="7" t="s">
        <v>16</v>
      </c>
      <c r="F31" s="7">
        <v>2053551</v>
      </c>
      <c r="G31" s="7"/>
      <c r="H31" s="15" t="s">
        <v>90</v>
      </c>
      <c r="I31" s="17">
        <v>44591</v>
      </c>
      <c r="J31" s="17">
        <v>44377</v>
      </c>
      <c r="M31">
        <f>M30-2</f>
        <v>92</v>
      </c>
    </row>
    <row r="32" spans="1:14" ht="31.5" x14ac:dyDescent="0.25">
      <c r="A32" s="5">
        <v>29</v>
      </c>
      <c r="B32" s="17">
        <v>44379</v>
      </c>
      <c r="C32" s="5" t="s">
        <v>22</v>
      </c>
      <c r="D32" s="15" t="s">
        <v>94</v>
      </c>
      <c r="E32" s="7" t="s">
        <v>16</v>
      </c>
      <c r="F32" s="7">
        <v>1015675</v>
      </c>
      <c r="G32" s="7"/>
      <c r="H32" s="15" t="s">
        <v>93</v>
      </c>
      <c r="I32" s="17">
        <v>44591</v>
      </c>
      <c r="J32" s="17">
        <v>44379</v>
      </c>
    </row>
    <row r="33" spans="1:14" ht="31.5" x14ac:dyDescent="0.25">
      <c r="A33" s="10">
        <v>30</v>
      </c>
      <c r="B33" s="17">
        <v>44396</v>
      </c>
      <c r="C33" s="5" t="s">
        <v>22</v>
      </c>
      <c r="D33" s="15" t="s">
        <v>97</v>
      </c>
      <c r="E33" s="7" t="s">
        <v>16</v>
      </c>
      <c r="F33" s="7">
        <v>1110027</v>
      </c>
      <c r="G33" s="7"/>
      <c r="H33" s="15" t="s">
        <v>95</v>
      </c>
      <c r="I33" s="17">
        <v>44591</v>
      </c>
      <c r="J33" s="17">
        <v>44396</v>
      </c>
      <c r="M33">
        <f>M31-2</f>
        <v>90</v>
      </c>
      <c r="N33">
        <f>20-1</f>
        <v>19</v>
      </c>
    </row>
    <row r="34" spans="1:14" ht="31.5" x14ac:dyDescent="0.25">
      <c r="A34" s="5">
        <v>31</v>
      </c>
      <c r="B34" s="17"/>
      <c r="C34" s="5" t="s">
        <v>7</v>
      </c>
      <c r="D34" s="15" t="s">
        <v>97</v>
      </c>
      <c r="E34" s="7" t="s">
        <v>16</v>
      </c>
      <c r="F34" s="7"/>
      <c r="G34" s="7">
        <v>188704</v>
      </c>
      <c r="H34" s="15" t="s">
        <v>96</v>
      </c>
      <c r="I34" s="17">
        <v>44591</v>
      </c>
      <c r="J34" s="17">
        <v>44396</v>
      </c>
      <c r="K34" s="22" t="s">
        <v>98</v>
      </c>
    </row>
    <row r="35" spans="1:14" ht="31.5" x14ac:dyDescent="0.25">
      <c r="A35" s="10">
        <v>32</v>
      </c>
      <c r="B35" s="17">
        <v>44407</v>
      </c>
      <c r="C35" s="5" t="s">
        <v>22</v>
      </c>
      <c r="D35" s="15" t="s">
        <v>100</v>
      </c>
      <c r="E35" s="7" t="s">
        <v>16</v>
      </c>
      <c r="F35" s="7">
        <v>860271</v>
      </c>
      <c r="G35" s="7"/>
      <c r="H35" s="15" t="s">
        <v>99</v>
      </c>
      <c r="I35" s="17">
        <v>44591</v>
      </c>
      <c r="J35" s="17">
        <v>44407</v>
      </c>
    </row>
    <row r="36" spans="1:14" ht="31.5" x14ac:dyDescent="0.25">
      <c r="A36" s="5">
        <v>33</v>
      </c>
      <c r="B36" s="17" t="s">
        <v>101</v>
      </c>
      <c r="C36" s="5" t="s">
        <v>22</v>
      </c>
      <c r="D36" s="15" t="s">
        <v>102</v>
      </c>
      <c r="E36" s="7" t="s">
        <v>36</v>
      </c>
      <c r="F36" s="7">
        <v>652945</v>
      </c>
      <c r="G36" s="7"/>
      <c r="H36" s="15" t="s">
        <v>103</v>
      </c>
      <c r="I36" s="17">
        <v>44591</v>
      </c>
      <c r="J36" s="29" t="s">
        <v>101</v>
      </c>
    </row>
    <row r="37" spans="1:14" ht="31.5" x14ac:dyDescent="0.25">
      <c r="A37" s="10">
        <v>34</v>
      </c>
      <c r="B37" s="17" t="s">
        <v>104</v>
      </c>
      <c r="C37" s="5" t="s">
        <v>22</v>
      </c>
      <c r="D37" s="15" t="s">
        <v>105</v>
      </c>
      <c r="E37" s="7" t="s">
        <v>16</v>
      </c>
      <c r="F37" s="7">
        <v>588315</v>
      </c>
      <c r="G37" s="7"/>
      <c r="H37" s="15" t="s">
        <v>106</v>
      </c>
      <c r="I37" s="29" t="s">
        <v>107</v>
      </c>
      <c r="J37" s="29" t="s">
        <v>104</v>
      </c>
      <c r="M37">
        <f>90-2</f>
        <v>88</v>
      </c>
      <c r="N37">
        <f>19-1</f>
        <v>18</v>
      </c>
    </row>
    <row r="38" spans="1:14" ht="31.5" x14ac:dyDescent="0.25">
      <c r="A38" s="5">
        <v>35</v>
      </c>
      <c r="B38" s="34" t="s">
        <v>115</v>
      </c>
      <c r="C38" s="5" t="s">
        <v>7</v>
      </c>
      <c r="D38" s="15" t="s">
        <v>109</v>
      </c>
      <c r="E38" s="7" t="s">
        <v>16</v>
      </c>
      <c r="F38" s="7"/>
      <c r="G38" s="7">
        <v>1276532</v>
      </c>
      <c r="H38" s="15" t="s">
        <v>108</v>
      </c>
      <c r="I38" s="29" t="s">
        <v>107</v>
      </c>
      <c r="J38" s="29">
        <v>44470</v>
      </c>
    </row>
    <row r="39" spans="1:14" ht="31.5" x14ac:dyDescent="0.25">
      <c r="A39" s="10">
        <v>36</v>
      </c>
      <c r="B39" s="34" t="s">
        <v>116</v>
      </c>
      <c r="C39" s="5" t="s">
        <v>22</v>
      </c>
      <c r="D39" s="15" t="s">
        <v>112</v>
      </c>
      <c r="E39" s="7" t="s">
        <v>16</v>
      </c>
      <c r="F39" s="7">
        <v>482862</v>
      </c>
      <c r="G39" s="7"/>
      <c r="H39" s="15" t="s">
        <v>113</v>
      </c>
      <c r="I39" s="29" t="s">
        <v>107</v>
      </c>
      <c r="J39" s="29">
        <v>44475</v>
      </c>
    </row>
    <row r="40" spans="1:14" ht="31.5" x14ac:dyDescent="0.25">
      <c r="A40" s="5">
        <v>37</v>
      </c>
      <c r="B40" s="34" t="s">
        <v>117</v>
      </c>
      <c r="C40" s="5" t="s">
        <v>7</v>
      </c>
      <c r="D40" s="15" t="s">
        <v>110</v>
      </c>
      <c r="E40" s="7" t="s">
        <v>16</v>
      </c>
      <c r="F40" s="7"/>
      <c r="G40" s="7">
        <v>568889</v>
      </c>
      <c r="H40" s="15" t="s">
        <v>114</v>
      </c>
      <c r="I40" s="29" t="s">
        <v>111</v>
      </c>
      <c r="J40" s="29">
        <v>44480</v>
      </c>
      <c r="M40">
        <f>88-1+1+1</f>
        <v>89</v>
      </c>
      <c r="N40">
        <f>N37</f>
        <v>18</v>
      </c>
    </row>
    <row r="41" spans="1:14" ht="31.5" x14ac:dyDescent="0.25">
      <c r="A41" s="10">
        <v>38</v>
      </c>
      <c r="B41" s="34" t="s">
        <v>118</v>
      </c>
      <c r="C41" s="5" t="s">
        <v>22</v>
      </c>
      <c r="D41" s="15" t="s">
        <v>25</v>
      </c>
      <c r="E41" s="7" t="s">
        <v>16</v>
      </c>
      <c r="F41" s="7">
        <v>0</v>
      </c>
      <c r="G41" s="7"/>
      <c r="H41" s="15" t="s">
        <v>119</v>
      </c>
      <c r="I41" s="29" t="s">
        <v>111</v>
      </c>
      <c r="J41" s="29"/>
      <c r="K41" t="s">
        <v>120</v>
      </c>
    </row>
    <row r="42" spans="1:14" ht="31.5" x14ac:dyDescent="0.25">
      <c r="A42" s="5">
        <v>39</v>
      </c>
      <c r="B42" s="34" t="s">
        <v>121</v>
      </c>
      <c r="C42" s="5" t="s">
        <v>22</v>
      </c>
      <c r="D42" s="15" t="s">
        <v>122</v>
      </c>
      <c r="E42" s="7" t="s">
        <v>16</v>
      </c>
      <c r="F42" s="7">
        <v>410710</v>
      </c>
      <c r="G42" s="7"/>
      <c r="H42" s="15" t="s">
        <v>123</v>
      </c>
      <c r="I42" s="29" t="s">
        <v>111</v>
      </c>
      <c r="J42" s="29">
        <v>44488</v>
      </c>
    </row>
    <row r="43" spans="1:14" ht="31.5" x14ac:dyDescent="0.25">
      <c r="A43" s="10">
        <v>40</v>
      </c>
      <c r="B43" s="34" t="s">
        <v>124</v>
      </c>
      <c r="C43" s="5" t="s">
        <v>22</v>
      </c>
      <c r="D43" s="15" t="s">
        <v>125</v>
      </c>
      <c r="E43" s="7" t="s">
        <v>16</v>
      </c>
      <c r="F43" s="7">
        <v>355209</v>
      </c>
      <c r="G43" s="7"/>
      <c r="H43" s="15" t="s">
        <v>126</v>
      </c>
      <c r="I43" s="29" t="s">
        <v>111</v>
      </c>
      <c r="J43" s="29">
        <v>44498</v>
      </c>
    </row>
    <row r="44" spans="1:14" ht="31.5" x14ac:dyDescent="0.25">
      <c r="A44" s="5">
        <v>41</v>
      </c>
      <c r="B44" s="34"/>
      <c r="C44" s="5" t="s">
        <v>22</v>
      </c>
      <c r="D44" s="15" t="s">
        <v>127</v>
      </c>
      <c r="E44" s="7" t="s">
        <v>36</v>
      </c>
      <c r="F44" s="7">
        <v>679487</v>
      </c>
      <c r="G44" s="7"/>
      <c r="H44" s="15" t="s">
        <v>129</v>
      </c>
      <c r="I44" s="29" t="s">
        <v>111</v>
      </c>
      <c r="J44" s="29">
        <v>44498</v>
      </c>
    </row>
    <row r="45" spans="1:14" x14ac:dyDescent="0.25">
      <c r="A45" s="10">
        <v>42</v>
      </c>
      <c r="B45" s="34"/>
      <c r="C45" s="5" t="s">
        <v>22</v>
      </c>
      <c r="D45" s="15" t="s">
        <v>128</v>
      </c>
      <c r="E45" s="7" t="s">
        <v>36</v>
      </c>
      <c r="F45" s="7"/>
      <c r="G45" s="7"/>
      <c r="H45" s="15"/>
      <c r="I45" s="29" t="s">
        <v>111</v>
      </c>
      <c r="J45" s="29"/>
    </row>
    <row r="46" spans="1:14" ht="31.5" x14ac:dyDescent="0.25">
      <c r="A46" s="5">
        <v>43</v>
      </c>
      <c r="B46" s="34" t="s">
        <v>132</v>
      </c>
      <c r="C46" s="5" t="s">
        <v>22</v>
      </c>
      <c r="D46" s="15" t="s">
        <v>131</v>
      </c>
      <c r="E46" s="7" t="s">
        <v>16</v>
      </c>
      <c r="F46" s="7">
        <v>0</v>
      </c>
      <c r="G46" s="7"/>
      <c r="H46" s="15" t="s">
        <v>130</v>
      </c>
      <c r="I46" s="29" t="s">
        <v>111</v>
      </c>
      <c r="J46" s="29"/>
      <c r="K46" t="s">
        <v>120</v>
      </c>
    </row>
    <row r="47" spans="1:14" ht="31.5" x14ac:dyDescent="0.25">
      <c r="A47" s="10">
        <v>44</v>
      </c>
      <c r="B47" s="34" t="s">
        <v>132</v>
      </c>
      <c r="C47" s="5" t="s">
        <v>22</v>
      </c>
      <c r="D47" s="15" t="s">
        <v>134</v>
      </c>
      <c r="E47" s="7" t="s">
        <v>36</v>
      </c>
      <c r="F47" s="7">
        <v>323818</v>
      </c>
      <c r="G47" s="7"/>
      <c r="H47" s="15" t="s">
        <v>133</v>
      </c>
      <c r="I47" s="29" t="s">
        <v>111</v>
      </c>
      <c r="J47" s="29">
        <v>44501</v>
      </c>
      <c r="M47">
        <f>M40-4</f>
        <v>85</v>
      </c>
      <c r="N47">
        <f>N40-3</f>
        <v>15</v>
      </c>
    </row>
    <row r="48" spans="1:14" x14ac:dyDescent="0.25">
      <c r="A48" s="5">
        <v>45</v>
      </c>
      <c r="B48" s="34"/>
      <c r="C48" s="5"/>
      <c r="D48" s="15"/>
      <c r="E48" s="7"/>
      <c r="F48" s="7"/>
      <c r="G48" s="7"/>
      <c r="H48" s="15"/>
      <c r="I48" s="29"/>
      <c r="J48" s="29"/>
    </row>
    <row r="49" spans="1:12" x14ac:dyDescent="0.25">
      <c r="A49" s="10">
        <v>46</v>
      </c>
      <c r="B49" s="34"/>
      <c r="C49" s="5"/>
      <c r="D49" s="15"/>
      <c r="E49" s="7"/>
      <c r="F49" s="7"/>
      <c r="G49" s="7"/>
      <c r="H49" s="15"/>
      <c r="I49" s="29"/>
      <c r="J49" s="29"/>
    </row>
    <row r="50" spans="1:12" x14ac:dyDescent="0.25">
      <c r="A50" s="5">
        <v>47</v>
      </c>
      <c r="B50" s="34"/>
      <c r="C50" s="5"/>
      <c r="D50" s="15"/>
      <c r="E50" s="7"/>
      <c r="F50" s="7"/>
      <c r="G50" s="7"/>
      <c r="H50" s="15"/>
      <c r="I50" s="29"/>
      <c r="J50" s="29"/>
    </row>
    <row r="51" spans="1:12" x14ac:dyDescent="0.25">
      <c r="A51" s="10">
        <v>48</v>
      </c>
      <c r="B51" s="34"/>
      <c r="C51" s="5"/>
      <c r="D51" s="15"/>
      <c r="E51" s="7"/>
      <c r="F51" s="7"/>
      <c r="G51" s="7"/>
      <c r="H51" s="15"/>
      <c r="I51" s="29"/>
      <c r="J51" s="29"/>
    </row>
    <row r="52" spans="1:12" x14ac:dyDescent="0.25">
      <c r="A52" s="5">
        <v>49</v>
      </c>
      <c r="B52" s="34"/>
      <c r="C52" s="5"/>
      <c r="D52" s="15"/>
      <c r="E52" s="7"/>
      <c r="F52" s="7"/>
      <c r="G52" s="7"/>
      <c r="H52" s="15"/>
      <c r="I52" s="29"/>
      <c r="J52" s="29"/>
    </row>
    <row r="53" spans="1:12" x14ac:dyDescent="0.25">
      <c r="A53" s="10">
        <v>50</v>
      </c>
      <c r="B53" s="34"/>
      <c r="C53" s="5"/>
      <c r="D53" s="15"/>
      <c r="E53" s="7"/>
      <c r="F53" s="7"/>
      <c r="G53" s="7"/>
      <c r="H53" s="15"/>
      <c r="I53" s="29"/>
      <c r="J53" s="29"/>
      <c r="K53" s="4"/>
      <c r="L53" s="28"/>
    </row>
    <row r="54" spans="1:12" x14ac:dyDescent="0.25">
      <c r="A54" s="5">
        <v>51</v>
      </c>
      <c r="B54" s="34"/>
      <c r="C54" s="5"/>
      <c r="D54" s="15"/>
      <c r="E54" s="7"/>
      <c r="F54" s="7"/>
      <c r="G54" s="7"/>
      <c r="H54" s="15"/>
      <c r="I54" s="29"/>
      <c r="J54" s="29"/>
    </row>
    <row r="55" spans="1:12" x14ac:dyDescent="0.25">
      <c r="A55" s="10">
        <v>52</v>
      </c>
      <c r="B55" s="34"/>
      <c r="C55" s="5"/>
      <c r="D55" s="15"/>
      <c r="E55" s="7"/>
      <c r="F55" s="7"/>
      <c r="G55" s="7"/>
      <c r="H55" s="15"/>
      <c r="I55" s="17"/>
      <c r="J55" s="17"/>
    </row>
    <row r="56" spans="1:12" x14ac:dyDescent="0.25">
      <c r="A56" s="5">
        <v>53</v>
      </c>
      <c r="B56" s="5"/>
      <c r="C56" s="5"/>
      <c r="D56" s="5"/>
      <c r="E56" s="7"/>
      <c r="F56" s="7"/>
      <c r="G56" s="7"/>
      <c r="H56" s="5"/>
      <c r="I56" s="5"/>
      <c r="J56" s="5"/>
    </row>
    <row r="57" spans="1:12" x14ac:dyDescent="0.25">
      <c r="A57" s="10">
        <v>54</v>
      </c>
      <c r="B57" s="5"/>
      <c r="C57" s="5"/>
      <c r="D57" s="5"/>
      <c r="E57" s="7"/>
      <c r="F57" s="7"/>
      <c r="G57" s="7"/>
      <c r="H57" s="5"/>
      <c r="I57" s="5"/>
      <c r="J57" s="5"/>
    </row>
    <row r="63" spans="1:12" x14ac:dyDescent="0.25">
      <c r="F63" s="1">
        <f>SUM(F12:F57)</f>
        <v>12980112</v>
      </c>
      <c r="G63" s="1">
        <f>SUM(G13:G57)</f>
        <v>49930512</v>
      </c>
    </row>
    <row r="64" spans="1:12" x14ac:dyDescent="0.25">
      <c r="G64" s="1">
        <f>G63-F63</f>
        <v>36950400</v>
      </c>
    </row>
    <row r="65" spans="7:7" x14ac:dyDescent="0.25">
      <c r="G65" s="30"/>
    </row>
  </sheetData>
  <mergeCells count="1">
    <mergeCell ref="A2:J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Tăng giảm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dcterms:created xsi:type="dcterms:W3CDTF">2021-03-17T01:59:52Z</dcterms:created>
  <dcterms:modified xsi:type="dcterms:W3CDTF">2021-11-22T07:44:19Z</dcterms:modified>
</cp:coreProperties>
</file>