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mc:AlternateContent xmlns:mc="http://schemas.openxmlformats.org/markup-compatibility/2006">
    <mc:Choice Requires="x15">
      <x15ac:absPath xmlns:x15ac="http://schemas.microsoft.com/office/spreadsheetml/2010/11/ac" url="/Users/nganphan/Downloads/"/>
    </mc:Choice>
  </mc:AlternateContent>
  <xr:revisionPtr revIDLastSave="0" documentId="8_{03E2693A-9EA2-324B-9A9C-9BD78326624F}" xr6:coauthVersionLast="47" xr6:coauthVersionMax="47" xr10:uidLastSave="{00000000-0000-0000-0000-000000000000}"/>
  <bookViews>
    <workbookView xWindow="2840" yWindow="500" windowWidth="22200" windowHeight="16380" tabRatio="500" activeTab="1" xr2:uid="{00000000-000D-0000-FFFF-FFFF00000000}"/>
  </bookViews>
  <sheets>
    <sheet name="HD &amp; LOW" sheetId="6" r:id="rId1"/>
    <sheet name="Chart" sheetId="7" r:id="rId2"/>
  </sheets>
  <definedNames>
    <definedName name="_xlnm.Print_Area" localSheetId="0">'HD &amp; LOW'!$A$1:$L$25</definedName>
    <definedName name="Slicer_Year">#N/A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4" i="6" l="1"/>
  <c r="D22" i="6"/>
  <c r="D19" i="6"/>
  <c r="E19" i="6"/>
  <c r="F19" i="6"/>
  <c r="F17" i="6"/>
  <c r="F23" i="6" s="1"/>
  <c r="K19" i="6"/>
  <c r="K20" i="6"/>
  <c r="K21" i="6"/>
  <c r="K23" i="6"/>
  <c r="K24" i="6"/>
  <c r="K25" i="6"/>
  <c r="J19" i="6"/>
  <c r="J25" i="6"/>
  <c r="J24" i="6"/>
  <c r="J21" i="6"/>
  <c r="L21" i="6"/>
  <c r="J20" i="6"/>
  <c r="L20" i="6"/>
  <c r="L23" i="6"/>
  <c r="L24" i="6"/>
  <c r="L25" i="6"/>
  <c r="L19" i="6"/>
  <c r="E20" i="6"/>
  <c r="F20" i="6"/>
  <c r="F25" i="6"/>
  <c r="F24" i="6"/>
  <c r="J17" i="6"/>
  <c r="J23" i="6" s="1"/>
  <c r="D20" i="6"/>
  <c r="J16" i="6"/>
  <c r="J22" i="6" s="1"/>
  <c r="F21" i="6"/>
  <c r="J15" i="6"/>
  <c r="E25" i="6"/>
  <c r="E24" i="6"/>
  <c r="E21" i="6"/>
  <c r="K17" i="6"/>
  <c r="L17" i="6"/>
  <c r="I17" i="6"/>
  <c r="K16" i="6"/>
  <c r="K22" i="6" s="1"/>
  <c r="L16" i="6"/>
  <c r="L22" i="6" s="1"/>
  <c r="I16" i="6"/>
  <c r="L15" i="6"/>
  <c r="I15" i="6"/>
  <c r="K15" i="6"/>
  <c r="E17" i="6"/>
  <c r="E23" i="6" s="1"/>
  <c r="E16" i="6"/>
  <c r="E22" i="6" s="1"/>
  <c r="D16" i="6"/>
  <c r="F16" i="6"/>
  <c r="F22" i="6" s="1"/>
  <c r="D25" i="6"/>
  <c r="D21" i="6"/>
  <c r="D17" i="6"/>
  <c r="D23" i="6" s="1"/>
  <c r="C17" i="6"/>
  <c r="C16" i="6"/>
  <c r="C15" i="6"/>
</calcChain>
</file>

<file path=xl/sharedStrings.xml><?xml version="1.0" encoding="utf-8"?>
<sst xmlns="http://schemas.openxmlformats.org/spreadsheetml/2006/main" count="76" uniqueCount="53">
  <si>
    <t>USD amounts from 10K Filings in millions</t>
  </si>
  <si>
    <t>HD</t>
  </si>
  <si>
    <t>LOW</t>
  </si>
  <si>
    <t>YE-Jan 2020</t>
  </si>
  <si>
    <t>YE-Jan 2021</t>
  </si>
  <si>
    <t>YE-Jan 2022</t>
  </si>
  <si>
    <t>YE-Jan 2023</t>
  </si>
  <si>
    <t>YE-Jan 2024</t>
  </si>
  <si>
    <t>Pre-Pandemic</t>
  </si>
  <si>
    <t>Restrictions</t>
  </si>
  <si>
    <t>Recovery</t>
  </si>
  <si>
    <t>Post-Pandemic</t>
  </si>
  <si>
    <t>FROM INCOME STATEMENT (for the 12 month period)</t>
  </si>
  <si>
    <t>Net Sales</t>
  </si>
  <si>
    <t>Cost of Sales</t>
  </si>
  <si>
    <t>Net Earnings</t>
  </si>
  <si>
    <t>FROM BALANCE SHEET (at the end of the 12 month period)</t>
  </si>
  <si>
    <t>Merchandise Inventory</t>
  </si>
  <si>
    <t>Total Current Assets</t>
  </si>
  <si>
    <t>Total Assets</t>
  </si>
  <si>
    <t>Total Current Liabilities</t>
  </si>
  <si>
    <t>Total Liabilities</t>
  </si>
  <si>
    <t>Computed</t>
  </si>
  <si>
    <t>Total Shareholder Equity</t>
  </si>
  <si>
    <t>Average Inventory</t>
  </si>
  <si>
    <t>Average Total Assets</t>
  </si>
  <si>
    <t>Ratios</t>
  </si>
  <si>
    <t>Gross Margin (%)</t>
  </si>
  <si>
    <t>ROR (%)</t>
  </si>
  <si>
    <t>ROA (%)</t>
  </si>
  <si>
    <t>Inventory Turnover Ratio</t>
  </si>
  <si>
    <t>Total Asset Turnover Ratio</t>
  </si>
  <si>
    <t>Debt to Assets Ratio</t>
  </si>
  <si>
    <t>Current Ratio</t>
  </si>
  <si>
    <t>Year</t>
  </si>
  <si>
    <t>Row Labels</t>
  </si>
  <si>
    <t>Grand Total</t>
  </si>
  <si>
    <t>HOME DEPOT</t>
  </si>
  <si>
    <t>LOWE'S</t>
  </si>
  <si>
    <t>HD - Gross Margin (%)</t>
  </si>
  <si>
    <t>LOW - Gross Margin (%)</t>
  </si>
  <si>
    <t>HD - ROA (%)</t>
  </si>
  <si>
    <t>LOW - ROA (%)</t>
  </si>
  <si>
    <t>HD - ROR (%)</t>
  </si>
  <si>
    <t>LOW - ROR (%)</t>
  </si>
  <si>
    <t>HD - Inventory Turnover</t>
  </si>
  <si>
    <t>LOW - Inventory Turnover</t>
  </si>
  <si>
    <t>HD - Total Asset Turnover</t>
  </si>
  <si>
    <t>LOW - Total Asset Turnover</t>
  </si>
  <si>
    <t>HD - Current Ratio</t>
  </si>
  <si>
    <t>LOW - Current Ratio</t>
  </si>
  <si>
    <t>HD - Debt to Assets</t>
  </si>
  <si>
    <t>LOW - Debt to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</si>
</sst>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name val="Calibri"/>
      <family val="2"/>
    </font>
    <font>
      <sz val="10"/>
      <color theme="1"/>
      <name val="Calibri"/>
      <family val="2"/>
      <scheme val="minor"/>
    </font>
    <font>
      <sz val="12"/>
      <color theme="1"/>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7" fillId="0" borderId="0" applyFont="0" applyFill="0" applyBorder="0" applyAlignment="0" applyProtection="0"/>
  </cellStyleXfs>
  <cellXfs count="34">
    <xf numFmtId="0" fontId="0" fillId="0" borderId="0" xfId="0"/>
    <xf numFmtId="0" fontId="1" fillId="0" borderId="0" xfId="0" applyFont="1"/>
    <xf numFmtId="0" fontId="0" fillId="0" borderId="0" xfId="0" applyAlignment="1">
      <alignment horizontal="center"/>
    </xf>
    <xf numFmtId="37" fontId="5" fillId="0" borderId="0" xfId="0" applyNumberFormat="1" applyFont="1" applyAlignment="1">
      <alignment horizontal="right" vertical="top"/>
    </xf>
    <xf numFmtId="37" fontId="4" fillId="0" borderId="0" xfId="0" applyNumberFormat="1" applyFont="1" applyAlignment="1">
      <alignment horizontal="right" vertical="top"/>
    </xf>
    <xf numFmtId="0" fontId="1" fillId="2" borderId="0" xfId="0" applyFont="1" applyFill="1" applyAlignment="1">
      <alignment horizontal="center"/>
    </xf>
    <xf numFmtId="0" fontId="6" fillId="2" borderId="0" xfId="0" applyFont="1" applyFill="1" applyAlignment="1">
      <alignment horizontal="center"/>
    </xf>
    <xf numFmtId="37" fontId="4" fillId="2" borderId="0" xfId="0" applyNumberFormat="1" applyFont="1" applyFill="1" applyAlignment="1">
      <alignment horizontal="right" vertical="top"/>
    </xf>
    <xf numFmtId="37" fontId="5" fillId="2" borderId="0" xfId="0" applyNumberFormat="1" applyFont="1" applyFill="1" applyAlignment="1">
      <alignment horizontal="right" vertical="top"/>
    </xf>
    <xf numFmtId="2" fontId="0" fillId="2" borderId="0" xfId="0" applyNumberFormat="1" applyFill="1"/>
    <xf numFmtId="0" fontId="1" fillId="3" borderId="0" xfId="0" applyFont="1" applyFill="1" applyAlignment="1">
      <alignment horizontal="center"/>
    </xf>
    <xf numFmtId="0" fontId="6" fillId="3" borderId="0" xfId="0" applyFont="1" applyFill="1" applyAlignment="1">
      <alignment horizontal="center"/>
    </xf>
    <xf numFmtId="37" fontId="4" fillId="3" borderId="0" xfId="0" applyNumberFormat="1" applyFont="1" applyFill="1" applyAlignment="1">
      <alignment horizontal="right" vertical="top"/>
    </xf>
    <xf numFmtId="37" fontId="5" fillId="3" borderId="0" xfId="0" applyNumberFormat="1" applyFont="1" applyFill="1" applyAlignment="1">
      <alignment horizontal="right" vertical="top"/>
    </xf>
    <xf numFmtId="37" fontId="0" fillId="0" borderId="0" xfId="0" applyNumberFormat="1" applyAlignment="1">
      <alignment horizontal="left" vertical="top"/>
    </xf>
    <xf numFmtId="0" fontId="1" fillId="4" borderId="0" xfId="0" applyFont="1" applyFill="1" applyAlignment="1">
      <alignment horizontal="center"/>
    </xf>
    <xf numFmtId="0" fontId="6" fillId="4" borderId="0" xfId="0" applyFont="1" applyFill="1" applyAlignment="1">
      <alignment horizontal="center"/>
    </xf>
    <xf numFmtId="37" fontId="4" fillId="4" borderId="0" xfId="0" applyNumberFormat="1" applyFont="1" applyFill="1" applyAlignment="1">
      <alignment horizontal="right" vertical="top"/>
    </xf>
    <xf numFmtId="37" fontId="5" fillId="4" borderId="0" xfId="0" applyNumberFormat="1" applyFont="1" applyFill="1" applyAlignment="1">
      <alignment horizontal="right" vertical="top"/>
    </xf>
    <xf numFmtId="0" fontId="6" fillId="5" borderId="0" xfId="0" applyFont="1" applyFill="1" applyAlignment="1">
      <alignment horizontal="center"/>
    </xf>
    <xf numFmtId="3" fontId="0" fillId="5" borderId="0" xfId="0" applyNumberFormat="1" applyFill="1" applyAlignment="1">
      <alignment horizontal="center"/>
    </xf>
    <xf numFmtId="0" fontId="0" fillId="5" borderId="0" xfId="0" applyFill="1" applyAlignment="1">
      <alignment horizontal="center"/>
    </xf>
    <xf numFmtId="2" fontId="0" fillId="6" borderId="0" xfId="0" applyNumberFormat="1" applyFill="1"/>
    <xf numFmtId="2" fontId="0" fillId="5" borderId="0" xfId="0" applyNumberFormat="1" applyFill="1" applyAlignment="1">
      <alignment horizontal="center"/>
    </xf>
    <xf numFmtId="4" fontId="0" fillId="5" borderId="0" xfId="0" applyNumberFormat="1" applyFill="1" applyAlignment="1">
      <alignment horizontal="center"/>
    </xf>
    <xf numFmtId="10" fontId="0" fillId="0" borderId="0" xfId="5" applyNumberFormat="1" applyFont="1"/>
    <xf numFmtId="0" fontId="0" fillId="0" borderId="0" xfId="0" pivotButton="1"/>
    <xf numFmtId="3" fontId="0" fillId="0" borderId="0" xfId="0" applyNumberFormat="1"/>
    <xf numFmtId="0" fontId="0" fillId="0" borderId="0" xfId="0" applyAlignment="1">
      <alignment horizontal="left"/>
    </xf>
    <xf numFmtId="10" fontId="0" fillId="0" borderId="0" xfId="0" applyNumberFormat="1"/>
    <xf numFmtId="0" fontId="0" fillId="2" borderId="0" xfId="0" applyFill="1"/>
    <xf numFmtId="0" fontId="9" fillId="0" borderId="0" xfId="0" applyFont="1"/>
    <xf numFmtId="0" fontId="10" fillId="0" borderId="0" xfId="0" applyFont="1"/>
    <xf numFmtId="0" fontId="8" fillId="0" borderId="0" xfId="0" applyFont="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Percent" xfId="5" builtinId="5"/>
  </cellStyles>
  <dxfs count="22">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i val="0"/>
        <strike val="0"/>
        <condense val="0"/>
        <extend val="0"/>
        <outline val="0"/>
        <shadow val="0"/>
        <u val="none"/>
        <vertAlign val="baseline"/>
        <sz val="12"/>
        <color theme="0"/>
        <name val="Calibri"/>
        <family val="2"/>
        <scheme val="minor"/>
      </font>
    </dxf>
    <dxf>
      <numFmt numFmtId="3" formatCode="#,##0"/>
    </dxf>
    <dxf>
      <numFmt numFmtId="3" formatCode="#,##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 vs LOW analysis.xlsx]Chart!PivotTable9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Chart!$E$7</c:f>
              <c:strCache>
                <c:ptCount val="1"/>
                <c:pt idx="0">
                  <c:v>HOME DEPOT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Chart!$D$8:$D$12</c:f>
              <c:strCache>
                <c:ptCount val="4"/>
                <c:pt idx="0">
                  <c:v>2021</c:v>
                </c:pt>
                <c:pt idx="1">
                  <c:v>2022</c:v>
                </c:pt>
                <c:pt idx="2">
                  <c:v>2023</c:v>
                </c:pt>
                <c:pt idx="3">
                  <c:v>2024</c:v>
                </c:pt>
              </c:strCache>
            </c:strRef>
          </c:cat>
          <c:val>
            <c:numRef>
              <c:f>Chart!$E$8:$E$12</c:f>
              <c:numCache>
                <c:formatCode>#,##0</c:formatCode>
                <c:ptCount val="4"/>
                <c:pt idx="0">
                  <c:v>12866</c:v>
                </c:pt>
                <c:pt idx="1">
                  <c:v>16433</c:v>
                </c:pt>
                <c:pt idx="2">
                  <c:v>17105</c:v>
                </c:pt>
                <c:pt idx="3">
                  <c:v>15143</c:v>
                </c:pt>
              </c:numCache>
            </c:numRef>
          </c:val>
          <c:extLst>
            <c:ext xmlns:c16="http://schemas.microsoft.com/office/drawing/2014/chart" uri="{C3380CC4-5D6E-409C-BE32-E72D297353CC}">
              <c16:uniqueId val="{00000000-812E-A241-A0D1-49E2356F388F}"/>
            </c:ext>
          </c:extLst>
        </c:ser>
        <c:ser>
          <c:idx val="1"/>
          <c:order val="1"/>
          <c:tx>
            <c:strRef>
              <c:f>Chart!$F$7</c:f>
              <c:strCache>
                <c:ptCount val="1"/>
                <c:pt idx="0">
                  <c:v>LOWE'S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Chart!$D$8:$D$12</c:f>
              <c:strCache>
                <c:ptCount val="4"/>
                <c:pt idx="0">
                  <c:v>2021</c:v>
                </c:pt>
                <c:pt idx="1">
                  <c:v>2022</c:v>
                </c:pt>
                <c:pt idx="2">
                  <c:v>2023</c:v>
                </c:pt>
                <c:pt idx="3">
                  <c:v>2024</c:v>
                </c:pt>
              </c:strCache>
            </c:strRef>
          </c:cat>
          <c:val>
            <c:numRef>
              <c:f>Chart!$F$8:$F$12</c:f>
              <c:numCache>
                <c:formatCode>#,##0</c:formatCode>
                <c:ptCount val="4"/>
                <c:pt idx="0">
                  <c:v>5835</c:v>
                </c:pt>
                <c:pt idx="1">
                  <c:v>8442</c:v>
                </c:pt>
                <c:pt idx="2">
                  <c:v>6437</c:v>
                </c:pt>
                <c:pt idx="3">
                  <c:v>7726</c:v>
                </c:pt>
              </c:numCache>
            </c:numRef>
          </c:val>
          <c:extLst>
            <c:ext xmlns:c16="http://schemas.microsoft.com/office/drawing/2014/chart" uri="{C3380CC4-5D6E-409C-BE32-E72D297353CC}">
              <c16:uniqueId val="{00000001-812E-A241-A0D1-49E2356F388F}"/>
            </c:ext>
          </c:extLst>
        </c:ser>
        <c:dLbls>
          <c:dLblPos val="outEnd"/>
          <c:showLegendKey val="0"/>
          <c:showVal val="1"/>
          <c:showCatName val="0"/>
          <c:showSerName val="0"/>
          <c:showPercent val="0"/>
          <c:showBubbleSize val="0"/>
        </c:dLbls>
        <c:gapWidth val="150"/>
        <c:axId val="641052895"/>
        <c:axId val="641026447"/>
      </c:barChart>
      <c:catAx>
        <c:axId val="64105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26447"/>
        <c:crosses val="autoZero"/>
        <c:auto val="1"/>
        <c:lblAlgn val="ctr"/>
        <c:lblOffset val="100"/>
        <c:noMultiLvlLbl val="0"/>
      </c:catAx>
      <c:valAx>
        <c:axId val="641026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0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Margin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Chart!$B$29</c:f>
              <c:strCache>
                <c:ptCount val="1"/>
                <c:pt idx="0">
                  <c:v>HD - Gross Margin (%)</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Chart!$B$30:$B$33</c:f>
              <c:numCache>
                <c:formatCode>General</c:formatCode>
                <c:ptCount val="4"/>
                <c:pt idx="0">
                  <c:v>33.950000000000003</c:v>
                </c:pt>
                <c:pt idx="1">
                  <c:v>33.630000000000003</c:v>
                </c:pt>
                <c:pt idx="2">
                  <c:v>33.53</c:v>
                </c:pt>
                <c:pt idx="3">
                  <c:v>33.380000000000003</c:v>
                </c:pt>
              </c:numCache>
            </c:numRef>
          </c:val>
          <c:smooth val="0"/>
          <c:extLst>
            <c:ext xmlns:c16="http://schemas.microsoft.com/office/drawing/2014/chart" uri="{C3380CC4-5D6E-409C-BE32-E72D297353CC}">
              <c16:uniqueId val="{00000000-A0DB-E14B-A63F-E0E46C510F33}"/>
            </c:ext>
          </c:extLst>
        </c:ser>
        <c:ser>
          <c:idx val="1"/>
          <c:order val="1"/>
          <c:tx>
            <c:strRef>
              <c:f>Chart!$C$29</c:f>
              <c:strCache>
                <c:ptCount val="1"/>
                <c:pt idx="0">
                  <c:v>LOW - Gross Margin (%)</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Chart!$C$30:$C$33</c:f>
              <c:numCache>
                <c:formatCode>General</c:formatCode>
                <c:ptCount val="4"/>
                <c:pt idx="0">
                  <c:v>33.01</c:v>
                </c:pt>
                <c:pt idx="1">
                  <c:v>33.299999999999997</c:v>
                </c:pt>
                <c:pt idx="2">
                  <c:v>33.229999999999997</c:v>
                </c:pt>
                <c:pt idx="3">
                  <c:v>33.39</c:v>
                </c:pt>
              </c:numCache>
            </c:numRef>
          </c:val>
          <c:smooth val="0"/>
          <c:extLst>
            <c:ext xmlns:c16="http://schemas.microsoft.com/office/drawing/2014/chart" uri="{C3380CC4-5D6E-409C-BE32-E72D297353CC}">
              <c16:uniqueId val="{00000001-A0DB-E14B-A63F-E0E46C510F33}"/>
            </c:ext>
          </c:extLst>
        </c:ser>
        <c:dLbls>
          <c:dLblPos val="ctr"/>
          <c:showLegendKey val="0"/>
          <c:showVal val="1"/>
          <c:showCatName val="0"/>
          <c:showSerName val="0"/>
          <c:showPercent val="0"/>
          <c:showBubbleSize val="0"/>
        </c:dLbls>
        <c:smooth val="0"/>
        <c:axId val="1884093919"/>
        <c:axId val="1884095631"/>
      </c:lineChart>
      <c:catAx>
        <c:axId val="188409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95631"/>
        <c:crosses val="autoZero"/>
        <c:auto val="1"/>
        <c:lblAlgn val="ctr"/>
        <c:lblOffset val="100"/>
        <c:noMultiLvlLbl val="0"/>
      </c:catAx>
      <c:valAx>
        <c:axId val="188409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9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Chart!$D$29</c:f>
              <c:strCache>
                <c:ptCount val="1"/>
                <c:pt idx="0">
                  <c:v>HD - ROA (%)</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Chart!$D$30:$D$33</c:f>
              <c:numCache>
                <c:formatCode>General</c:formatCode>
                <c:ptCount val="4"/>
                <c:pt idx="0">
                  <c:v>21.12</c:v>
                </c:pt>
                <c:pt idx="1">
                  <c:v>22.86</c:v>
                </c:pt>
                <c:pt idx="2">
                  <c:v>22.38</c:v>
                </c:pt>
                <c:pt idx="3">
                  <c:v>19.79</c:v>
                </c:pt>
              </c:numCache>
            </c:numRef>
          </c:val>
          <c:smooth val="0"/>
          <c:extLst>
            <c:ext xmlns:c16="http://schemas.microsoft.com/office/drawing/2014/chart" uri="{C3380CC4-5D6E-409C-BE32-E72D297353CC}">
              <c16:uniqueId val="{00000000-918B-0B4C-84F0-D0C6AABA2E4B}"/>
            </c:ext>
          </c:extLst>
        </c:ser>
        <c:ser>
          <c:idx val="1"/>
          <c:order val="1"/>
          <c:tx>
            <c:strRef>
              <c:f>Chart!$E$29</c:f>
              <c:strCache>
                <c:ptCount val="1"/>
                <c:pt idx="0">
                  <c:v>LOW - ROA (%)</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Chart!$E$30:$E$33</c:f>
              <c:numCache>
                <c:formatCode>General</c:formatCode>
                <c:ptCount val="4"/>
                <c:pt idx="0">
                  <c:v>13.54</c:v>
                </c:pt>
                <c:pt idx="1">
                  <c:v>18.91</c:v>
                </c:pt>
                <c:pt idx="2">
                  <c:v>14.73</c:v>
                </c:pt>
                <c:pt idx="3">
                  <c:v>18.489999999999998</c:v>
                </c:pt>
              </c:numCache>
            </c:numRef>
          </c:val>
          <c:smooth val="0"/>
          <c:extLst>
            <c:ext xmlns:c16="http://schemas.microsoft.com/office/drawing/2014/chart" uri="{C3380CC4-5D6E-409C-BE32-E72D297353CC}">
              <c16:uniqueId val="{00000001-918B-0B4C-84F0-D0C6AABA2E4B}"/>
            </c:ext>
          </c:extLst>
        </c:ser>
        <c:dLbls>
          <c:dLblPos val="l"/>
          <c:showLegendKey val="0"/>
          <c:showVal val="1"/>
          <c:showCatName val="0"/>
          <c:showSerName val="0"/>
          <c:showPercent val="0"/>
          <c:showBubbleSize val="0"/>
        </c:dLbls>
        <c:smooth val="0"/>
        <c:axId val="1884124175"/>
        <c:axId val="1884125887"/>
      </c:lineChart>
      <c:catAx>
        <c:axId val="188412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25887"/>
        <c:crosses val="autoZero"/>
        <c:auto val="1"/>
        <c:lblAlgn val="ctr"/>
        <c:lblOffset val="100"/>
        <c:noMultiLvlLbl val="0"/>
      </c:catAx>
      <c:valAx>
        <c:axId val="188412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2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Chart!$F$29</c:f>
              <c:strCache>
                <c:ptCount val="1"/>
                <c:pt idx="0">
                  <c:v>HD - ROR (%)</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Chart!$F$30:$F$33</c:f>
              <c:numCache>
                <c:formatCode>General</c:formatCode>
                <c:ptCount val="4"/>
                <c:pt idx="0">
                  <c:v>9.74</c:v>
                </c:pt>
                <c:pt idx="1">
                  <c:v>10.87</c:v>
                </c:pt>
                <c:pt idx="2">
                  <c:v>10.87</c:v>
                </c:pt>
                <c:pt idx="3">
                  <c:v>9.92</c:v>
                </c:pt>
              </c:numCache>
            </c:numRef>
          </c:val>
          <c:smooth val="0"/>
          <c:extLst>
            <c:ext xmlns:c16="http://schemas.microsoft.com/office/drawing/2014/chart" uri="{C3380CC4-5D6E-409C-BE32-E72D297353CC}">
              <c16:uniqueId val="{00000000-A073-7D41-B4C4-8EB60640EFDD}"/>
            </c:ext>
          </c:extLst>
        </c:ser>
        <c:ser>
          <c:idx val="1"/>
          <c:order val="1"/>
          <c:tx>
            <c:strRef>
              <c:f>Chart!$G$29</c:f>
              <c:strCache>
                <c:ptCount val="1"/>
                <c:pt idx="0">
                  <c:v>LOW - ROR (%)</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Chart!$G$30:$G$33</c:f>
              <c:numCache>
                <c:formatCode>General</c:formatCode>
                <c:ptCount val="4"/>
                <c:pt idx="0">
                  <c:v>6.51</c:v>
                </c:pt>
                <c:pt idx="1">
                  <c:v>8.77</c:v>
                </c:pt>
                <c:pt idx="2">
                  <c:v>6.63</c:v>
                </c:pt>
                <c:pt idx="3">
                  <c:v>8.94</c:v>
                </c:pt>
              </c:numCache>
            </c:numRef>
          </c:val>
          <c:smooth val="0"/>
          <c:extLst>
            <c:ext xmlns:c16="http://schemas.microsoft.com/office/drawing/2014/chart" uri="{C3380CC4-5D6E-409C-BE32-E72D297353CC}">
              <c16:uniqueId val="{00000001-A073-7D41-B4C4-8EB60640EFDD}"/>
            </c:ext>
          </c:extLst>
        </c:ser>
        <c:dLbls>
          <c:dLblPos val="l"/>
          <c:showLegendKey val="0"/>
          <c:showVal val="1"/>
          <c:showCatName val="0"/>
          <c:showSerName val="0"/>
          <c:showPercent val="0"/>
          <c:showBubbleSize val="0"/>
        </c:dLbls>
        <c:smooth val="0"/>
        <c:axId val="1884185615"/>
        <c:axId val="1884187327"/>
      </c:lineChart>
      <c:catAx>
        <c:axId val="188418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87327"/>
        <c:crosses val="autoZero"/>
        <c:auto val="1"/>
        <c:lblAlgn val="ctr"/>
        <c:lblOffset val="100"/>
        <c:noMultiLvlLbl val="0"/>
      </c:catAx>
      <c:valAx>
        <c:axId val="188418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8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a:t>
            </a:r>
            <a:r>
              <a:rPr lang="en-US" baseline="0"/>
              <a:t> Turnover</a:t>
            </a:r>
            <a:endParaRPr lang="en-US"/>
          </a:p>
        </c:rich>
      </c:tx>
      <c:layout>
        <c:manualLayout>
          <c:xMode val="edge"/>
          <c:yMode val="edge"/>
          <c:x val="0.3622707786526684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Chart!$H$29</c:f>
              <c:strCache>
                <c:ptCount val="1"/>
                <c:pt idx="0">
                  <c:v>HD - Inventory Turnover</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Chart!$H$30:$H$33</c:f>
              <c:numCache>
                <c:formatCode>General</c:formatCode>
                <c:ptCount val="4"/>
                <c:pt idx="0">
                  <c:v>5.6</c:v>
                </c:pt>
                <c:pt idx="1">
                  <c:v>5.19</c:v>
                </c:pt>
                <c:pt idx="2">
                  <c:v>4.46</c:v>
                </c:pt>
                <c:pt idx="3">
                  <c:v>4.4400000000000004</c:v>
                </c:pt>
              </c:numCache>
            </c:numRef>
          </c:val>
          <c:smooth val="0"/>
          <c:extLst>
            <c:ext xmlns:c16="http://schemas.microsoft.com/office/drawing/2014/chart" uri="{C3380CC4-5D6E-409C-BE32-E72D297353CC}">
              <c16:uniqueId val="{00000000-A977-0343-BA42-62C7B48525F1}"/>
            </c:ext>
          </c:extLst>
        </c:ser>
        <c:ser>
          <c:idx val="1"/>
          <c:order val="1"/>
          <c:tx>
            <c:strRef>
              <c:f>Chart!$I$29</c:f>
              <c:strCache>
                <c:ptCount val="1"/>
                <c:pt idx="0">
                  <c:v>LOW - Inventory Turnover</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Chart!$I$30:$I$33</c:f>
              <c:numCache>
                <c:formatCode>General</c:formatCode>
                <c:ptCount val="4"/>
                <c:pt idx="0">
                  <c:v>4.09</c:v>
                </c:pt>
                <c:pt idx="1">
                  <c:v>3.8</c:v>
                </c:pt>
                <c:pt idx="2">
                  <c:v>3.59</c:v>
                </c:pt>
                <c:pt idx="3">
                  <c:v>3.25</c:v>
                </c:pt>
              </c:numCache>
            </c:numRef>
          </c:val>
          <c:smooth val="0"/>
          <c:extLst>
            <c:ext xmlns:c16="http://schemas.microsoft.com/office/drawing/2014/chart" uri="{C3380CC4-5D6E-409C-BE32-E72D297353CC}">
              <c16:uniqueId val="{00000001-A977-0343-BA42-62C7B48525F1}"/>
            </c:ext>
          </c:extLst>
        </c:ser>
        <c:dLbls>
          <c:dLblPos val="l"/>
          <c:showLegendKey val="0"/>
          <c:showVal val="1"/>
          <c:showCatName val="0"/>
          <c:showSerName val="0"/>
          <c:showPercent val="0"/>
          <c:showBubbleSize val="0"/>
        </c:dLbls>
        <c:smooth val="0"/>
        <c:axId val="783305200"/>
        <c:axId val="783306912"/>
      </c:lineChart>
      <c:catAx>
        <c:axId val="78330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06912"/>
        <c:crosses val="autoZero"/>
        <c:auto val="1"/>
        <c:lblAlgn val="ctr"/>
        <c:lblOffset val="100"/>
        <c:noMultiLvlLbl val="0"/>
      </c:catAx>
      <c:valAx>
        <c:axId val="7833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0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Asset Turnover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Chart!$J$29</c:f>
              <c:strCache>
                <c:ptCount val="1"/>
                <c:pt idx="0">
                  <c:v>HD - Total Asset Turnover</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Chart!$J$30:$J$33</c:f>
              <c:numCache>
                <c:formatCode>General</c:formatCode>
                <c:ptCount val="4"/>
                <c:pt idx="0">
                  <c:v>2.17</c:v>
                </c:pt>
                <c:pt idx="1">
                  <c:v>2.16</c:v>
                </c:pt>
                <c:pt idx="2">
                  <c:v>2.12</c:v>
                </c:pt>
                <c:pt idx="3">
                  <c:v>2</c:v>
                </c:pt>
              </c:numCache>
            </c:numRef>
          </c:val>
          <c:smooth val="0"/>
          <c:extLst>
            <c:ext xmlns:c16="http://schemas.microsoft.com/office/drawing/2014/chart" uri="{C3380CC4-5D6E-409C-BE32-E72D297353CC}">
              <c16:uniqueId val="{00000000-2163-2E41-B9E3-3C721E3BCC0A}"/>
            </c:ext>
          </c:extLst>
        </c:ser>
        <c:ser>
          <c:idx val="1"/>
          <c:order val="1"/>
          <c:tx>
            <c:strRef>
              <c:f>Chart!$K$29</c:f>
              <c:strCache>
                <c:ptCount val="1"/>
                <c:pt idx="0">
                  <c:v>LOW - Total Asset Turnover</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Chart!$A$30:$A$33</c:f>
              <c:numCache>
                <c:formatCode>General</c:formatCode>
                <c:ptCount val="4"/>
                <c:pt idx="0">
                  <c:v>2021</c:v>
                </c:pt>
                <c:pt idx="1">
                  <c:v>2022</c:v>
                </c:pt>
                <c:pt idx="2">
                  <c:v>2023</c:v>
                </c:pt>
                <c:pt idx="3">
                  <c:v>2024</c:v>
                </c:pt>
              </c:numCache>
            </c:numRef>
          </c:cat>
          <c:val>
            <c:numRef>
              <c:f>Chart!$K$30:$K$33</c:f>
              <c:numCache>
                <c:formatCode>General</c:formatCode>
                <c:ptCount val="4"/>
                <c:pt idx="0">
                  <c:v>2.08</c:v>
                </c:pt>
                <c:pt idx="1">
                  <c:v>2.11</c:v>
                </c:pt>
                <c:pt idx="2">
                  <c:v>2.2000000000000002</c:v>
                </c:pt>
                <c:pt idx="3">
                  <c:v>2.02</c:v>
                </c:pt>
              </c:numCache>
            </c:numRef>
          </c:val>
          <c:smooth val="0"/>
          <c:extLst>
            <c:ext xmlns:c16="http://schemas.microsoft.com/office/drawing/2014/chart" uri="{C3380CC4-5D6E-409C-BE32-E72D297353CC}">
              <c16:uniqueId val="{00000001-2163-2E41-B9E3-3C721E3BCC0A}"/>
            </c:ext>
          </c:extLst>
        </c:ser>
        <c:dLbls>
          <c:dLblPos val="l"/>
          <c:showLegendKey val="0"/>
          <c:showVal val="1"/>
          <c:showCatName val="0"/>
          <c:showSerName val="0"/>
          <c:showPercent val="0"/>
          <c:showBubbleSize val="0"/>
        </c:dLbls>
        <c:smooth val="0"/>
        <c:axId val="585844511"/>
        <c:axId val="855857072"/>
      </c:lineChart>
      <c:catAx>
        <c:axId val="58584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57072"/>
        <c:crosses val="autoZero"/>
        <c:auto val="1"/>
        <c:lblAlgn val="ctr"/>
        <c:lblOffset val="100"/>
        <c:noMultiLvlLbl val="0"/>
      </c:catAx>
      <c:valAx>
        <c:axId val="8558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4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Chart!$I$5</c:f>
              <c:strCache>
                <c:ptCount val="1"/>
                <c:pt idx="0">
                  <c:v>HD - Current Ratio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Chart!$H$6:$H$9</c:f>
              <c:numCache>
                <c:formatCode>General</c:formatCode>
                <c:ptCount val="4"/>
                <c:pt idx="0">
                  <c:v>2021</c:v>
                </c:pt>
                <c:pt idx="1">
                  <c:v>2022</c:v>
                </c:pt>
                <c:pt idx="2">
                  <c:v>2023</c:v>
                </c:pt>
                <c:pt idx="3">
                  <c:v>2024</c:v>
                </c:pt>
              </c:numCache>
            </c:numRef>
          </c:cat>
          <c:val>
            <c:numRef>
              <c:f>Chart!$I$6:$I$9</c:f>
              <c:numCache>
                <c:formatCode>General</c:formatCode>
                <c:ptCount val="4"/>
                <c:pt idx="0">
                  <c:v>1.01</c:v>
                </c:pt>
                <c:pt idx="1">
                  <c:v>1.41</c:v>
                </c:pt>
                <c:pt idx="2">
                  <c:v>1.35</c:v>
                </c:pt>
                <c:pt idx="3">
                  <c:v>1.35</c:v>
                </c:pt>
              </c:numCache>
            </c:numRef>
          </c:val>
          <c:extLst>
            <c:ext xmlns:c16="http://schemas.microsoft.com/office/drawing/2014/chart" uri="{C3380CC4-5D6E-409C-BE32-E72D297353CC}">
              <c16:uniqueId val="{00000000-4A07-524F-9756-6B0973376D63}"/>
            </c:ext>
          </c:extLst>
        </c:ser>
        <c:dLbls>
          <c:dLblPos val="outEnd"/>
          <c:showLegendKey val="0"/>
          <c:showVal val="1"/>
          <c:showCatName val="0"/>
          <c:showSerName val="0"/>
          <c:showPercent val="0"/>
          <c:showBubbleSize val="0"/>
        </c:dLbls>
        <c:gapWidth val="75"/>
        <c:overlap val="-25"/>
        <c:axId val="1213040880"/>
        <c:axId val="783351008"/>
      </c:barChart>
      <c:lineChart>
        <c:grouping val="standard"/>
        <c:varyColors val="0"/>
        <c:ser>
          <c:idx val="1"/>
          <c:order val="1"/>
          <c:tx>
            <c:strRef>
              <c:f>Chart!$J$5</c:f>
              <c:strCache>
                <c:ptCount val="1"/>
                <c:pt idx="0">
                  <c:v>LOW - Current Ratio</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Chart!$J$6:$J$9</c:f>
              <c:numCache>
                <c:formatCode>General</c:formatCode>
                <c:ptCount val="4"/>
                <c:pt idx="0">
                  <c:v>1.02</c:v>
                </c:pt>
                <c:pt idx="1">
                  <c:v>1.1000000000000001</c:v>
                </c:pt>
                <c:pt idx="2">
                  <c:v>1.23</c:v>
                </c:pt>
                <c:pt idx="3">
                  <c:v>1.23</c:v>
                </c:pt>
              </c:numCache>
            </c:numRef>
          </c:val>
          <c:smooth val="0"/>
          <c:extLst>
            <c:ext xmlns:c16="http://schemas.microsoft.com/office/drawing/2014/chart" uri="{C3380CC4-5D6E-409C-BE32-E72D297353CC}">
              <c16:uniqueId val="{00000001-4A07-524F-9756-6B0973376D63}"/>
            </c:ext>
          </c:extLst>
        </c:ser>
        <c:dLbls>
          <c:showLegendKey val="0"/>
          <c:showVal val="1"/>
          <c:showCatName val="0"/>
          <c:showSerName val="0"/>
          <c:showPercent val="0"/>
          <c:showBubbleSize val="0"/>
        </c:dLbls>
        <c:marker val="1"/>
        <c:smooth val="0"/>
        <c:axId val="1213040880"/>
        <c:axId val="783351008"/>
      </c:lineChart>
      <c:catAx>
        <c:axId val="121304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1008"/>
        <c:crosses val="autoZero"/>
        <c:auto val="1"/>
        <c:lblAlgn val="ctr"/>
        <c:lblOffset val="100"/>
        <c:noMultiLvlLbl val="0"/>
      </c:catAx>
      <c:valAx>
        <c:axId val="78335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4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Debt</a:t>
            </a:r>
            <a:r>
              <a:rPr lang="en-US" baseline="0"/>
              <a:t> to asset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Chart!$K$5</c:f>
              <c:strCache>
                <c:ptCount val="1"/>
                <c:pt idx="0">
                  <c:v>HD - Debt to Assets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Chart!$H$6:$H$9</c:f>
              <c:numCache>
                <c:formatCode>General</c:formatCode>
                <c:ptCount val="4"/>
                <c:pt idx="0">
                  <c:v>2021</c:v>
                </c:pt>
                <c:pt idx="1">
                  <c:v>2022</c:v>
                </c:pt>
                <c:pt idx="2">
                  <c:v>2023</c:v>
                </c:pt>
                <c:pt idx="3">
                  <c:v>2024</c:v>
                </c:pt>
              </c:numCache>
            </c:numRef>
          </c:cat>
          <c:val>
            <c:numRef>
              <c:f>Chart!$K$6:$K$9</c:f>
              <c:numCache>
                <c:formatCode>General</c:formatCode>
                <c:ptCount val="4"/>
                <c:pt idx="0">
                  <c:v>1.02</c:v>
                </c:pt>
                <c:pt idx="1">
                  <c:v>0.98</c:v>
                </c:pt>
                <c:pt idx="2">
                  <c:v>0.99</c:v>
                </c:pt>
                <c:pt idx="3">
                  <c:v>0.99</c:v>
                </c:pt>
              </c:numCache>
            </c:numRef>
          </c:val>
          <c:extLst>
            <c:ext xmlns:c16="http://schemas.microsoft.com/office/drawing/2014/chart" uri="{C3380CC4-5D6E-409C-BE32-E72D297353CC}">
              <c16:uniqueId val="{00000000-7BD9-0F48-885F-63D2B744626F}"/>
            </c:ext>
          </c:extLst>
        </c:ser>
        <c:ser>
          <c:idx val="1"/>
          <c:order val="1"/>
          <c:tx>
            <c:strRef>
              <c:f>Chart!$L$5</c:f>
              <c:strCache>
                <c:ptCount val="1"/>
                <c:pt idx="0">
                  <c:v>LOW - Debt to Assets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Chart!$H$6:$H$9</c:f>
              <c:numCache>
                <c:formatCode>General</c:formatCode>
                <c:ptCount val="4"/>
                <c:pt idx="0">
                  <c:v>2021</c:v>
                </c:pt>
                <c:pt idx="1">
                  <c:v>2022</c:v>
                </c:pt>
                <c:pt idx="2">
                  <c:v>2023</c:v>
                </c:pt>
                <c:pt idx="3">
                  <c:v>2024</c:v>
                </c:pt>
              </c:numCache>
            </c:numRef>
          </c:cat>
          <c:val>
            <c:numRef>
              <c:f>Chart!$L$6:$L$9</c:f>
              <c:numCache>
                <c:formatCode>General</c:formatCode>
                <c:ptCount val="4"/>
                <c:pt idx="0">
                  <c:v>1.1100000000000001</c:v>
                </c:pt>
                <c:pt idx="1">
                  <c:v>1.33</c:v>
                </c:pt>
                <c:pt idx="2">
                  <c:v>1.36</c:v>
                </c:pt>
                <c:pt idx="3">
                  <c:v>1.36</c:v>
                </c:pt>
              </c:numCache>
            </c:numRef>
          </c:val>
          <c:extLst>
            <c:ext xmlns:c16="http://schemas.microsoft.com/office/drawing/2014/chart" uri="{C3380CC4-5D6E-409C-BE32-E72D297353CC}">
              <c16:uniqueId val="{00000001-7BD9-0F48-885F-63D2B744626F}"/>
            </c:ext>
          </c:extLst>
        </c:ser>
        <c:dLbls>
          <c:dLblPos val="ctr"/>
          <c:showLegendKey val="0"/>
          <c:showVal val="1"/>
          <c:showCatName val="0"/>
          <c:showSerName val="0"/>
          <c:showPercent val="0"/>
          <c:showBubbleSize val="0"/>
        </c:dLbls>
        <c:gapWidth val="79"/>
        <c:overlap val="100"/>
        <c:axId val="1098854512"/>
        <c:axId val="1092290608"/>
      </c:barChart>
      <c:catAx>
        <c:axId val="109885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2290608"/>
        <c:crosses val="autoZero"/>
        <c:auto val="1"/>
        <c:lblAlgn val="ctr"/>
        <c:lblOffset val="100"/>
        <c:noMultiLvlLbl val="0"/>
      </c:catAx>
      <c:valAx>
        <c:axId val="1092290608"/>
        <c:scaling>
          <c:orientation val="minMax"/>
        </c:scaling>
        <c:delete val="1"/>
        <c:axPos val="l"/>
        <c:numFmt formatCode="General" sourceLinked="1"/>
        <c:majorTickMark val="none"/>
        <c:minorTickMark val="none"/>
        <c:tickLblPos val="nextTo"/>
        <c:crossAx val="1098854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1104900</xdr:colOff>
      <xdr:row>4</xdr:row>
      <xdr:rowOff>114300</xdr:rowOff>
    </xdr:to>
    <xdr:sp macro="" textlink="">
      <xdr:nvSpPr>
        <xdr:cNvPr id="16" name="Rounded Rectangle 15">
          <a:extLst>
            <a:ext uri="{FF2B5EF4-FFF2-40B4-BE49-F238E27FC236}">
              <a16:creationId xmlns:a16="http://schemas.microsoft.com/office/drawing/2014/main" id="{B1F6479E-2EC0-8EE4-F82F-05243EADB00E}"/>
            </a:ext>
          </a:extLst>
        </xdr:cNvPr>
        <xdr:cNvSpPr/>
      </xdr:nvSpPr>
      <xdr:spPr>
        <a:xfrm>
          <a:off x="0" y="0"/>
          <a:ext cx="7086600" cy="9271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800" b="1">
              <a:latin typeface="+mj-lt"/>
              <a:cs typeface="ADLaM Display" panose="020F0502020204030204" pitchFamily="34" charset="0"/>
            </a:rPr>
            <a:t>HOME</a:t>
          </a:r>
          <a:r>
            <a:rPr lang="en-US" sz="2800" b="1" baseline="0">
              <a:latin typeface="+mj-lt"/>
              <a:cs typeface="ADLaM Display" panose="020F0502020204030204" pitchFamily="34" charset="0"/>
            </a:rPr>
            <a:t> DEPOT AND LOWE'S COMPARISION </a:t>
          </a:r>
          <a:endParaRPr lang="en-US" sz="2800" b="1">
            <a:latin typeface="+mj-lt"/>
            <a:cs typeface="ADLaM Display" panose="020F0502020204030204" pitchFamily="34" charset="0"/>
          </a:endParaRPr>
        </a:p>
      </xdr:txBody>
    </xdr:sp>
    <xdr:clientData/>
  </xdr:twoCellAnchor>
  <xdr:twoCellAnchor>
    <xdr:from>
      <xdr:col>0</xdr:col>
      <xdr:colOff>0</xdr:colOff>
      <xdr:row>12</xdr:row>
      <xdr:rowOff>44450</xdr:rowOff>
    </xdr:from>
    <xdr:to>
      <xdr:col>4</xdr:col>
      <xdr:colOff>571500</xdr:colOff>
      <xdr:row>26</xdr:row>
      <xdr:rowOff>38100</xdr:rowOff>
    </xdr:to>
    <xdr:graphicFrame macro="">
      <xdr:nvGraphicFramePr>
        <xdr:cNvPr id="17" name="Chart 16">
          <a:extLst>
            <a:ext uri="{FF2B5EF4-FFF2-40B4-BE49-F238E27FC236}">
              <a16:creationId xmlns:a16="http://schemas.microsoft.com/office/drawing/2014/main" id="{736303DA-1E55-C65E-4A6A-1C254D801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609600</xdr:colOff>
      <xdr:row>12</xdr:row>
      <xdr:rowOff>38100</xdr:rowOff>
    </xdr:from>
    <xdr:to>
      <xdr:col>6</xdr:col>
      <xdr:colOff>885658</xdr:colOff>
      <xdr:row>25</xdr:row>
      <xdr:rowOff>15872</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4331B53B-5077-2B61-CFB1-B4846E87F1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48300" y="2476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19050</xdr:rowOff>
    </xdr:from>
    <xdr:to>
      <xdr:col>2</xdr:col>
      <xdr:colOff>1130300</xdr:colOff>
      <xdr:row>46</xdr:row>
      <xdr:rowOff>120650</xdr:rowOff>
    </xdr:to>
    <xdr:graphicFrame macro="">
      <xdr:nvGraphicFramePr>
        <xdr:cNvPr id="7" name="Chart 6">
          <a:extLst>
            <a:ext uri="{FF2B5EF4-FFF2-40B4-BE49-F238E27FC236}">
              <a16:creationId xmlns:a16="http://schemas.microsoft.com/office/drawing/2014/main" id="{84DFAC5F-E952-E8A5-332D-FC8D0EC2F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1098550</xdr:colOff>
      <xdr:row>33</xdr:row>
      <xdr:rowOff>6350</xdr:rowOff>
    </xdr:from>
    <xdr:to>
      <xdr:col>5</xdr:col>
      <xdr:colOff>908050</xdr:colOff>
      <xdr:row>46</xdr:row>
      <xdr:rowOff>107950</xdr:rowOff>
    </xdr:to>
    <xdr:graphicFrame macro="">
      <xdr:nvGraphicFramePr>
        <xdr:cNvPr id="8" name="Chart 7">
          <a:extLst>
            <a:ext uri="{FF2B5EF4-FFF2-40B4-BE49-F238E27FC236}">
              <a16:creationId xmlns:a16="http://schemas.microsoft.com/office/drawing/2014/main" id="{591B95EE-A3B5-AD91-0CC3-BC7F8CA81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968375</xdr:colOff>
      <xdr:row>33</xdr:row>
      <xdr:rowOff>33338</xdr:rowOff>
    </xdr:from>
    <xdr:to>
      <xdr:col>8</xdr:col>
      <xdr:colOff>873125</xdr:colOff>
      <xdr:row>46</xdr:row>
      <xdr:rowOff>93663</xdr:rowOff>
    </xdr:to>
    <xdr:graphicFrame macro="">
      <xdr:nvGraphicFramePr>
        <xdr:cNvPr id="9" name="Chart 8">
          <a:extLst>
            <a:ext uri="{FF2B5EF4-FFF2-40B4-BE49-F238E27FC236}">
              <a16:creationId xmlns:a16="http://schemas.microsoft.com/office/drawing/2014/main" id="{5339CBF9-2889-F796-C8E8-77A7A111F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873125</xdr:colOff>
      <xdr:row>33</xdr:row>
      <xdr:rowOff>33338</xdr:rowOff>
    </xdr:from>
    <xdr:to>
      <xdr:col>10</xdr:col>
      <xdr:colOff>1666875</xdr:colOff>
      <xdr:row>46</xdr:row>
      <xdr:rowOff>93663</xdr:rowOff>
    </xdr:to>
    <xdr:graphicFrame macro="">
      <xdr:nvGraphicFramePr>
        <xdr:cNvPr id="10" name="Chart 9">
          <a:extLst>
            <a:ext uri="{FF2B5EF4-FFF2-40B4-BE49-F238E27FC236}">
              <a16:creationId xmlns:a16="http://schemas.microsoft.com/office/drawing/2014/main" id="{7CD38496-AFAD-E966-A534-EFDCADE5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1635125</xdr:colOff>
      <xdr:row>33</xdr:row>
      <xdr:rowOff>33338</xdr:rowOff>
    </xdr:from>
    <xdr:to>
      <xdr:col>14</xdr:col>
      <xdr:colOff>730250</xdr:colOff>
      <xdr:row>46</xdr:row>
      <xdr:rowOff>93663</xdr:rowOff>
    </xdr:to>
    <xdr:graphicFrame macro="">
      <xdr:nvGraphicFramePr>
        <xdr:cNvPr id="11" name="Chart 10">
          <a:extLst>
            <a:ext uri="{FF2B5EF4-FFF2-40B4-BE49-F238E27FC236}">
              <a16:creationId xmlns:a16="http://schemas.microsoft.com/office/drawing/2014/main" id="{9F56A6D5-2473-6CC6-99D4-B021B5FDC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913509</xdr:colOff>
      <xdr:row>9</xdr:row>
      <xdr:rowOff>110065</xdr:rowOff>
    </xdr:from>
    <xdr:to>
      <xdr:col>9</xdr:col>
      <xdr:colOff>802105</xdr:colOff>
      <xdr:row>27</xdr:row>
      <xdr:rowOff>89122</xdr:rowOff>
    </xdr:to>
    <xdr:graphicFrame macro="">
      <xdr:nvGraphicFramePr>
        <xdr:cNvPr id="2" name="Chart 1">
          <a:extLst>
            <a:ext uri="{FF2B5EF4-FFF2-40B4-BE49-F238E27FC236}">
              <a16:creationId xmlns:a16="http://schemas.microsoft.com/office/drawing/2014/main" id="{011B47D0-72BF-D2FF-C778-186D13E80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755315</xdr:colOff>
      <xdr:row>9</xdr:row>
      <xdr:rowOff>110066</xdr:rowOff>
    </xdr:from>
    <xdr:to>
      <xdr:col>12</xdr:col>
      <xdr:colOff>891228</xdr:colOff>
      <xdr:row>27</xdr:row>
      <xdr:rowOff>66842</xdr:rowOff>
    </xdr:to>
    <xdr:graphicFrame macro="">
      <xdr:nvGraphicFramePr>
        <xdr:cNvPr id="3" name="Chart 2">
          <a:extLst>
            <a:ext uri="{FF2B5EF4-FFF2-40B4-BE49-F238E27FC236}">
              <a16:creationId xmlns:a16="http://schemas.microsoft.com/office/drawing/2014/main" id="{FED012A9-6145-616C-A2BB-AE2D0CF93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n Tuyet Phan" refreshedDate="45765.84605428241" createdVersion="8" refreshedVersion="8" minRefreshableVersion="3" recordCount="4" xr:uid="{3B220E5F-658D-164F-A4F9-5249DC46F9FC}">
  <cacheSource type="worksheet">
    <worksheetSource name="Table8"/>
  </cacheSource>
  <cacheFields count="3">
    <cacheField name="Year" numFmtId="0">
      <sharedItems containsSemiMixedTypes="0" containsString="0" containsNumber="1" containsInteger="1" minValue="2021" maxValue="2024" count="4">
        <n v="2021"/>
        <n v="2022"/>
        <n v="2023"/>
        <n v="2024"/>
      </sharedItems>
    </cacheField>
    <cacheField name="HD" numFmtId="3">
      <sharedItems containsSemiMixedTypes="0" containsString="0" containsNumber="1" containsInteger="1" minValue="12866" maxValue="17105"/>
    </cacheField>
    <cacheField name="LOW" numFmtId="3">
      <sharedItems containsSemiMixedTypes="0" containsString="0" containsNumber="1" containsInteger="1" minValue="5835" maxValue="8442"/>
    </cacheField>
  </cacheFields>
  <extLst>
    <ext xmlns:x14="http://schemas.microsoft.com/office/spreadsheetml/2009/9/main" uri="{725AE2AE-9491-48be-B2B4-4EB974FC3084}">
      <x14:pivotCacheDefinition pivotCacheId="2065349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2866"/>
    <n v="5835"/>
  </r>
  <r>
    <x v="1"/>
    <n v="16433"/>
    <n v="8442"/>
  </r>
  <r>
    <x v="2"/>
    <n v="17105"/>
    <n v="6437"/>
  </r>
  <r>
    <x v="3"/>
    <n v="15143"/>
    <n v="77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4E84F-C073-C945-A8FE-BBC90A80B630}"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D7:F12" firstHeaderRow="0" firstDataRow="1" firstDataCol="1"/>
  <pivotFields count="3">
    <pivotField axis="axisRow" showAll="0">
      <items count="5">
        <item x="0"/>
        <item x="1"/>
        <item x="2"/>
        <item x="3"/>
        <item t="default"/>
      </items>
    </pivotField>
    <pivotField dataField="1" numFmtId="3" showAll="0"/>
    <pivotField dataField="1" numFmtId="3" showAll="0"/>
  </pivotFields>
  <rowFields count="1">
    <field x="0"/>
  </rowFields>
  <rowItems count="5">
    <i>
      <x/>
    </i>
    <i>
      <x v="1"/>
    </i>
    <i>
      <x v="2"/>
    </i>
    <i>
      <x v="3"/>
    </i>
    <i t="grand">
      <x/>
    </i>
  </rowItems>
  <colFields count="1">
    <field x="-2"/>
  </colFields>
  <colItems count="2">
    <i>
      <x/>
    </i>
    <i i="1">
      <x v="1"/>
    </i>
  </colItems>
  <dataFields count="2">
    <dataField name="HOME DEPOT" fld="1" baseField="0" baseItem="0" numFmtId="3"/>
    <dataField name="LOWE'S" fld="2" baseField="0"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6B017D3-58CD-C649-843C-23B0232DC06A}" sourceName="Year">
  <pivotTables>
    <pivotTable tabId="7" name="PivotTable9"/>
  </pivotTables>
  <data>
    <tabular pivotCacheId="206534983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3DD6C80-195D-9846-B6C2-F8F72F169223}" cache="Slicer_Year"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3F50F3-CC0F-C04E-A891-9B2A5EBDB577}" name="Table8" displayName="Table8" ref="A7:C11" totalsRowShown="0">
  <autoFilter ref="A7:C11" xr:uid="{5F3F50F3-CC0F-C04E-A891-9B2A5EBDB577}"/>
  <tableColumns count="3">
    <tableColumn id="1" xr3:uid="{8D2F60F8-819A-3C4E-B486-4D6100EA9A45}" name="Year"/>
    <tableColumn id="2" xr3:uid="{2C986E07-2FE9-AF4D-A6F1-00F84580C84A}" name="HD" dataDxfId="21"/>
    <tableColumn id="3" xr3:uid="{3024EB6B-1368-2142-8373-84FEB7D15177}" name="LOW" dataDxfId="2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DEA3FF-D7DA-5449-8D28-C52CEAF43EBB}" name="Table2" displayName="Table2" ref="A29:K33" totalsRowShown="0" headerRowDxfId="19" dataDxfId="18">
  <autoFilter ref="A29:K33" xr:uid="{DADEA3FF-D7DA-5449-8D28-C52CEAF43EBB}"/>
  <tableColumns count="11">
    <tableColumn id="1" xr3:uid="{2EBFC327-B802-AA4D-AE19-D110E52FAD30}" name="Year" dataDxfId="17"/>
    <tableColumn id="2" xr3:uid="{BB6620F0-4643-C440-8D01-12B8E8533F1B}" name="HD - Gross Margin (%)" dataDxfId="16"/>
    <tableColumn id="3" xr3:uid="{D064451F-C8B4-D54F-A7DD-80CD45F03847}" name="LOW - Gross Margin (%)" dataDxfId="15"/>
    <tableColumn id="4" xr3:uid="{DD334138-76A8-C54C-92B3-CE16E3B920D4}" name="HD - ROA (%)" dataDxfId="14"/>
    <tableColumn id="5" xr3:uid="{FFD48383-C9D6-6441-B74A-15ECB9E0C586}" name="LOW - ROA (%)" dataDxfId="13"/>
    <tableColumn id="6" xr3:uid="{39C8F78B-7328-6641-9701-B6746D1FB857}" name="HD - ROR (%)" dataDxfId="12"/>
    <tableColumn id="7" xr3:uid="{B239C2F5-4DE0-2B4E-AE04-753FC14D00E6}" name="LOW - ROR (%)" dataDxfId="11"/>
    <tableColumn id="8" xr3:uid="{7DBCAC66-7F21-DE4D-8284-905493C99EE3}" name="HD - Inventory Turnover" dataDxfId="10"/>
    <tableColumn id="9" xr3:uid="{86384727-DBE3-7641-BF5B-4E95D39033E9}" name="LOW - Inventory Turnover" dataDxfId="9"/>
    <tableColumn id="10" xr3:uid="{C53A401E-0B38-104D-87B0-F2B9E3CA8585}" name="HD - Total Asset Turnover" dataDxfId="8"/>
    <tableColumn id="11" xr3:uid="{409DC9D2-44F0-5043-B837-5029661F7A6B}" name="LOW - Total Asset Turnover" dataDxfId="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88F736-6068-5548-9F51-0A696664D5B3}" name="Table3" displayName="Table3" ref="H5:L9" totalsRowShown="0" headerRowDxfId="6" dataDxfId="5">
  <autoFilter ref="H5:L9" xr:uid="{7B88F736-6068-5548-9F51-0A696664D5B3}"/>
  <tableColumns count="5">
    <tableColumn id="1" xr3:uid="{616BE6A4-E4C8-C841-8DF8-4857F1084E79}" name="Year" dataDxfId="4"/>
    <tableColumn id="2" xr3:uid="{E0E11DC2-ADF7-E34F-B9F5-6C245CC404D1}" name="HD - Current Ratio" dataDxfId="3"/>
    <tableColumn id="3" xr3:uid="{E876A34C-6E4B-6B45-93EC-DAB23C84681C}" name="LOW - Current Ratio" dataDxfId="2"/>
    <tableColumn id="4" xr3:uid="{5A63C31E-534B-464E-96F1-AD9C5B1B80B8}" name="HD - Debt to Assets" dataDxfId="1"/>
    <tableColumn id="5" xr3:uid="{3D4EDD5F-B0D3-C240-9D0E-300BA58EDC14}" name="LOW - Debt to Asset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828C6-7D22-FA4F-8DC5-246F78F5E002}">
  <sheetPr>
    <pageSetUpPr fitToPage="1"/>
  </sheetPr>
  <dimension ref="A1:L28"/>
  <sheetViews>
    <sheetView zoomScaleNormal="100" workbookViewId="0">
      <selection activeCell="C24" sqref="C24:F24"/>
    </sheetView>
  </sheetViews>
  <sheetFormatPr baseColWidth="10" defaultColWidth="11" defaultRowHeight="16" x14ac:dyDescent="0.2"/>
  <cols>
    <col min="1" max="1" width="51.33203125" customWidth="1"/>
    <col min="2" max="6" width="12" customWidth="1"/>
    <col min="7" max="7" width="14.6640625" style="3" customWidth="1"/>
    <col min="8" max="12" width="12" customWidth="1"/>
    <col min="13" max="13" width="13.1640625" customWidth="1"/>
  </cols>
  <sheetData>
    <row r="1" spans="1:12" x14ac:dyDescent="0.2">
      <c r="A1" s="1" t="s">
        <v>0</v>
      </c>
      <c r="B1" s="15" t="s">
        <v>1</v>
      </c>
      <c r="C1" s="5" t="s">
        <v>1</v>
      </c>
      <c r="D1" s="5" t="s">
        <v>1</v>
      </c>
      <c r="E1" s="10" t="s">
        <v>1</v>
      </c>
      <c r="F1" s="10" t="s">
        <v>1</v>
      </c>
      <c r="H1" s="15" t="s">
        <v>2</v>
      </c>
      <c r="I1" s="5" t="s">
        <v>2</v>
      </c>
      <c r="J1" s="5" t="s">
        <v>2</v>
      </c>
      <c r="K1" s="10" t="s">
        <v>2</v>
      </c>
      <c r="L1" s="10" t="s">
        <v>2</v>
      </c>
    </row>
    <row r="2" spans="1:12" x14ac:dyDescent="0.2">
      <c r="A2" s="2"/>
      <c r="B2" s="16" t="s">
        <v>3</v>
      </c>
      <c r="C2" s="6" t="s">
        <v>4</v>
      </c>
      <c r="D2" s="6" t="s">
        <v>5</v>
      </c>
      <c r="E2" s="11" t="s">
        <v>6</v>
      </c>
      <c r="F2" s="19" t="s">
        <v>7</v>
      </c>
      <c r="H2" s="16" t="s">
        <v>3</v>
      </c>
      <c r="I2" s="6" t="s">
        <v>4</v>
      </c>
      <c r="J2" s="6" t="s">
        <v>5</v>
      </c>
      <c r="K2" s="11" t="s">
        <v>6</v>
      </c>
      <c r="L2" s="19" t="s">
        <v>7</v>
      </c>
    </row>
    <row r="3" spans="1:12" x14ac:dyDescent="0.2">
      <c r="A3" s="2"/>
      <c r="B3" s="16" t="s">
        <v>8</v>
      </c>
      <c r="C3" s="6" t="s">
        <v>9</v>
      </c>
      <c r="D3" s="6" t="s">
        <v>9</v>
      </c>
      <c r="E3" s="11" t="s">
        <v>10</v>
      </c>
      <c r="F3" s="19" t="s">
        <v>11</v>
      </c>
      <c r="H3" s="16" t="s">
        <v>8</v>
      </c>
      <c r="I3" s="6" t="s">
        <v>9</v>
      </c>
      <c r="J3" s="6" t="s">
        <v>9</v>
      </c>
      <c r="K3" s="11" t="s">
        <v>10</v>
      </c>
      <c r="L3" s="19" t="s">
        <v>11</v>
      </c>
    </row>
    <row r="4" spans="1:12" x14ac:dyDescent="0.2">
      <c r="A4" s="1" t="s">
        <v>12</v>
      </c>
    </row>
    <row r="5" spans="1:12" x14ac:dyDescent="0.2">
      <c r="A5" t="s">
        <v>13</v>
      </c>
      <c r="C5" s="7">
        <v>132110</v>
      </c>
      <c r="D5" s="7">
        <v>151157</v>
      </c>
      <c r="E5" s="12">
        <v>157403</v>
      </c>
      <c r="F5" s="20">
        <v>152669</v>
      </c>
      <c r="I5" s="7">
        <v>89597</v>
      </c>
      <c r="J5" s="7">
        <v>96250</v>
      </c>
      <c r="K5" s="12">
        <v>97059</v>
      </c>
      <c r="L5" s="20">
        <v>86377</v>
      </c>
    </row>
    <row r="6" spans="1:12" x14ac:dyDescent="0.2">
      <c r="A6" t="s">
        <v>14</v>
      </c>
      <c r="C6" s="7">
        <v>87257</v>
      </c>
      <c r="D6" s="7">
        <v>100325</v>
      </c>
      <c r="E6" s="12">
        <v>104625</v>
      </c>
      <c r="F6" s="20">
        <v>101709</v>
      </c>
      <c r="I6" s="8">
        <v>60025</v>
      </c>
      <c r="J6" s="8">
        <v>64194</v>
      </c>
      <c r="K6" s="13">
        <v>64802</v>
      </c>
      <c r="L6" s="21">
        <v>57533</v>
      </c>
    </row>
    <row r="7" spans="1:12" x14ac:dyDescent="0.2">
      <c r="A7" t="s">
        <v>15</v>
      </c>
      <c r="C7" s="7">
        <v>12866</v>
      </c>
      <c r="D7" s="7">
        <v>16433</v>
      </c>
      <c r="E7" s="12">
        <v>17105</v>
      </c>
      <c r="F7" s="20">
        <v>15143</v>
      </c>
      <c r="I7" s="8">
        <v>5835</v>
      </c>
      <c r="J7" s="8">
        <v>8442</v>
      </c>
      <c r="K7" s="13">
        <v>6437</v>
      </c>
      <c r="L7" s="21">
        <v>7726</v>
      </c>
    </row>
    <row r="8" spans="1:12" x14ac:dyDescent="0.2">
      <c r="A8" s="1" t="s">
        <v>16</v>
      </c>
      <c r="G8"/>
    </row>
    <row r="9" spans="1:12" x14ac:dyDescent="0.2">
      <c r="A9" t="s">
        <v>17</v>
      </c>
      <c r="B9" s="17">
        <v>14531</v>
      </c>
      <c r="C9" s="7">
        <v>16627</v>
      </c>
      <c r="D9" s="7">
        <v>22068</v>
      </c>
      <c r="E9" s="12">
        <v>24886</v>
      </c>
      <c r="F9" s="20">
        <v>20976</v>
      </c>
      <c r="H9" s="18">
        <v>13179</v>
      </c>
      <c r="I9" s="8">
        <v>16193</v>
      </c>
      <c r="J9" s="8">
        <v>17605</v>
      </c>
      <c r="K9" s="13">
        <v>18532</v>
      </c>
      <c r="L9" s="21">
        <v>16894</v>
      </c>
    </row>
    <row r="10" spans="1:12" x14ac:dyDescent="0.2">
      <c r="A10" t="s">
        <v>18</v>
      </c>
      <c r="C10" s="7">
        <v>28477</v>
      </c>
      <c r="D10" s="7">
        <v>29055</v>
      </c>
      <c r="E10" s="12">
        <v>32471</v>
      </c>
      <c r="F10" s="20">
        <v>29775</v>
      </c>
      <c r="I10" s="8">
        <v>22326</v>
      </c>
      <c r="J10" s="8">
        <v>20060</v>
      </c>
      <c r="K10" s="13">
        <v>21442</v>
      </c>
      <c r="L10" s="21">
        <v>19071</v>
      </c>
    </row>
    <row r="11" spans="1:12" x14ac:dyDescent="0.2">
      <c r="A11" t="s">
        <v>19</v>
      </c>
      <c r="B11" s="17">
        <v>51236</v>
      </c>
      <c r="C11" s="7">
        <v>70581</v>
      </c>
      <c r="D11" s="7">
        <v>71876</v>
      </c>
      <c r="E11" s="12">
        <v>76445</v>
      </c>
      <c r="F11" s="20">
        <v>76530</v>
      </c>
      <c r="H11" s="18">
        <v>39471</v>
      </c>
      <c r="I11" s="8">
        <v>46735</v>
      </c>
      <c r="J11" s="8">
        <v>44640</v>
      </c>
      <c r="K11" s="13">
        <v>43708</v>
      </c>
      <c r="L11" s="21">
        <v>41795</v>
      </c>
    </row>
    <row r="12" spans="1:12" x14ac:dyDescent="0.2">
      <c r="A12" t="s">
        <v>20</v>
      </c>
      <c r="C12" s="7">
        <v>23166</v>
      </c>
      <c r="D12" s="7">
        <v>28693</v>
      </c>
      <c r="E12" s="12">
        <v>23110</v>
      </c>
      <c r="F12" s="20">
        <v>22015</v>
      </c>
      <c r="I12" s="8">
        <v>18730</v>
      </c>
      <c r="J12" s="8">
        <v>19668</v>
      </c>
      <c r="K12" s="13">
        <v>19511</v>
      </c>
      <c r="L12" s="20">
        <v>15568</v>
      </c>
    </row>
    <row r="13" spans="1:12" x14ac:dyDescent="0.2">
      <c r="A13" t="s">
        <v>21</v>
      </c>
      <c r="C13" s="7">
        <v>67282</v>
      </c>
      <c r="D13" s="7">
        <v>73572</v>
      </c>
      <c r="E13" s="12">
        <v>74883</v>
      </c>
      <c r="F13" s="20">
        <v>75486</v>
      </c>
      <c r="I13" s="8">
        <v>45298</v>
      </c>
      <c r="J13" s="8">
        <v>49456</v>
      </c>
      <c r="K13" s="13">
        <v>57962</v>
      </c>
      <c r="L13" s="20">
        <v>56845</v>
      </c>
    </row>
    <row r="14" spans="1:12" x14ac:dyDescent="0.2">
      <c r="A14" s="1" t="s">
        <v>22</v>
      </c>
      <c r="G14"/>
    </row>
    <row r="15" spans="1:12" x14ac:dyDescent="0.2">
      <c r="A15" t="s">
        <v>23</v>
      </c>
      <c r="C15" s="7">
        <f t="shared" ref="C15" si="0">C11-C13</f>
        <v>3299</v>
      </c>
      <c r="D15" s="7">
        <v>-1696</v>
      </c>
      <c r="E15" s="12">
        <v>1562</v>
      </c>
      <c r="F15" s="20">
        <v>1044</v>
      </c>
      <c r="I15" s="7">
        <f>I11-I13</f>
        <v>1437</v>
      </c>
      <c r="J15" s="7">
        <f>SUMPRODUCT(J11-J13)</f>
        <v>-4816</v>
      </c>
      <c r="K15" s="12">
        <f>K11-K13</f>
        <v>-14254</v>
      </c>
      <c r="L15" s="20">
        <f>L11-L13</f>
        <v>-15050</v>
      </c>
    </row>
    <row r="16" spans="1:12" x14ac:dyDescent="0.2">
      <c r="A16" t="s">
        <v>24</v>
      </c>
      <c r="C16" s="7">
        <f t="shared" ref="C16" si="1">(C9+B9)/2</f>
        <v>15579</v>
      </c>
      <c r="D16" s="7">
        <f>(D9+C9)/2</f>
        <v>19347.5</v>
      </c>
      <c r="E16" s="12">
        <f>(E9+D9)/2</f>
        <v>23477</v>
      </c>
      <c r="F16" s="21">
        <f>(F9+E9)/2</f>
        <v>22931</v>
      </c>
      <c r="I16" s="7">
        <f>(I9+H9)/2</f>
        <v>14686</v>
      </c>
      <c r="J16" s="7">
        <f>(J9+I9)/2</f>
        <v>16899</v>
      </c>
      <c r="K16" s="12">
        <f>(K9+J9)/2</f>
        <v>18068.5</v>
      </c>
      <c r="L16" s="21">
        <f>(L9+K9)/2</f>
        <v>17713</v>
      </c>
    </row>
    <row r="17" spans="1:12" x14ac:dyDescent="0.2">
      <c r="A17" t="s">
        <v>25</v>
      </c>
      <c r="C17" s="7">
        <f t="shared" ref="C17" si="2">(C11+B11)/2</f>
        <v>60908.5</v>
      </c>
      <c r="D17" s="7">
        <f>(D11+C11)/2</f>
        <v>71228.5</v>
      </c>
      <c r="E17" s="12">
        <f>(D11+E11)/2</f>
        <v>74160.5</v>
      </c>
      <c r="F17" s="21">
        <f>(F11+E11)/2</f>
        <v>76487.5</v>
      </c>
      <c r="I17" s="7">
        <f>(I11+H11)/2</f>
        <v>43103</v>
      </c>
      <c r="J17" s="7">
        <f>(J11+I11)/2</f>
        <v>45687.5</v>
      </c>
      <c r="K17" s="12">
        <f>(K11+J11)/2</f>
        <v>44174</v>
      </c>
      <c r="L17" s="21">
        <f>(L11+K11)/2</f>
        <v>42751.5</v>
      </c>
    </row>
    <row r="18" spans="1:12" x14ac:dyDescent="0.2">
      <c r="A18" s="1" t="s">
        <v>26</v>
      </c>
    </row>
    <row r="19" spans="1:12" x14ac:dyDescent="0.2">
      <c r="A19" t="s">
        <v>27</v>
      </c>
      <c r="C19" s="9">
        <v>33.951252743925515</v>
      </c>
      <c r="D19" s="9">
        <f>((D5-D6)/D5)*100</f>
        <v>33.628611311417927</v>
      </c>
      <c r="E19" s="22">
        <f>((E5-E6)/E5)*100</f>
        <v>33.530491794946734</v>
      </c>
      <c r="F19" s="23">
        <f>((F5-F6)/F5)*100</f>
        <v>33.379402498215093</v>
      </c>
      <c r="I19" s="9">
        <v>33.005569382903445</v>
      </c>
      <c r="J19" s="9">
        <f>((J5-J6)/J5)*100</f>
        <v>33.304935064935066</v>
      </c>
      <c r="K19" s="22">
        <f>((K5-K6)/K5)*100</f>
        <v>33.234424422258627</v>
      </c>
      <c r="L19" s="23">
        <f>((L5-L6)/L5)*100</f>
        <v>33.39314863910532</v>
      </c>
    </row>
    <row r="20" spans="1:12" x14ac:dyDescent="0.2">
      <c r="A20" t="s">
        <v>28</v>
      </c>
      <c r="C20" s="9">
        <v>9.73885398531527</v>
      </c>
      <c r="D20" s="9">
        <f>(D7/D5)*100</f>
        <v>10.871477999695681</v>
      </c>
      <c r="E20" s="22">
        <f>(E7/E5)*100</f>
        <v>10.867010158637383</v>
      </c>
      <c r="F20" s="23">
        <f>(F7/F5)*100</f>
        <v>9.9188440351348337</v>
      </c>
      <c r="I20" s="9">
        <v>6.5124948379968073</v>
      </c>
      <c r="J20" s="9">
        <f>J7/J5*100</f>
        <v>8.7709090909090897</v>
      </c>
      <c r="K20" s="22">
        <f>K7/K5*100</f>
        <v>6.6320485477905189</v>
      </c>
      <c r="L20" s="23">
        <f>(L7/L5)*100</f>
        <v>8.9445106915035257</v>
      </c>
    </row>
    <row r="21" spans="1:12" x14ac:dyDescent="0.2">
      <c r="A21" t="s">
        <v>29</v>
      </c>
      <c r="C21" s="9">
        <v>21.123488511455708</v>
      </c>
      <c r="D21" s="9">
        <f>(D7/D11)*100</f>
        <v>22.862986254104289</v>
      </c>
      <c r="E21" s="22">
        <f>(E7/E11)*100</f>
        <v>22.375564131074629</v>
      </c>
      <c r="F21" s="23">
        <f>(F7/F11)*100</f>
        <v>19.787011629426367</v>
      </c>
      <c r="I21" s="9">
        <v>13.537340788344199</v>
      </c>
      <c r="J21" s="9">
        <f>(J7/J11)*100</f>
        <v>18.911290322580644</v>
      </c>
      <c r="K21" s="22">
        <f>(K7/K11)*100</f>
        <v>14.727281046947926</v>
      </c>
      <c r="L21" s="23">
        <f>(L7/L11)*100</f>
        <v>18.48546476851298</v>
      </c>
    </row>
    <row r="22" spans="1:12" x14ac:dyDescent="0.2">
      <c r="A22" t="s">
        <v>30</v>
      </c>
      <c r="C22" s="9">
        <v>5.6009371589960848</v>
      </c>
      <c r="D22" s="9">
        <f>(D6/D16)</f>
        <v>5.1854244734461821</v>
      </c>
      <c r="E22" s="22">
        <f>(E6/E16)</f>
        <v>4.4564893299825359</v>
      </c>
      <c r="F22" s="23">
        <f>(F6/F16)</f>
        <v>4.4354367450176619</v>
      </c>
      <c r="I22" s="9">
        <v>4.08722592945663</v>
      </c>
      <c r="J22" s="9">
        <f>J6/J16</f>
        <v>3.7986863127995738</v>
      </c>
      <c r="K22" s="22">
        <f>K6/K16</f>
        <v>3.5864626283310734</v>
      </c>
      <c r="L22" s="23">
        <f>(L6/L16)</f>
        <v>3.2480663919155424</v>
      </c>
    </row>
    <row r="23" spans="1:12" x14ac:dyDescent="0.2">
      <c r="A23" t="s">
        <v>31</v>
      </c>
      <c r="C23" s="9">
        <v>2.1689911917055911</v>
      </c>
      <c r="D23" s="9">
        <f>D5/D17</f>
        <v>2.1221421200783395</v>
      </c>
      <c r="E23" s="22">
        <f>E5/E17</f>
        <v>2.1224641149938308</v>
      </c>
      <c r="F23" s="23">
        <f>F5/F17</f>
        <v>1.9959993462984147</v>
      </c>
      <c r="I23" s="9">
        <v>2.0786720181889899</v>
      </c>
      <c r="J23" s="9">
        <f>J5/J17</f>
        <v>2.1067031463748291</v>
      </c>
      <c r="K23" s="22">
        <f>K5/K17</f>
        <v>2.1971974464617197</v>
      </c>
      <c r="L23" s="23">
        <f>L5/L17</f>
        <v>2.0204437271206857</v>
      </c>
    </row>
    <row r="24" spans="1:12" x14ac:dyDescent="0.2">
      <c r="A24" s="14" t="s">
        <v>32</v>
      </c>
      <c r="C24" s="9">
        <v>0.95325937575268105</v>
      </c>
      <c r="D24" s="9">
        <f>D13/D11</f>
        <v>1.0235961934442652</v>
      </c>
      <c r="E24" s="22">
        <f>E13/E11</f>
        <v>0.97956700896069071</v>
      </c>
      <c r="F24" s="23">
        <f>F13/F11</f>
        <v>0.98635829086632698</v>
      </c>
      <c r="I24" s="9">
        <v>0.96925216647052503</v>
      </c>
      <c r="J24" s="9">
        <f>J13/J11</f>
        <v>1.1078853046594983</v>
      </c>
      <c r="K24" s="22">
        <f>K13/K11</f>
        <v>1.3261187883225038</v>
      </c>
      <c r="L24" s="23">
        <f>L13/L11</f>
        <v>1.3600909199665032</v>
      </c>
    </row>
    <row r="25" spans="1:12" x14ac:dyDescent="0.2">
      <c r="A25" t="s">
        <v>33</v>
      </c>
      <c r="C25" s="9">
        <v>1.2292583959250627</v>
      </c>
      <c r="D25" s="9">
        <f>D10/D12</f>
        <v>1.012616317568745</v>
      </c>
      <c r="E25" s="22">
        <f>E10/E12</f>
        <v>1.4050627434011251</v>
      </c>
      <c r="F25" s="23">
        <f>F10/F12</f>
        <v>1.3524869407222349</v>
      </c>
      <c r="I25" s="9">
        <v>1.191991457554725</v>
      </c>
      <c r="J25" s="9">
        <f>J10/J12</f>
        <v>1.0199308521456172</v>
      </c>
      <c r="K25" s="22">
        <f>K10/K12</f>
        <v>1.098969811900979</v>
      </c>
      <c r="L25" s="24">
        <f>L10/L12</f>
        <v>1.2250128468653649</v>
      </c>
    </row>
    <row r="27" spans="1:12" x14ac:dyDescent="0.2">
      <c r="H27" s="4"/>
      <c r="I27" s="4"/>
      <c r="J27" s="4"/>
      <c r="K27" s="4"/>
      <c r="L27" s="4"/>
    </row>
    <row r="28" spans="1:12" x14ac:dyDescent="0.2">
      <c r="C28" s="30"/>
      <c r="D28" s="30"/>
      <c r="E28" s="30"/>
      <c r="F28" s="30"/>
      <c r="H28" s="4"/>
      <c r="I28" s="4"/>
      <c r="J28" s="4"/>
      <c r="K28" s="4"/>
      <c r="L28" s="4"/>
    </row>
  </sheetData>
  <printOptions gridLines="1"/>
  <pageMargins left="0.7" right="0.7" top="0.75" bottom="0.75" header="0.3" footer="0.3"/>
  <pageSetup scale="65" orientation="landscape" horizontalDpi="0" verticalDpi="0"/>
  <ignoredErrors>
    <ignoredError sqref="E17" formula="1"/>
  </ignoredErrors>
  <extLst>
    <ext xmlns:x14="http://schemas.microsoft.com/office/spreadsheetml/2009/9/main" uri="{05C60535-1F16-4fd2-B633-F4F36F0B64E0}">
      <x14:sparklineGroups xmlns:xm="http://schemas.microsoft.com/office/excel/2006/main">
        <x14:sparklineGroup displayEmptyCellsAs="gap" high="1" low="1" xr2:uid="{A46EB52B-38D9-8A49-B7C6-F1AA627F0D97}">
          <x14:colorSeries rgb="FF00B050"/>
          <x14:colorNegative rgb="FFFF0000"/>
          <x14:colorAxis rgb="FF000000"/>
          <x14:colorMarkers rgb="FF0070C0"/>
          <x14:colorFirst rgb="FFFFC000"/>
          <x14:colorLast rgb="FFFFC000"/>
          <x14:colorHigh rgb="FF00B050"/>
          <x14:colorLow rgb="FFFF0000"/>
          <x14:sparklines>
            <x14:sparkline>
              <xm:f>'HD &amp; LOW'!C19:F19</xm:f>
              <xm:sqref>G19</xm:sqref>
            </x14:sparkline>
            <x14:sparkline>
              <xm:f>'HD &amp; LOW'!C20:F20</xm:f>
              <xm:sqref>G20</xm:sqref>
            </x14:sparkline>
            <x14:sparkline>
              <xm:f>'HD &amp; LOW'!C21:F21</xm:f>
              <xm:sqref>G21</xm:sqref>
            </x14:sparkline>
            <x14:sparkline>
              <xm:f>'HD &amp; LOW'!C22:F22</xm:f>
              <xm:sqref>G22</xm:sqref>
            </x14:sparkline>
            <x14:sparkline>
              <xm:f>'HD &amp; LOW'!C23:F23</xm:f>
              <xm:sqref>G23</xm:sqref>
            </x14:sparkline>
            <x14:sparkline>
              <xm:f>'HD &amp; LOW'!C24:F24</xm:f>
              <xm:sqref>G24</xm:sqref>
            </x14:sparkline>
            <x14:sparkline>
              <xm:f>'HD &amp; LOW'!C25:F25</xm:f>
              <xm:sqref>G25</xm:sqref>
            </x14:sparkline>
          </x14:sparklines>
        </x14:sparklineGroup>
        <x14:sparklineGroup displayEmptyCellsAs="gap" high="1" low="1" xr2:uid="{287462B7-9151-0447-A2E5-6D02A96AC5FC}">
          <x14:colorSeries rgb="FF00B050"/>
          <x14:colorNegative rgb="FFFF0000"/>
          <x14:colorAxis rgb="FF000000"/>
          <x14:colorMarkers rgb="FF0070C0"/>
          <x14:colorFirst rgb="FFFFC000"/>
          <x14:colorLast rgb="FFFFC000"/>
          <x14:colorHigh rgb="FF00B050"/>
          <x14:colorLow rgb="FFFF0000"/>
          <x14:sparklines>
            <x14:sparkline>
              <xm:f>'HD &amp; LOW'!I19:L19</xm:f>
              <xm:sqref>M19</xm:sqref>
            </x14:sparkline>
            <x14:sparkline>
              <xm:f>'HD &amp; LOW'!I20:L20</xm:f>
              <xm:sqref>M20</xm:sqref>
            </x14:sparkline>
            <x14:sparkline>
              <xm:f>'HD &amp; LOW'!I21:L21</xm:f>
              <xm:sqref>M21</xm:sqref>
            </x14:sparkline>
            <x14:sparkline>
              <xm:f>'HD &amp; LOW'!I22:L22</xm:f>
              <xm:sqref>M22</xm:sqref>
            </x14:sparkline>
            <x14:sparkline>
              <xm:f>'HD &amp; LOW'!I23:L23</xm:f>
              <xm:sqref>M23</xm:sqref>
            </x14:sparkline>
            <x14:sparkline>
              <xm:f>'HD &amp; LOW'!I24:L24</xm:f>
              <xm:sqref>M24</xm:sqref>
            </x14:sparkline>
            <x14:sparkline>
              <xm:f>'HD &amp; LOW'!I25:L25</xm:f>
              <xm:sqref>M25</xm:sqref>
            </x14:sparkline>
          </x14:sparklines>
        </x14:sparklineGroup>
        <x14:sparklineGroup displayEmptyCellsAs="gap" high="1" low="1" xr2:uid="{E1B59D02-0EDF-4746-9F06-F8B21F7FC242}">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'HD &amp; LOW'!C5:F5</xm:f>
              <xm:sqref>G5</xm:sqref>
            </x14:sparkline>
            <x14:sparkline>
              <xm:f>'HD &amp; LOW'!C6:F6</xm:f>
              <xm:sqref>G6</xm:sqref>
            </x14:sparkline>
            <x14:sparkline>
              <xm:f>'HD &amp; LOW'!C7:F7</xm:f>
              <xm:sqref>G7</xm:sqref>
            </x14:sparkline>
            <x14:sparkline>
              <xm:f>'HD &amp; LOW'!C8:F8</xm:f>
              <xm:sqref>G8</xm:sqref>
            </x14:sparkline>
            <x14:sparkline>
              <xm:f>'HD &amp; LOW'!C9:F9</xm:f>
              <xm:sqref>G9</xm:sqref>
            </x14:sparkline>
            <x14:sparkline>
              <xm:f>'HD &amp; LOW'!C10:F10</xm:f>
              <xm:sqref>G10</xm:sqref>
            </x14:sparkline>
            <x14:sparkline>
              <xm:f>'HD &amp; LOW'!C11:F11</xm:f>
              <xm:sqref>G11</xm:sqref>
            </x14:sparkline>
            <x14:sparkline>
              <xm:f>'HD &amp; LOW'!C12:F12</xm:f>
              <xm:sqref>G12</xm:sqref>
            </x14:sparkline>
            <x14:sparkline>
              <xm:f>'HD &amp; LOW'!C13:F13</xm:f>
              <xm:sqref>G13</xm:sqref>
            </x14:sparkline>
            <x14:sparkline>
              <xm:f>'HD &amp; LOW'!C14:F14</xm:f>
              <xm:sqref>G14</xm:sqref>
            </x14:sparkline>
            <x14:sparkline>
              <xm:f>'HD &amp; LOW'!C15:F15</xm:f>
              <xm:sqref>G15</xm:sqref>
            </x14:sparkline>
            <x14:sparkline>
              <xm:f>'HD &amp; LOW'!C16:F16</xm:f>
              <xm:sqref>G16</xm:sqref>
            </x14:sparkline>
            <x14:sparkline>
              <xm:f>'HD &amp; LOW'!C17:F17</xm:f>
              <xm:sqref>G17</xm:sqref>
            </x14:sparkline>
          </x14:sparklines>
        </x14:sparklineGroup>
        <x14:sparklineGroup displayEmptyCellsAs="gap" high="1" low="1" xr2:uid="{6E2157AC-A7BD-FD4B-8F14-9B214552AA2E}">
          <x14:colorSeries rgb="FF376092"/>
          <x14:colorNegative rgb="FFD00000"/>
          <x14:colorAxis rgb="FF000000"/>
          <x14:colorMarkers rgb="FFD00000"/>
          <x14:colorFirst rgb="FFD00000"/>
          <x14:colorLast rgb="FFD00000"/>
          <x14:colorHigh rgb="FFD00000"/>
          <x14:colorLow rgb="FFD00000"/>
          <x14:sparklines>
            <x14:sparkline>
              <xm:f>'HD &amp; LOW'!I5:L5</xm:f>
              <xm:sqref>M5</xm:sqref>
            </x14:sparkline>
            <x14:sparkline>
              <xm:f>'HD &amp; LOW'!I6:L6</xm:f>
              <xm:sqref>M6</xm:sqref>
            </x14:sparkline>
            <x14:sparkline>
              <xm:f>'HD &amp; LOW'!I7:L7</xm:f>
              <xm:sqref>M7</xm:sqref>
            </x14:sparkline>
            <x14:sparkline>
              <xm:f>'HD &amp; LOW'!I8:L8</xm:f>
              <xm:sqref>M8</xm:sqref>
            </x14:sparkline>
            <x14:sparkline>
              <xm:f>'HD &amp; LOW'!I9:L9</xm:f>
              <xm:sqref>M9</xm:sqref>
            </x14:sparkline>
            <x14:sparkline>
              <xm:f>'HD &amp; LOW'!I10:L10</xm:f>
              <xm:sqref>M10</xm:sqref>
            </x14:sparkline>
            <x14:sparkline>
              <xm:f>'HD &amp; LOW'!I11:L11</xm:f>
              <xm:sqref>M11</xm:sqref>
            </x14:sparkline>
            <x14:sparkline>
              <xm:f>'HD &amp; LOW'!I12:L12</xm:f>
              <xm:sqref>M12</xm:sqref>
            </x14:sparkline>
            <x14:sparkline>
              <xm:f>'HD &amp; LOW'!I13:L13</xm:f>
              <xm:sqref>M13</xm:sqref>
            </x14:sparkline>
            <x14:sparkline>
              <xm:f>'HD &amp; LOW'!I14:L14</xm:f>
              <xm:sqref>M14</xm:sqref>
            </x14:sparkline>
            <x14:sparkline>
              <xm:f>'HD &amp; LOW'!I15:L15</xm:f>
              <xm:sqref>M15</xm:sqref>
            </x14:sparkline>
            <x14:sparkline>
              <xm:f>'HD &amp; LOW'!I16:L16</xm:f>
              <xm:sqref>M16</xm:sqref>
            </x14:sparkline>
            <x14:sparkline>
              <xm:f>'HD &amp; LOW'!I17:L17</xm:f>
              <xm:sqref>M17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3BEF-28C8-7A4B-8319-2794E51E8319}">
  <dimension ref="A2:L33"/>
  <sheetViews>
    <sheetView tabSelected="1" zoomScale="57" zoomScaleNormal="80" workbookViewId="0">
      <selection activeCell="P11" sqref="P11"/>
    </sheetView>
  </sheetViews>
  <sheetFormatPr baseColWidth="10" defaultRowHeight="16" x14ac:dyDescent="0.2"/>
  <cols>
    <col min="1" max="1" width="19.5" customWidth="1"/>
    <col min="2" max="2" width="22.1640625" customWidth="1"/>
    <col min="3" max="3" width="23.5" customWidth="1"/>
    <col min="4" max="4" width="15.33203125" bestFit="1" customWidth="1"/>
    <col min="5" max="5" width="12.6640625" bestFit="1" customWidth="1"/>
    <col min="6" max="6" width="7.83203125" bestFit="1" customWidth="1"/>
    <col min="7" max="7" width="19.5" customWidth="1"/>
    <col min="8" max="8" width="22" customWidth="1"/>
    <col min="9" max="10" width="24.83203125" customWidth="1"/>
    <col min="11" max="11" width="26.1640625" customWidth="1"/>
    <col min="12" max="12" width="20.6640625" customWidth="1"/>
    <col min="13" max="13" width="14.5" bestFit="1" customWidth="1"/>
    <col min="14" max="14" width="11.5" bestFit="1" customWidth="1"/>
    <col min="16" max="16" width="15.33203125" bestFit="1" customWidth="1"/>
    <col min="17" max="17" width="25.6640625" bestFit="1" customWidth="1"/>
    <col min="18" max="18" width="23.5" bestFit="1" customWidth="1"/>
    <col min="19" max="19" width="24.5" bestFit="1" customWidth="1"/>
    <col min="20" max="20" width="26.5" bestFit="1" customWidth="1"/>
    <col min="21" max="21" width="7.33203125" bestFit="1" customWidth="1"/>
    <col min="22" max="22" width="10.1640625" bestFit="1" customWidth="1"/>
    <col min="23" max="23" width="11" bestFit="1" customWidth="1"/>
  </cols>
  <sheetData>
    <row r="2" spans="1:12" x14ac:dyDescent="0.2">
      <c r="B2" s="25"/>
      <c r="C2" s="29"/>
    </row>
    <row r="3" spans="1:12" x14ac:dyDescent="0.2">
      <c r="B3" s="25"/>
      <c r="C3" s="29"/>
    </row>
    <row r="4" spans="1:12" x14ac:dyDescent="0.2">
      <c r="B4" s="25"/>
      <c r="C4" s="29"/>
    </row>
    <row r="5" spans="1:12" x14ac:dyDescent="0.2">
      <c r="B5" s="25"/>
      <c r="C5" s="29"/>
      <c r="H5" s="31" t="s">
        <v>34</v>
      </c>
      <c r="I5" s="31" t="s">
        <v>49</v>
      </c>
      <c r="J5" s="31" t="s">
        <v>50</v>
      </c>
      <c r="K5" s="31" t="s">
        <v>51</v>
      </c>
      <c r="L5" s="31" t="s">
        <v>52</v>
      </c>
    </row>
    <row r="6" spans="1:12" x14ac:dyDescent="0.2">
      <c r="H6" s="32">
        <v>2021</v>
      </c>
      <c r="I6" s="32">
        <v>1.01</v>
      </c>
      <c r="J6" s="32">
        <v>1.02</v>
      </c>
      <c r="K6" s="32">
        <v>1.02</v>
      </c>
      <c r="L6" s="32">
        <v>1.1100000000000001</v>
      </c>
    </row>
    <row r="7" spans="1:12" x14ac:dyDescent="0.2">
      <c r="A7" t="s">
        <v>34</v>
      </c>
      <c r="B7" t="s">
        <v>1</v>
      </c>
      <c r="C7" t="s">
        <v>2</v>
      </c>
      <c r="D7" s="26" t="s">
        <v>35</v>
      </c>
      <c r="E7" t="s">
        <v>37</v>
      </c>
      <c r="F7" t="s">
        <v>38</v>
      </c>
      <c r="H7" s="32">
        <v>2022</v>
      </c>
      <c r="I7" s="32">
        <v>1.41</v>
      </c>
      <c r="J7" s="32">
        <v>1.1000000000000001</v>
      </c>
      <c r="K7" s="32">
        <v>0.98</v>
      </c>
      <c r="L7" s="32">
        <v>1.33</v>
      </c>
    </row>
    <row r="8" spans="1:12" x14ac:dyDescent="0.2">
      <c r="A8">
        <v>2021</v>
      </c>
      <c r="B8" s="27">
        <v>12866</v>
      </c>
      <c r="C8" s="27">
        <v>5835</v>
      </c>
      <c r="D8" s="28">
        <v>2021</v>
      </c>
      <c r="E8" s="27">
        <v>12866</v>
      </c>
      <c r="F8" s="27">
        <v>5835</v>
      </c>
      <c r="H8" s="32">
        <v>2023</v>
      </c>
      <c r="I8" s="32">
        <v>1.35</v>
      </c>
      <c r="J8" s="32">
        <v>1.23</v>
      </c>
      <c r="K8" s="32">
        <v>0.99</v>
      </c>
      <c r="L8" s="32">
        <v>1.36</v>
      </c>
    </row>
    <row r="9" spans="1:12" x14ac:dyDescent="0.2">
      <c r="A9">
        <v>2022</v>
      </c>
      <c r="B9" s="27">
        <v>16433</v>
      </c>
      <c r="C9" s="27">
        <v>8442</v>
      </c>
      <c r="D9" s="28">
        <v>2022</v>
      </c>
      <c r="E9" s="27">
        <v>16433</v>
      </c>
      <c r="F9" s="27">
        <v>8442</v>
      </c>
      <c r="H9" s="32">
        <v>2024</v>
      </c>
      <c r="I9" s="32">
        <v>1.35</v>
      </c>
      <c r="J9" s="32">
        <v>1.23</v>
      </c>
      <c r="K9" s="32">
        <v>0.99</v>
      </c>
      <c r="L9" s="32">
        <v>1.36</v>
      </c>
    </row>
    <row r="10" spans="1:12" x14ac:dyDescent="0.2">
      <c r="A10">
        <v>2023</v>
      </c>
      <c r="B10" s="27">
        <v>17105</v>
      </c>
      <c r="C10" s="27">
        <v>6437</v>
      </c>
      <c r="D10" s="28">
        <v>2023</v>
      </c>
      <c r="E10" s="27">
        <v>17105</v>
      </c>
      <c r="F10" s="27">
        <v>6437</v>
      </c>
    </row>
    <row r="11" spans="1:12" x14ac:dyDescent="0.2">
      <c r="A11">
        <v>2024</v>
      </c>
      <c r="B11" s="27">
        <v>15143</v>
      </c>
      <c r="C11" s="27">
        <v>7726</v>
      </c>
      <c r="D11" s="28">
        <v>2024</v>
      </c>
      <c r="E11" s="27">
        <v>15143</v>
      </c>
      <c r="F11" s="27">
        <v>7726</v>
      </c>
    </row>
    <row r="12" spans="1:12" x14ac:dyDescent="0.2">
      <c r="D12" s="28" t="s">
        <v>36</v>
      </c>
      <c r="E12" s="27">
        <v>61547</v>
      </c>
      <c r="F12" s="27">
        <v>28440</v>
      </c>
    </row>
    <row r="29" spans="1:11" x14ac:dyDescent="0.2">
      <c r="A29" s="33" t="s">
        <v>34</v>
      </c>
      <c r="B29" s="33" t="s">
        <v>39</v>
      </c>
      <c r="C29" s="33" t="s">
        <v>40</v>
      </c>
      <c r="D29" s="33" t="s">
        <v>41</v>
      </c>
      <c r="E29" s="33" t="s">
        <v>42</v>
      </c>
      <c r="F29" s="33" t="s">
        <v>43</v>
      </c>
      <c r="G29" s="33" t="s">
        <v>44</v>
      </c>
      <c r="H29" s="33" t="s">
        <v>45</v>
      </c>
      <c r="I29" s="33" t="s">
        <v>46</v>
      </c>
      <c r="J29" s="33" t="s">
        <v>47</v>
      </c>
      <c r="K29" s="33" t="s">
        <v>48</v>
      </c>
    </row>
    <row r="30" spans="1:11" x14ac:dyDescent="0.2">
      <c r="A30" s="32">
        <v>2021</v>
      </c>
      <c r="B30" s="32">
        <v>33.950000000000003</v>
      </c>
      <c r="C30" s="32">
        <v>33.01</v>
      </c>
      <c r="D30" s="32">
        <v>21.12</v>
      </c>
      <c r="E30" s="32">
        <v>13.54</v>
      </c>
      <c r="F30" s="32">
        <v>9.74</v>
      </c>
      <c r="G30" s="32">
        <v>6.51</v>
      </c>
      <c r="H30" s="32">
        <v>5.6</v>
      </c>
      <c r="I30" s="32">
        <v>4.09</v>
      </c>
      <c r="J30" s="32">
        <v>2.17</v>
      </c>
      <c r="K30" s="32">
        <v>2.08</v>
      </c>
    </row>
    <row r="31" spans="1:11" x14ac:dyDescent="0.2">
      <c r="A31" s="32">
        <v>2022</v>
      </c>
      <c r="B31" s="32">
        <v>33.630000000000003</v>
      </c>
      <c r="C31" s="32">
        <v>33.299999999999997</v>
      </c>
      <c r="D31" s="32">
        <v>22.86</v>
      </c>
      <c r="E31" s="32">
        <v>18.91</v>
      </c>
      <c r="F31" s="32">
        <v>10.87</v>
      </c>
      <c r="G31" s="32">
        <v>8.77</v>
      </c>
      <c r="H31" s="32">
        <v>5.19</v>
      </c>
      <c r="I31" s="32">
        <v>3.8</v>
      </c>
      <c r="J31" s="32">
        <v>2.16</v>
      </c>
      <c r="K31" s="32">
        <v>2.11</v>
      </c>
    </row>
    <row r="32" spans="1:11" x14ac:dyDescent="0.2">
      <c r="A32" s="32">
        <v>2023</v>
      </c>
      <c r="B32" s="32">
        <v>33.53</v>
      </c>
      <c r="C32" s="32">
        <v>33.229999999999997</v>
      </c>
      <c r="D32" s="32">
        <v>22.38</v>
      </c>
      <c r="E32" s="32">
        <v>14.73</v>
      </c>
      <c r="F32" s="32">
        <v>10.87</v>
      </c>
      <c r="G32" s="32">
        <v>6.63</v>
      </c>
      <c r="H32" s="32">
        <v>4.46</v>
      </c>
      <c r="I32" s="32">
        <v>3.59</v>
      </c>
      <c r="J32" s="32">
        <v>2.12</v>
      </c>
      <c r="K32" s="32">
        <v>2.2000000000000002</v>
      </c>
    </row>
    <row r="33" spans="1:11" x14ac:dyDescent="0.2">
      <c r="A33" s="32">
        <v>2024</v>
      </c>
      <c r="B33" s="32">
        <v>33.380000000000003</v>
      </c>
      <c r="C33" s="32">
        <v>33.39</v>
      </c>
      <c r="D33" s="32">
        <v>19.79</v>
      </c>
      <c r="E33" s="32">
        <v>18.489999999999998</v>
      </c>
      <c r="F33" s="32">
        <v>9.92</v>
      </c>
      <c r="G33" s="32">
        <v>8.94</v>
      </c>
      <c r="H33" s="32">
        <v>4.4400000000000004</v>
      </c>
      <c r="I33" s="32">
        <v>3.25</v>
      </c>
      <c r="J33" s="32">
        <v>2</v>
      </c>
      <c r="K33" s="32">
        <v>2.02</v>
      </c>
    </row>
  </sheetData>
  <pageMargins left="0.7" right="0.7" top="0.75" bottom="0.75" header="0.3" footer="0.3"/>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HD &amp; LOW</vt:lpstr>
      <vt:lpstr>Chart</vt:lpstr>
      <vt:lpstr>'HD &amp; LOW'!Print_Area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Ngan Tuyet Phan</cp:lastModifiedBy>
  <cp:revision/>
  <dcterms:created xsi:type="dcterms:W3CDTF">2018-09-16T22:26:41Z</dcterms:created>
  <dcterms:modified xsi:type="dcterms:W3CDTF">2025-06-07T05:29:23Z</dcterms:modified>
  <cp:category/>
  <cp:contentStatus/>
</cp:coreProperties>
</file>