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ression.csv" sheetId="1" r:id="rId4"/>
  </sheets>
  <definedNames/>
  <calcPr/>
</workbook>
</file>

<file path=xl/sharedStrings.xml><?xml version="1.0" encoding="utf-8"?>
<sst xmlns="http://schemas.openxmlformats.org/spreadsheetml/2006/main" count="60" uniqueCount="46">
  <si>
    <t>Default</t>
  </si>
  <si>
    <t>Reserve</t>
  </si>
  <si>
    <t>Lifetime</t>
  </si>
  <si>
    <t>Succeeded</t>
  </si>
  <si>
    <t>Failed</t>
  </si>
  <si>
    <t>Loss</t>
  </si>
  <si>
    <t>Змінна</t>
  </si>
  <si>
    <t>Xi min</t>
  </si>
  <si>
    <t>Xi max</t>
  </si>
  <si>
    <t>Xi0</t>
  </si>
  <si>
    <t>Δi</t>
  </si>
  <si>
    <t>x1</t>
  </si>
  <si>
    <t>x2</t>
  </si>
  <si>
    <t>x3</t>
  </si>
  <si>
    <t>2^3</t>
  </si>
  <si>
    <t>x0</t>
  </si>
  <si>
    <t>x1x2</t>
  </si>
  <si>
    <t>x1x3</t>
  </si>
  <si>
    <t>x2x3</t>
  </si>
  <si>
    <t>x1x2x3</t>
  </si>
  <si>
    <t>y</t>
  </si>
  <si>
    <t>y1</t>
  </si>
  <si>
    <t>y2</t>
  </si>
  <si>
    <t>y3</t>
  </si>
  <si>
    <t>y4</t>
  </si>
  <si>
    <t>y5</t>
  </si>
  <si>
    <t>y6</t>
  </si>
  <si>
    <t>y7</t>
  </si>
  <si>
    <t>y8</t>
  </si>
  <si>
    <t>b0</t>
  </si>
  <si>
    <t>t0</t>
  </si>
  <si>
    <t>b1</t>
  </si>
  <si>
    <t>t1</t>
  </si>
  <si>
    <t>b2</t>
  </si>
  <si>
    <t>t2</t>
  </si>
  <si>
    <t>b3</t>
  </si>
  <si>
    <t>t3</t>
  </si>
  <si>
    <t>b4</t>
  </si>
  <si>
    <t>t4</t>
  </si>
  <si>
    <t>b5</t>
  </si>
  <si>
    <t>t5</t>
  </si>
  <si>
    <t>b6</t>
  </si>
  <si>
    <t>t6</t>
  </si>
  <si>
    <t>b7</t>
  </si>
  <si>
    <t>t7</t>
  </si>
  <si>
    <t>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</si>
</sst>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Times New Roman"/>
    </font>
    <font>
      <color theme="1"/>
      <name val="Arial"/>
      <scheme val="minor"/>
    </font>
    <font>
      <sz val="10.0"/>
      <color rgb="FF000000"/>
      <name val="&quot;Times New Roman&quot;"/>
    </font>
    <font>
      <sz val="9.0"/>
      <color theme="1"/>
      <name val="Arial"/>
      <scheme val="minor"/>
    </font>
    <font>
      <sz val="9.0"/>
      <color rgb="FF999999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1" fillId="0" fontId="3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1"/>
      <c r="I2" s="3" t="s">
        <v>6</v>
      </c>
      <c r="J2" s="3" t="s">
        <v>7</v>
      </c>
      <c r="K2" s="3" t="s">
        <v>8</v>
      </c>
      <c r="L2" s="4" t="s">
        <v>9</v>
      </c>
      <c r="M2" s="4" t="s">
        <v>10</v>
      </c>
      <c r="N2" s="5"/>
      <c r="O2" s="6">
        <v>0.00397</v>
      </c>
      <c r="P2" s="6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>
        <v>10.0</v>
      </c>
      <c r="C3" s="2">
        <v>4.0</v>
      </c>
      <c r="D3" s="2">
        <v>20.0</v>
      </c>
      <c r="E3" s="2">
        <v>11656.0</v>
      </c>
      <c r="F3" s="2">
        <v>4992.0</v>
      </c>
      <c r="G3" s="2">
        <v>0.29987</v>
      </c>
      <c r="H3" s="1"/>
      <c r="I3" s="3" t="s">
        <v>11</v>
      </c>
      <c r="J3" s="4">
        <v>5.0</v>
      </c>
      <c r="K3" s="4">
        <v>10.0</v>
      </c>
      <c r="L3" s="3">
        <f t="shared" ref="L3:L5" si="1"> (J3 + K3)/ 2</f>
        <v>7.5</v>
      </c>
      <c r="M3" s="3">
        <f t="shared" ref="M3:M5" si="2"> (K3 - J3) / 2</f>
        <v>2.5</v>
      </c>
      <c r="N3" s="7"/>
      <c r="O3" s="6">
        <f>0.305</f>
        <v>0.305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">
        <v>5.0</v>
      </c>
      <c r="C4" s="2">
        <v>4.0</v>
      </c>
      <c r="D4" s="2">
        <v>20.0</v>
      </c>
      <c r="E4" s="2">
        <v>15448.0</v>
      </c>
      <c r="F4" s="2">
        <v>1202.0</v>
      </c>
      <c r="G4" s="2">
        <v>0.07219</v>
      </c>
      <c r="H4" s="1"/>
      <c r="I4" s="3" t="s">
        <v>12</v>
      </c>
      <c r="J4" s="4">
        <v>1.0</v>
      </c>
      <c r="K4" s="4">
        <v>4.0</v>
      </c>
      <c r="L4" s="3">
        <f t="shared" si="1"/>
        <v>2.5</v>
      </c>
      <c r="M4" s="3">
        <f t="shared" si="2"/>
        <v>1.5</v>
      </c>
      <c r="N4" s="7"/>
      <c r="O4" s="7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2">
        <v>10.0</v>
      </c>
      <c r="C5" s="2">
        <v>1.0</v>
      </c>
      <c r="D5" s="2">
        <v>20.0</v>
      </c>
      <c r="E5" s="2">
        <v>11656.0</v>
      </c>
      <c r="F5" s="2">
        <v>4993.0</v>
      </c>
      <c r="G5" s="2">
        <v>0.29989</v>
      </c>
      <c r="H5" s="1"/>
      <c r="I5" s="3" t="s">
        <v>13</v>
      </c>
      <c r="J5" s="4">
        <v>10.0</v>
      </c>
      <c r="K5" s="4">
        <v>20.0</v>
      </c>
      <c r="L5" s="3">
        <f t="shared" si="1"/>
        <v>15</v>
      </c>
      <c r="M5" s="3">
        <f t="shared" si="2"/>
        <v>5</v>
      </c>
      <c r="N5" s="7"/>
      <c r="O5" s="7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">
        <v>5.0</v>
      </c>
      <c r="C6" s="2">
        <v>1.0</v>
      </c>
      <c r="D6" s="2">
        <v>20.0</v>
      </c>
      <c r="E6" s="2">
        <v>15471.0</v>
      </c>
      <c r="F6" s="2">
        <v>1198.0</v>
      </c>
      <c r="G6" s="2">
        <v>0.07191</v>
      </c>
      <c r="H6" s="1"/>
      <c r="I6" s="1"/>
      <c r="J6" s="1"/>
      <c r="K6" s="1"/>
      <c r="L6" s="1"/>
      <c r="M6" s="1"/>
      <c r="N6" s="1"/>
      <c r="O6" s="7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2">
        <v>10.0</v>
      </c>
      <c r="C7" s="2">
        <v>4.0</v>
      </c>
      <c r="D7" s="2">
        <v>10.0</v>
      </c>
      <c r="E7" s="2">
        <v>11672.0</v>
      </c>
      <c r="F7" s="2">
        <v>5002.0</v>
      </c>
      <c r="G7" s="2">
        <v>0.29999</v>
      </c>
      <c r="H7" s="1"/>
      <c r="I7" s="8" t="s">
        <v>14</v>
      </c>
      <c r="J7" s="8" t="s">
        <v>15</v>
      </c>
      <c r="K7" s="8" t="s">
        <v>11</v>
      </c>
      <c r="L7" s="8" t="s">
        <v>12</v>
      </c>
      <c r="M7" s="8" t="s">
        <v>13</v>
      </c>
      <c r="N7" s="8" t="s">
        <v>16</v>
      </c>
      <c r="O7" s="8" t="s">
        <v>17</v>
      </c>
      <c r="P7" s="8" t="s">
        <v>18</v>
      </c>
      <c r="Q7" s="8" t="s">
        <v>19</v>
      </c>
      <c r="R7" s="8" t="s">
        <v>20</v>
      </c>
      <c r="S7" s="1"/>
      <c r="T7" s="1"/>
      <c r="U7" s="1"/>
      <c r="V7" s="1"/>
      <c r="W7" s="1"/>
      <c r="X7" s="1"/>
      <c r="Y7" s="1"/>
      <c r="Z7" s="1"/>
    </row>
    <row r="8">
      <c r="A8" s="1"/>
      <c r="B8" s="2">
        <v>5.0</v>
      </c>
      <c r="C8" s="2">
        <v>4.0</v>
      </c>
      <c r="D8" s="2">
        <v>10.0</v>
      </c>
      <c r="E8" s="2">
        <v>11664.0</v>
      </c>
      <c r="F8" s="2">
        <v>4997.0</v>
      </c>
      <c r="G8" s="2">
        <v>0.29991</v>
      </c>
      <c r="H8" s="1"/>
      <c r="I8" s="8">
        <v>1.0</v>
      </c>
      <c r="J8" s="8">
        <v>1.0</v>
      </c>
      <c r="K8" s="8">
        <v>1.0</v>
      </c>
      <c r="L8" s="8">
        <v>1.0</v>
      </c>
      <c r="M8" s="8">
        <v>1.0</v>
      </c>
      <c r="N8" s="8">
        <v>1.0</v>
      </c>
      <c r="O8" s="8">
        <v>1.0</v>
      </c>
      <c r="P8" s="8">
        <v>1.0</v>
      </c>
      <c r="Q8" s="8">
        <v>1.0</v>
      </c>
      <c r="R8" s="8" t="s">
        <v>21</v>
      </c>
      <c r="S8" s="1"/>
      <c r="T8" s="1"/>
      <c r="U8" s="1"/>
      <c r="V8" s="1"/>
      <c r="W8" s="1"/>
      <c r="X8" s="1"/>
      <c r="Y8" s="1"/>
      <c r="Z8" s="1"/>
    </row>
    <row r="9">
      <c r="A9" s="1"/>
      <c r="B9" s="2">
        <v>10.0</v>
      </c>
      <c r="C9" s="2">
        <v>1.0</v>
      </c>
      <c r="D9" s="2">
        <v>10.0</v>
      </c>
      <c r="E9" s="2">
        <v>11671.0</v>
      </c>
      <c r="F9" s="2">
        <v>5001.0</v>
      </c>
      <c r="G9" s="2">
        <v>0.29993</v>
      </c>
      <c r="H9" s="1"/>
      <c r="I9" s="8">
        <v>2.0</v>
      </c>
      <c r="J9" s="8">
        <v>1.0</v>
      </c>
      <c r="K9" s="8">
        <v>0.0</v>
      </c>
      <c r="L9" s="8">
        <v>1.0</v>
      </c>
      <c r="M9" s="8">
        <v>1.0</v>
      </c>
      <c r="N9" s="8">
        <v>0.0</v>
      </c>
      <c r="O9" s="8">
        <v>0.0</v>
      </c>
      <c r="P9" s="8">
        <v>1.0</v>
      </c>
      <c r="Q9" s="8">
        <v>0.0</v>
      </c>
      <c r="R9" s="8" t="s">
        <v>22</v>
      </c>
      <c r="S9" s="1"/>
      <c r="T9" s="1"/>
      <c r="U9" s="1"/>
      <c r="V9" s="1"/>
      <c r="W9" s="1"/>
      <c r="X9" s="1"/>
      <c r="Y9" s="1"/>
      <c r="Z9" s="1"/>
    </row>
    <row r="10">
      <c r="A10" s="1"/>
      <c r="B10" s="2">
        <v>5.0</v>
      </c>
      <c r="C10" s="2">
        <v>1.0</v>
      </c>
      <c r="D10" s="2">
        <v>10.0</v>
      </c>
      <c r="E10" s="2">
        <v>11657.0</v>
      </c>
      <c r="F10" s="2">
        <v>4993.0</v>
      </c>
      <c r="G10" s="2">
        <v>0.29987</v>
      </c>
      <c r="H10" s="1"/>
      <c r="I10" s="8">
        <v>3.0</v>
      </c>
      <c r="J10" s="8">
        <v>1.0</v>
      </c>
      <c r="K10" s="8">
        <v>1.0</v>
      </c>
      <c r="L10" s="8">
        <v>0.0</v>
      </c>
      <c r="M10" s="8">
        <v>1.0</v>
      </c>
      <c r="N10" s="8">
        <v>0.0</v>
      </c>
      <c r="O10" s="8">
        <v>1.0</v>
      </c>
      <c r="P10" s="8">
        <v>0.0</v>
      </c>
      <c r="Q10" s="8">
        <v>0.0</v>
      </c>
      <c r="R10" s="8" t="s">
        <v>23</v>
      </c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8">
        <v>4.0</v>
      </c>
      <c r="J11" s="8">
        <v>1.0</v>
      </c>
      <c r="K11" s="8">
        <v>0.0</v>
      </c>
      <c r="L11" s="8">
        <v>0.0</v>
      </c>
      <c r="M11" s="8">
        <v>1.0</v>
      </c>
      <c r="N11" s="8">
        <v>1.0</v>
      </c>
      <c r="O11" s="8">
        <v>0.0</v>
      </c>
      <c r="P11" s="8">
        <v>0.0</v>
      </c>
      <c r="Q11" s="8">
        <v>1.0</v>
      </c>
      <c r="R11" s="8" t="s">
        <v>24</v>
      </c>
      <c r="S11" s="1"/>
      <c r="T11" s="1"/>
      <c r="U11" s="1"/>
      <c r="V11" s="1"/>
      <c r="W11" s="1"/>
      <c r="X11" s="1"/>
      <c r="Y11" s="1"/>
      <c r="Z11" s="1"/>
    </row>
    <row r="12">
      <c r="A12" s="1"/>
      <c r="D12" s="1"/>
      <c r="E12" s="1"/>
      <c r="F12" s="1"/>
      <c r="G12" s="6"/>
      <c r="H12" s="1"/>
      <c r="I12" s="8">
        <v>5.0</v>
      </c>
      <c r="J12" s="8">
        <v>1.0</v>
      </c>
      <c r="K12" s="8">
        <v>1.0</v>
      </c>
      <c r="L12" s="8">
        <v>1.0</v>
      </c>
      <c r="M12" s="8">
        <v>0.0</v>
      </c>
      <c r="N12" s="8">
        <v>1.0</v>
      </c>
      <c r="O12" s="8">
        <v>0.0</v>
      </c>
      <c r="P12" s="8">
        <v>0.0</v>
      </c>
      <c r="Q12" s="8">
        <v>0.0</v>
      </c>
      <c r="R12" s="8" t="s">
        <v>25</v>
      </c>
      <c r="S12" s="1"/>
      <c r="T12" s="1"/>
      <c r="U12" s="1"/>
      <c r="V12" s="1"/>
      <c r="W12" s="1"/>
      <c r="X12" s="1"/>
      <c r="Y12" s="1"/>
      <c r="Z12" s="1"/>
    </row>
    <row r="13">
      <c r="A13" s="1"/>
      <c r="D13" s="1"/>
      <c r="E13" s="1"/>
      <c r="F13" s="1"/>
      <c r="G13" s="6"/>
      <c r="H13" s="1"/>
      <c r="I13" s="8">
        <v>6.0</v>
      </c>
      <c r="J13" s="8">
        <v>1.0</v>
      </c>
      <c r="K13" s="8">
        <v>0.0</v>
      </c>
      <c r="L13" s="8">
        <v>1.0</v>
      </c>
      <c r="M13" s="8">
        <v>0.0</v>
      </c>
      <c r="N13" s="8">
        <v>0.0</v>
      </c>
      <c r="O13" s="8">
        <v>1.0</v>
      </c>
      <c r="P13" s="8">
        <v>0.0</v>
      </c>
      <c r="Q13" s="8">
        <v>1.0</v>
      </c>
      <c r="R13" s="8" t="s">
        <v>26</v>
      </c>
      <c r="S13" s="1"/>
      <c r="T13" s="1"/>
      <c r="U13" s="1"/>
      <c r="V13" s="1"/>
      <c r="W13" s="1"/>
      <c r="X13" s="1"/>
      <c r="Y13" s="1"/>
      <c r="Z13" s="1"/>
    </row>
    <row r="14">
      <c r="A14" s="1"/>
      <c r="D14" s="1"/>
      <c r="E14" s="1"/>
      <c r="F14" s="1"/>
      <c r="G14" s="6"/>
      <c r="H14" s="1"/>
      <c r="I14" s="8">
        <v>7.0</v>
      </c>
      <c r="J14" s="8">
        <v>1.0</v>
      </c>
      <c r="K14" s="8">
        <v>1.0</v>
      </c>
      <c r="L14" s="8">
        <v>0.0</v>
      </c>
      <c r="M14" s="8">
        <v>0.0</v>
      </c>
      <c r="N14" s="8">
        <v>0.0</v>
      </c>
      <c r="O14" s="8">
        <v>0.0</v>
      </c>
      <c r="P14" s="8">
        <v>1.0</v>
      </c>
      <c r="Q14" s="8">
        <v>1.0</v>
      </c>
      <c r="R14" s="8" t="s">
        <v>27</v>
      </c>
      <c r="S14" s="1"/>
      <c r="T14" s="1"/>
      <c r="U14" s="1"/>
      <c r="V14" s="1"/>
      <c r="W14" s="1"/>
      <c r="X14" s="1"/>
      <c r="Y14" s="1"/>
      <c r="Z14" s="1"/>
    </row>
    <row r="15">
      <c r="A15" s="1"/>
      <c r="D15" s="1"/>
      <c r="E15" s="1"/>
      <c r="F15" s="1"/>
      <c r="G15" s="6"/>
      <c r="H15" s="1"/>
      <c r="I15" s="8">
        <v>8.0</v>
      </c>
      <c r="J15" s="8">
        <v>1.0</v>
      </c>
      <c r="K15" s="8">
        <v>0.0</v>
      </c>
      <c r="L15" s="8">
        <v>0.0</v>
      </c>
      <c r="M15" s="8">
        <v>0.0</v>
      </c>
      <c r="N15" s="8">
        <v>1.0</v>
      </c>
      <c r="O15" s="8">
        <v>1.0</v>
      </c>
      <c r="P15" s="8">
        <v>1.0</v>
      </c>
      <c r="Q15" s="8">
        <v>0.0</v>
      </c>
      <c r="R15" s="8" t="s">
        <v>28</v>
      </c>
      <c r="S15" s="1"/>
      <c r="T15" s="1"/>
      <c r="U15" s="1"/>
      <c r="V15" s="1"/>
      <c r="W15" s="1"/>
      <c r="X15" s="1"/>
      <c r="Y15" s="1"/>
      <c r="Z15" s="1"/>
    </row>
    <row r="16">
      <c r="A16" s="1"/>
      <c r="D16" s="1"/>
      <c r="E16" s="1"/>
      <c r="F16" s="1"/>
      <c r="G16" s="6"/>
      <c r="H16" s="1"/>
      <c r="S16" s="1"/>
      <c r="T16" s="1"/>
      <c r="U16" s="1"/>
      <c r="V16" s="1"/>
      <c r="W16" s="1"/>
      <c r="X16" s="1"/>
      <c r="Y16" s="1"/>
      <c r="Z16" s="1"/>
    </row>
    <row r="17">
      <c r="A17" s="1"/>
      <c r="D17" s="1"/>
      <c r="E17" s="1"/>
      <c r="F17" s="1"/>
      <c r="G17" s="6"/>
      <c r="H17" s="1"/>
      <c r="I17" s="9" t="s">
        <v>15</v>
      </c>
      <c r="J17" s="2" t="s">
        <v>29</v>
      </c>
      <c r="K17" s="10">
        <f>(G3+G4+G5+G6+G7+G8+G9+G10)/8</f>
        <v>0.242945</v>
      </c>
      <c r="L17" s="1"/>
      <c r="M17" s="2" t="s">
        <v>30</v>
      </c>
      <c r="N17" s="10">
        <f>K17*SQRT(8*20/O2)</f>
        <v>48.77224012</v>
      </c>
      <c r="O17" s="10" t="b">
        <f t="shared" ref="O17:O24" si="3">N17 &gt; 2.09</f>
        <v>1</v>
      </c>
      <c r="P17" s="1"/>
      <c r="Q17" s="11">
        <f>K17+K18*K8+K21*K8*M8</f>
        <v>0.299885</v>
      </c>
      <c r="R17" s="10">
        <f t="shared" ref="R17:R24" si="4">(G3-Q17)^2</f>
        <v>0.000000000225</v>
      </c>
      <c r="T17" s="1"/>
      <c r="U17" s="1"/>
      <c r="V17" s="1"/>
      <c r="W17" s="1"/>
      <c r="X17" s="1"/>
      <c r="Y17" s="1"/>
      <c r="Z17" s="1"/>
    </row>
    <row r="18">
      <c r="A18" s="1"/>
      <c r="D18" s="1"/>
      <c r="E18" s="1"/>
      <c r="F18" s="1"/>
      <c r="G18" s="6"/>
      <c r="H18" s="1"/>
      <c r="I18" s="9" t="s">
        <v>11</v>
      </c>
      <c r="J18" s="2" t="s">
        <v>31</v>
      </c>
      <c r="K18" s="10">
        <f>(G3-G4+G5-G6+G7-G8+G9-G10)/8</f>
        <v>0.056975</v>
      </c>
      <c r="L18" s="1"/>
      <c r="M18" s="2" t="s">
        <v>32</v>
      </c>
      <c r="N18" s="10">
        <f>K18*SQRT(8*20/O2)</f>
        <v>11.43797313</v>
      </c>
      <c r="O18" s="10" t="b">
        <f t="shared" si="3"/>
        <v>1</v>
      </c>
      <c r="P18" s="1"/>
      <c r="Q18" s="11">
        <f>K17+K18*K9+K21*K9*M9</f>
        <v>0.242945</v>
      </c>
      <c r="R18" s="10">
        <f t="shared" si="4"/>
        <v>0.02915727003</v>
      </c>
      <c r="T18" s="1"/>
      <c r="U18" s="12"/>
      <c r="V18" s="1"/>
      <c r="W18" s="1"/>
      <c r="X18" s="1"/>
      <c r="Y18" s="1"/>
      <c r="Z18" s="1"/>
    </row>
    <row r="19">
      <c r="A19" s="1"/>
      <c r="D19" s="1"/>
      <c r="E19" s="1"/>
      <c r="F19" s="1"/>
      <c r="G19" s="6"/>
      <c r="H19" s="1"/>
      <c r="I19" s="9" t="s">
        <v>12</v>
      </c>
      <c r="J19" s="2" t="s">
        <v>33</v>
      </c>
      <c r="K19" s="10">
        <f>(G3+G4-G5-G6+G7+G8-G9-G10)/8</f>
        <v>0.000045</v>
      </c>
      <c r="L19" s="1"/>
      <c r="M19" s="2" t="s">
        <v>34</v>
      </c>
      <c r="N19" s="10">
        <f>K19*SQRT(8*20/O2)</f>
        <v>0.009033941038</v>
      </c>
      <c r="O19" s="10" t="b">
        <f t="shared" si="3"/>
        <v>0</v>
      </c>
      <c r="P19" s="1"/>
      <c r="Q19" s="11">
        <f>K17+K18*K10+K21*K10*M10</f>
        <v>0.299885</v>
      </c>
      <c r="R19" s="10">
        <f t="shared" si="4"/>
        <v>0</v>
      </c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H20" s="1"/>
      <c r="I20" s="9" t="s">
        <v>13</v>
      </c>
      <c r="J20" s="2" t="s">
        <v>35</v>
      </c>
      <c r="K20" s="10">
        <f>(G3+G4+G5+G6-G7-G8-G9-G10)/8</f>
        <v>-0.05698</v>
      </c>
      <c r="L20" s="1"/>
      <c r="M20" s="2" t="s">
        <v>36</v>
      </c>
      <c r="N20" s="10">
        <f>K20*SQRT(8*20/O2)</f>
        <v>-11.4389769</v>
      </c>
      <c r="O20" s="10" t="b">
        <f t="shared" si="3"/>
        <v>0</v>
      </c>
      <c r="P20" s="1"/>
      <c r="Q20" s="11">
        <f>K17+K18*K11+K11*K8*M11</f>
        <v>0.242945</v>
      </c>
      <c r="R20" s="10">
        <f t="shared" si="4"/>
        <v>0.02925297123</v>
      </c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9" t="s">
        <v>16</v>
      </c>
      <c r="J21" s="2" t="s">
        <v>37</v>
      </c>
      <c r="K21" s="10">
        <f>(G3-G4-G5+G6+G7-G8-G9+G10)/8</f>
        <v>-0.000035</v>
      </c>
      <c r="L21" s="1"/>
      <c r="M21" s="2" t="s">
        <v>38</v>
      </c>
      <c r="N21" s="10">
        <f>K21*SQRT(8*20/O2)</f>
        <v>-0.007026398585</v>
      </c>
      <c r="O21" s="10" t="b">
        <f t="shared" si="3"/>
        <v>0</v>
      </c>
      <c r="P21" s="1"/>
      <c r="Q21" s="11">
        <f>K17+K18*K12+K21*K12*M12</f>
        <v>0.29992</v>
      </c>
      <c r="R21" s="10">
        <f t="shared" si="4"/>
        <v>0.0000000049</v>
      </c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9" t="s">
        <v>17</v>
      </c>
      <c r="J22" s="2" t="s">
        <v>39</v>
      </c>
      <c r="K22" s="10">
        <f>(G3-G4+G5-G6-G7+G8-G9+G10)/8</f>
        <v>0.05694</v>
      </c>
      <c r="L22" s="1"/>
      <c r="M22" s="2" t="s">
        <v>40</v>
      </c>
      <c r="N22" s="10">
        <f>K22*SQRT(8*20/O2)</f>
        <v>11.43094673</v>
      </c>
      <c r="O22" s="10" t="b">
        <f t="shared" si="3"/>
        <v>1</v>
      </c>
      <c r="P22" s="1"/>
      <c r="Q22" s="11">
        <f>K17+K18*K13+K21*K13*M13</f>
        <v>0.242945</v>
      </c>
      <c r="R22" s="10">
        <f t="shared" si="4"/>
        <v>0.003245011225</v>
      </c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9" t="s">
        <v>18</v>
      </c>
      <c r="J23" s="2" t="s">
        <v>41</v>
      </c>
      <c r="K23" s="10">
        <f>(G3+G4-G5-G6-G7-G8+G9+G10)/8</f>
        <v>0.00002</v>
      </c>
      <c r="L23" s="1"/>
      <c r="M23" s="2" t="s">
        <v>42</v>
      </c>
      <c r="N23" s="10">
        <f>K23*SQRT(8*20/O2)</f>
        <v>0.004015084906</v>
      </c>
      <c r="O23" s="10" t="b">
        <f t="shared" si="3"/>
        <v>0</v>
      </c>
      <c r="P23" s="1"/>
      <c r="Q23" s="11">
        <f>K17+K18*K14+K21*K14*M14</f>
        <v>0.29992</v>
      </c>
      <c r="R23" s="10">
        <f t="shared" si="4"/>
        <v>0</v>
      </c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9" t="s">
        <v>19</v>
      </c>
      <c r="J24" s="2" t="s">
        <v>43</v>
      </c>
      <c r="K24" s="10">
        <f>(G3-G4-G5+G6-G7+G8+G9-G10)/8</f>
        <v>-0.00004</v>
      </c>
      <c r="L24" s="1"/>
      <c r="M24" s="2" t="s">
        <v>44</v>
      </c>
      <c r="N24" s="10">
        <f>K24*SQRT(8*20/O2)</f>
        <v>-0.008030169812</v>
      </c>
      <c r="O24" s="10" t="b">
        <f t="shared" si="3"/>
        <v>0</v>
      </c>
      <c r="P24" s="1"/>
      <c r="Q24" s="11">
        <f>K17+K18*K15+K21*K15*M15</f>
        <v>0.242945</v>
      </c>
      <c r="R24" s="10">
        <f t="shared" si="4"/>
        <v>0.003240455625</v>
      </c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0">
        <f>SUM(R17:R24)</f>
        <v>0.06489571335</v>
      </c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2" t="s">
        <v>11</v>
      </c>
      <c r="J26" s="2">
        <v>1.0</v>
      </c>
      <c r="K26" s="1"/>
      <c r="L26" s="1"/>
      <c r="M26" s="1"/>
      <c r="N26" s="1"/>
      <c r="O26" s="1"/>
      <c r="P26" s="1"/>
      <c r="Q26" s="13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2" t="s">
        <v>12</v>
      </c>
      <c r="J27" s="2">
        <v>1.0</v>
      </c>
      <c r="K27" s="1"/>
      <c r="L27" s="1"/>
      <c r="M27" s="1"/>
      <c r="N27" s="1"/>
      <c r="O27" s="1"/>
      <c r="P27" s="1"/>
      <c r="Q27" s="1"/>
      <c r="R27" s="10">
        <f>(R25/5)/O2</f>
        <v>3.269305458</v>
      </c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2" t="s">
        <v>13</v>
      </c>
      <c r="J28" s="2">
        <v>1.0</v>
      </c>
      <c r="K28" s="1"/>
      <c r="L28" s="1"/>
      <c r="M28" s="1"/>
      <c r="N28" s="1"/>
      <c r="O28" s="1"/>
      <c r="P28" s="1"/>
      <c r="Q28" s="1"/>
      <c r="R28" s="10" t="b">
        <f>R27 &lt; 19.43</f>
        <v>1</v>
      </c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2" t="s">
        <v>45</v>
      </c>
      <c r="J29" s="10">
        <f> K17 + K18*J26 + K19*J27 + K20*J28 + K21*J26*J27 + K22*J26*J28 + K23*J27*J28 + K24*J26*J27*J28</f>
        <v>0.29987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4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4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4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4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4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4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