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078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9" i="2" l="1"/>
  <c r="B19" i="2"/>
  <c r="C16" i="2"/>
  <c r="C15" i="2"/>
  <c r="C13" i="2"/>
  <c r="C12" i="2"/>
  <c r="C16" i="3"/>
  <c r="G15" i="3"/>
  <c r="G16" i="3"/>
  <c r="H16" i="3"/>
  <c r="D16" i="3"/>
  <c r="E16" i="3"/>
  <c r="F16" i="3"/>
  <c r="D15" i="3"/>
  <c r="C15" i="3"/>
  <c r="E15" i="3"/>
  <c r="F15" i="3"/>
  <c r="H15" i="3"/>
  <c r="D14" i="1"/>
  <c r="D13" i="1"/>
  <c r="D11" i="1"/>
  <c r="D10" i="1"/>
</calcChain>
</file>

<file path=xl/sharedStrings.xml><?xml version="1.0" encoding="utf-8"?>
<sst xmlns="http://schemas.openxmlformats.org/spreadsheetml/2006/main" count="75" uniqueCount="67">
  <si>
    <t>习题：为判别飞云江河两个河段的泥沙颗粒组成有无显著不同，分别在两段的几个点进行采样分析，试根据分析资料确定两段的泥沙颗粒组成有无显著性差异。</t>
  </si>
  <si>
    <t>河段</t>
  </si>
  <si>
    <t>河段S</t>
  </si>
  <si>
    <t>河段T</t>
  </si>
  <si>
    <t>站名</t>
  </si>
  <si>
    <t>S1</t>
  </si>
  <si>
    <t>S2</t>
  </si>
  <si>
    <t>S3</t>
  </si>
  <si>
    <t>S4</t>
  </si>
  <si>
    <t>T1</t>
  </si>
  <si>
    <t>T3</t>
  </si>
  <si>
    <t>T4</t>
  </si>
  <si>
    <t>平均颗粒粒径</t>
  </si>
  <si>
    <t>某地区一年内10次人工降雨试验，得到作业区与对照区降雨量表，问人工降雨效果是否显著？</t>
  </si>
  <si>
    <t>序号</t>
  </si>
  <si>
    <t>作业区雨量</t>
  </si>
  <si>
    <t>对照区雨量</t>
  </si>
  <si>
    <t>1、提出原假设</t>
  </si>
  <si>
    <t>2、计算统计量</t>
  </si>
  <si>
    <t>3、检验结果</t>
  </si>
  <si>
    <t>1983年农业产值结构</t>
  </si>
  <si>
    <t>种植业</t>
  </si>
  <si>
    <t>林业</t>
  </si>
  <si>
    <t>牧业</t>
  </si>
  <si>
    <t>副业</t>
  </si>
  <si>
    <t>渔业</t>
  </si>
  <si>
    <t>全市</t>
  </si>
  <si>
    <t>A县</t>
  </si>
  <si>
    <t>B县</t>
  </si>
  <si>
    <t>分别检验两个县的农业产值结构同全市的农业产值是否显著差异</t>
  </si>
  <si>
    <t>假设两河段泥沙颗粒组成无明显差异 →</t>
    <phoneticPr fontId="3" type="noConversion"/>
  </si>
  <si>
    <t>H0: ms = mt</t>
    <phoneticPr fontId="3" type="noConversion"/>
  </si>
  <si>
    <t>河段S 平均值 Xs →</t>
    <phoneticPr fontId="3" type="noConversion"/>
  </si>
  <si>
    <t>河段T 平均值 Xt →</t>
    <phoneticPr fontId="3" type="noConversion"/>
  </si>
  <si>
    <t>河段S 方差 Xs →</t>
    <phoneticPr fontId="3" type="noConversion"/>
  </si>
  <si>
    <t>（两者平均颗粒粒径的方差相等）</t>
    <phoneticPr fontId="3" type="noConversion"/>
  </si>
  <si>
    <t>河段T 方差 Xt →</t>
    <phoneticPr fontId="3" type="noConversion"/>
  </si>
  <si>
    <t>河段S 自由度 fs →</t>
    <phoneticPr fontId="3" type="noConversion"/>
  </si>
  <si>
    <t>河段T 自由度 ft →</t>
    <phoneticPr fontId="3" type="noConversion"/>
  </si>
  <si>
    <t>假设不显著</t>
    <phoneticPr fontId="3" type="noConversion"/>
  </si>
  <si>
    <t>平均值（t）</t>
    <phoneticPr fontId="3" type="noConversion"/>
  </si>
  <si>
    <t>假设A不显著</t>
    <phoneticPr fontId="3" type="noConversion"/>
  </si>
  <si>
    <t>假设B不显著</t>
    <phoneticPr fontId="3" type="noConversion"/>
  </si>
  <si>
    <t>X检验</t>
    <phoneticPr fontId="3" type="noConversion"/>
  </si>
  <si>
    <t>理论</t>
    <phoneticPr fontId="3" type="noConversion"/>
  </si>
  <si>
    <t>实测</t>
    <phoneticPr fontId="3" type="noConversion"/>
  </si>
  <si>
    <t>A县</t>
    <phoneticPr fontId="3" type="noConversion"/>
  </si>
  <si>
    <t>X²</t>
    <phoneticPr fontId="3" type="noConversion"/>
  </si>
  <si>
    <t>a</t>
    <phoneticPr fontId="3" type="noConversion"/>
  </si>
  <si>
    <t>X²临界值</t>
    <phoneticPr fontId="3" type="noConversion"/>
  </si>
  <si>
    <t>&lt;</t>
    <phoneticPr fontId="3" type="noConversion"/>
  </si>
  <si>
    <t>B县</t>
    <phoneticPr fontId="3" type="noConversion"/>
  </si>
  <si>
    <t>&gt;</t>
    <phoneticPr fontId="3" type="noConversion"/>
  </si>
  <si>
    <r>
      <rPr>
        <sz val="11"/>
        <color theme="1"/>
        <rFont val="宋体"/>
        <charset val="134"/>
        <scheme val="minor"/>
      </rPr>
      <t>=</t>
    </r>
    <r>
      <rPr>
        <sz val="11"/>
        <color theme="1"/>
        <rFont val="宋体"/>
        <family val="3"/>
        <charset val="134"/>
        <scheme val="minor"/>
      </rPr>
      <t>&gt;</t>
    </r>
    <phoneticPr fontId="3" type="noConversion"/>
  </si>
  <si>
    <t>自由度f=k-1</t>
    <phoneticPr fontId="3" type="noConversion"/>
  </si>
  <si>
    <t>A县假设成立，A县农业产业结构同全市的农业产值无明显差异</t>
    <phoneticPr fontId="3" type="noConversion"/>
  </si>
  <si>
    <t>B县假设不成立，A县农业产业结构同全市的农业产值有明显差异</t>
    <phoneticPr fontId="3" type="noConversion"/>
  </si>
  <si>
    <r>
      <t>作业区 平均值</t>
    </r>
    <r>
      <rPr>
        <sz val="11"/>
        <color theme="1"/>
        <rFont val="宋体"/>
        <family val="3"/>
        <charset val="134"/>
        <scheme val="minor"/>
      </rPr>
      <t xml:space="preserve"> →</t>
    </r>
    <phoneticPr fontId="3" type="noConversion"/>
  </si>
  <si>
    <t>对照区 平均值 →</t>
    <phoneticPr fontId="3" type="noConversion"/>
  </si>
  <si>
    <t>样本数 n1 n2</t>
    <phoneticPr fontId="3" type="noConversion"/>
  </si>
  <si>
    <t>作业区 方差 →</t>
    <phoneticPr fontId="3" type="noConversion"/>
  </si>
  <si>
    <t>对照区 方差 →</t>
    <phoneticPr fontId="3" type="noConversion"/>
  </si>
  <si>
    <t>t</t>
    <phoneticPr fontId="3" type="noConversion"/>
  </si>
  <si>
    <t>自由度f</t>
    <phoneticPr fontId="3" type="noConversion"/>
  </si>
  <si>
    <t>查表</t>
    <phoneticPr fontId="3" type="noConversion"/>
  </si>
  <si>
    <t>&gt;</t>
    <phoneticPr fontId="3" type="noConversion"/>
  </si>
  <si>
    <t>=&gt; 原假设不成立，人工降雨效果显著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</si>
</sst>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0" xfId="0" quotePrefix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"/>
  <sheetViews>
    <sheetView workbookViewId="0">
      <selection activeCell="C17" sqref="C17"/>
    </sheetView>
  </sheetViews>
  <sheetFormatPr defaultColWidth="8.75" defaultRowHeight="13.5" x14ac:dyDescent="0.15"/>
  <cols>
    <col min="3" max="3" width="19.75" bestFit="1" customWidth="1"/>
    <col min="4" max="4" width="12.75" bestFit="1" customWidth="1"/>
    <col min="7" max="7" width="12.75" bestFit="1" customWidth="1"/>
    <col min="8" max="8" width="8.25" customWidth="1"/>
  </cols>
  <sheetData>
    <row r="2" spans="3:14" ht="60.95" customHeight="1" x14ac:dyDescent="0.15">
      <c r="C2" s="11" t="s">
        <v>0</v>
      </c>
      <c r="D2" s="11"/>
      <c r="E2" s="11"/>
      <c r="F2" s="11"/>
      <c r="G2" s="11"/>
      <c r="H2" s="11"/>
      <c r="I2" s="11"/>
      <c r="J2" s="11"/>
      <c r="K2" s="11"/>
      <c r="L2" s="8"/>
      <c r="M2" s="8"/>
      <c r="N2" s="8"/>
    </row>
    <row r="3" spans="3:14" x14ac:dyDescent="0.15">
      <c r="C3" s="4" t="s">
        <v>1</v>
      </c>
      <c r="D3" s="12" t="s">
        <v>2</v>
      </c>
      <c r="E3" s="12"/>
      <c r="F3" s="12"/>
      <c r="G3" s="12"/>
      <c r="H3" s="12" t="s">
        <v>3</v>
      </c>
      <c r="I3" s="12"/>
      <c r="J3" s="12"/>
      <c r="K3" s="13"/>
    </row>
    <row r="4" spans="3:14" x14ac:dyDescent="0.15">
      <c r="C4" s="5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9</v>
      </c>
      <c r="J4" s="2" t="s">
        <v>10</v>
      </c>
      <c r="K4" s="9" t="s">
        <v>11</v>
      </c>
    </row>
    <row r="5" spans="3:14" x14ac:dyDescent="0.15">
      <c r="C5" s="6" t="s">
        <v>12</v>
      </c>
      <c r="D5" s="7">
        <v>4.1000000000000003E-3</v>
      </c>
      <c r="E5" s="7">
        <v>6.1999999999999998E-3</v>
      </c>
      <c r="F5" s="7">
        <v>5.4000000000000003E-3</v>
      </c>
      <c r="G5" s="7">
        <v>7.0000000000000001E-3</v>
      </c>
      <c r="H5" s="7">
        <v>6.0000000000000001E-3</v>
      </c>
      <c r="I5" s="7">
        <v>8.0000000000000002E-3</v>
      </c>
      <c r="J5" s="7">
        <v>1.03E-2</v>
      </c>
      <c r="K5" s="10">
        <v>0.01</v>
      </c>
    </row>
    <row r="7" spans="3:14" x14ac:dyDescent="0.15">
      <c r="C7" s="15" t="s">
        <v>30</v>
      </c>
      <c r="D7" s="15"/>
      <c r="E7" s="15"/>
      <c r="F7" s="15"/>
      <c r="G7" s="14" t="s">
        <v>31</v>
      </c>
      <c r="H7" s="14"/>
    </row>
    <row r="8" spans="3:14" x14ac:dyDescent="0.15">
      <c r="C8" s="15" t="s">
        <v>35</v>
      </c>
      <c r="D8" s="15"/>
    </row>
    <row r="10" spans="3:14" x14ac:dyDescent="0.15">
      <c r="C10" s="14" t="s">
        <v>32</v>
      </c>
      <c r="D10">
        <f>AVERAGE(D5:G5)</f>
        <v>5.6749999999999995E-3</v>
      </c>
    </row>
    <row r="11" spans="3:14" x14ac:dyDescent="0.15">
      <c r="C11" s="14" t="s">
        <v>33</v>
      </c>
      <c r="D11">
        <f>AVERAGE(H5:K5)</f>
        <v>8.575000000000001E-3</v>
      </c>
    </row>
    <row r="13" spans="3:14" x14ac:dyDescent="0.15">
      <c r="C13" s="14" t="s">
        <v>34</v>
      </c>
      <c r="D13">
        <f>_xlfn.VAR.S(D5:G5)</f>
        <v>1.5291666666666663E-6</v>
      </c>
    </row>
    <row r="14" spans="3:14" x14ac:dyDescent="0.15">
      <c r="C14" s="14" t="s">
        <v>36</v>
      </c>
      <c r="D14">
        <f>_xlfn.VAR.S(H5:K5)</f>
        <v>3.9891666666666664E-6</v>
      </c>
    </row>
    <row r="16" spans="3:14" x14ac:dyDescent="0.15">
      <c r="C16" s="14" t="s">
        <v>37</v>
      </c>
    </row>
    <row r="17" spans="3:3" x14ac:dyDescent="0.15">
      <c r="C17" s="14" t="s">
        <v>38</v>
      </c>
    </row>
  </sheetData>
  <mergeCells count="5">
    <mergeCell ref="C2:K2"/>
    <mergeCell ref="D3:G3"/>
    <mergeCell ref="H3:K3"/>
    <mergeCell ref="C7:F7"/>
    <mergeCell ref="C8:D8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topLeftCell="B1" workbookViewId="0">
      <selection activeCell="D19" sqref="D19"/>
    </sheetView>
  </sheetViews>
  <sheetFormatPr defaultColWidth="8.75" defaultRowHeight="13.5" x14ac:dyDescent="0.15"/>
  <cols>
    <col min="2" max="2" width="17.375" bestFit="1" customWidth="1"/>
    <col min="3" max="3" width="16.875" customWidth="1"/>
    <col min="4" max="4" width="12.125" bestFit="1" customWidth="1"/>
  </cols>
  <sheetData>
    <row r="2" spans="2:12" x14ac:dyDescent="0.15">
      <c r="B2" s="17" t="s">
        <v>13</v>
      </c>
      <c r="C2" s="17"/>
      <c r="D2" s="17"/>
      <c r="E2" s="17"/>
      <c r="F2" s="17"/>
      <c r="G2" s="17"/>
      <c r="H2" s="17"/>
      <c r="I2" s="17"/>
    </row>
    <row r="3" spans="2:12" x14ac:dyDescent="0.15">
      <c r="B3" s="2" t="s">
        <v>14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2:12" x14ac:dyDescent="0.15">
      <c r="B4" s="2" t="s">
        <v>15</v>
      </c>
      <c r="C4" s="3">
        <v>7</v>
      </c>
      <c r="D4" s="3">
        <v>3</v>
      </c>
      <c r="E4" s="3">
        <v>2</v>
      </c>
      <c r="F4" s="3">
        <v>4</v>
      </c>
      <c r="G4" s="3">
        <v>5</v>
      </c>
      <c r="H4" s="3">
        <v>6</v>
      </c>
      <c r="I4" s="3">
        <v>7</v>
      </c>
      <c r="J4" s="3">
        <v>5</v>
      </c>
      <c r="K4" s="3">
        <v>6</v>
      </c>
      <c r="L4" s="3">
        <v>4</v>
      </c>
    </row>
    <row r="5" spans="2:12" x14ac:dyDescent="0.15">
      <c r="B5" s="2" t="s">
        <v>16</v>
      </c>
      <c r="C5" s="3">
        <v>3</v>
      </c>
      <c r="D5" s="3">
        <v>6</v>
      </c>
      <c r="E5" s="3">
        <v>2</v>
      </c>
      <c r="F5" s="3">
        <v>2</v>
      </c>
      <c r="G5" s="3">
        <v>1</v>
      </c>
      <c r="H5" s="3">
        <v>4</v>
      </c>
      <c r="I5" s="3">
        <v>2</v>
      </c>
      <c r="J5" s="3">
        <v>6</v>
      </c>
      <c r="K5" s="3">
        <v>3</v>
      </c>
      <c r="L5" s="3">
        <v>1</v>
      </c>
    </row>
    <row r="7" spans="2:12" x14ac:dyDescent="0.15">
      <c r="B7" t="s">
        <v>17</v>
      </c>
      <c r="C7" s="14" t="s">
        <v>39</v>
      </c>
      <c r="D7" s="14" t="s">
        <v>40</v>
      </c>
    </row>
    <row r="8" spans="2:12" x14ac:dyDescent="0.15">
      <c r="B8" t="s">
        <v>18</v>
      </c>
    </row>
    <row r="9" spans="2:12" x14ac:dyDescent="0.15">
      <c r="B9" t="s">
        <v>19</v>
      </c>
    </row>
    <row r="11" spans="2:12" x14ac:dyDescent="0.15">
      <c r="B11" s="14" t="s">
        <v>59</v>
      </c>
      <c r="C11">
        <v>10</v>
      </c>
    </row>
    <row r="12" spans="2:12" x14ac:dyDescent="0.15">
      <c r="B12" s="14" t="s">
        <v>57</v>
      </c>
      <c r="C12">
        <f>AVERAGE(C4:L4)</f>
        <v>4.9000000000000004</v>
      </c>
    </row>
    <row r="13" spans="2:12" x14ac:dyDescent="0.15">
      <c r="B13" s="14" t="s">
        <v>58</v>
      </c>
      <c r="C13">
        <f>AVERAGE(C5:L5)</f>
        <v>3</v>
      </c>
    </row>
    <row r="15" spans="2:12" x14ac:dyDescent="0.15">
      <c r="B15" s="14" t="s">
        <v>60</v>
      </c>
      <c r="C15">
        <f>_xlfn.VAR.S(C4:L4)</f>
        <v>2.7666666666666675</v>
      </c>
    </row>
    <row r="16" spans="2:12" x14ac:dyDescent="0.15">
      <c r="B16" s="14" t="s">
        <v>61</v>
      </c>
      <c r="C16">
        <f>_xlfn.VAR.S(C5:L5)</f>
        <v>3.3333333333333335</v>
      </c>
    </row>
    <row r="18" spans="2:6" x14ac:dyDescent="0.15">
      <c r="B18" s="14" t="s">
        <v>62</v>
      </c>
      <c r="D18" s="14" t="s">
        <v>64</v>
      </c>
      <c r="E18" s="14" t="s">
        <v>63</v>
      </c>
      <c r="F18" s="14" t="s">
        <v>48</v>
      </c>
    </row>
    <row r="19" spans="2:6" x14ac:dyDescent="0.15">
      <c r="B19">
        <f>(C12-C13)/(SQRT((C11*C15+C11*C16)/(C11+C11-2))*SQRT(1/C11+1/C11))</f>
        <v>2.3078625410099107</v>
      </c>
      <c r="C19" s="14" t="s">
        <v>65</v>
      </c>
      <c r="D19">
        <v>2.101</v>
      </c>
      <c r="E19">
        <f>C11+C11-2</f>
        <v>18</v>
      </c>
      <c r="F19">
        <v>0.05</v>
      </c>
    </row>
    <row r="21" spans="2:6" x14ac:dyDescent="0.15">
      <c r="B21" s="19" t="s">
        <v>66</v>
      </c>
      <c r="C21" s="19"/>
    </row>
  </sheetData>
  <mergeCells count="2">
    <mergeCell ref="B2:I2"/>
    <mergeCell ref="B21:C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20" sqref="H20"/>
    </sheetView>
  </sheetViews>
  <sheetFormatPr defaultColWidth="8.75" defaultRowHeight="13.5" x14ac:dyDescent="0.15"/>
  <cols>
    <col min="2" max="2" width="11.125" customWidth="1"/>
    <col min="11" max="11" width="12.375" bestFit="1" customWidth="1"/>
  </cols>
  <sheetData>
    <row r="2" spans="2:12" x14ac:dyDescent="0.15">
      <c r="B2" s="17" t="s">
        <v>20</v>
      </c>
      <c r="C2" s="17"/>
    </row>
    <row r="3" spans="2:12" x14ac:dyDescent="0.15">
      <c r="B3" s="1"/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2:12" x14ac:dyDescent="0.15">
      <c r="B4" s="1" t="s">
        <v>26</v>
      </c>
      <c r="C4" s="1">
        <v>31</v>
      </c>
      <c r="D4" s="1">
        <v>0.2</v>
      </c>
      <c r="E4" s="1">
        <v>16.7</v>
      </c>
      <c r="F4" s="1">
        <v>47.4</v>
      </c>
      <c r="G4" s="1">
        <v>4.7</v>
      </c>
      <c r="H4" s="14" t="s">
        <v>44</v>
      </c>
    </row>
    <row r="5" spans="2:12" x14ac:dyDescent="0.15">
      <c r="B5" s="1" t="s">
        <v>27</v>
      </c>
      <c r="C5" s="1">
        <v>26.5</v>
      </c>
      <c r="D5" s="1">
        <v>0.2</v>
      </c>
      <c r="E5" s="1">
        <v>20.2</v>
      </c>
      <c r="F5" s="1">
        <v>52.5</v>
      </c>
      <c r="G5" s="1">
        <v>0.6</v>
      </c>
      <c r="H5" s="14" t="s">
        <v>45</v>
      </c>
    </row>
    <row r="6" spans="2:12" x14ac:dyDescent="0.15">
      <c r="B6" s="1" t="s">
        <v>28</v>
      </c>
      <c r="C6" s="1">
        <v>46.3</v>
      </c>
      <c r="D6" s="1">
        <v>0.6</v>
      </c>
      <c r="E6" s="1">
        <v>15.6</v>
      </c>
      <c r="F6" s="1">
        <v>34</v>
      </c>
      <c r="G6" s="1">
        <v>3.5</v>
      </c>
      <c r="H6" s="14" t="s">
        <v>45</v>
      </c>
    </row>
    <row r="8" spans="2:12" x14ac:dyDescent="0.15">
      <c r="B8" s="16" t="s">
        <v>29</v>
      </c>
      <c r="C8" s="16"/>
      <c r="D8" s="16"/>
      <c r="E8" s="16"/>
      <c r="F8" s="16"/>
      <c r="G8" s="16"/>
    </row>
    <row r="10" spans="2:12" x14ac:dyDescent="0.15">
      <c r="B10" s="14" t="s">
        <v>41</v>
      </c>
      <c r="D10" s="14" t="s">
        <v>43</v>
      </c>
    </row>
    <row r="11" spans="2:12" x14ac:dyDescent="0.15">
      <c r="B11" s="14" t="s">
        <v>42</v>
      </c>
    </row>
    <row r="14" spans="2:12" x14ac:dyDescent="0.15"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s="14" t="s">
        <v>47</v>
      </c>
      <c r="J14" s="14" t="s">
        <v>49</v>
      </c>
      <c r="K14" s="14" t="s">
        <v>54</v>
      </c>
      <c r="L14" s="14" t="s">
        <v>48</v>
      </c>
    </row>
    <row r="15" spans="2:12" x14ac:dyDescent="0.15">
      <c r="B15" s="14" t="s">
        <v>46</v>
      </c>
      <c r="C15" s="14">
        <f>POWER(C5-$C$4,2)/$C$4</f>
        <v>0.65322580645161288</v>
      </c>
      <c r="D15" s="14">
        <f>POWER(D5-$D$4,2)/$D$4</f>
        <v>0</v>
      </c>
      <c r="E15" s="14">
        <f>POWER(E5-E4,2)/E4</f>
        <v>0.73353293413173659</v>
      </c>
      <c r="F15" s="14">
        <f>POWER(F5-F4,2)/F4</f>
        <v>0.54873417721519024</v>
      </c>
      <c r="G15" s="14">
        <f>POWER(G5-G4,2)/G4</f>
        <v>3.5765957446808523</v>
      </c>
      <c r="H15" s="14">
        <f>SUM(C15:G15)</f>
        <v>5.5120886624793926</v>
      </c>
      <c r="I15" s="14" t="s">
        <v>50</v>
      </c>
      <c r="J15">
        <v>9.4879999999999995</v>
      </c>
      <c r="K15">
        <v>4</v>
      </c>
      <c r="L15">
        <v>0.05</v>
      </c>
    </row>
    <row r="16" spans="2:12" x14ac:dyDescent="0.15">
      <c r="B16" s="14" t="s">
        <v>51</v>
      </c>
      <c r="C16" s="14">
        <f>POWER(C6-C4,2)/C4</f>
        <v>7.5512903225806429</v>
      </c>
      <c r="D16" s="14">
        <f t="shared" ref="D16:G16" si="0">POWER(D6-D4,2)/D4</f>
        <v>0.79999999999999982</v>
      </c>
      <c r="E16" s="14">
        <f t="shared" si="0"/>
        <v>7.2455089820359239E-2</v>
      </c>
      <c r="F16" s="14">
        <f t="shared" si="0"/>
        <v>3.7881856540084384</v>
      </c>
      <c r="G16" s="14">
        <f>POWER(G6-G4,2)/G4</f>
        <v>0.30638297872340431</v>
      </c>
      <c r="H16" s="14">
        <f>SUM(C16:G16)</f>
        <v>12.518314045132843</v>
      </c>
      <c r="I16" s="14" t="s">
        <v>52</v>
      </c>
      <c r="J16">
        <v>9.4879999999999995</v>
      </c>
      <c r="K16">
        <v>4</v>
      </c>
      <c r="L16">
        <v>0.05</v>
      </c>
    </row>
    <row r="18" spans="2:9" x14ac:dyDescent="0.15">
      <c r="B18" s="18" t="s">
        <v>53</v>
      </c>
      <c r="C18" s="15" t="s">
        <v>55</v>
      </c>
      <c r="D18" s="15"/>
      <c r="E18" s="15"/>
      <c r="F18" s="15"/>
      <c r="G18" s="15"/>
      <c r="H18" s="15"/>
      <c r="I18" s="15"/>
    </row>
    <row r="19" spans="2:9" x14ac:dyDescent="0.15">
      <c r="C19" s="15" t="s">
        <v>56</v>
      </c>
      <c r="D19" s="15"/>
      <c r="E19" s="15"/>
      <c r="F19" s="15"/>
      <c r="G19" s="15"/>
      <c r="H19" s="15"/>
      <c r="I19" s="15"/>
    </row>
  </sheetData>
  <mergeCells count="4">
    <mergeCell ref="B8:G8"/>
    <mergeCell ref="B2:C2"/>
    <mergeCell ref="C18:I18"/>
    <mergeCell ref="C19:I19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405</cp:lastModifiedBy>
  <dcterms:created xsi:type="dcterms:W3CDTF">2019-10-14T23:15:00Z</dcterms:created>
  <dcterms:modified xsi:type="dcterms:W3CDTF">2019-10-22T02:44:06Z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