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g190917MeteringGeo\"/>
    </mc:Choice>
  </mc:AlternateContent>
  <xr:revisionPtr revIDLastSave="0" documentId="13_ncr:1_{964F6A6A-DF76-41DE-808C-B393FD0A67E9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3" i="1" l="1"/>
  <c r="L72" i="1"/>
  <c r="V51" i="1" l="1"/>
  <c r="V49" i="1"/>
  <c r="F46" i="1"/>
  <c r="J50" i="1"/>
  <c r="J44" i="1"/>
  <c r="N45" i="1"/>
  <c r="N40" i="1"/>
  <c r="N33" i="1"/>
  <c r="J36" i="1"/>
  <c r="J39" i="1"/>
  <c r="J35" i="1"/>
  <c r="F39" i="1"/>
  <c r="F40" i="1"/>
  <c r="F35" i="1"/>
  <c r="F34" i="1"/>
  <c r="F32" i="1"/>
  <c r="A67" i="1"/>
  <c r="C64" i="1"/>
  <c r="D64" i="1"/>
  <c r="E64" i="1"/>
  <c r="F64" i="1"/>
  <c r="G64" i="1"/>
  <c r="H64" i="1"/>
  <c r="I64" i="1"/>
  <c r="J64" i="1"/>
  <c r="K64" i="1"/>
  <c r="B64" i="1"/>
  <c r="V44" i="1"/>
  <c r="V45" i="1"/>
  <c r="V46" i="1"/>
  <c r="V47" i="1"/>
  <c r="V48" i="1"/>
  <c r="V50" i="1"/>
  <c r="V43" i="1"/>
  <c r="R44" i="1"/>
  <c r="R45" i="1"/>
  <c r="R46" i="1"/>
  <c r="R47" i="1"/>
  <c r="R48" i="1"/>
  <c r="R49" i="1"/>
  <c r="R50" i="1"/>
  <c r="R51" i="1"/>
  <c r="R43" i="1"/>
  <c r="N43" i="1"/>
  <c r="N50" i="1"/>
  <c r="N44" i="1"/>
  <c r="N46" i="1"/>
  <c r="N47" i="1"/>
  <c r="N48" i="1"/>
  <c r="N49" i="1"/>
  <c r="N51" i="1"/>
  <c r="J43" i="1"/>
  <c r="J45" i="1"/>
  <c r="J46" i="1"/>
  <c r="J47" i="1"/>
  <c r="J48" i="1"/>
  <c r="J49" i="1"/>
  <c r="J51" i="1"/>
  <c r="F44" i="1"/>
  <c r="F45" i="1"/>
  <c r="F47" i="1"/>
  <c r="F48" i="1"/>
  <c r="F49" i="1"/>
  <c r="F50" i="1"/>
  <c r="F51" i="1"/>
  <c r="F43" i="1"/>
  <c r="V33" i="1"/>
  <c r="V34" i="1"/>
  <c r="V35" i="1"/>
  <c r="V36" i="1"/>
  <c r="V37" i="1"/>
  <c r="V38" i="1"/>
  <c r="V39" i="1"/>
  <c r="V40" i="1"/>
  <c r="V32" i="1"/>
  <c r="R33" i="1"/>
  <c r="R34" i="1"/>
  <c r="R35" i="1"/>
  <c r="R36" i="1"/>
  <c r="R37" i="1"/>
  <c r="R38" i="1"/>
  <c r="R39" i="1"/>
  <c r="R40" i="1"/>
  <c r="R32" i="1"/>
  <c r="N32" i="1"/>
  <c r="N34" i="1"/>
  <c r="N35" i="1"/>
  <c r="N36" i="1"/>
  <c r="N37" i="1"/>
  <c r="N38" i="1"/>
  <c r="N39" i="1"/>
  <c r="J33" i="1"/>
  <c r="J34" i="1"/>
  <c r="J37" i="1"/>
  <c r="J38" i="1"/>
  <c r="J40" i="1"/>
  <c r="J32" i="1"/>
  <c r="F33" i="1"/>
  <c r="F36" i="1"/>
  <c r="F37" i="1"/>
  <c r="F38" i="1"/>
  <c r="Q10" i="1"/>
  <c r="Q9" i="1"/>
  <c r="P10" i="1"/>
  <c r="P9" i="1"/>
  <c r="A29" i="1" s="1"/>
  <c r="B67" i="1" s="1"/>
  <c r="O10" i="1"/>
  <c r="O9" i="1"/>
  <c r="G2" i="1"/>
  <c r="D2" i="1"/>
  <c r="G3" i="1"/>
  <c r="D3" i="1" s="1"/>
  <c r="G4" i="1"/>
  <c r="D4" i="1" s="1"/>
  <c r="G5" i="1"/>
  <c r="D5" i="1" s="1"/>
  <c r="C67" i="1" l="1"/>
</calcChain>
</file>

<file path=xl/sharedStrings.xml><?xml version="1.0" encoding="utf-8"?>
<sst xmlns="http://schemas.openxmlformats.org/spreadsheetml/2006/main" count="21" uniqueCount="19">
  <si>
    <t>YEAR</t>
    <phoneticPr fontId="1" type="noConversion"/>
  </si>
  <si>
    <t xml:space="preserve">城镇数
</t>
    <phoneticPr fontId="1" type="noConversion"/>
  </si>
  <si>
    <t>R</t>
    <phoneticPr fontId="1" type="noConversion"/>
  </si>
  <si>
    <t>rE</t>
    <phoneticPr fontId="1" type="noConversion"/>
  </si>
  <si>
    <t>r1</t>
    <phoneticPr fontId="1" type="noConversion"/>
  </si>
  <si>
    <t>d1(km) → r1</t>
    <phoneticPr fontId="1" type="noConversion"/>
  </si>
  <si>
    <t>地点</t>
    <phoneticPr fontId="1" type="noConversion"/>
  </si>
  <si>
    <t>X</t>
    <phoneticPr fontId="1" type="noConversion"/>
  </si>
  <si>
    <t>Y</t>
    <phoneticPr fontId="1" type="noConversion"/>
  </si>
  <si>
    <t>均值</t>
    <phoneticPr fontId="1" type="noConversion"/>
  </si>
  <si>
    <t>MAX</t>
    <phoneticPr fontId="1" type="noConversion"/>
  </si>
  <si>
    <t>MIN</t>
    <phoneticPr fontId="1" type="noConversion"/>
  </si>
  <si>
    <t>外接矩面积</t>
    <phoneticPr fontId="1" type="noConversion"/>
  </si>
  <si>
    <t>n</t>
    <phoneticPr fontId="1" type="noConversion"/>
  </si>
  <si>
    <t>MIN</t>
    <phoneticPr fontId="1" type="noConversion"/>
  </si>
  <si>
    <t>rE</t>
    <phoneticPr fontId="1" type="noConversion"/>
  </si>
  <si>
    <t>R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</si>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</sst>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离散点集</c:v>
          </c:tx>
          <c:spPr>
            <a:ln w="28575">
              <a:noFill/>
            </a:ln>
          </c:spPr>
          <c:xVal>
            <c:numRef>
              <c:f>Sheet1!$B$9:$M$9</c:f>
              <c:numCache>
                <c:formatCode>General</c:formatCode>
                <c:ptCount val="12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5">
                  <c:v>5.32</c:v>
                </c:pt>
                <c:pt idx="6">
                  <c:v>6.54</c:v>
                </c:pt>
                <c:pt idx="7">
                  <c:v>7.81</c:v>
                </c:pt>
                <c:pt idx="9">
                  <c:v>9.65</c:v>
                </c:pt>
                <c:pt idx="10">
                  <c:v>6.78</c:v>
                </c:pt>
                <c:pt idx="11">
                  <c:v>8.92</c:v>
                </c:pt>
              </c:numCache>
            </c:numRef>
          </c:xVal>
          <c:yVal>
            <c:numRef>
              <c:f>Sheet1!$B$10:$M$10</c:f>
              <c:numCache>
                <c:formatCode>General</c:formatCode>
                <c:ptCount val="12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5">
                  <c:v>6.31</c:v>
                </c:pt>
                <c:pt idx="6">
                  <c:v>2.97</c:v>
                </c:pt>
                <c:pt idx="7">
                  <c:v>6.35</c:v>
                </c:pt>
                <c:pt idx="9">
                  <c:v>7.43</c:v>
                </c:pt>
                <c:pt idx="10">
                  <c:v>5.98</c:v>
                </c:pt>
                <c:pt idx="11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D-4B40-B182-5B05680E70E0}"/>
            </c:ext>
          </c:extLst>
        </c:ser>
        <c:ser>
          <c:idx val="1"/>
          <c:order val="1"/>
          <c:tx>
            <c:v>平均中心</c:v>
          </c:tx>
          <c:spPr>
            <a:ln w="28575">
              <a:noFill/>
            </a:ln>
          </c:spPr>
          <c:xVal>
            <c:numRef>
              <c:f>Sheet1!$O$9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Sheet1!$O$10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D-4B40-B182-5B05680E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1728"/>
        <c:axId val="154600192"/>
      </c:scatterChart>
      <c:valAx>
        <c:axId val="15460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00192"/>
        <c:crosses val="autoZero"/>
        <c:crossBetween val="midCat"/>
      </c:valAx>
      <c:valAx>
        <c:axId val="15460019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0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10</xdr:row>
      <xdr:rowOff>157161</xdr:rowOff>
    </xdr:from>
    <xdr:to>
      <xdr:col>18</xdr:col>
      <xdr:colOff>19050</xdr:colOff>
      <xdr:row>26</xdr:row>
      <xdr:rowOff>95250</xdr:rowOff>
    </xdr:to>
    <xdr:graphicFrame macro="">
      <xdr:nvGraphicFramePr>
        <xdr:cNvPr id="138" name="图表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tabSelected="1" topLeftCell="A49" workbookViewId="0">
      <selection activeCell="L73" sqref="L73"/>
    </sheetView>
  </sheetViews>
  <sheetFormatPr defaultRowHeight="13.5" x14ac:dyDescent="0.15"/>
  <cols>
    <col min="1" max="1" width="15.125" bestFit="1" customWidth="1"/>
    <col min="3" max="3" width="15" customWidth="1"/>
    <col min="4" max="5" width="12.75" bestFit="1" customWidth="1"/>
    <col min="7" max="7" width="12.75" bestFit="1" customWidth="1"/>
    <col min="8" max="8" width="11.625" bestFit="1" customWidth="1"/>
    <col min="13" max="13" width="12.75" bestFit="1" customWidth="1"/>
    <col min="14" max="14" width="12.75" customWidth="1"/>
    <col min="15" max="15" width="12.75" bestFit="1" customWidth="1"/>
  </cols>
  <sheetData>
    <row r="1" spans="1:17" x14ac:dyDescent="0.15">
      <c r="A1" t="s">
        <v>0</v>
      </c>
      <c r="B1" t="s">
        <v>1</v>
      </c>
      <c r="C1" s="1" t="s">
        <v>5</v>
      </c>
      <c r="D1" t="s">
        <v>2</v>
      </c>
      <c r="G1" t="s">
        <v>3</v>
      </c>
    </row>
    <row r="2" spans="1:17" x14ac:dyDescent="0.15">
      <c r="A2">
        <v>1953</v>
      </c>
      <c r="B2">
        <v>151</v>
      </c>
      <c r="C2">
        <v>160.31</v>
      </c>
      <c r="D2">
        <f>C2/G2</f>
        <v>1.2715793511581046</v>
      </c>
      <c r="G2">
        <f>1/(2*POWER(B2/9600000,1/2))</f>
        <v>126.07156592626008</v>
      </c>
    </row>
    <row r="3" spans="1:17" x14ac:dyDescent="0.15">
      <c r="A3">
        <v>1963</v>
      </c>
      <c r="B3">
        <v>210</v>
      </c>
      <c r="C3">
        <v>95.96</v>
      </c>
      <c r="D3">
        <f t="shared" ref="D3:D5" si="0">C3/G3</f>
        <v>0.89762360708706856</v>
      </c>
      <c r="G3">
        <f t="shared" ref="G3:G5" si="1">1/(2*POWER(B3/9600000,1/2))</f>
        <v>106.90449676496975</v>
      </c>
    </row>
    <row r="4" spans="1:17" x14ac:dyDescent="0.15">
      <c r="A4">
        <v>1973</v>
      </c>
      <c r="B4">
        <v>271</v>
      </c>
      <c r="C4">
        <v>83.79</v>
      </c>
      <c r="D4">
        <f t="shared" si="0"/>
        <v>0.8903714279024233</v>
      </c>
      <c r="G4">
        <f t="shared" si="1"/>
        <v>94.106793383291986</v>
      </c>
    </row>
    <row r="5" spans="1:17" x14ac:dyDescent="0.15">
      <c r="A5">
        <v>1978</v>
      </c>
      <c r="B5">
        <v>302</v>
      </c>
      <c r="C5">
        <v>81.02</v>
      </c>
      <c r="D5">
        <f t="shared" si="0"/>
        <v>0.90884555912065335</v>
      </c>
      <c r="G5">
        <f t="shared" si="1"/>
        <v>89.146059181265386</v>
      </c>
    </row>
    <row r="8" spans="1:17" x14ac:dyDescent="0.15">
      <c r="A8" t="s">
        <v>6</v>
      </c>
      <c r="B8">
        <v>1</v>
      </c>
      <c r="C8">
        <v>2</v>
      </c>
      <c r="D8">
        <v>3</v>
      </c>
      <c r="E8">
        <v>4</v>
      </c>
      <c r="G8">
        <v>5</v>
      </c>
      <c r="H8">
        <v>6</v>
      </c>
      <c r="I8">
        <v>7</v>
      </c>
      <c r="K8">
        <v>8</v>
      </c>
      <c r="L8">
        <v>9</v>
      </c>
      <c r="M8">
        <v>10</v>
      </c>
      <c r="O8" t="s">
        <v>9</v>
      </c>
      <c r="P8" t="s">
        <v>10</v>
      </c>
      <c r="Q8" t="s">
        <v>11</v>
      </c>
    </row>
    <row r="9" spans="1:17" x14ac:dyDescent="0.15">
      <c r="A9" t="s">
        <v>7</v>
      </c>
      <c r="B9">
        <v>3.58</v>
      </c>
      <c r="C9">
        <v>7.45</v>
      </c>
      <c r="D9">
        <v>3.21</v>
      </c>
      <c r="E9">
        <v>6.47</v>
      </c>
      <c r="G9">
        <v>5.32</v>
      </c>
      <c r="H9">
        <v>6.54</v>
      </c>
      <c r="I9">
        <v>7.81</v>
      </c>
      <c r="K9">
        <v>9.65</v>
      </c>
      <c r="L9">
        <v>6.78</v>
      </c>
      <c r="M9">
        <v>8.92</v>
      </c>
      <c r="O9">
        <f>AVERAGE(B9:M9)</f>
        <v>6.5730000000000004</v>
      </c>
      <c r="P9">
        <f>MAX(B9:M9)</f>
        <v>9.65</v>
      </c>
      <c r="Q9">
        <f>MIN(B9:M9)</f>
        <v>3.21</v>
      </c>
    </row>
    <row r="10" spans="1:17" x14ac:dyDescent="0.15">
      <c r="A10" t="s">
        <v>8</v>
      </c>
      <c r="B10">
        <v>6.89</v>
      </c>
      <c r="C10">
        <v>6.41</v>
      </c>
      <c r="D10">
        <v>4.2300000000000004</v>
      </c>
      <c r="E10">
        <v>4.58</v>
      </c>
      <c r="G10">
        <v>6.31</v>
      </c>
      <c r="H10">
        <v>2.97</v>
      </c>
      <c r="I10">
        <v>6.35</v>
      </c>
      <c r="K10">
        <v>7.43</v>
      </c>
      <c r="L10">
        <v>5.98</v>
      </c>
      <c r="M10">
        <v>4.47</v>
      </c>
      <c r="O10">
        <f>AVERAGE(B10:M10)</f>
        <v>5.5619999999999994</v>
      </c>
      <c r="P10">
        <f>MAX(B10:M10)</f>
        <v>7.43</v>
      </c>
      <c r="Q10">
        <f>MIN(B10:M10)</f>
        <v>2.97</v>
      </c>
    </row>
    <row r="28" spans="1:22" x14ac:dyDescent="0.15">
      <c r="A28" t="s">
        <v>12</v>
      </c>
      <c r="B28" t="s">
        <v>13</v>
      </c>
    </row>
    <row r="29" spans="1:22" x14ac:dyDescent="0.15">
      <c r="A29">
        <f>(P9-Q9)*(P10-Q10)</f>
        <v>28.722399999999997</v>
      </c>
      <c r="B29">
        <v>10</v>
      </c>
    </row>
    <row r="30" spans="1:22" x14ac:dyDescent="0.15">
      <c r="A30" t="s">
        <v>7</v>
      </c>
      <c r="B30" t="s">
        <v>8</v>
      </c>
    </row>
    <row r="31" spans="1:22" x14ac:dyDescent="0.15">
      <c r="A31">
        <v>3.21</v>
      </c>
      <c r="B31">
        <v>2.97</v>
      </c>
      <c r="F31">
        <v>1</v>
      </c>
      <c r="J31">
        <v>2</v>
      </c>
      <c r="N31">
        <v>3</v>
      </c>
      <c r="R31">
        <v>4</v>
      </c>
      <c r="V31">
        <v>5</v>
      </c>
    </row>
    <row r="32" spans="1:22" x14ac:dyDescent="0.15">
      <c r="A32">
        <v>3.58</v>
      </c>
      <c r="B32">
        <v>4.2300000000000004</v>
      </c>
      <c r="D32">
        <v>3.58</v>
      </c>
      <c r="E32">
        <v>4.2300000000000004</v>
      </c>
      <c r="F32">
        <f>SQRT(POWER((INDEX($A$31:$A$40,$F$31)-D32),2)+POWER((INDEX($B$31:$B$40,$F$31)-E32),2))</f>
        <v>1.3132021931142213</v>
      </c>
      <c r="H32">
        <v>3.21</v>
      </c>
      <c r="I32">
        <v>2.97</v>
      </c>
      <c r="J32">
        <f>SQRT(POWER((INDEX($A$31:$A$40,$J$31)-H32),2)+POWER((INDEX($B$31:$B$40,$J$31)-I32),2))</f>
        <v>1.3132021931142213</v>
      </c>
      <c r="L32">
        <v>3.21</v>
      </c>
      <c r="M32">
        <v>2.97</v>
      </c>
      <c r="N32">
        <f>SQRT(POWER((INDEX($A$31:$A$40,$N$31)-L32),2)+POWER((INDEX($B$31:$B$40,$N$31)-M32),2))</f>
        <v>2.5888414397177746</v>
      </c>
      <c r="P32">
        <v>3.21</v>
      </c>
      <c r="Q32">
        <v>2.97</v>
      </c>
      <c r="R32">
        <f>SQRT(POWER((INDEX($A$31:$A$40,$R$31)-P32),2)+POWER((INDEX($B$31:$B$40,$R$31)-Q32),2))</f>
        <v>3.6358905374062074</v>
      </c>
      <c r="T32">
        <v>3.21</v>
      </c>
      <c r="U32">
        <v>2.97</v>
      </c>
      <c r="V32">
        <f>SQRT(POWER((INDEX($A$31:$A$40,$V$31)-T32),2)+POWER((INDEX($B$31:$B$40,$V$31)-U32),2))</f>
        <v>4.4887637496308495</v>
      </c>
    </row>
    <row r="33" spans="1:22" x14ac:dyDescent="0.15">
      <c r="A33">
        <v>5.32</v>
      </c>
      <c r="B33">
        <v>4.47</v>
      </c>
      <c r="D33">
        <v>5.32</v>
      </c>
      <c r="E33">
        <v>4.47</v>
      </c>
      <c r="F33">
        <f t="shared" ref="F33:F38" si="2">SQRT(POWER((INDEX($A$31:$A$40,$F$31)-D33),2)+POWER((INDEX($B$31:$B$40,$F$31)-E33),2))</f>
        <v>2.5888414397177746</v>
      </c>
      <c r="H33">
        <v>5.32</v>
      </c>
      <c r="I33">
        <v>4.47</v>
      </c>
      <c r="J33">
        <f t="shared" ref="J33:J40" si="3">SQRT(POWER((INDEX($A$31:$A$40,$J$31)-H33),2)+POWER((INDEX($B$31:$B$40,$J$31)-I33),2))</f>
        <v>1.7564737401965338</v>
      </c>
      <c r="L33">
        <v>3.58</v>
      </c>
      <c r="M33">
        <v>4.2300000000000004</v>
      </c>
      <c r="N33">
        <f>SQRT(POWER((INDEX($A$31:$A$40,$N$31)-L33),2)+POWER((INDEX($B$31:$B$40,$N$31)-M33),2))</f>
        <v>1.7564737401965338</v>
      </c>
      <c r="P33">
        <v>3.58</v>
      </c>
      <c r="Q33">
        <v>4.2300000000000004</v>
      </c>
      <c r="R33">
        <f t="shared" ref="R33:R40" si="4">SQRT(POWER((INDEX($A$31:$A$40,$R$31)-P33),2)+POWER((INDEX($B$31:$B$40,$R$31)-Q33),2))</f>
        <v>2.911116624252625</v>
      </c>
      <c r="T33">
        <v>3.58</v>
      </c>
      <c r="U33">
        <v>4.2300000000000004</v>
      </c>
      <c r="V33">
        <f t="shared" ref="V33:V40" si="5">SQRT(POWER((INDEX($A$31:$A$40,$V$31)-T33),2)+POWER((INDEX($B$31:$B$40,$V$31)-U33),2))</f>
        <v>3.4386189088062666</v>
      </c>
    </row>
    <row r="34" spans="1:22" x14ac:dyDescent="0.15">
      <c r="A34">
        <v>6.47</v>
      </c>
      <c r="B34">
        <v>4.58</v>
      </c>
      <c r="D34">
        <v>6.47</v>
      </c>
      <c r="E34">
        <v>4.58</v>
      </c>
      <c r="F34">
        <f>SQRT(POWER((INDEX($A$31:$A$40,$F$31)-D34),2)+POWER((INDEX($B$31:$B$40,$F$31)-E34),2))</f>
        <v>3.6358905374062074</v>
      </c>
      <c r="H34">
        <v>6.47</v>
      </c>
      <c r="I34">
        <v>4.58</v>
      </c>
      <c r="J34">
        <f t="shared" si="3"/>
        <v>2.911116624252625</v>
      </c>
      <c r="L34">
        <v>6.47</v>
      </c>
      <c r="M34">
        <v>4.58</v>
      </c>
      <c r="N34">
        <f t="shared" ref="N34:N40" si="6">SQRT(POWER((INDEX($A$31:$A$40,$N$31)-L34),2)+POWER((INDEX($B$31:$B$40,$N$31)-M34),2))</f>
        <v>1.1552488909321657</v>
      </c>
      <c r="P34">
        <v>5.32</v>
      </c>
      <c r="Q34">
        <v>4.47</v>
      </c>
      <c r="R34">
        <f t="shared" si="4"/>
        <v>1.1552488909321657</v>
      </c>
      <c r="T34">
        <v>5.32</v>
      </c>
      <c r="U34">
        <v>4.47</v>
      </c>
      <c r="V34">
        <f t="shared" si="5"/>
        <v>1.9412624758130987</v>
      </c>
    </row>
    <row r="35" spans="1:22" x14ac:dyDescent="0.15">
      <c r="A35">
        <v>6.54</v>
      </c>
      <c r="B35">
        <v>5.98</v>
      </c>
      <c r="D35">
        <v>6.54</v>
      </c>
      <c r="E35">
        <v>5.98</v>
      </c>
      <c r="F35">
        <f>SQRT(POWER((INDEX($A$31:$A$40,$F$31)-D35),2)+POWER((INDEX($B$31:$B$40,$F$31)-E35),2))</f>
        <v>4.4887637496308495</v>
      </c>
      <c r="H35">
        <v>6.54</v>
      </c>
      <c r="I35">
        <v>5.98</v>
      </c>
      <c r="J35">
        <f>SQRT(POWER((INDEX($A$31:$A$40,$J$31)-H35),2)+POWER((INDEX($B$31:$B$40,$J$31)-I35),2))</f>
        <v>3.4386189088062666</v>
      </c>
      <c r="L35">
        <v>6.54</v>
      </c>
      <c r="M35">
        <v>5.98</v>
      </c>
      <c r="N35">
        <f t="shared" si="6"/>
        <v>1.9412624758130987</v>
      </c>
      <c r="P35">
        <v>6.54</v>
      </c>
      <c r="Q35">
        <v>5.98</v>
      </c>
      <c r="R35">
        <f t="shared" si="4"/>
        <v>1.4017489076150553</v>
      </c>
      <c r="T35">
        <v>6.47</v>
      </c>
      <c r="U35">
        <v>4.58</v>
      </c>
      <c r="V35">
        <f t="shared" si="5"/>
        <v>1.4017489076150553</v>
      </c>
    </row>
    <row r="36" spans="1:22" x14ac:dyDescent="0.15">
      <c r="A36">
        <v>6.78</v>
      </c>
      <c r="B36">
        <v>6.31</v>
      </c>
      <c r="D36">
        <v>6.78</v>
      </c>
      <c r="E36">
        <v>6.31</v>
      </c>
      <c r="F36">
        <f t="shared" si="2"/>
        <v>4.8888137620490308</v>
      </c>
      <c r="H36">
        <v>6.78</v>
      </c>
      <c r="I36">
        <v>6.31</v>
      </c>
      <c r="J36">
        <f>SQRT(POWER((INDEX($A$31:$A$40,$J$31)-H36),2)+POWER((INDEX($B$31:$B$40,$J$31)-I36),2))</f>
        <v>3.8165953414004998</v>
      </c>
      <c r="L36">
        <v>6.78</v>
      </c>
      <c r="M36">
        <v>6.31</v>
      </c>
      <c r="N36">
        <f t="shared" si="6"/>
        <v>2.3488720697390053</v>
      </c>
      <c r="P36">
        <v>6.78</v>
      </c>
      <c r="Q36">
        <v>6.31</v>
      </c>
      <c r="R36">
        <f t="shared" si="4"/>
        <v>1.7575551200460253</v>
      </c>
      <c r="T36">
        <v>6.78</v>
      </c>
      <c r="U36">
        <v>6.31</v>
      </c>
      <c r="V36">
        <f t="shared" si="5"/>
        <v>0.40804411526206275</v>
      </c>
    </row>
    <row r="37" spans="1:22" x14ac:dyDescent="0.15">
      <c r="A37">
        <v>7.45</v>
      </c>
      <c r="B37">
        <v>6.35</v>
      </c>
      <c r="D37">
        <v>7.45</v>
      </c>
      <c r="E37">
        <v>6.35</v>
      </c>
      <c r="F37">
        <f t="shared" si="2"/>
        <v>5.4223611093323543</v>
      </c>
      <c r="H37">
        <v>7.45</v>
      </c>
      <c r="I37">
        <v>6.35</v>
      </c>
      <c r="J37">
        <f t="shared" si="3"/>
        <v>4.4126296014961417</v>
      </c>
      <c r="L37">
        <v>7.45</v>
      </c>
      <c r="M37">
        <v>6.35</v>
      </c>
      <c r="N37">
        <f t="shared" si="6"/>
        <v>2.8410033438910274</v>
      </c>
      <c r="P37">
        <v>7.45</v>
      </c>
      <c r="Q37">
        <v>6.35</v>
      </c>
      <c r="R37">
        <f t="shared" si="4"/>
        <v>2.0231905496022859</v>
      </c>
      <c r="T37">
        <v>7.45</v>
      </c>
      <c r="U37">
        <v>6.35</v>
      </c>
      <c r="V37">
        <f t="shared" si="5"/>
        <v>0.98234413521942487</v>
      </c>
    </row>
    <row r="38" spans="1:22" x14ac:dyDescent="0.15">
      <c r="A38">
        <v>7.81</v>
      </c>
      <c r="B38">
        <v>6.41</v>
      </c>
      <c r="D38">
        <v>7.81</v>
      </c>
      <c r="E38">
        <v>6.41</v>
      </c>
      <c r="F38">
        <f t="shared" si="2"/>
        <v>5.7440055710279383</v>
      </c>
      <c r="H38">
        <v>7.81</v>
      </c>
      <c r="I38">
        <v>6.41</v>
      </c>
      <c r="J38">
        <f t="shared" si="3"/>
        <v>4.7587078077982463</v>
      </c>
      <c r="L38">
        <v>7.81</v>
      </c>
      <c r="M38">
        <v>6.41</v>
      </c>
      <c r="N38">
        <f t="shared" si="6"/>
        <v>3.1565329081129501</v>
      </c>
      <c r="P38">
        <v>7.81</v>
      </c>
      <c r="Q38">
        <v>6.41</v>
      </c>
      <c r="R38">
        <f t="shared" si="4"/>
        <v>2.2681490250863146</v>
      </c>
      <c r="T38">
        <v>7.81</v>
      </c>
      <c r="U38">
        <v>6.41</v>
      </c>
      <c r="V38">
        <f t="shared" si="5"/>
        <v>1.3408206442324786</v>
      </c>
    </row>
    <row r="39" spans="1:22" x14ac:dyDescent="0.15">
      <c r="A39">
        <v>8.92</v>
      </c>
      <c r="B39">
        <v>6.89</v>
      </c>
      <c r="D39">
        <v>8.92</v>
      </c>
      <c r="E39">
        <v>6.89</v>
      </c>
      <c r="F39">
        <f>SQRT(POWER((INDEX($A$31:$A$40,$F$31)-D39),2)+POWER((INDEX($B$31:$B$40,$F$31)-E39),2))</f>
        <v>6.9260739239485458</v>
      </c>
      <c r="H39">
        <v>8.92</v>
      </c>
      <c r="I39">
        <v>6.89</v>
      </c>
      <c r="J39">
        <f>SQRT(POWER((INDEX($A$31:$A$40,$J$31)-H39),2)+POWER((INDEX($B$31:$B$40,$J$31)-I39),2))</f>
        <v>5.9658360688171772</v>
      </c>
      <c r="L39">
        <v>8.92</v>
      </c>
      <c r="M39">
        <v>6.89</v>
      </c>
      <c r="N39">
        <f t="shared" si="6"/>
        <v>4.337787454451866</v>
      </c>
      <c r="P39">
        <v>8.92</v>
      </c>
      <c r="Q39">
        <v>6.89</v>
      </c>
      <c r="R39">
        <f t="shared" si="4"/>
        <v>3.3672837718255941</v>
      </c>
      <c r="T39">
        <v>8.92</v>
      </c>
      <c r="U39">
        <v>6.89</v>
      </c>
      <c r="V39">
        <f t="shared" si="5"/>
        <v>2.548038461248181</v>
      </c>
    </row>
    <row r="40" spans="1:22" x14ac:dyDescent="0.15">
      <c r="A40">
        <v>9.65</v>
      </c>
      <c r="B40">
        <v>7.43</v>
      </c>
      <c r="D40">
        <v>9.65</v>
      </c>
      <c r="E40">
        <v>7.43</v>
      </c>
      <c r="F40">
        <f>SQRT(POWER((INDEX($A$31:$A$40,$F$31)-D40),2)+POWER((INDEX($B$31:$B$40,$F$31)-E40),2))</f>
        <v>7.8335943218933668</v>
      </c>
      <c r="H40">
        <v>9.65</v>
      </c>
      <c r="I40">
        <v>7.43</v>
      </c>
      <c r="J40">
        <f t="shared" si="3"/>
        <v>6.8618437755460446</v>
      </c>
      <c r="L40">
        <v>9.65</v>
      </c>
      <c r="M40">
        <v>7.43</v>
      </c>
      <c r="N40">
        <f t="shared" si="6"/>
        <v>5.2450452810247503</v>
      </c>
      <c r="P40">
        <v>9.65</v>
      </c>
      <c r="Q40">
        <v>7.43</v>
      </c>
      <c r="R40">
        <f t="shared" si="4"/>
        <v>4.2702341856155854</v>
      </c>
      <c r="T40">
        <v>9.65</v>
      </c>
      <c r="U40">
        <v>7.43</v>
      </c>
      <c r="V40">
        <f t="shared" si="5"/>
        <v>3.4314137028344454</v>
      </c>
    </row>
    <row r="42" spans="1:22" x14ac:dyDescent="0.15">
      <c r="F42">
        <v>6</v>
      </c>
      <c r="J42">
        <v>7</v>
      </c>
      <c r="N42">
        <v>8</v>
      </c>
      <c r="R42">
        <v>9</v>
      </c>
      <c r="V42">
        <v>10</v>
      </c>
    </row>
    <row r="43" spans="1:22" x14ac:dyDescent="0.15">
      <c r="D43">
        <v>3.21</v>
      </c>
      <c r="E43">
        <v>2.97</v>
      </c>
      <c r="F43">
        <f>SQRT(POWER((INDEX($A$31:$A$40,$F$42)-D43),2)+POWER((INDEX($B$31:$B$40,$F$42)-E43),2))</f>
        <v>4.8888137620490308</v>
      </c>
      <c r="H43">
        <v>3.21</v>
      </c>
      <c r="I43">
        <v>2.97</v>
      </c>
      <c r="J43">
        <f>SQRT(POWER((INDEX($A$31:$A$40,$J$42)-H43),2)+POWER((INDEX($B$31:$B$40,$J$42)-I43),2))</f>
        <v>5.4223611093323543</v>
      </c>
      <c r="L43">
        <v>3.21</v>
      </c>
      <c r="M43">
        <v>2.97</v>
      </c>
      <c r="N43">
        <f>SQRT(POWER((INDEX($A$31:$A$40,$N$42)-L43),2)+POWER((INDEX($B$31:$B$40,$N$42)-M43),2))</f>
        <v>5.7440055710279383</v>
      </c>
      <c r="P43">
        <v>3.21</v>
      </c>
      <c r="Q43">
        <v>2.97</v>
      </c>
      <c r="R43">
        <f>SQRT(POWER((INDEX($A$31:$A$40,$R$42)-P43),2)+POWER((INDEX($B$31:$B$40,$R$42)-Q43),2))</f>
        <v>6.9260739239485458</v>
      </c>
      <c r="T43">
        <v>3.21</v>
      </c>
      <c r="U43">
        <v>2.97</v>
      </c>
      <c r="V43">
        <f>SQRT(POWER((INDEX($A$31:$A$40,$V$42)-T43),2)+POWER((INDEX($B$31:$B$40,$V$42)-U43),2))</f>
        <v>7.8335943218933668</v>
      </c>
    </row>
    <row r="44" spans="1:22" x14ac:dyDescent="0.15">
      <c r="D44">
        <v>3.58</v>
      </c>
      <c r="E44">
        <v>4.2300000000000004</v>
      </c>
      <c r="F44">
        <f t="shared" ref="F44:F51" si="7">SQRT(POWER((INDEX($A$31:$A$40,$F$42)-D44),2)+POWER((INDEX($B$31:$B$40,$F$42)-E44),2))</f>
        <v>3.8165953414004998</v>
      </c>
      <c r="H44">
        <v>3.58</v>
      </c>
      <c r="I44">
        <v>4.2300000000000004</v>
      </c>
      <c r="J44">
        <f>SQRT(POWER((INDEX($A$31:$A$40,$J$42)-H44),2)+POWER((INDEX($B$31:$B$40,$J$42)-I44),2))</f>
        <v>4.4126296014961417</v>
      </c>
      <c r="L44">
        <v>3.58</v>
      </c>
      <c r="M44">
        <v>4.2300000000000004</v>
      </c>
      <c r="N44">
        <f t="shared" ref="N44:N51" si="8">SQRT(POWER((INDEX($A$31:$A$40,$N$42)-L44),2)+POWER((INDEX($B$31:$B$40,$N$42)-M44),2))</f>
        <v>4.7587078077982463</v>
      </c>
      <c r="P44">
        <v>3.58</v>
      </c>
      <c r="Q44">
        <v>4.2300000000000004</v>
      </c>
      <c r="R44">
        <f t="shared" ref="R44:R51" si="9">SQRT(POWER((INDEX($A$31:$A$40,$R$42)-P44),2)+POWER((INDEX($B$31:$B$40,$R$42)-Q44),2))</f>
        <v>5.9658360688171772</v>
      </c>
      <c r="T44">
        <v>3.58</v>
      </c>
      <c r="U44">
        <v>4.2300000000000004</v>
      </c>
      <c r="V44">
        <f t="shared" ref="V44:V50" si="10">SQRT(POWER((INDEX($A$31:$A$40,$V$42)-T44),2)+POWER((INDEX($B$31:$B$40,$V$42)-U44),2))</f>
        <v>6.8618437755460446</v>
      </c>
    </row>
    <row r="45" spans="1:22" x14ac:dyDescent="0.15">
      <c r="D45">
        <v>5.32</v>
      </c>
      <c r="E45">
        <v>4.47</v>
      </c>
      <c r="F45">
        <f t="shared" si="7"/>
        <v>2.3488720697390053</v>
      </c>
      <c r="H45">
        <v>5.32</v>
      </c>
      <c r="I45">
        <v>4.47</v>
      </c>
      <c r="J45">
        <f t="shared" ref="J45:J51" si="11">SQRT(POWER((INDEX($A$31:$A$40,$J$42)-H45),2)+POWER((INDEX($B$31:$B$40,$J$42)-I45),2))</f>
        <v>2.8410033438910274</v>
      </c>
      <c r="L45">
        <v>5.32</v>
      </c>
      <c r="M45">
        <v>4.47</v>
      </c>
      <c r="N45">
        <f>SQRT(POWER((INDEX($A$31:$A$40,$N$42)-L45),2)+POWER((INDEX($B$31:$B$40,$N$42)-M45),2))</f>
        <v>3.1565329081129501</v>
      </c>
      <c r="P45">
        <v>5.32</v>
      </c>
      <c r="Q45">
        <v>4.47</v>
      </c>
      <c r="R45">
        <f t="shared" si="9"/>
        <v>4.337787454451866</v>
      </c>
      <c r="T45">
        <v>5.32</v>
      </c>
      <c r="U45">
        <v>4.47</v>
      </c>
      <c r="V45">
        <f t="shared" si="10"/>
        <v>5.2450452810247503</v>
      </c>
    </row>
    <row r="46" spans="1:22" x14ac:dyDescent="0.15">
      <c r="D46">
        <v>6.47</v>
      </c>
      <c r="E46">
        <v>4.58</v>
      </c>
      <c r="F46">
        <f>SQRT(POWER((INDEX($A$31:$A$40,$F$42)-D46),2)+POWER((INDEX($B$31:$B$40,$F$42)-E46),2))</f>
        <v>1.7575551200460253</v>
      </c>
      <c r="H46">
        <v>6.47</v>
      </c>
      <c r="I46">
        <v>4.58</v>
      </c>
      <c r="J46">
        <f t="shared" si="11"/>
        <v>2.0231905496022859</v>
      </c>
      <c r="L46">
        <v>6.47</v>
      </c>
      <c r="M46">
        <v>4.58</v>
      </c>
      <c r="N46">
        <f t="shared" si="8"/>
        <v>2.2681490250863146</v>
      </c>
      <c r="P46">
        <v>6.47</v>
      </c>
      <c r="Q46">
        <v>4.58</v>
      </c>
      <c r="R46">
        <f t="shared" si="9"/>
        <v>3.3672837718255941</v>
      </c>
      <c r="T46">
        <v>6.47</v>
      </c>
      <c r="U46">
        <v>4.58</v>
      </c>
      <c r="V46">
        <f t="shared" si="10"/>
        <v>4.2702341856155854</v>
      </c>
    </row>
    <row r="47" spans="1:22" x14ac:dyDescent="0.15">
      <c r="D47">
        <v>6.54</v>
      </c>
      <c r="E47">
        <v>5.98</v>
      </c>
      <c r="F47">
        <f t="shared" si="7"/>
        <v>0.40804411526206275</v>
      </c>
      <c r="H47">
        <v>6.54</v>
      </c>
      <c r="I47">
        <v>5.98</v>
      </c>
      <c r="J47">
        <f t="shared" si="11"/>
        <v>0.98234413521942487</v>
      </c>
      <c r="L47">
        <v>6.54</v>
      </c>
      <c r="M47">
        <v>5.98</v>
      </c>
      <c r="N47">
        <f t="shared" si="8"/>
        <v>1.3408206442324786</v>
      </c>
      <c r="P47">
        <v>6.54</v>
      </c>
      <c r="Q47">
        <v>5.98</v>
      </c>
      <c r="R47">
        <f t="shared" si="9"/>
        <v>2.548038461248181</v>
      </c>
      <c r="T47">
        <v>6.54</v>
      </c>
      <c r="U47">
        <v>5.98</v>
      </c>
      <c r="V47">
        <f t="shared" si="10"/>
        <v>3.4314137028344454</v>
      </c>
    </row>
    <row r="48" spans="1:22" x14ac:dyDescent="0.15">
      <c r="D48">
        <v>7.45</v>
      </c>
      <c r="E48">
        <v>6.35</v>
      </c>
      <c r="F48">
        <f t="shared" si="7"/>
        <v>0.67119296778199333</v>
      </c>
      <c r="H48">
        <v>6.78</v>
      </c>
      <c r="I48">
        <v>6.31</v>
      </c>
      <c r="J48">
        <f t="shared" si="11"/>
        <v>0.67119296778199333</v>
      </c>
      <c r="L48">
        <v>6.78</v>
      </c>
      <c r="M48">
        <v>6.31</v>
      </c>
      <c r="N48">
        <f t="shared" si="8"/>
        <v>1.0348429832588124</v>
      </c>
      <c r="P48">
        <v>6.78</v>
      </c>
      <c r="Q48">
        <v>6.31</v>
      </c>
      <c r="R48">
        <f t="shared" si="9"/>
        <v>2.2172054483064936</v>
      </c>
      <c r="T48">
        <v>6.78</v>
      </c>
      <c r="U48">
        <v>6.31</v>
      </c>
      <c r="V48">
        <f t="shared" si="10"/>
        <v>3.0807953518531543</v>
      </c>
    </row>
    <row r="49" spans="1:22" x14ac:dyDescent="0.15">
      <c r="D49">
        <v>7.81</v>
      </c>
      <c r="E49">
        <v>6.41</v>
      </c>
      <c r="F49">
        <f t="shared" si="7"/>
        <v>1.0348429832588124</v>
      </c>
      <c r="H49">
        <v>7.81</v>
      </c>
      <c r="I49">
        <v>6.41</v>
      </c>
      <c r="J49">
        <f t="shared" si="11"/>
        <v>0.3649657518178927</v>
      </c>
      <c r="L49">
        <v>7.45</v>
      </c>
      <c r="M49">
        <v>6.35</v>
      </c>
      <c r="N49">
        <f t="shared" si="8"/>
        <v>0.3649657518178927</v>
      </c>
      <c r="P49">
        <v>7.45</v>
      </c>
      <c r="Q49">
        <v>6.35</v>
      </c>
      <c r="R49">
        <f t="shared" si="9"/>
        <v>1.5660459763365824</v>
      </c>
      <c r="T49">
        <v>7.45</v>
      </c>
      <c r="U49">
        <v>6.35</v>
      </c>
      <c r="V49">
        <f>SQRT(POWER((INDEX($A$31:$A$40,$V$42)-T49),2)+POWER((INDEX($B$31:$B$40,$V$42)-U49),2))</f>
        <v>2.4507957891264627</v>
      </c>
    </row>
    <row r="50" spans="1:22" x14ac:dyDescent="0.15">
      <c r="D50">
        <v>8.92</v>
      </c>
      <c r="E50">
        <v>6.89</v>
      </c>
      <c r="F50">
        <f t="shared" si="7"/>
        <v>2.2172054483064936</v>
      </c>
      <c r="H50">
        <v>8.92</v>
      </c>
      <c r="I50">
        <v>6.89</v>
      </c>
      <c r="J50">
        <f>SQRT(POWER((INDEX($A$31:$A$40,$J$42)-H50),2)+POWER((INDEX($B$31:$B$40,$J$42)-I50),2))</f>
        <v>1.5660459763365824</v>
      </c>
      <c r="L50">
        <v>8.92</v>
      </c>
      <c r="M50">
        <v>6.89</v>
      </c>
      <c r="N50">
        <f>SQRT(POWER((INDEX($A$31:$A$40,$N$42)-L50),2)+POWER((INDEX($B$31:$B$40,$N$42)-M50),2))</f>
        <v>1.2093386622447826</v>
      </c>
      <c r="P50">
        <v>7.81</v>
      </c>
      <c r="Q50">
        <v>6.41</v>
      </c>
      <c r="R50">
        <f t="shared" si="9"/>
        <v>1.2093386622447826</v>
      </c>
      <c r="T50">
        <v>7.81</v>
      </c>
      <c r="U50">
        <v>6.41</v>
      </c>
      <c r="V50">
        <f t="shared" si="10"/>
        <v>2.1038060747131619</v>
      </c>
    </row>
    <row r="51" spans="1:22" x14ac:dyDescent="0.15">
      <c r="D51">
        <v>9.65</v>
      </c>
      <c r="E51">
        <v>7.43</v>
      </c>
      <c r="F51">
        <f t="shared" si="7"/>
        <v>3.0807953518531543</v>
      </c>
      <c r="H51">
        <v>9.65</v>
      </c>
      <c r="I51">
        <v>7.43</v>
      </c>
      <c r="J51">
        <f t="shared" si="11"/>
        <v>2.4507957891264627</v>
      </c>
      <c r="L51">
        <v>9.65</v>
      </c>
      <c r="M51">
        <v>7.43</v>
      </c>
      <c r="N51">
        <f t="shared" si="8"/>
        <v>2.1038060747131619</v>
      </c>
      <c r="P51">
        <v>9.65</v>
      </c>
      <c r="Q51">
        <v>7.43</v>
      </c>
      <c r="R51">
        <f t="shared" si="9"/>
        <v>0.90801982357215127</v>
      </c>
      <c r="T51">
        <v>8.92</v>
      </c>
      <c r="U51">
        <v>6.89</v>
      </c>
      <c r="V51">
        <f>SQRT(POWER((INDEX($A$31:$A$40,$V$42)-T51),2)+POWER((INDEX($B$31:$B$40,$V$42)-U51),2))</f>
        <v>0.90801982357215127</v>
      </c>
    </row>
    <row r="54" spans="1:22" x14ac:dyDescent="0.15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22" x14ac:dyDescent="0.15">
      <c r="B55">
        <v>1.3132021931142213</v>
      </c>
      <c r="C55">
        <v>1.3132021931142213</v>
      </c>
      <c r="D55">
        <v>2.5888414397177746</v>
      </c>
      <c r="E55">
        <v>3.6358905374062074</v>
      </c>
      <c r="F55">
        <v>4.4887637496308495</v>
      </c>
      <c r="G55">
        <v>4.8888137620490308</v>
      </c>
      <c r="H55">
        <v>5.4223611093323543</v>
      </c>
      <c r="I55">
        <v>5.7440055710279383</v>
      </c>
      <c r="J55">
        <v>6.9260739239485458</v>
      </c>
      <c r="K55">
        <v>7.8335943218933668</v>
      </c>
    </row>
    <row r="56" spans="1:22" x14ac:dyDescent="0.15">
      <c r="B56">
        <v>2.5888414397177746</v>
      </c>
      <c r="C56">
        <v>1.7564737401965338</v>
      </c>
      <c r="D56">
        <v>1.7564737401965338</v>
      </c>
      <c r="E56">
        <v>2.911116624252625</v>
      </c>
      <c r="F56">
        <v>3.4386189088062666</v>
      </c>
      <c r="G56">
        <v>3.8165953414004998</v>
      </c>
      <c r="H56">
        <v>4.4126296014961417</v>
      </c>
      <c r="I56">
        <v>4.7587078077982463</v>
      </c>
      <c r="J56">
        <v>5.9658360688171772</v>
      </c>
      <c r="K56">
        <v>6.8618437755460446</v>
      </c>
    </row>
    <row r="57" spans="1:22" x14ac:dyDescent="0.15">
      <c r="B57">
        <v>3.6358905374062074</v>
      </c>
      <c r="C57">
        <v>2.911116624252625</v>
      </c>
      <c r="D57">
        <v>1.1552488909321657</v>
      </c>
      <c r="E57">
        <v>1.1552488909321657</v>
      </c>
      <c r="F57">
        <v>1.9412624758130987</v>
      </c>
      <c r="G57">
        <v>2.3488720697390053</v>
      </c>
      <c r="H57">
        <v>2.8410033438910274</v>
      </c>
      <c r="I57">
        <v>3.1565329081129501</v>
      </c>
      <c r="J57">
        <v>4.337787454451866</v>
      </c>
      <c r="K57">
        <v>5.2450452810247503</v>
      </c>
    </row>
    <row r="58" spans="1:22" x14ac:dyDescent="0.15">
      <c r="B58">
        <v>4.4887637496308495</v>
      </c>
      <c r="C58">
        <v>3.4386189088062666</v>
      </c>
      <c r="D58">
        <v>1.9412624758130987</v>
      </c>
      <c r="E58">
        <v>1.4017489076150553</v>
      </c>
      <c r="F58">
        <v>1.4017489076150553</v>
      </c>
      <c r="G58">
        <v>1.7575551200460253</v>
      </c>
      <c r="H58">
        <v>2.0231905496022859</v>
      </c>
      <c r="I58">
        <v>2.2681490250863146</v>
      </c>
      <c r="J58">
        <v>3.3672837718255941</v>
      </c>
      <c r="K58">
        <v>4.2702341856155854</v>
      </c>
    </row>
    <row r="59" spans="1:22" x14ac:dyDescent="0.15">
      <c r="B59">
        <v>4.8888137620490308</v>
      </c>
      <c r="C59">
        <v>3.8165953414004998</v>
      </c>
      <c r="D59">
        <v>2.3488720697390053</v>
      </c>
      <c r="E59">
        <v>1.7575551200460253</v>
      </c>
      <c r="F59">
        <v>0.40804411526206275</v>
      </c>
      <c r="G59">
        <v>0.40804411526206275</v>
      </c>
      <c r="H59">
        <v>0.98234413521942487</v>
      </c>
      <c r="I59">
        <v>1.3408206442324786</v>
      </c>
      <c r="J59">
        <v>2.548038461248181</v>
      </c>
      <c r="K59">
        <v>3.4314137028344454</v>
      </c>
    </row>
    <row r="60" spans="1:22" x14ac:dyDescent="0.15">
      <c r="B60">
        <v>5.4223611093323543</v>
      </c>
      <c r="C60">
        <v>4.4126296014961417</v>
      </c>
      <c r="D60">
        <v>2.8410033438910274</v>
      </c>
      <c r="E60">
        <v>2.0231905496022859</v>
      </c>
      <c r="F60">
        <v>0.98234413521942487</v>
      </c>
      <c r="G60">
        <v>0.67119296778199333</v>
      </c>
      <c r="H60">
        <v>0.67119296778199333</v>
      </c>
      <c r="I60">
        <v>1.0348429832588124</v>
      </c>
      <c r="J60">
        <v>2.2172054483064936</v>
      </c>
      <c r="K60">
        <v>3.0807953518531543</v>
      </c>
    </row>
    <row r="61" spans="1:22" x14ac:dyDescent="0.15">
      <c r="B61">
        <v>5.7440055710279383</v>
      </c>
      <c r="C61">
        <v>4.7587078077982463</v>
      </c>
      <c r="D61">
        <v>3.1565329081129501</v>
      </c>
      <c r="E61">
        <v>2.2681490250863146</v>
      </c>
      <c r="F61">
        <v>1.3408206442324786</v>
      </c>
      <c r="G61">
        <v>1.0348429832588124</v>
      </c>
      <c r="H61">
        <v>0.3649657518178927</v>
      </c>
      <c r="I61">
        <v>0.3649657518178927</v>
      </c>
      <c r="J61">
        <v>1.5660459763365824</v>
      </c>
      <c r="K61">
        <v>2.4507957891264627</v>
      </c>
    </row>
    <row r="62" spans="1:22" x14ac:dyDescent="0.15">
      <c r="B62">
        <v>6.9260739239485458</v>
      </c>
      <c r="C62">
        <v>5.9658360688171772</v>
      </c>
      <c r="D62">
        <v>4.337787454451866</v>
      </c>
      <c r="E62">
        <v>3.3672837718255941</v>
      </c>
      <c r="F62">
        <v>2.548038461248181</v>
      </c>
      <c r="G62">
        <v>2.2172054483064936</v>
      </c>
      <c r="H62">
        <v>1.5660459763365824</v>
      </c>
      <c r="I62">
        <v>1.2093386622447826</v>
      </c>
      <c r="J62">
        <v>1.2093386622447826</v>
      </c>
      <c r="K62">
        <v>2.1038060747131619</v>
      </c>
    </row>
    <row r="63" spans="1:22" x14ac:dyDescent="0.15">
      <c r="B63">
        <v>7.8335943218933668</v>
      </c>
      <c r="C63">
        <v>6.8618437755460446</v>
      </c>
      <c r="D63">
        <v>5.2450452810247503</v>
      </c>
      <c r="E63">
        <v>4.2702341856155854</v>
      </c>
      <c r="F63">
        <v>3.4314137028344454</v>
      </c>
      <c r="G63">
        <v>3.0807953518531543</v>
      </c>
      <c r="H63">
        <v>2.4507957891264627</v>
      </c>
      <c r="I63">
        <v>2.1038060747131619</v>
      </c>
      <c r="J63">
        <v>0.90801982357215127</v>
      </c>
      <c r="K63">
        <v>0.90801982357215127</v>
      </c>
    </row>
    <row r="64" spans="1:22" x14ac:dyDescent="0.15">
      <c r="A64" t="s">
        <v>14</v>
      </c>
      <c r="B64">
        <f>MIN(B55:B63)</f>
        <v>1.3132021931142213</v>
      </c>
      <c r="C64">
        <f t="shared" ref="C64:K64" si="12">MIN(C55:C63)</f>
        <v>1.3132021931142213</v>
      </c>
      <c r="D64">
        <f t="shared" si="12"/>
        <v>1.1552488909321657</v>
      </c>
      <c r="E64">
        <f t="shared" si="12"/>
        <v>1.1552488909321657</v>
      </c>
      <c r="F64">
        <f t="shared" si="12"/>
        <v>0.40804411526206275</v>
      </c>
      <c r="G64">
        <f t="shared" si="12"/>
        <v>0.40804411526206275</v>
      </c>
      <c r="H64">
        <f t="shared" si="12"/>
        <v>0.3649657518178927</v>
      </c>
      <c r="I64">
        <f t="shared" si="12"/>
        <v>0.3649657518178927</v>
      </c>
      <c r="J64">
        <f t="shared" si="12"/>
        <v>0.90801982357215127</v>
      </c>
      <c r="K64">
        <f t="shared" si="12"/>
        <v>0.90801982357215127</v>
      </c>
    </row>
    <row r="66" spans="1:12" x14ac:dyDescent="0.15">
      <c r="A66" t="s">
        <v>4</v>
      </c>
      <c r="B66" t="s">
        <v>15</v>
      </c>
      <c r="C66" t="s">
        <v>16</v>
      </c>
    </row>
    <row r="67" spans="1:12" x14ac:dyDescent="0.15">
      <c r="A67">
        <f>SUM(B64:K64)/B29</f>
        <v>0.8298961549396987</v>
      </c>
      <c r="B67">
        <f>1/(2*SQRT(B29/A29))</f>
        <v>0.84738421037921163</v>
      </c>
      <c r="C67">
        <f>A67/B67</f>
        <v>0.97936230670183611</v>
      </c>
    </row>
    <row r="72" spans="1:12" x14ac:dyDescent="0.15">
      <c r="A72" t="s">
        <v>17</v>
      </c>
      <c r="B72">
        <v>4.5</v>
      </c>
      <c r="C72">
        <v>1.1000000000000001</v>
      </c>
      <c r="D72">
        <v>1.3</v>
      </c>
      <c r="E72">
        <v>2.4</v>
      </c>
      <c r="F72">
        <v>4.2</v>
      </c>
      <c r="G72">
        <v>1.4</v>
      </c>
      <c r="H72">
        <v>2.7</v>
      </c>
      <c r="I72">
        <v>2</v>
      </c>
      <c r="J72">
        <v>4.2</v>
      </c>
      <c r="K72">
        <v>5.0999999999999996</v>
      </c>
      <c r="L72">
        <f>AVERAGE(B72:K72)</f>
        <v>2.8899999999999997</v>
      </c>
    </row>
    <row r="73" spans="1:12" x14ac:dyDescent="0.15">
      <c r="A73" t="s">
        <v>18</v>
      </c>
      <c r="B73">
        <v>5.8</v>
      </c>
      <c r="C73">
        <v>4.2</v>
      </c>
      <c r="D73">
        <v>4.3</v>
      </c>
      <c r="E73">
        <v>4.5</v>
      </c>
      <c r="F73">
        <v>3.9</v>
      </c>
      <c r="G73">
        <v>5.0999999999999996</v>
      </c>
      <c r="H73">
        <v>3.7</v>
      </c>
      <c r="I73">
        <v>2.9</v>
      </c>
      <c r="J73">
        <v>3.5</v>
      </c>
      <c r="K73">
        <v>2.9</v>
      </c>
      <c r="L73">
        <f>AVERAGE(B73:K73)</f>
        <v>4.08</v>
      </c>
    </row>
  </sheetData>
  <sortState ref="B31:B40">
    <sortCondition ref="B3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</dc:creator>
  <cp:lastModifiedBy>Ngheizit</cp:lastModifiedBy>
  <dcterms:created xsi:type="dcterms:W3CDTF">2019-09-17T00:32:10Z</dcterms:created>
  <dcterms:modified xsi:type="dcterms:W3CDTF">2019-09-17T11:14:53Z</dcterms:modified>
</cp:coreProperties>
</file>