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-vm-list" sheetId="1" r:id="rId1"/>
    <sheet name="azure-vm-prices-base" sheetId="2" r:id="rId2"/>
    <sheet name="azure-vm-prices-1Y" sheetId="3" r:id="rId3"/>
    <sheet name="azure-vm-prices-3Y" sheetId="4" r:id="rId4"/>
    <sheet name="azure-asr-prices" sheetId="5" r:id="rId5"/>
    <sheet name="azure-premium-disk-prices" sheetId="6" r:id="rId6"/>
    <sheet name="azure-standard-disk-prices" sheetId="7" r:id="rId7"/>
  </sheets>
  <calcPr calcId="124519" fullCalcOnLoad="1"/>
</workbook>
</file>

<file path=xl/sharedStrings.xml><?xml version="1.0" encoding="utf-8"?>
<sst xmlns="http://schemas.openxmlformats.org/spreadsheetml/2006/main" count="3077" uniqueCount="214">
  <si>
    <t>ASSUMPTIONS</t>
  </si>
  <si>
    <t>PERF GAIN</t>
  </si>
  <si>
    <t>RESERVED INST.</t>
  </si>
  <si>
    <t>YES</t>
  </si>
  <si>
    <t>Mem(GB)</t>
  </si>
  <si>
    <t>VM NAME</t>
  </si>
  <si>
    <t>GPU</t>
  </si>
  <si>
    <t>NO</t>
  </si>
  <si>
    <t>ASR</t>
  </si>
  <si>
    <t>DATA STORAGE TYPE</t>
  </si>
  <si>
    <t>STANDARD</t>
  </si>
  <si>
    <t>DATA STORAGE(GB)</t>
  </si>
  <si>
    <t>DATA OK</t>
  </si>
  <si>
    <t>USE B SERIES</t>
  </si>
  <si>
    <t>CPUs</t>
  </si>
  <si>
    <t>OS STORAGE TYPE</t>
  </si>
  <si>
    <t>SAP</t>
  </si>
  <si>
    <t>HOURS/MONTH</t>
  </si>
  <si>
    <t>3Y RI</t>
  </si>
  <si>
    <t>PRICE(H) 1Y</t>
  </si>
  <si>
    <t>1Y RI</t>
  </si>
  <si>
    <t>PAYG 1Y</t>
  </si>
  <si>
    <t>BEST SIZE 3Y</t>
  </si>
  <si>
    <t>PRICE(H) 3Y</t>
  </si>
  <si>
    <t>BEST PRICE</t>
  </si>
  <si>
    <t>BEST SIZE 1Y</t>
  </si>
  <si>
    <t>PRICE(H) PAYG</t>
  </si>
  <si>
    <t>BEST SIZE PAYG</t>
  </si>
  <si>
    <t>DATA - S4</t>
  </si>
  <si>
    <t>DATA - S6</t>
  </si>
  <si>
    <t>DATA - S10</t>
  </si>
  <si>
    <t>DATA - S15</t>
  </si>
  <si>
    <t>DATA - S20</t>
  </si>
  <si>
    <t>DATA - S30</t>
  </si>
  <si>
    <t>DATA - S40</t>
  </si>
  <si>
    <t>DATA - S50</t>
  </si>
  <si>
    <t>DATA - P4</t>
  </si>
  <si>
    <t>DATA - P6</t>
  </si>
  <si>
    <t>DATA - P10</t>
  </si>
  <si>
    <t>DATA - P15</t>
  </si>
  <si>
    <t>DATA - P20</t>
  </si>
  <si>
    <t>DATA - P30</t>
  </si>
  <si>
    <t>DATA - P40</t>
  </si>
  <si>
    <t>DATA - P50</t>
  </si>
  <si>
    <t>OS DISK STANDARD</t>
  </si>
  <si>
    <t>OS DISK PREMIUM</t>
  </si>
  <si>
    <t>DATA DISK SUMMARY (MONTH)</t>
  </si>
  <si>
    <t>COUNT</t>
  </si>
  <si>
    <t>DISK SIZE</t>
  </si>
  <si>
    <t>PRICE(€)</t>
  </si>
  <si>
    <t>S4</t>
  </si>
  <si>
    <t>S6</t>
  </si>
  <si>
    <t>S10</t>
  </si>
  <si>
    <t>S15</t>
  </si>
  <si>
    <t>S20</t>
  </si>
  <si>
    <t>S30</t>
  </si>
  <si>
    <t>S40</t>
  </si>
  <si>
    <t>S50</t>
  </si>
  <si>
    <t>P4</t>
  </si>
  <si>
    <t>P6</t>
  </si>
  <si>
    <t>P10</t>
  </si>
  <si>
    <t>P15</t>
  </si>
  <si>
    <t>P20</t>
  </si>
  <si>
    <t>P30</t>
  </si>
  <si>
    <t>P40</t>
  </si>
  <si>
    <t>P50</t>
  </si>
  <si>
    <t>OS DISK SUMMARY (MONTH)</t>
  </si>
  <si>
    <t>YEAR TOTALS(€)</t>
  </si>
  <si>
    <t>COMPUTE</t>
  </si>
  <si>
    <t>STORAGE</t>
  </si>
  <si>
    <t>TOTAL</t>
  </si>
  <si>
    <t>CHEAPEST VM SIZE</t>
  </si>
  <si>
    <t>CHEAPEST VM PRICE</t>
  </si>
  <si>
    <t>CHEAPEST MODEL</t>
  </si>
  <si>
    <t>Price/Hour</t>
  </si>
  <si>
    <t>Burstable</t>
  </si>
  <si>
    <t>VM SIZE NAME</t>
  </si>
  <si>
    <t>a0</t>
  </si>
  <si>
    <t>a1</t>
  </si>
  <si>
    <t>a10</t>
  </si>
  <si>
    <t>a11</t>
  </si>
  <si>
    <t>a1v2</t>
  </si>
  <si>
    <t>a2</t>
  </si>
  <si>
    <t>a2mv2</t>
  </si>
  <si>
    <t>a2v2</t>
  </si>
  <si>
    <t>a3</t>
  </si>
  <si>
    <t>a4</t>
  </si>
  <si>
    <t>a4mv2</t>
  </si>
  <si>
    <t>a4v2</t>
  </si>
  <si>
    <t>a5</t>
  </si>
  <si>
    <t>a6</t>
  </si>
  <si>
    <t>a7</t>
  </si>
  <si>
    <t>a8</t>
  </si>
  <si>
    <t>a8mv2</t>
  </si>
  <si>
    <t>a8v2</t>
  </si>
  <si>
    <t>a9</t>
  </si>
  <si>
    <t>b1ms</t>
  </si>
  <si>
    <t>b1s</t>
  </si>
  <si>
    <t>b2ms</t>
  </si>
  <si>
    <t>b2s</t>
  </si>
  <si>
    <t>b4ms</t>
  </si>
  <si>
    <t>b8ms</t>
  </si>
  <si>
    <t>d1</t>
  </si>
  <si>
    <t>d11</t>
  </si>
  <si>
    <t>d11v2</t>
  </si>
  <si>
    <t>d12</t>
  </si>
  <si>
    <t>d12v2</t>
  </si>
  <si>
    <t>d13</t>
  </si>
  <si>
    <t>d13v2</t>
  </si>
  <si>
    <t>d14</t>
  </si>
  <si>
    <t>d14v2</t>
  </si>
  <si>
    <t>d15v2</t>
  </si>
  <si>
    <t>d16sv3</t>
  </si>
  <si>
    <t>d16v3</t>
  </si>
  <si>
    <t>d1v2</t>
  </si>
  <si>
    <t>d2</t>
  </si>
  <si>
    <t>d2sv3</t>
  </si>
  <si>
    <t>d2v2</t>
  </si>
  <si>
    <t>d2v3</t>
  </si>
  <si>
    <t>d3</t>
  </si>
  <si>
    <t>d32sv3</t>
  </si>
  <si>
    <t>d32v3</t>
  </si>
  <si>
    <t>d3v2</t>
  </si>
  <si>
    <t>d4</t>
  </si>
  <si>
    <t>d4sv3</t>
  </si>
  <si>
    <t>d4v2</t>
  </si>
  <si>
    <t>d4v3</t>
  </si>
  <si>
    <t>d5v2</t>
  </si>
  <si>
    <t>d64sv3</t>
  </si>
  <si>
    <t>d64v3</t>
  </si>
  <si>
    <t>d8sv3</t>
  </si>
  <si>
    <t>d8v3</t>
  </si>
  <si>
    <t>ds11v2</t>
  </si>
  <si>
    <t>ds12v2</t>
  </si>
  <si>
    <t>ds13v2</t>
  </si>
  <si>
    <t>ds14v2</t>
  </si>
  <si>
    <t>ds15v2</t>
  </si>
  <si>
    <t>ds1v2</t>
  </si>
  <si>
    <t>ds2v2</t>
  </si>
  <si>
    <t>ds3v2</t>
  </si>
  <si>
    <t>ds4v2</t>
  </si>
  <si>
    <t>ds5v2</t>
  </si>
  <si>
    <t>e16v3</t>
  </si>
  <si>
    <t>e2v3</t>
  </si>
  <si>
    <t>e32v3</t>
  </si>
  <si>
    <t>e4v3</t>
  </si>
  <si>
    <t>e64v3</t>
  </si>
  <si>
    <t>e8v3</t>
  </si>
  <si>
    <t>f1</t>
  </si>
  <si>
    <t>f16</t>
  </si>
  <si>
    <t>f16v2</t>
  </si>
  <si>
    <t>f2</t>
  </si>
  <si>
    <t>f2v2</t>
  </si>
  <si>
    <t>f32v2</t>
  </si>
  <si>
    <t>f4</t>
  </si>
  <si>
    <t>f4v2</t>
  </si>
  <si>
    <t>f64v2</t>
  </si>
  <si>
    <t>f72v2</t>
  </si>
  <si>
    <t>f8</t>
  </si>
  <si>
    <t>f8v2</t>
  </si>
  <si>
    <t>g1</t>
  </si>
  <si>
    <t>g2</t>
  </si>
  <si>
    <t>g3</t>
  </si>
  <si>
    <t>g4</t>
  </si>
  <si>
    <t>g5</t>
  </si>
  <si>
    <t>h16</t>
  </si>
  <si>
    <t>h16m</t>
  </si>
  <si>
    <t>h16mr</t>
  </si>
  <si>
    <t>h16r</t>
  </si>
  <si>
    <t>h8</t>
  </si>
  <si>
    <t>h8m</t>
  </si>
  <si>
    <t>l16</t>
  </si>
  <si>
    <t>l32</t>
  </si>
  <si>
    <t>l4</t>
  </si>
  <si>
    <t>l8</t>
  </si>
  <si>
    <t>m128ms</t>
  </si>
  <si>
    <t>m128s</t>
  </si>
  <si>
    <t>m64ms</t>
  </si>
  <si>
    <t>m64s</t>
  </si>
  <si>
    <t>nc12</t>
  </si>
  <si>
    <t>nc12v2</t>
  </si>
  <si>
    <t>nc24</t>
  </si>
  <si>
    <t>nc24r</t>
  </si>
  <si>
    <t>nc24rv2</t>
  </si>
  <si>
    <t>nc24v2</t>
  </si>
  <si>
    <t>nc6</t>
  </si>
  <si>
    <t>nc6v2</t>
  </si>
  <si>
    <t>nd12</t>
  </si>
  <si>
    <t>nd24</t>
  </si>
  <si>
    <t>nd24r</t>
  </si>
  <si>
    <t>nd6</t>
  </si>
  <si>
    <t>nv12</t>
  </si>
  <si>
    <t>nv24</t>
  </si>
  <si>
    <t>nv6</t>
  </si>
  <si>
    <t>ASR Azure to Azure</t>
  </si>
  <si>
    <t>Disk Size</t>
  </si>
  <si>
    <t>Capacity</t>
  </si>
  <si>
    <t>Cost</t>
  </si>
  <si>
    <t>premium-p4</t>
  </si>
  <si>
    <t>premium-p6</t>
  </si>
  <si>
    <t>premium-p10</t>
  </si>
  <si>
    <t>premium-p15</t>
  </si>
  <si>
    <t>premium-p20</t>
  </si>
  <si>
    <t>premium-p30</t>
  </si>
  <si>
    <t>premium-p40</t>
  </si>
  <si>
    <t>premium-p50</t>
  </si>
  <si>
    <t>standard-s4</t>
  </si>
  <si>
    <t>standard-s6</t>
  </si>
  <si>
    <t>standard-s10</t>
  </si>
  <si>
    <t>standard-s15</t>
  </si>
  <si>
    <t>standard-s20</t>
  </si>
  <si>
    <t>standard-s30</t>
  </si>
  <si>
    <t>standard-s40</t>
  </si>
  <si>
    <t>standard-s50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</si>
</sst>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E6EDF6"/>
        <bgColor indexed="64"/>
      </patternFill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">
    <dxf>
      <font>
        <b/>
        <color rgb="FF76933C"/>
      </font>
      <fill>
        <patternFill>
          <bgColor rgb="FFB7DE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0"/>
  <sheetViews>
    <sheetView tabSelected="1" workbookViewId="0"/>
  </sheetViews>
  <sheetFormatPr defaultRowHeight="15"/>
  <cols>
    <col min="1" max="1" width="10.7109375" customWidth="1"/>
    <col min="5" max="5" width="20.7109375" customWidth="1"/>
    <col min="6" max="6" width="5.7109375" customWidth="1"/>
    <col min="7" max="7" width="9.7109375" customWidth="1"/>
    <col min="8" max="8" width="19.7109375" customWidth="1"/>
    <col min="9" max="9" width="18.7109375" customWidth="1"/>
    <col min="10" max="10" width="16.7109375" customWidth="1"/>
    <col min="11" max="11" width="4.7109375" customWidth="1"/>
    <col min="12" max="12" width="4.7109375" customWidth="1"/>
    <col min="13" max="13" width="4.7109375" customWidth="1"/>
    <col min="14" max="14" width="15.7109375" customWidth="1"/>
    <col min="15" max="15" width="12.7109375" customWidth="1"/>
    <col min="16" max="16" width="15.7109375" customWidth="1"/>
    <col min="17" max="17" width="8.7109375" customWidth="1"/>
    <col min="18" max="18" width="17.7109375" customWidth="1"/>
    <col min="19" max="19" width="18.7109375" customWidth="1"/>
    <col min="20" max="20" width="16.7109375" customWidth="1"/>
    <col min="21" max="21" width="14.7109375" customWidth="1"/>
    <col min="22" max="22" width="14.7109375" customWidth="1"/>
    <col min="23" max="23" width="11.7109375" customWidth="1"/>
    <col min="24" max="24" width="11.7109375" customWidth="1"/>
    <col min="25" max="25" width="11.7109375" customWidth="1"/>
    <col min="26" max="26" width="11.7109375" customWidth="1"/>
    <col min="27" max="27" width="11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8.7109375" customWidth="1"/>
    <col min="48" max="48" width="18.7109375" customWidth="1"/>
    <col min="49" max="49" width="18.7109375" customWidth="1"/>
  </cols>
  <sheetData>
    <row r="1" spans="1:49">
      <c r="A1" s="1" t="s">
        <v>0</v>
      </c>
      <c r="B1" s="1"/>
      <c r="E1" s="1" t="s">
        <v>5</v>
      </c>
      <c r="F1" s="1" t="s">
        <v>14</v>
      </c>
      <c r="G1" s="1" t="s">
        <v>4</v>
      </c>
      <c r="H1" s="1" t="s">
        <v>11</v>
      </c>
      <c r="I1" s="1" t="s">
        <v>9</v>
      </c>
      <c r="J1" s="1" t="s">
        <v>15</v>
      </c>
      <c r="K1" s="1" t="s">
        <v>16</v>
      </c>
      <c r="L1" s="1" t="s">
        <v>6</v>
      </c>
      <c r="M1" s="1" t="s">
        <v>8</v>
      </c>
      <c r="N1" s="1" t="s">
        <v>17</v>
      </c>
      <c r="O1" s="1" t="s">
        <v>13</v>
      </c>
      <c r="P1" s="1" t="s">
        <v>2</v>
      </c>
      <c r="Q1" s="1" t="s">
        <v>12</v>
      </c>
      <c r="R1" s="2" t="s">
        <v>71</v>
      </c>
      <c r="S1" s="2" t="s">
        <v>72</v>
      </c>
      <c r="T1" s="2" t="s">
        <v>73</v>
      </c>
      <c r="U1" s="2" t="s">
        <v>27</v>
      </c>
      <c r="V1" s="2" t="s">
        <v>26</v>
      </c>
      <c r="W1" s="2" t="s">
        <v>25</v>
      </c>
      <c r="X1" s="2" t="s">
        <v>19</v>
      </c>
      <c r="Y1" s="2" t="s">
        <v>22</v>
      </c>
      <c r="Z1" s="2" t="s">
        <v>23</v>
      </c>
      <c r="AA1" s="2" t="s">
        <v>21</v>
      </c>
      <c r="AB1" s="2" t="s">
        <v>20</v>
      </c>
      <c r="AC1" s="2" t="s">
        <v>18</v>
      </c>
      <c r="AD1" s="2" t="s">
        <v>24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8</v>
      </c>
      <c r="AV1" s="2" t="s">
        <v>44</v>
      </c>
      <c r="AW1" s="2" t="s">
        <v>45</v>
      </c>
    </row>
    <row r="2" spans="1:49">
      <c r="A2" s="1" t="s">
        <v>1</v>
      </c>
      <c r="B2" s="3">
        <v>0</v>
      </c>
      <c r="E2" s="3"/>
      <c r="F2" s="3"/>
      <c r="G2" s="3"/>
      <c r="H2" s="3"/>
      <c r="I2" s="3" t="s">
        <v>10</v>
      </c>
      <c r="J2" s="3" t="s">
        <v>10</v>
      </c>
      <c r="K2" s="3" t="s">
        <v>7</v>
      </c>
      <c r="L2" s="3" t="s">
        <v>7</v>
      </c>
      <c r="M2" s="3" t="s">
        <v>7</v>
      </c>
      <c r="N2" s="3">
        <v>730</v>
      </c>
      <c r="O2" s="3" t="s">
        <v>7</v>
      </c>
      <c r="P2" s="3" t="s">
        <v>3</v>
      </c>
      <c r="Q2" s="3">
        <f>IF(AND(E2&lt;&gt;"", F2&lt;&gt;"", G2&lt;&gt;"", H2&lt;&gt;"", I2&lt;&gt;"", J2&lt;&gt;"", K2&lt;&gt;"", L2&lt;&gt;"", M2&lt;&gt;"", N2&lt;&gt;"", O2&lt;&gt;""),"YES","NO")</f>
        <v>0</v>
      </c>
      <c r="R2" s="4">
        <f>IF(AD2=AA2, U2, IF(AD2=AB2,W2,Y2))</f>
        <v>0</v>
      </c>
      <c r="S2" s="4">
        <f>AD2</f>
        <v>0</v>
      </c>
      <c r="T2" s="4">
        <f> IF(AA2="" ,"",IF(AD2=AA2, "PAYG", IF(AD2=AB2,"1Y RI","3Y RI")))</f>
        <v>0</v>
      </c>
      <c r="U2" s="4">
        <f>IF(Q2="YES",VLOOKUP(V2 &amp; K2 &amp; L2,'azure-vm-prices-base'!G$2:H$118, 2, 0),"")</f>
        <v>0</v>
      </c>
      <c r="V2" s="4">
        <f>IF(Q2="YES", IF(O2="YES" , _xlfn.MINIFS('azure-vm-prices-base'!C$2:C$117, 'azure-vm-prices-base'!A$2:A$117,"&gt;="&amp;F2*(100-$B$2)/100, 'azure-vm-prices-base'!B$2:B$117,"&gt;="&amp;G2*(100-$B$2)/100, 'azure-vm-prices-base'!D$2:D$117,K2, 'azure-vm-prices-base'!E$2:E$117,L2), _xlfn.MINIFS('azure-vm-prices-base'!I$2:I$117, 'azure-vm-prices-base'!A$2:A$117,"&gt;="&amp;F2*(100-$B$2)/100, 'azure-vm-prices-base'!B$2:B$117,"&gt;="&amp;G2*(100-$B$2)/100, 'azure-vm-prices-base'!D$2:D$117,K2, 'azure-vm-prices-base'!E$2:E$117,L2)),"")</f>
        <v>0</v>
      </c>
      <c r="W2" s="4">
        <f>IF(Q2="YES",VLOOKUP(X2 &amp; K2 &amp; L2,'azure-vm-prices-1Y'!G$2:H$118  , 2, 0),"")</f>
        <v>0</v>
      </c>
      <c r="X2" s="4">
        <f>IF(Q2="YES", IF(O2="YES" , _xlfn.MINIFS('azure-vm-prices-1Y'!C$2:C$117,   'azure-vm-prices-1Y'!A$2:A$117  ,"&gt;="&amp;F2*(100-$B$2)/100, 'azure-vm-prices-1Y'!B$2:B$117  ,"&gt;="&amp;G2*(100-$B$2)/100, 'azure-vm-prices-1Y'!D$2:D$117,  K2, 'azure-vm-prices-1Y'!E$2:E$117,  L2), _xlfn.MINIFS('azure-vm-prices-1Y'!I$2:I$117,   'azure-vm-prices-1Y'!A$2:A$117  ,"&gt;="&amp;F2*(100-$B$2)/100, 'azure-vm-prices-1Y'!B$2:B$117,  "&gt;="&amp;G2*(100-$B$2)/100, 'azure-vm-prices-1Y'!D$2:D$117,  K2, 'azure-vm-prices-1Y'!E$2:E$117,  L2)),"")</f>
        <v>0</v>
      </c>
      <c r="Y2" s="4">
        <f>IF(Q2="YES",VLOOKUP(Z2 &amp; K2 &amp; L2,'azure-vm-prices-3Y'!G$2:H$118  , 2, 0),"")</f>
        <v>0</v>
      </c>
      <c r="Z2" s="4">
        <f>IF(Q2="YES", IF(O2="YES" , _xlfn.MINIFS('azure-vm-prices-3Y'!C$2:C$117,   'azure-vm-prices-3Y'!A$2:A$117  ,"&gt;="&amp;F2*(100-$B$2)/100, 'azure-vm-prices-3Y'!B$2:B$117  ,"&gt;="&amp;G2*(100-$B$2)/100, 'azure-vm-prices-3Y'!D$2:D$117,  K2, 'azure-vm-prices-3Y'!E$2:E$117,  L2), _xlfn.MINIFS('azure-vm-prices-3Y'!I$2:I$117,   'azure-vm-prices-3Y'!A$2:A$117  ,"&gt;="&amp;F2*(100-$B$2)/100, 'azure-vm-prices-3Y'!B$2:B$117,  "&gt;="&amp;G2*(100-$B$2)/100, 'azure-vm-prices-3Y'!D$2:D$117,  K2, 'azure-vm-prices-3Y'!E$2:E$117,  L2)),"")</f>
        <v>0</v>
      </c>
      <c r="AA2" s="4">
        <f>IF(Q2="YES",N2*V2*12,"")</f>
        <v>0</v>
      </c>
      <c r="AB2" s="4">
        <f>IF(Q2="YES",X2*8760,"")</f>
        <v>0</v>
      </c>
      <c r="AC2" s="4">
        <f>IF(Q2="YES",Z2*8760,"")</f>
        <v>0</v>
      </c>
      <c r="AD2" s="4">
        <f>IF(Q2="YES",IF(P2="YES", MIN(AA2:AC2), AA2),"")</f>
        <v>0</v>
      </c>
      <c r="AE2" s="4">
        <f>IF(AND(I2="STANDARD",Q2="YES",H2&lt;'azure-standard-disk-prices'!B2, H2&gt;0),1+IF(M2="YES",1),"")</f>
        <v>0</v>
      </c>
      <c r="AF2" s="4">
        <f>IF(AND(I2="STANDARD",Q2="YES",H2&gt;'azure-standard-disk-prices'!B2,H2&lt;'azure-standard-disk-prices'!B3),1+IF(M2="YES",1),"")</f>
        <v>0</v>
      </c>
      <c r="AG2" s="4">
        <f>IF(AND(I2="STANDARD",Q2="YES",H2&gt;'azure-standard-disk-prices'!B3,H2&lt;'azure-standard-disk-prices'!B4),1+IF(M2="YES",1),"")</f>
        <v>0</v>
      </c>
      <c r="AH2" s="4">
        <f>IF(AND(I2="STANDARD",Q2="YES",H2&gt;'azure-standard-disk-prices'!B4,H2&lt;'azure-standard-disk-prices'!B5),1+IF(M2="YES",1),"")</f>
        <v>0</v>
      </c>
      <c r="AI2" s="4">
        <f>IF(AND(I2="STANDARD",Q2="YES",H2&gt;'azure-standard-disk-prices'!B5,H2&lt;'azure-standard-disk-prices'!B6),1+IF(M2="YES",1),"")</f>
        <v>0</v>
      </c>
      <c r="AJ2" s="4">
        <f>IF(AND(I2="STANDARD",Q2="YES",H2&gt;'azure-standard-disk-prices'!B6,H2&lt;'azure-standard-disk-prices'!B7),1+IF(M2="YES",1),"")</f>
        <v>0</v>
      </c>
      <c r="AK2" s="4">
        <f>IF(AND(I2="STANDARD",Q2="YES",H2&gt;'azure-standard-disk-prices'!B7,H2&lt;'azure-standard-disk-prices'!B8),1+IF(M2="YES",1),"")</f>
        <v>0</v>
      </c>
      <c r="AL2" s="4">
        <f>IF(AND(I2="STANDARD",Q2="YES",H2&gt;'azure-standard-disk-prices'!B8,H2&lt;'azure-standard-disk-prices'!B9),1+IF(M2="YES",1),"")</f>
        <v>0</v>
      </c>
      <c r="AM2" s="4">
        <f>IF(AND(I1="PREMIUM",Q1="YES",H1&lt;'azure-premium-disk-prices'!B2,H1&gt;0),1+IF(M1="YES",1),"")</f>
        <v>0</v>
      </c>
      <c r="AN2" s="4">
        <f>IF(AND(I1="PREMIUM",Q1="YES",H1&gt;'azure-premium-disk-prices'!B2,H1&lt;'azure-premium-disk-prices'!B3),1+IF(M1="YES",1),"")</f>
        <v>0</v>
      </c>
      <c r="AO2" s="4">
        <f>IF(AND(I1="PREMIUM",Q1="YES",H1&gt;'azure-premium-disk-prices'!B3,H1&lt;'azure-premium-disk-prices'!B4),1+IF(M1="YES",1),"")</f>
        <v>0</v>
      </c>
      <c r="AP2" s="4">
        <f>IF(AND(I1="PREMIUM",Q1="YES",H1&gt;'azure-premium-disk-prices'!B4,H1&lt;'azure-premium-disk-prices'!B5),1+IF(M1="YES",1),"")</f>
        <v>0</v>
      </c>
      <c r="AQ2" s="4">
        <f>IF(AND(I1="PREMIUM",Q1="YES",H1&gt;'azure-premium-disk-prices'!B5,H1&lt;'azure-premium-disk-prices'!B6),1+IF(M1="YES",1),"")</f>
        <v>0</v>
      </c>
      <c r="AR2" s="4">
        <f>IF(AND(I1="PREMIUM",Q1="YES",H1&gt;'azure-premium-disk-prices'!B6,H1&lt;'azure-premium-disk-prices'!B7),1+IF(M1="YES",1),"")</f>
        <v>0</v>
      </c>
      <c r="AS2" s="4">
        <f>IF(AND(I1="PREMIUM",Q1="YES",H1&gt;'azure-premium-disk-prices'!B7,H1&lt;'azure-premium-disk-prices'!B8),1+IF(M1="YES",1),"")</f>
        <v>0</v>
      </c>
      <c r="AT2" s="4">
        <f>IF(AND(I1="PREMIUM",Q1="YES",H1&gt;'azure-premium-disk-prices'!B8,H1&lt;'azure-premium-disk-prices'!B9),1+IF(M1="YES",1),"")</f>
        <v>0</v>
      </c>
      <c r="AU2" s="4">
        <f>IF(AND(M2="YES", Q2="YES"),1,"")</f>
        <v>0</v>
      </c>
      <c r="AV2" s="4">
        <f>IF(AND(J2="STANDARD", Q2="YES"), IF(M2="YES",2,1) ,"")</f>
        <v>0</v>
      </c>
      <c r="AW2" s="4">
        <f>IF( AND(J2="PREMIUM",  Q2="YES"), IF(M2="YES",2,1) ,"")</f>
        <v>0</v>
      </c>
    </row>
    <row r="3" spans="1:49">
      <c r="E3" s="3"/>
      <c r="F3" s="3"/>
      <c r="G3" s="3"/>
      <c r="H3" s="3"/>
      <c r="I3" s="3" t="s">
        <v>10</v>
      </c>
      <c r="J3" s="3" t="s">
        <v>10</v>
      </c>
      <c r="K3" s="3" t="s">
        <v>7</v>
      </c>
      <c r="L3" s="3" t="s">
        <v>7</v>
      </c>
      <c r="M3" s="3" t="s">
        <v>7</v>
      </c>
      <c r="N3" s="3">
        <v>730</v>
      </c>
      <c r="O3" s="3" t="s">
        <v>7</v>
      </c>
      <c r="P3" s="3" t="s">
        <v>3</v>
      </c>
      <c r="Q3" s="3">
        <f>IF(AND(E3&lt;&gt;"", F3&lt;&gt;"", G3&lt;&gt;"", H3&lt;&gt;"", I3&lt;&gt;"", J3&lt;&gt;"", K3&lt;&gt;"", L3&lt;&gt;"", M3&lt;&gt;"", N3&lt;&gt;"", O3&lt;&gt;""),"YES","NO")</f>
        <v>0</v>
      </c>
      <c r="R3" s="4">
        <f>IF(AD3=AA3, U3, IF(AD3=AB3,W3,Y3))</f>
        <v>0</v>
      </c>
      <c r="S3" s="4">
        <f>AD3</f>
        <v>0</v>
      </c>
      <c r="T3" s="4">
        <f> IF(AA3="" ,"",IF(AD3=AA3, "PAYG", IF(AD3=AB3,"1Y RI","3Y RI")))</f>
        <v>0</v>
      </c>
      <c r="U3" s="4">
        <f>IF(Q3="YES",VLOOKUP(V3 &amp; K3 &amp; L3,'azure-vm-prices-base'!G$2:H$118, 2, 0),"")</f>
        <v>0</v>
      </c>
      <c r="V3" s="4">
        <f>IF(Q3="YES", IF(O3="YES" , _xlfn.MINIFS('azure-vm-prices-base'!C$2:C$117, 'azure-vm-prices-base'!A$2:A$117,"&gt;="&amp;F3*(100-$B$2)/100, 'azure-vm-prices-base'!B$2:B$117,"&gt;="&amp;G3*(100-$B$2)/100, 'azure-vm-prices-base'!D$2:D$117,K3, 'azure-vm-prices-base'!E$2:E$117,L3), _xlfn.MINIFS('azure-vm-prices-base'!I$2:I$117, 'azure-vm-prices-base'!A$2:A$117,"&gt;="&amp;F3*(100-$B$2)/100, 'azure-vm-prices-base'!B$2:B$117,"&gt;="&amp;G3*(100-$B$2)/100, 'azure-vm-prices-base'!D$2:D$117,K3, 'azure-vm-prices-base'!E$2:E$117,L3)),"")</f>
        <v>0</v>
      </c>
      <c r="W3" s="4">
        <f>IF(Q3="YES",VLOOKUP(X3 &amp; K3 &amp; L3,'azure-vm-prices-1Y'!G$2:H$118  , 2, 0),"")</f>
        <v>0</v>
      </c>
      <c r="X3" s="4">
        <f>IF(Q3="YES", IF(O3="YES" , _xlfn.MINIFS('azure-vm-prices-1Y'!C$2:C$117,   'azure-vm-prices-1Y'!A$2:A$117  ,"&gt;="&amp;F3*(100-$B$2)/100, 'azure-vm-prices-1Y'!B$2:B$117  ,"&gt;="&amp;G3*(100-$B$2)/100, 'azure-vm-prices-1Y'!D$2:D$117,  K3, 'azure-vm-prices-1Y'!E$2:E$117,  L3), _xlfn.MINIFS('azure-vm-prices-1Y'!I$2:I$117,   'azure-vm-prices-1Y'!A$2:A$117  ,"&gt;="&amp;F3*(100-$B$2)/100, 'azure-vm-prices-1Y'!B$2:B$117,  "&gt;="&amp;G3*(100-$B$2)/100, 'azure-vm-prices-1Y'!D$2:D$117,  K3, 'azure-vm-prices-1Y'!E$2:E$117,  L3)),"")</f>
        <v>0</v>
      </c>
      <c r="Y3" s="4">
        <f>IF(Q3="YES",VLOOKUP(Z3 &amp; K3 &amp; L3,'azure-vm-prices-3Y'!G$2:H$118  , 2, 0),"")</f>
        <v>0</v>
      </c>
      <c r="Z3" s="4">
        <f>IF(Q3="YES", IF(O3="YES" , _xlfn.MINIFS('azure-vm-prices-3Y'!C$2:C$117,   'azure-vm-prices-3Y'!A$2:A$117  ,"&gt;="&amp;F3*(100-$B$2)/100, 'azure-vm-prices-3Y'!B$2:B$117  ,"&gt;="&amp;G3*(100-$B$2)/100, 'azure-vm-prices-3Y'!D$2:D$117,  K3, 'azure-vm-prices-3Y'!E$2:E$117,  L3), _xlfn.MINIFS('azure-vm-prices-3Y'!I$2:I$117,   'azure-vm-prices-3Y'!A$2:A$117  ,"&gt;="&amp;F3*(100-$B$2)/100, 'azure-vm-prices-3Y'!B$2:B$117,  "&gt;="&amp;G3*(100-$B$2)/100, 'azure-vm-prices-3Y'!D$2:D$117,  K3, 'azure-vm-prices-3Y'!E$2:E$117,  L3)),"")</f>
        <v>0</v>
      </c>
      <c r="AA3" s="4">
        <f>IF(Q3="YES",N3*V3*12,"")</f>
        <v>0</v>
      </c>
      <c r="AB3" s="4">
        <f>IF(Q3="YES",X3*8760,"")</f>
        <v>0</v>
      </c>
      <c r="AC3" s="4">
        <f>IF(Q3="YES",Z3*8760,"")</f>
        <v>0</v>
      </c>
      <c r="AD3" s="4">
        <f>IF(Q3="YES",IF(P3="YES", MIN(AA3:AC3), AA3),"")</f>
        <v>0</v>
      </c>
      <c r="AE3" s="4">
        <f>IF(AND(I3="STANDARD",Q3="YES",H3&lt;'azure-standard-disk-prices'!B2, H3&gt;0),1+IF(M3="YES",1),"")</f>
        <v>0</v>
      </c>
      <c r="AF3" s="4">
        <f>IF(AND(I3="STANDARD",Q3="YES",H3&gt;'azure-standard-disk-prices'!B2,H3&lt;'azure-standard-disk-prices'!B3),1+IF(M3="YES",1),"")</f>
        <v>0</v>
      </c>
      <c r="AG3" s="4">
        <f>IF(AND(I3="STANDARD",Q3="YES",H3&gt;'azure-standard-disk-prices'!B3,H3&lt;'azure-standard-disk-prices'!B4),1+IF(M3="YES",1),"")</f>
        <v>0</v>
      </c>
      <c r="AH3" s="4">
        <f>IF(AND(I3="STANDARD",Q3="YES",H3&gt;'azure-standard-disk-prices'!B4,H3&lt;'azure-standard-disk-prices'!B5),1+IF(M3="YES",1),"")</f>
        <v>0</v>
      </c>
      <c r="AI3" s="4">
        <f>IF(AND(I3="STANDARD",Q3="YES",H3&gt;'azure-standard-disk-prices'!B5,H3&lt;'azure-standard-disk-prices'!B6),1+IF(M3="YES",1),"")</f>
        <v>0</v>
      </c>
      <c r="AJ3" s="4">
        <f>IF(AND(I3="STANDARD",Q3="YES",H3&gt;'azure-standard-disk-prices'!B6,H3&lt;'azure-standard-disk-prices'!B7),1+IF(M3="YES",1),"")</f>
        <v>0</v>
      </c>
      <c r="AK3" s="4">
        <f>IF(AND(I3="STANDARD",Q3="YES",H3&gt;'azure-standard-disk-prices'!B7,H3&lt;'azure-standard-disk-prices'!B8),1+IF(M3="YES",1),"")</f>
        <v>0</v>
      </c>
      <c r="AL3" s="4">
        <f>IF(AND(I3="STANDARD",Q3="YES",H3&gt;'azure-standard-disk-prices'!B8,H3&lt;'azure-standard-disk-prices'!B9),1+IF(M3="YES",1),"")</f>
        <v>0</v>
      </c>
      <c r="AM3" s="4">
        <f>IF(AND(I2="PREMIUM",Q2="YES",H2&lt;'azure-premium-disk-prices'!B2,H2&gt;0),1+IF(M2="YES",1),"")</f>
        <v>0</v>
      </c>
      <c r="AN3" s="4">
        <f>IF(AND(I2="PREMIUM",Q2="YES",H2&gt;'azure-premium-disk-prices'!B2,H2&lt;'azure-premium-disk-prices'!B3),1+IF(M2="YES",1),"")</f>
        <v>0</v>
      </c>
      <c r="AO3" s="4">
        <f>IF(AND(I2="PREMIUM",Q2="YES",H2&gt;'azure-premium-disk-prices'!B3,H2&lt;'azure-premium-disk-prices'!B4),1+IF(M2="YES",1),"")</f>
        <v>0</v>
      </c>
      <c r="AP3" s="4">
        <f>IF(AND(I2="PREMIUM",Q2="YES",H2&gt;'azure-premium-disk-prices'!B4,H2&lt;'azure-premium-disk-prices'!B5),1+IF(M2="YES",1),"")</f>
        <v>0</v>
      </c>
      <c r="AQ3" s="4">
        <f>IF(AND(I2="PREMIUM",Q2="YES",H2&gt;'azure-premium-disk-prices'!B5,H2&lt;'azure-premium-disk-prices'!B6),1+IF(M2="YES",1),"")</f>
        <v>0</v>
      </c>
      <c r="AR3" s="4">
        <f>IF(AND(I2="PREMIUM",Q2="YES",H2&gt;'azure-premium-disk-prices'!B6,H2&lt;'azure-premium-disk-prices'!B7),1+IF(M2="YES",1),"")</f>
        <v>0</v>
      </c>
      <c r="AS3" s="4">
        <f>IF(AND(I2="PREMIUM",Q2="YES",H2&gt;'azure-premium-disk-prices'!B7,H2&lt;'azure-premium-disk-prices'!B8),1+IF(M2="YES",1),"")</f>
        <v>0</v>
      </c>
      <c r="AT3" s="4">
        <f>IF(AND(I2="PREMIUM",Q2="YES",H2&gt;'azure-premium-disk-prices'!B8,H2&lt;'azure-premium-disk-prices'!B9),1+IF(M2="YES",1),"")</f>
        <v>0</v>
      </c>
      <c r="AU3" s="4">
        <f>IF(AND(M3="YES", Q3="YES"),1,"")</f>
        <v>0</v>
      </c>
      <c r="AV3" s="4">
        <f>IF(AND(J3="STANDARD", Q3="YES"), IF(M3="YES",2,1) ,"")</f>
        <v>0</v>
      </c>
      <c r="AW3" s="4">
        <f>IF( AND(J3="PREMIUM",  Q3="YES"), IF(M3="YES",2,1) ,"")</f>
        <v>0</v>
      </c>
    </row>
    <row r="4" spans="1:49">
      <c r="A4" s="2" t="s">
        <v>67</v>
      </c>
      <c r="B4" s="2"/>
      <c r="E4" s="3"/>
      <c r="F4" s="3"/>
      <c r="G4" s="3"/>
      <c r="H4" s="3"/>
      <c r="I4" s="3" t="s">
        <v>10</v>
      </c>
      <c r="J4" s="3" t="s">
        <v>10</v>
      </c>
      <c r="K4" s="3" t="s">
        <v>7</v>
      </c>
      <c r="L4" s="3" t="s">
        <v>7</v>
      </c>
      <c r="M4" s="3" t="s">
        <v>7</v>
      </c>
      <c r="N4" s="3">
        <v>730</v>
      </c>
      <c r="O4" s="3" t="s">
        <v>7</v>
      </c>
      <c r="P4" s="3" t="s">
        <v>3</v>
      </c>
      <c r="Q4" s="3">
        <f>IF(AND(E4&lt;&gt;"", F4&lt;&gt;"", G4&lt;&gt;"", H4&lt;&gt;"", I4&lt;&gt;"", J4&lt;&gt;"", K4&lt;&gt;"", L4&lt;&gt;"", M4&lt;&gt;"", N4&lt;&gt;"", O4&lt;&gt;""),"YES","NO")</f>
        <v>0</v>
      </c>
      <c r="R4" s="4">
        <f>IF(AD4=AA4, U4, IF(AD4=AB4,W4,Y4))</f>
        <v>0</v>
      </c>
      <c r="S4" s="4">
        <f>AD4</f>
        <v>0</v>
      </c>
      <c r="T4" s="4">
        <f> IF(AA4="" ,"",IF(AD4=AA4, "PAYG", IF(AD4=AB4,"1Y RI","3Y RI")))</f>
        <v>0</v>
      </c>
      <c r="U4" s="4">
        <f>IF(Q4="YES",VLOOKUP(V4 &amp; K4 &amp; L4,'azure-vm-prices-base'!G$2:H$118, 2, 0),"")</f>
        <v>0</v>
      </c>
      <c r="V4" s="4">
        <f>IF(Q4="YES", IF(O4="YES" , _xlfn.MINIFS('azure-vm-prices-base'!C$2:C$117, 'azure-vm-prices-base'!A$2:A$117,"&gt;="&amp;F4*(100-$B$2)/100, 'azure-vm-prices-base'!B$2:B$117,"&gt;="&amp;G4*(100-$B$2)/100, 'azure-vm-prices-base'!D$2:D$117,K4, 'azure-vm-prices-base'!E$2:E$117,L4), _xlfn.MINIFS('azure-vm-prices-base'!I$2:I$117, 'azure-vm-prices-base'!A$2:A$117,"&gt;="&amp;F4*(100-$B$2)/100, 'azure-vm-prices-base'!B$2:B$117,"&gt;="&amp;G4*(100-$B$2)/100, 'azure-vm-prices-base'!D$2:D$117,K4, 'azure-vm-prices-base'!E$2:E$117,L4)),"")</f>
        <v>0</v>
      </c>
      <c r="W4" s="4">
        <f>IF(Q4="YES",VLOOKUP(X4 &amp; K4 &amp; L4,'azure-vm-prices-1Y'!G$2:H$118  , 2, 0),"")</f>
        <v>0</v>
      </c>
      <c r="X4" s="4">
        <f>IF(Q4="YES", IF(O4="YES" , _xlfn.MINIFS('azure-vm-prices-1Y'!C$2:C$117,   'azure-vm-prices-1Y'!A$2:A$117  ,"&gt;="&amp;F4*(100-$B$2)/100, 'azure-vm-prices-1Y'!B$2:B$117  ,"&gt;="&amp;G4*(100-$B$2)/100, 'azure-vm-prices-1Y'!D$2:D$117,  K4, 'azure-vm-prices-1Y'!E$2:E$117,  L4), _xlfn.MINIFS('azure-vm-prices-1Y'!I$2:I$117,   'azure-vm-prices-1Y'!A$2:A$117  ,"&gt;="&amp;F4*(100-$B$2)/100, 'azure-vm-prices-1Y'!B$2:B$117,  "&gt;="&amp;G4*(100-$B$2)/100, 'azure-vm-prices-1Y'!D$2:D$117,  K4, 'azure-vm-prices-1Y'!E$2:E$117,  L4)),"")</f>
        <v>0</v>
      </c>
      <c r="Y4" s="4">
        <f>IF(Q4="YES",VLOOKUP(Z4 &amp; K4 &amp; L4,'azure-vm-prices-3Y'!G$2:H$118  , 2, 0),"")</f>
        <v>0</v>
      </c>
      <c r="Z4" s="4">
        <f>IF(Q4="YES", IF(O4="YES" , _xlfn.MINIFS('azure-vm-prices-3Y'!C$2:C$117,   'azure-vm-prices-3Y'!A$2:A$117  ,"&gt;="&amp;F4*(100-$B$2)/100, 'azure-vm-prices-3Y'!B$2:B$117  ,"&gt;="&amp;G4*(100-$B$2)/100, 'azure-vm-prices-3Y'!D$2:D$117,  K4, 'azure-vm-prices-3Y'!E$2:E$117,  L4), _xlfn.MINIFS('azure-vm-prices-3Y'!I$2:I$117,   'azure-vm-prices-3Y'!A$2:A$117  ,"&gt;="&amp;F4*(100-$B$2)/100, 'azure-vm-prices-3Y'!B$2:B$117,  "&gt;="&amp;G4*(100-$B$2)/100, 'azure-vm-prices-3Y'!D$2:D$117,  K4, 'azure-vm-prices-3Y'!E$2:E$117,  L4)),"")</f>
        <v>0</v>
      </c>
      <c r="AA4" s="4">
        <f>IF(Q4="YES",N4*V4*12,"")</f>
        <v>0</v>
      </c>
      <c r="AB4" s="4">
        <f>IF(Q4="YES",X4*8760,"")</f>
        <v>0</v>
      </c>
      <c r="AC4" s="4">
        <f>IF(Q4="YES",Z4*8760,"")</f>
        <v>0</v>
      </c>
      <c r="AD4" s="4">
        <f>IF(Q4="YES",IF(P4="YES", MIN(AA4:AC4), AA4),"")</f>
        <v>0</v>
      </c>
      <c r="AE4" s="4">
        <f>IF(AND(I4="STANDARD",Q4="YES",H4&lt;'azure-standard-disk-prices'!B2, H4&gt;0),1+IF(M4="YES",1),"")</f>
        <v>0</v>
      </c>
      <c r="AF4" s="4">
        <f>IF(AND(I4="STANDARD",Q4="YES",H4&gt;'azure-standard-disk-prices'!B2,H4&lt;'azure-standard-disk-prices'!B3),1+IF(M4="YES",1),"")</f>
        <v>0</v>
      </c>
      <c r="AG4" s="4">
        <f>IF(AND(I4="STANDARD",Q4="YES",H4&gt;'azure-standard-disk-prices'!B3,H4&lt;'azure-standard-disk-prices'!B4),1+IF(M4="YES",1),"")</f>
        <v>0</v>
      </c>
      <c r="AH4" s="4">
        <f>IF(AND(I4="STANDARD",Q4="YES",H4&gt;'azure-standard-disk-prices'!B4,H4&lt;'azure-standard-disk-prices'!B5),1+IF(M4="YES",1),"")</f>
        <v>0</v>
      </c>
      <c r="AI4" s="4">
        <f>IF(AND(I4="STANDARD",Q4="YES",H4&gt;'azure-standard-disk-prices'!B5,H4&lt;'azure-standard-disk-prices'!B6),1+IF(M4="YES",1),"")</f>
        <v>0</v>
      </c>
      <c r="AJ4" s="4">
        <f>IF(AND(I4="STANDARD",Q4="YES",H4&gt;'azure-standard-disk-prices'!B6,H4&lt;'azure-standard-disk-prices'!B7),1+IF(M4="YES",1),"")</f>
        <v>0</v>
      </c>
      <c r="AK4" s="4">
        <f>IF(AND(I4="STANDARD",Q4="YES",H4&gt;'azure-standard-disk-prices'!B7,H4&lt;'azure-standard-disk-prices'!B8),1+IF(M4="YES",1),"")</f>
        <v>0</v>
      </c>
      <c r="AL4" s="4">
        <f>IF(AND(I4="STANDARD",Q4="YES",H4&gt;'azure-standard-disk-prices'!B8,H4&lt;'azure-standard-disk-prices'!B9),1+IF(M4="YES",1),"")</f>
        <v>0</v>
      </c>
      <c r="AM4" s="4">
        <f>IF(AND(I3="PREMIUM",Q3="YES",H3&lt;'azure-premium-disk-prices'!B2,H3&gt;0),1+IF(M3="YES",1),"")</f>
        <v>0</v>
      </c>
      <c r="AN4" s="4">
        <f>IF(AND(I3="PREMIUM",Q3="YES",H3&gt;'azure-premium-disk-prices'!B2,H3&lt;'azure-premium-disk-prices'!B3),1+IF(M3="YES",1),"")</f>
        <v>0</v>
      </c>
      <c r="AO4" s="4">
        <f>IF(AND(I3="PREMIUM",Q3="YES",H3&gt;'azure-premium-disk-prices'!B3,H3&lt;'azure-premium-disk-prices'!B4),1+IF(M3="YES",1),"")</f>
        <v>0</v>
      </c>
      <c r="AP4" s="4">
        <f>IF(AND(I3="PREMIUM",Q3="YES",H3&gt;'azure-premium-disk-prices'!B4,H3&lt;'azure-premium-disk-prices'!B5),1+IF(M3="YES",1),"")</f>
        <v>0</v>
      </c>
      <c r="AQ4" s="4">
        <f>IF(AND(I3="PREMIUM",Q3="YES",H3&gt;'azure-premium-disk-prices'!B5,H3&lt;'azure-premium-disk-prices'!B6),1+IF(M3="YES",1),"")</f>
        <v>0</v>
      </c>
      <c r="AR4" s="4">
        <f>IF(AND(I3="PREMIUM",Q3="YES",H3&gt;'azure-premium-disk-prices'!B6,H3&lt;'azure-premium-disk-prices'!B7),1+IF(M3="YES",1),"")</f>
        <v>0</v>
      </c>
      <c r="AS4" s="4">
        <f>IF(AND(I3="PREMIUM",Q3="YES",H3&gt;'azure-premium-disk-prices'!B7,H3&lt;'azure-premium-disk-prices'!B8),1+IF(M3="YES",1),"")</f>
        <v>0</v>
      </c>
      <c r="AT4" s="4">
        <f>IF(AND(I3="PREMIUM",Q3="YES",H3&gt;'azure-premium-disk-prices'!B8,H3&lt;'azure-premium-disk-prices'!B9),1+IF(M3="YES",1),"")</f>
        <v>0</v>
      </c>
      <c r="AU4" s="4">
        <f>IF(AND(M4="YES", Q4="YES"),1,"")</f>
        <v>0</v>
      </c>
      <c r="AV4" s="4">
        <f>IF(AND(J4="STANDARD", Q4="YES"), IF(M4="YES",2,1) ,"")</f>
        <v>0</v>
      </c>
      <c r="AW4" s="4">
        <f>IF( AND(J4="PREMIUM",  Q4="YES"), IF(M4="YES",2,1) ,"")</f>
        <v>0</v>
      </c>
    </row>
    <row r="5" spans="1:49">
      <c r="A5" s="2" t="s">
        <v>68</v>
      </c>
      <c r="B5" s="4">
        <f>SUM(AD1:AD251)</f>
        <v>0</v>
      </c>
      <c r="E5" s="3"/>
      <c r="F5" s="3"/>
      <c r="G5" s="3"/>
      <c r="H5" s="3"/>
      <c r="I5" s="3" t="s">
        <v>10</v>
      </c>
      <c r="J5" s="3" t="s">
        <v>10</v>
      </c>
      <c r="K5" s="3" t="s">
        <v>7</v>
      </c>
      <c r="L5" s="3" t="s">
        <v>7</v>
      </c>
      <c r="M5" s="3" t="s">
        <v>7</v>
      </c>
      <c r="N5" s="3">
        <v>730</v>
      </c>
      <c r="O5" s="3" t="s">
        <v>7</v>
      </c>
      <c r="P5" s="3" t="s">
        <v>3</v>
      </c>
      <c r="Q5" s="3">
        <f>IF(AND(E5&lt;&gt;"", F5&lt;&gt;"", G5&lt;&gt;"", H5&lt;&gt;"", I5&lt;&gt;"", J5&lt;&gt;"", K5&lt;&gt;"", L5&lt;&gt;"", M5&lt;&gt;"", N5&lt;&gt;"", O5&lt;&gt;""),"YES","NO")</f>
        <v>0</v>
      </c>
      <c r="R5" s="4">
        <f>IF(AD5=AA5, U5, IF(AD5=AB5,W5,Y5))</f>
        <v>0</v>
      </c>
      <c r="S5" s="4">
        <f>AD5</f>
        <v>0</v>
      </c>
      <c r="T5" s="4">
        <f> IF(AA5="" ,"",IF(AD5=AA5, "PAYG", IF(AD5=AB5,"1Y RI","3Y RI")))</f>
        <v>0</v>
      </c>
      <c r="U5" s="4">
        <f>IF(Q5="YES",VLOOKUP(V5 &amp; K5 &amp; L5,'azure-vm-prices-base'!G$2:H$118, 2, 0),"")</f>
        <v>0</v>
      </c>
      <c r="V5" s="4">
        <f>IF(Q5="YES", IF(O5="YES" , _xlfn.MINIFS('azure-vm-prices-base'!C$2:C$117, 'azure-vm-prices-base'!A$2:A$117,"&gt;="&amp;F5*(100-$B$2)/100, 'azure-vm-prices-base'!B$2:B$117,"&gt;="&amp;G5*(100-$B$2)/100, 'azure-vm-prices-base'!D$2:D$117,K5, 'azure-vm-prices-base'!E$2:E$117,L5), _xlfn.MINIFS('azure-vm-prices-base'!I$2:I$117, 'azure-vm-prices-base'!A$2:A$117,"&gt;="&amp;F5*(100-$B$2)/100, 'azure-vm-prices-base'!B$2:B$117,"&gt;="&amp;G5*(100-$B$2)/100, 'azure-vm-prices-base'!D$2:D$117,K5, 'azure-vm-prices-base'!E$2:E$117,L5)),"")</f>
        <v>0</v>
      </c>
      <c r="W5" s="4">
        <f>IF(Q5="YES",VLOOKUP(X5 &amp; K5 &amp; L5,'azure-vm-prices-1Y'!G$2:H$118  , 2, 0),"")</f>
        <v>0</v>
      </c>
      <c r="X5" s="4">
        <f>IF(Q5="YES", IF(O5="YES" , _xlfn.MINIFS('azure-vm-prices-1Y'!C$2:C$117,   'azure-vm-prices-1Y'!A$2:A$117  ,"&gt;="&amp;F5*(100-$B$2)/100, 'azure-vm-prices-1Y'!B$2:B$117  ,"&gt;="&amp;G5*(100-$B$2)/100, 'azure-vm-prices-1Y'!D$2:D$117,  K5, 'azure-vm-prices-1Y'!E$2:E$117,  L5), _xlfn.MINIFS('azure-vm-prices-1Y'!I$2:I$117,   'azure-vm-prices-1Y'!A$2:A$117  ,"&gt;="&amp;F5*(100-$B$2)/100, 'azure-vm-prices-1Y'!B$2:B$117,  "&gt;="&amp;G5*(100-$B$2)/100, 'azure-vm-prices-1Y'!D$2:D$117,  K5, 'azure-vm-prices-1Y'!E$2:E$117,  L5)),"")</f>
        <v>0</v>
      </c>
      <c r="Y5" s="4">
        <f>IF(Q5="YES",VLOOKUP(Z5 &amp; K5 &amp; L5,'azure-vm-prices-3Y'!G$2:H$118  , 2, 0),"")</f>
        <v>0</v>
      </c>
      <c r="Z5" s="4">
        <f>IF(Q5="YES", IF(O5="YES" , _xlfn.MINIFS('azure-vm-prices-3Y'!C$2:C$117,   'azure-vm-prices-3Y'!A$2:A$117  ,"&gt;="&amp;F5*(100-$B$2)/100, 'azure-vm-prices-3Y'!B$2:B$117  ,"&gt;="&amp;G5*(100-$B$2)/100, 'azure-vm-prices-3Y'!D$2:D$117,  K5, 'azure-vm-prices-3Y'!E$2:E$117,  L5), _xlfn.MINIFS('azure-vm-prices-3Y'!I$2:I$117,   'azure-vm-prices-3Y'!A$2:A$117  ,"&gt;="&amp;F5*(100-$B$2)/100, 'azure-vm-prices-3Y'!B$2:B$117,  "&gt;="&amp;G5*(100-$B$2)/100, 'azure-vm-prices-3Y'!D$2:D$117,  K5, 'azure-vm-prices-3Y'!E$2:E$117,  L5)),"")</f>
        <v>0</v>
      </c>
      <c r="AA5" s="4">
        <f>IF(Q5="YES",N5*V5*12,"")</f>
        <v>0</v>
      </c>
      <c r="AB5" s="4">
        <f>IF(Q5="YES",X5*8760,"")</f>
        <v>0</v>
      </c>
      <c r="AC5" s="4">
        <f>IF(Q5="YES",Z5*8760,"")</f>
        <v>0</v>
      </c>
      <c r="AD5" s="4">
        <f>IF(Q5="YES",IF(P5="YES", MIN(AA5:AC5), AA5),"")</f>
        <v>0</v>
      </c>
      <c r="AE5" s="4">
        <f>IF(AND(I5="STANDARD",Q5="YES",H5&lt;'azure-standard-disk-prices'!B2, H5&gt;0),1+IF(M5="YES",1),"")</f>
        <v>0</v>
      </c>
      <c r="AF5" s="4">
        <f>IF(AND(I5="STANDARD",Q5="YES",H5&gt;'azure-standard-disk-prices'!B2,H5&lt;'azure-standard-disk-prices'!B3),1+IF(M5="YES",1),"")</f>
        <v>0</v>
      </c>
      <c r="AG5" s="4">
        <f>IF(AND(I5="STANDARD",Q5="YES",H5&gt;'azure-standard-disk-prices'!B3,H5&lt;'azure-standard-disk-prices'!B4),1+IF(M5="YES",1),"")</f>
        <v>0</v>
      </c>
      <c r="AH5" s="4">
        <f>IF(AND(I5="STANDARD",Q5="YES",H5&gt;'azure-standard-disk-prices'!B4,H5&lt;'azure-standard-disk-prices'!B5),1+IF(M5="YES",1),"")</f>
        <v>0</v>
      </c>
      <c r="AI5" s="4">
        <f>IF(AND(I5="STANDARD",Q5="YES",H5&gt;'azure-standard-disk-prices'!B5,H5&lt;'azure-standard-disk-prices'!B6),1+IF(M5="YES",1),"")</f>
        <v>0</v>
      </c>
      <c r="AJ5" s="4">
        <f>IF(AND(I5="STANDARD",Q5="YES",H5&gt;'azure-standard-disk-prices'!B6,H5&lt;'azure-standard-disk-prices'!B7),1+IF(M5="YES",1),"")</f>
        <v>0</v>
      </c>
      <c r="AK5" s="4">
        <f>IF(AND(I5="STANDARD",Q5="YES",H5&gt;'azure-standard-disk-prices'!B7,H5&lt;'azure-standard-disk-prices'!B8),1+IF(M5="YES",1),"")</f>
        <v>0</v>
      </c>
      <c r="AL5" s="4">
        <f>IF(AND(I5="STANDARD",Q5="YES",H5&gt;'azure-standard-disk-prices'!B8,H5&lt;'azure-standard-disk-prices'!B9),1+IF(M5="YES",1),"")</f>
        <v>0</v>
      </c>
      <c r="AM5" s="4">
        <f>IF(AND(I4="PREMIUM",Q4="YES",H4&lt;'azure-premium-disk-prices'!B2,H4&gt;0),1+IF(M4="YES",1),"")</f>
        <v>0</v>
      </c>
      <c r="AN5" s="4">
        <f>IF(AND(I4="PREMIUM",Q4="YES",H4&gt;'azure-premium-disk-prices'!B2,H4&lt;'azure-premium-disk-prices'!B3),1+IF(M4="YES",1),"")</f>
        <v>0</v>
      </c>
      <c r="AO5" s="4">
        <f>IF(AND(I4="PREMIUM",Q4="YES",H4&gt;'azure-premium-disk-prices'!B3,H4&lt;'azure-premium-disk-prices'!B4),1+IF(M4="YES",1),"")</f>
        <v>0</v>
      </c>
      <c r="AP5" s="4">
        <f>IF(AND(I4="PREMIUM",Q4="YES",H4&gt;'azure-premium-disk-prices'!B4,H4&lt;'azure-premium-disk-prices'!B5),1+IF(M4="YES",1),"")</f>
        <v>0</v>
      </c>
      <c r="AQ5" s="4">
        <f>IF(AND(I4="PREMIUM",Q4="YES",H4&gt;'azure-premium-disk-prices'!B5,H4&lt;'azure-premium-disk-prices'!B6),1+IF(M4="YES",1),"")</f>
        <v>0</v>
      </c>
      <c r="AR5" s="4">
        <f>IF(AND(I4="PREMIUM",Q4="YES",H4&gt;'azure-premium-disk-prices'!B6,H4&lt;'azure-premium-disk-prices'!B7),1+IF(M4="YES",1),"")</f>
        <v>0</v>
      </c>
      <c r="AS5" s="4">
        <f>IF(AND(I4="PREMIUM",Q4="YES",H4&gt;'azure-premium-disk-prices'!B7,H4&lt;'azure-premium-disk-prices'!B8),1+IF(M4="YES",1),"")</f>
        <v>0</v>
      </c>
      <c r="AT5" s="4">
        <f>IF(AND(I4="PREMIUM",Q4="YES",H4&gt;'azure-premium-disk-prices'!B8,H4&lt;'azure-premium-disk-prices'!B9),1+IF(M4="YES",1),"")</f>
        <v>0</v>
      </c>
      <c r="AU5" s="4">
        <f>IF(AND(M5="YES", Q5="YES"),1,"")</f>
        <v>0</v>
      </c>
      <c r="AV5" s="4">
        <f>IF(AND(J5="STANDARD", Q5="YES"), IF(M5="YES",2,1) ,"")</f>
        <v>0</v>
      </c>
      <c r="AW5" s="4">
        <f>IF( AND(J5="PREMIUM",  Q5="YES"), IF(M5="YES",2,1) ,"")</f>
        <v>0</v>
      </c>
    </row>
    <row r="6" spans="1:49">
      <c r="A6" s="2" t="s">
        <v>69</v>
      </c>
      <c r="B6" s="4">
        <f>12*( SUM(C12:C27) + SUM(AV1:AV251)*'azure-standard-disk-prices'!C2 + SUM(AW1:AW251)*'azure-premium-disk-prices'!C2)</f>
        <v>0</v>
      </c>
      <c r="E6" s="3"/>
      <c r="F6" s="3"/>
      <c r="G6" s="3"/>
      <c r="H6" s="3"/>
      <c r="I6" s="3" t="s">
        <v>10</v>
      </c>
      <c r="J6" s="3" t="s">
        <v>10</v>
      </c>
      <c r="K6" s="3" t="s">
        <v>7</v>
      </c>
      <c r="L6" s="3" t="s">
        <v>7</v>
      </c>
      <c r="M6" s="3" t="s">
        <v>7</v>
      </c>
      <c r="N6" s="3">
        <v>730</v>
      </c>
      <c r="O6" s="3" t="s">
        <v>7</v>
      </c>
      <c r="P6" s="3" t="s">
        <v>3</v>
      </c>
      <c r="Q6" s="3">
        <f>IF(AND(E6&lt;&gt;"", F6&lt;&gt;"", G6&lt;&gt;"", H6&lt;&gt;"", I6&lt;&gt;"", J6&lt;&gt;"", K6&lt;&gt;"", L6&lt;&gt;"", M6&lt;&gt;"", N6&lt;&gt;"", O6&lt;&gt;""),"YES","NO")</f>
        <v>0</v>
      </c>
      <c r="R6" s="4">
        <f>IF(AD6=AA6, U6, IF(AD6=AB6,W6,Y6))</f>
        <v>0</v>
      </c>
      <c r="S6" s="4">
        <f>AD6</f>
        <v>0</v>
      </c>
      <c r="T6" s="4">
        <f> IF(AA6="" ,"",IF(AD6=AA6, "PAYG", IF(AD6=AB6,"1Y RI","3Y RI")))</f>
        <v>0</v>
      </c>
      <c r="U6" s="4">
        <f>IF(Q6="YES",VLOOKUP(V6 &amp; K6 &amp; L6,'azure-vm-prices-base'!G$2:H$118, 2, 0),"")</f>
        <v>0</v>
      </c>
      <c r="V6" s="4">
        <f>IF(Q6="YES", IF(O6="YES" , _xlfn.MINIFS('azure-vm-prices-base'!C$2:C$117, 'azure-vm-prices-base'!A$2:A$117,"&gt;="&amp;F6*(100-$B$2)/100, 'azure-vm-prices-base'!B$2:B$117,"&gt;="&amp;G6*(100-$B$2)/100, 'azure-vm-prices-base'!D$2:D$117,K6, 'azure-vm-prices-base'!E$2:E$117,L6), _xlfn.MINIFS('azure-vm-prices-base'!I$2:I$117, 'azure-vm-prices-base'!A$2:A$117,"&gt;="&amp;F6*(100-$B$2)/100, 'azure-vm-prices-base'!B$2:B$117,"&gt;="&amp;G6*(100-$B$2)/100, 'azure-vm-prices-base'!D$2:D$117,K6, 'azure-vm-prices-base'!E$2:E$117,L6)),"")</f>
        <v>0</v>
      </c>
      <c r="W6" s="4">
        <f>IF(Q6="YES",VLOOKUP(X6 &amp; K6 &amp; L6,'azure-vm-prices-1Y'!G$2:H$118  , 2, 0),"")</f>
        <v>0</v>
      </c>
      <c r="X6" s="4">
        <f>IF(Q6="YES", IF(O6="YES" , _xlfn.MINIFS('azure-vm-prices-1Y'!C$2:C$117,   'azure-vm-prices-1Y'!A$2:A$117  ,"&gt;="&amp;F6*(100-$B$2)/100, 'azure-vm-prices-1Y'!B$2:B$117  ,"&gt;="&amp;G6*(100-$B$2)/100, 'azure-vm-prices-1Y'!D$2:D$117,  K6, 'azure-vm-prices-1Y'!E$2:E$117,  L6), _xlfn.MINIFS('azure-vm-prices-1Y'!I$2:I$117,   'azure-vm-prices-1Y'!A$2:A$117  ,"&gt;="&amp;F6*(100-$B$2)/100, 'azure-vm-prices-1Y'!B$2:B$117,  "&gt;="&amp;G6*(100-$B$2)/100, 'azure-vm-prices-1Y'!D$2:D$117,  K6, 'azure-vm-prices-1Y'!E$2:E$117,  L6)),"")</f>
        <v>0</v>
      </c>
      <c r="Y6" s="4">
        <f>IF(Q6="YES",VLOOKUP(Z6 &amp; K6 &amp; L6,'azure-vm-prices-3Y'!G$2:H$118  , 2, 0),"")</f>
        <v>0</v>
      </c>
      <c r="Z6" s="4">
        <f>IF(Q6="YES", IF(O6="YES" , _xlfn.MINIFS('azure-vm-prices-3Y'!C$2:C$117,   'azure-vm-prices-3Y'!A$2:A$117  ,"&gt;="&amp;F6*(100-$B$2)/100, 'azure-vm-prices-3Y'!B$2:B$117  ,"&gt;="&amp;G6*(100-$B$2)/100, 'azure-vm-prices-3Y'!D$2:D$117,  K6, 'azure-vm-prices-3Y'!E$2:E$117,  L6), _xlfn.MINIFS('azure-vm-prices-3Y'!I$2:I$117,   'azure-vm-prices-3Y'!A$2:A$117  ,"&gt;="&amp;F6*(100-$B$2)/100, 'azure-vm-prices-3Y'!B$2:B$117,  "&gt;="&amp;G6*(100-$B$2)/100, 'azure-vm-prices-3Y'!D$2:D$117,  K6, 'azure-vm-prices-3Y'!E$2:E$117,  L6)),"")</f>
        <v>0</v>
      </c>
      <c r="AA6" s="4">
        <f>IF(Q6="YES",N6*V6*12,"")</f>
        <v>0</v>
      </c>
      <c r="AB6" s="4">
        <f>IF(Q6="YES",X6*8760,"")</f>
        <v>0</v>
      </c>
      <c r="AC6" s="4">
        <f>IF(Q6="YES",Z6*8760,"")</f>
        <v>0</v>
      </c>
      <c r="AD6" s="4">
        <f>IF(Q6="YES",IF(P6="YES", MIN(AA6:AC6), AA6),"")</f>
        <v>0</v>
      </c>
      <c r="AE6" s="4">
        <f>IF(AND(I6="STANDARD",Q6="YES",H6&lt;'azure-standard-disk-prices'!B2, H6&gt;0),1+IF(M6="YES",1),"")</f>
        <v>0</v>
      </c>
      <c r="AF6" s="4">
        <f>IF(AND(I6="STANDARD",Q6="YES",H6&gt;'azure-standard-disk-prices'!B2,H6&lt;'azure-standard-disk-prices'!B3),1+IF(M6="YES",1),"")</f>
        <v>0</v>
      </c>
      <c r="AG6" s="4">
        <f>IF(AND(I6="STANDARD",Q6="YES",H6&gt;'azure-standard-disk-prices'!B3,H6&lt;'azure-standard-disk-prices'!B4),1+IF(M6="YES",1),"")</f>
        <v>0</v>
      </c>
      <c r="AH6" s="4">
        <f>IF(AND(I6="STANDARD",Q6="YES",H6&gt;'azure-standard-disk-prices'!B4,H6&lt;'azure-standard-disk-prices'!B5),1+IF(M6="YES",1),"")</f>
        <v>0</v>
      </c>
      <c r="AI6" s="4">
        <f>IF(AND(I6="STANDARD",Q6="YES",H6&gt;'azure-standard-disk-prices'!B5,H6&lt;'azure-standard-disk-prices'!B6),1+IF(M6="YES",1),"")</f>
        <v>0</v>
      </c>
      <c r="AJ6" s="4">
        <f>IF(AND(I6="STANDARD",Q6="YES",H6&gt;'azure-standard-disk-prices'!B6,H6&lt;'azure-standard-disk-prices'!B7),1+IF(M6="YES",1),"")</f>
        <v>0</v>
      </c>
      <c r="AK6" s="4">
        <f>IF(AND(I6="STANDARD",Q6="YES",H6&gt;'azure-standard-disk-prices'!B7,H6&lt;'azure-standard-disk-prices'!B8),1+IF(M6="YES",1),"")</f>
        <v>0</v>
      </c>
      <c r="AL6" s="4">
        <f>IF(AND(I6="STANDARD",Q6="YES",H6&gt;'azure-standard-disk-prices'!B8,H6&lt;'azure-standard-disk-prices'!B9),1+IF(M6="YES",1),"")</f>
        <v>0</v>
      </c>
      <c r="AM6" s="4">
        <f>IF(AND(I5="PREMIUM",Q5="YES",H5&lt;'azure-premium-disk-prices'!B2,H5&gt;0),1+IF(M5="YES",1),"")</f>
        <v>0</v>
      </c>
      <c r="AN6" s="4">
        <f>IF(AND(I5="PREMIUM",Q5="YES",H5&gt;'azure-premium-disk-prices'!B2,H5&lt;'azure-premium-disk-prices'!B3),1+IF(M5="YES",1),"")</f>
        <v>0</v>
      </c>
      <c r="AO6" s="4">
        <f>IF(AND(I5="PREMIUM",Q5="YES",H5&gt;'azure-premium-disk-prices'!B3,H5&lt;'azure-premium-disk-prices'!B4),1+IF(M5="YES",1),"")</f>
        <v>0</v>
      </c>
      <c r="AP6" s="4">
        <f>IF(AND(I5="PREMIUM",Q5="YES",H5&gt;'azure-premium-disk-prices'!B4,H5&lt;'azure-premium-disk-prices'!B5),1+IF(M5="YES",1),"")</f>
        <v>0</v>
      </c>
      <c r="AQ6" s="4">
        <f>IF(AND(I5="PREMIUM",Q5="YES",H5&gt;'azure-premium-disk-prices'!B5,H5&lt;'azure-premium-disk-prices'!B6),1+IF(M5="YES",1),"")</f>
        <v>0</v>
      </c>
      <c r="AR6" s="4">
        <f>IF(AND(I5="PREMIUM",Q5="YES",H5&gt;'azure-premium-disk-prices'!B6,H5&lt;'azure-premium-disk-prices'!B7),1+IF(M5="YES",1),"")</f>
        <v>0</v>
      </c>
      <c r="AS6" s="4">
        <f>IF(AND(I5="PREMIUM",Q5="YES",H5&gt;'azure-premium-disk-prices'!B7,H5&lt;'azure-premium-disk-prices'!B8),1+IF(M5="YES",1),"")</f>
        <v>0</v>
      </c>
      <c r="AT6" s="4">
        <f>IF(AND(I5="PREMIUM",Q5="YES",H5&gt;'azure-premium-disk-prices'!B8,H5&lt;'azure-premium-disk-prices'!B9),1+IF(M5="YES",1),"")</f>
        <v>0</v>
      </c>
      <c r="AU6" s="4">
        <f>IF(AND(M6="YES", Q6="YES"),1,"")</f>
        <v>0</v>
      </c>
      <c r="AV6" s="4">
        <f>IF(AND(J6="STANDARD", Q6="YES"), IF(M6="YES",2,1) ,"")</f>
        <v>0</v>
      </c>
      <c r="AW6" s="4">
        <f>IF( AND(J6="PREMIUM",  Q6="YES"), IF(M6="YES",2,1) ,"")</f>
        <v>0</v>
      </c>
    </row>
    <row r="7" spans="1:49">
      <c r="A7" s="2" t="s">
        <v>8</v>
      </c>
      <c r="B7" s="4">
        <f>12*SUM(AU1:AU251)*'azure-asr-prices'!A2</f>
        <v>0</v>
      </c>
      <c r="E7" s="3"/>
      <c r="F7" s="3"/>
      <c r="G7" s="3"/>
      <c r="H7" s="3"/>
      <c r="I7" s="3" t="s">
        <v>10</v>
      </c>
      <c r="J7" s="3" t="s">
        <v>10</v>
      </c>
      <c r="K7" s="3" t="s">
        <v>7</v>
      </c>
      <c r="L7" s="3" t="s">
        <v>7</v>
      </c>
      <c r="M7" s="3" t="s">
        <v>7</v>
      </c>
      <c r="N7" s="3">
        <v>730</v>
      </c>
      <c r="O7" s="3" t="s">
        <v>7</v>
      </c>
      <c r="P7" s="3" t="s">
        <v>3</v>
      </c>
      <c r="Q7" s="3">
        <f>IF(AND(E7&lt;&gt;"", F7&lt;&gt;"", G7&lt;&gt;"", H7&lt;&gt;"", I7&lt;&gt;"", J7&lt;&gt;"", K7&lt;&gt;"", L7&lt;&gt;"", M7&lt;&gt;"", N7&lt;&gt;"", O7&lt;&gt;""),"YES","NO")</f>
        <v>0</v>
      </c>
      <c r="R7" s="4">
        <f>IF(AD7=AA7, U7, IF(AD7=AB7,W7,Y7))</f>
        <v>0</v>
      </c>
      <c r="S7" s="4">
        <f>AD7</f>
        <v>0</v>
      </c>
      <c r="T7" s="4">
        <f> IF(AA7="" ,"",IF(AD7=AA7, "PAYG", IF(AD7=AB7,"1Y RI","3Y RI")))</f>
        <v>0</v>
      </c>
      <c r="U7" s="4">
        <f>IF(Q7="YES",VLOOKUP(V7 &amp; K7 &amp; L7,'azure-vm-prices-base'!G$2:H$118, 2, 0),"")</f>
        <v>0</v>
      </c>
      <c r="V7" s="4">
        <f>IF(Q7="YES", IF(O7="YES" , _xlfn.MINIFS('azure-vm-prices-base'!C$2:C$117, 'azure-vm-prices-base'!A$2:A$117,"&gt;="&amp;F7*(100-$B$2)/100, 'azure-vm-prices-base'!B$2:B$117,"&gt;="&amp;G7*(100-$B$2)/100, 'azure-vm-prices-base'!D$2:D$117,K7, 'azure-vm-prices-base'!E$2:E$117,L7), _xlfn.MINIFS('azure-vm-prices-base'!I$2:I$117, 'azure-vm-prices-base'!A$2:A$117,"&gt;="&amp;F7*(100-$B$2)/100, 'azure-vm-prices-base'!B$2:B$117,"&gt;="&amp;G7*(100-$B$2)/100, 'azure-vm-prices-base'!D$2:D$117,K7, 'azure-vm-prices-base'!E$2:E$117,L7)),"")</f>
        <v>0</v>
      </c>
      <c r="W7" s="4">
        <f>IF(Q7="YES",VLOOKUP(X7 &amp; K7 &amp; L7,'azure-vm-prices-1Y'!G$2:H$118  , 2, 0),"")</f>
        <v>0</v>
      </c>
      <c r="X7" s="4">
        <f>IF(Q7="YES", IF(O7="YES" , _xlfn.MINIFS('azure-vm-prices-1Y'!C$2:C$117,   'azure-vm-prices-1Y'!A$2:A$117  ,"&gt;="&amp;F7*(100-$B$2)/100, 'azure-vm-prices-1Y'!B$2:B$117  ,"&gt;="&amp;G7*(100-$B$2)/100, 'azure-vm-prices-1Y'!D$2:D$117,  K7, 'azure-vm-prices-1Y'!E$2:E$117,  L7), _xlfn.MINIFS('azure-vm-prices-1Y'!I$2:I$117,   'azure-vm-prices-1Y'!A$2:A$117  ,"&gt;="&amp;F7*(100-$B$2)/100, 'azure-vm-prices-1Y'!B$2:B$117,  "&gt;="&amp;G7*(100-$B$2)/100, 'azure-vm-prices-1Y'!D$2:D$117,  K7, 'azure-vm-prices-1Y'!E$2:E$117,  L7)),"")</f>
        <v>0</v>
      </c>
      <c r="Y7" s="4">
        <f>IF(Q7="YES",VLOOKUP(Z7 &amp; K7 &amp; L7,'azure-vm-prices-3Y'!G$2:H$118  , 2, 0),"")</f>
        <v>0</v>
      </c>
      <c r="Z7" s="4">
        <f>IF(Q7="YES", IF(O7="YES" , _xlfn.MINIFS('azure-vm-prices-3Y'!C$2:C$117,   'azure-vm-prices-3Y'!A$2:A$117  ,"&gt;="&amp;F7*(100-$B$2)/100, 'azure-vm-prices-3Y'!B$2:B$117  ,"&gt;="&amp;G7*(100-$B$2)/100, 'azure-vm-prices-3Y'!D$2:D$117,  K7, 'azure-vm-prices-3Y'!E$2:E$117,  L7), _xlfn.MINIFS('azure-vm-prices-3Y'!I$2:I$117,   'azure-vm-prices-3Y'!A$2:A$117  ,"&gt;="&amp;F7*(100-$B$2)/100, 'azure-vm-prices-3Y'!B$2:B$117,  "&gt;="&amp;G7*(100-$B$2)/100, 'azure-vm-prices-3Y'!D$2:D$117,  K7, 'azure-vm-prices-3Y'!E$2:E$117,  L7)),"")</f>
        <v>0</v>
      </c>
      <c r="AA7" s="4">
        <f>IF(Q7="YES",N7*V7*12,"")</f>
        <v>0</v>
      </c>
      <c r="AB7" s="4">
        <f>IF(Q7="YES",X7*8760,"")</f>
        <v>0</v>
      </c>
      <c r="AC7" s="4">
        <f>IF(Q7="YES",Z7*8760,"")</f>
        <v>0</v>
      </c>
      <c r="AD7" s="4">
        <f>IF(Q7="YES",IF(P7="YES", MIN(AA7:AC7), AA7),"")</f>
        <v>0</v>
      </c>
      <c r="AE7" s="4">
        <f>IF(AND(I7="STANDARD",Q7="YES",H7&lt;'azure-standard-disk-prices'!B2, H7&gt;0),1+IF(M7="YES",1),"")</f>
        <v>0</v>
      </c>
      <c r="AF7" s="4">
        <f>IF(AND(I7="STANDARD",Q7="YES",H7&gt;'azure-standard-disk-prices'!B2,H7&lt;'azure-standard-disk-prices'!B3),1+IF(M7="YES",1),"")</f>
        <v>0</v>
      </c>
      <c r="AG7" s="4">
        <f>IF(AND(I7="STANDARD",Q7="YES",H7&gt;'azure-standard-disk-prices'!B3,H7&lt;'azure-standard-disk-prices'!B4),1+IF(M7="YES",1),"")</f>
        <v>0</v>
      </c>
      <c r="AH7" s="4">
        <f>IF(AND(I7="STANDARD",Q7="YES",H7&gt;'azure-standard-disk-prices'!B4,H7&lt;'azure-standard-disk-prices'!B5),1+IF(M7="YES",1),"")</f>
        <v>0</v>
      </c>
      <c r="AI7" s="4">
        <f>IF(AND(I7="STANDARD",Q7="YES",H7&gt;'azure-standard-disk-prices'!B5,H7&lt;'azure-standard-disk-prices'!B6),1+IF(M7="YES",1),"")</f>
        <v>0</v>
      </c>
      <c r="AJ7" s="4">
        <f>IF(AND(I7="STANDARD",Q7="YES",H7&gt;'azure-standard-disk-prices'!B6,H7&lt;'azure-standard-disk-prices'!B7),1+IF(M7="YES",1),"")</f>
        <v>0</v>
      </c>
      <c r="AK7" s="4">
        <f>IF(AND(I7="STANDARD",Q7="YES",H7&gt;'azure-standard-disk-prices'!B7,H7&lt;'azure-standard-disk-prices'!B8),1+IF(M7="YES",1),"")</f>
        <v>0</v>
      </c>
      <c r="AL7" s="4">
        <f>IF(AND(I7="STANDARD",Q7="YES",H7&gt;'azure-standard-disk-prices'!B8,H7&lt;'azure-standard-disk-prices'!B9),1+IF(M7="YES",1),"")</f>
        <v>0</v>
      </c>
      <c r="AM7" s="4">
        <f>IF(AND(I6="PREMIUM",Q6="YES",H6&lt;'azure-premium-disk-prices'!B2,H6&gt;0),1+IF(M6="YES",1),"")</f>
        <v>0</v>
      </c>
      <c r="AN7" s="4">
        <f>IF(AND(I6="PREMIUM",Q6="YES",H6&gt;'azure-premium-disk-prices'!B2,H6&lt;'azure-premium-disk-prices'!B3),1+IF(M6="YES",1),"")</f>
        <v>0</v>
      </c>
      <c r="AO7" s="4">
        <f>IF(AND(I6="PREMIUM",Q6="YES",H6&gt;'azure-premium-disk-prices'!B3,H6&lt;'azure-premium-disk-prices'!B4),1+IF(M6="YES",1),"")</f>
        <v>0</v>
      </c>
      <c r="AP7" s="4">
        <f>IF(AND(I6="PREMIUM",Q6="YES",H6&gt;'azure-premium-disk-prices'!B4,H6&lt;'azure-premium-disk-prices'!B5),1+IF(M6="YES",1),"")</f>
        <v>0</v>
      </c>
      <c r="AQ7" s="4">
        <f>IF(AND(I6="PREMIUM",Q6="YES",H6&gt;'azure-premium-disk-prices'!B5,H6&lt;'azure-premium-disk-prices'!B6),1+IF(M6="YES",1),"")</f>
        <v>0</v>
      </c>
      <c r="AR7" s="4">
        <f>IF(AND(I6="PREMIUM",Q6="YES",H6&gt;'azure-premium-disk-prices'!B6,H6&lt;'azure-premium-disk-prices'!B7),1+IF(M6="YES",1),"")</f>
        <v>0</v>
      </c>
      <c r="AS7" s="4">
        <f>IF(AND(I6="PREMIUM",Q6="YES",H6&gt;'azure-premium-disk-prices'!B7,H6&lt;'azure-premium-disk-prices'!B8),1+IF(M6="YES",1),"")</f>
        <v>0</v>
      </c>
      <c r="AT7" s="4">
        <f>IF(AND(I6="PREMIUM",Q6="YES",H6&gt;'azure-premium-disk-prices'!B8,H6&lt;'azure-premium-disk-prices'!B9),1+IF(M6="YES",1),"")</f>
        <v>0</v>
      </c>
      <c r="AU7" s="4">
        <f>IF(AND(M7="YES", Q7="YES"),1,"")</f>
        <v>0</v>
      </c>
      <c r="AV7" s="4">
        <f>IF(AND(J7="STANDARD", Q7="YES"), IF(M7="YES",2,1) ,"")</f>
        <v>0</v>
      </c>
      <c r="AW7" s="4">
        <f>IF( AND(J7="PREMIUM",  Q7="YES"), IF(M7="YES",2,1) ,"")</f>
        <v>0</v>
      </c>
    </row>
    <row r="8" spans="1:49">
      <c r="A8" s="2" t="s">
        <v>70</v>
      </c>
      <c r="B8" s="2">
        <f>SUM(B5:B7)</f>
        <v>0</v>
      </c>
      <c r="E8" s="3"/>
      <c r="F8" s="3"/>
      <c r="G8" s="3"/>
      <c r="H8" s="3"/>
      <c r="I8" s="3" t="s">
        <v>10</v>
      </c>
      <c r="J8" s="3" t="s">
        <v>10</v>
      </c>
      <c r="K8" s="3" t="s">
        <v>7</v>
      </c>
      <c r="L8" s="3" t="s">
        <v>7</v>
      </c>
      <c r="M8" s="3" t="s">
        <v>7</v>
      </c>
      <c r="N8" s="3">
        <v>730</v>
      </c>
      <c r="O8" s="3" t="s">
        <v>7</v>
      </c>
      <c r="P8" s="3" t="s">
        <v>3</v>
      </c>
      <c r="Q8" s="3">
        <f>IF(AND(E8&lt;&gt;"", F8&lt;&gt;"", G8&lt;&gt;"", H8&lt;&gt;"", I8&lt;&gt;"", J8&lt;&gt;"", K8&lt;&gt;"", L8&lt;&gt;"", M8&lt;&gt;"", N8&lt;&gt;"", O8&lt;&gt;""),"YES","NO")</f>
        <v>0</v>
      </c>
      <c r="R8" s="4">
        <f>IF(AD8=AA8, U8, IF(AD8=AB8,W8,Y8))</f>
        <v>0</v>
      </c>
      <c r="S8" s="4">
        <f>AD8</f>
        <v>0</v>
      </c>
      <c r="T8" s="4">
        <f> IF(AA8="" ,"",IF(AD8=AA8, "PAYG", IF(AD8=AB8,"1Y RI","3Y RI")))</f>
        <v>0</v>
      </c>
      <c r="U8" s="4">
        <f>IF(Q8="YES",VLOOKUP(V8 &amp; K8 &amp; L8,'azure-vm-prices-base'!G$2:H$118, 2, 0),"")</f>
        <v>0</v>
      </c>
      <c r="V8" s="4">
        <f>IF(Q8="YES", IF(O8="YES" , _xlfn.MINIFS('azure-vm-prices-base'!C$2:C$117, 'azure-vm-prices-base'!A$2:A$117,"&gt;="&amp;F8*(100-$B$2)/100, 'azure-vm-prices-base'!B$2:B$117,"&gt;="&amp;G8*(100-$B$2)/100, 'azure-vm-prices-base'!D$2:D$117,K8, 'azure-vm-prices-base'!E$2:E$117,L8), _xlfn.MINIFS('azure-vm-prices-base'!I$2:I$117, 'azure-vm-prices-base'!A$2:A$117,"&gt;="&amp;F8*(100-$B$2)/100, 'azure-vm-prices-base'!B$2:B$117,"&gt;="&amp;G8*(100-$B$2)/100, 'azure-vm-prices-base'!D$2:D$117,K8, 'azure-vm-prices-base'!E$2:E$117,L8)),"")</f>
        <v>0</v>
      </c>
      <c r="W8" s="4">
        <f>IF(Q8="YES",VLOOKUP(X8 &amp; K8 &amp; L8,'azure-vm-prices-1Y'!G$2:H$118  , 2, 0),"")</f>
        <v>0</v>
      </c>
      <c r="X8" s="4">
        <f>IF(Q8="YES", IF(O8="YES" , _xlfn.MINIFS('azure-vm-prices-1Y'!C$2:C$117,   'azure-vm-prices-1Y'!A$2:A$117  ,"&gt;="&amp;F8*(100-$B$2)/100, 'azure-vm-prices-1Y'!B$2:B$117  ,"&gt;="&amp;G8*(100-$B$2)/100, 'azure-vm-prices-1Y'!D$2:D$117,  K8, 'azure-vm-prices-1Y'!E$2:E$117,  L8), _xlfn.MINIFS('azure-vm-prices-1Y'!I$2:I$117,   'azure-vm-prices-1Y'!A$2:A$117  ,"&gt;="&amp;F8*(100-$B$2)/100, 'azure-vm-prices-1Y'!B$2:B$117,  "&gt;="&amp;G8*(100-$B$2)/100, 'azure-vm-prices-1Y'!D$2:D$117,  K8, 'azure-vm-prices-1Y'!E$2:E$117,  L8)),"")</f>
        <v>0</v>
      </c>
      <c r="Y8" s="4">
        <f>IF(Q8="YES",VLOOKUP(Z8 &amp; K8 &amp; L8,'azure-vm-prices-3Y'!G$2:H$118  , 2, 0),"")</f>
        <v>0</v>
      </c>
      <c r="Z8" s="4">
        <f>IF(Q8="YES", IF(O8="YES" , _xlfn.MINIFS('azure-vm-prices-3Y'!C$2:C$117,   'azure-vm-prices-3Y'!A$2:A$117  ,"&gt;="&amp;F8*(100-$B$2)/100, 'azure-vm-prices-3Y'!B$2:B$117  ,"&gt;="&amp;G8*(100-$B$2)/100, 'azure-vm-prices-3Y'!D$2:D$117,  K8, 'azure-vm-prices-3Y'!E$2:E$117,  L8), _xlfn.MINIFS('azure-vm-prices-3Y'!I$2:I$117,   'azure-vm-prices-3Y'!A$2:A$117  ,"&gt;="&amp;F8*(100-$B$2)/100, 'azure-vm-prices-3Y'!B$2:B$117,  "&gt;="&amp;G8*(100-$B$2)/100, 'azure-vm-prices-3Y'!D$2:D$117,  K8, 'azure-vm-prices-3Y'!E$2:E$117,  L8)),"")</f>
        <v>0</v>
      </c>
      <c r="AA8" s="4">
        <f>IF(Q8="YES",N8*V8*12,"")</f>
        <v>0</v>
      </c>
      <c r="AB8" s="4">
        <f>IF(Q8="YES",X8*8760,"")</f>
        <v>0</v>
      </c>
      <c r="AC8" s="4">
        <f>IF(Q8="YES",Z8*8760,"")</f>
        <v>0</v>
      </c>
      <c r="AD8" s="4">
        <f>IF(Q8="YES",IF(P8="YES", MIN(AA8:AC8), AA8),"")</f>
        <v>0</v>
      </c>
      <c r="AE8" s="4">
        <f>IF(AND(I8="STANDARD",Q8="YES",H8&lt;'azure-standard-disk-prices'!B2, H8&gt;0),1+IF(M8="YES",1),"")</f>
        <v>0</v>
      </c>
      <c r="AF8" s="4">
        <f>IF(AND(I8="STANDARD",Q8="YES",H8&gt;'azure-standard-disk-prices'!B2,H8&lt;'azure-standard-disk-prices'!B3),1+IF(M8="YES",1),"")</f>
        <v>0</v>
      </c>
      <c r="AG8" s="4">
        <f>IF(AND(I8="STANDARD",Q8="YES",H8&gt;'azure-standard-disk-prices'!B3,H8&lt;'azure-standard-disk-prices'!B4),1+IF(M8="YES",1),"")</f>
        <v>0</v>
      </c>
      <c r="AH8" s="4">
        <f>IF(AND(I8="STANDARD",Q8="YES",H8&gt;'azure-standard-disk-prices'!B4,H8&lt;'azure-standard-disk-prices'!B5),1+IF(M8="YES",1),"")</f>
        <v>0</v>
      </c>
      <c r="AI8" s="4">
        <f>IF(AND(I8="STANDARD",Q8="YES",H8&gt;'azure-standard-disk-prices'!B5,H8&lt;'azure-standard-disk-prices'!B6),1+IF(M8="YES",1),"")</f>
        <v>0</v>
      </c>
      <c r="AJ8" s="4">
        <f>IF(AND(I8="STANDARD",Q8="YES",H8&gt;'azure-standard-disk-prices'!B6,H8&lt;'azure-standard-disk-prices'!B7),1+IF(M8="YES",1),"")</f>
        <v>0</v>
      </c>
      <c r="AK8" s="4">
        <f>IF(AND(I8="STANDARD",Q8="YES",H8&gt;'azure-standard-disk-prices'!B7,H8&lt;'azure-standard-disk-prices'!B8),1+IF(M8="YES",1),"")</f>
        <v>0</v>
      </c>
      <c r="AL8" s="4">
        <f>IF(AND(I8="STANDARD",Q8="YES",H8&gt;'azure-standard-disk-prices'!B8,H8&lt;'azure-standard-disk-prices'!B9),1+IF(M8="YES",1),"")</f>
        <v>0</v>
      </c>
      <c r="AM8" s="4">
        <f>IF(AND(I7="PREMIUM",Q7="YES",H7&lt;'azure-premium-disk-prices'!B2,H7&gt;0),1+IF(M7="YES",1),"")</f>
        <v>0</v>
      </c>
      <c r="AN8" s="4">
        <f>IF(AND(I7="PREMIUM",Q7="YES",H7&gt;'azure-premium-disk-prices'!B2,H7&lt;'azure-premium-disk-prices'!B3),1+IF(M7="YES",1),"")</f>
        <v>0</v>
      </c>
      <c r="AO8" s="4">
        <f>IF(AND(I7="PREMIUM",Q7="YES",H7&gt;'azure-premium-disk-prices'!B3,H7&lt;'azure-premium-disk-prices'!B4),1+IF(M7="YES",1),"")</f>
        <v>0</v>
      </c>
      <c r="AP8" s="4">
        <f>IF(AND(I7="PREMIUM",Q7="YES",H7&gt;'azure-premium-disk-prices'!B4,H7&lt;'azure-premium-disk-prices'!B5),1+IF(M7="YES",1),"")</f>
        <v>0</v>
      </c>
      <c r="AQ8" s="4">
        <f>IF(AND(I7="PREMIUM",Q7="YES",H7&gt;'azure-premium-disk-prices'!B5,H7&lt;'azure-premium-disk-prices'!B6),1+IF(M7="YES",1),"")</f>
        <v>0</v>
      </c>
      <c r="AR8" s="4">
        <f>IF(AND(I7="PREMIUM",Q7="YES",H7&gt;'azure-premium-disk-prices'!B6,H7&lt;'azure-premium-disk-prices'!B7),1+IF(M7="YES",1),"")</f>
        <v>0</v>
      </c>
      <c r="AS8" s="4">
        <f>IF(AND(I7="PREMIUM",Q7="YES",H7&gt;'azure-premium-disk-prices'!B7,H7&lt;'azure-premium-disk-prices'!B8),1+IF(M7="YES",1),"")</f>
        <v>0</v>
      </c>
      <c r="AT8" s="4">
        <f>IF(AND(I7="PREMIUM",Q7="YES",H7&gt;'azure-premium-disk-prices'!B8,H7&lt;'azure-premium-disk-prices'!B9),1+IF(M7="YES",1),"")</f>
        <v>0</v>
      </c>
      <c r="AU8" s="4">
        <f>IF(AND(M8="YES", Q8="YES"),1,"")</f>
        <v>0</v>
      </c>
      <c r="AV8" s="4">
        <f>IF(AND(J8="STANDARD", Q8="YES"), IF(M8="YES",2,1) ,"")</f>
        <v>0</v>
      </c>
      <c r="AW8" s="4">
        <f>IF( AND(J8="PREMIUM",  Q8="YES"), IF(M8="YES",2,1) ,"")</f>
        <v>0</v>
      </c>
    </row>
    <row r="9" spans="1:49">
      <c r="E9" s="3"/>
      <c r="F9" s="3"/>
      <c r="G9" s="3"/>
      <c r="H9" s="3"/>
      <c r="I9" s="3" t="s">
        <v>10</v>
      </c>
      <c r="J9" s="3" t="s">
        <v>10</v>
      </c>
      <c r="K9" s="3" t="s">
        <v>7</v>
      </c>
      <c r="L9" s="3" t="s">
        <v>7</v>
      </c>
      <c r="M9" s="3" t="s">
        <v>7</v>
      </c>
      <c r="N9" s="3">
        <v>730</v>
      </c>
      <c r="O9" s="3" t="s">
        <v>7</v>
      </c>
      <c r="P9" s="3" t="s">
        <v>3</v>
      </c>
      <c r="Q9" s="3">
        <f>IF(AND(E9&lt;&gt;"", F9&lt;&gt;"", G9&lt;&gt;"", H9&lt;&gt;"", I9&lt;&gt;"", J9&lt;&gt;"", K9&lt;&gt;"", L9&lt;&gt;"", M9&lt;&gt;"", N9&lt;&gt;"", O9&lt;&gt;""),"YES","NO")</f>
        <v>0</v>
      </c>
      <c r="R9" s="4">
        <f>IF(AD9=AA9, U9, IF(AD9=AB9,W9,Y9))</f>
        <v>0</v>
      </c>
      <c r="S9" s="4">
        <f>AD9</f>
        <v>0</v>
      </c>
      <c r="T9" s="4">
        <f> IF(AA9="" ,"",IF(AD9=AA9, "PAYG", IF(AD9=AB9,"1Y RI","3Y RI")))</f>
        <v>0</v>
      </c>
      <c r="U9" s="4">
        <f>IF(Q9="YES",VLOOKUP(V9 &amp; K9 &amp; L9,'azure-vm-prices-base'!G$2:H$118, 2, 0),"")</f>
        <v>0</v>
      </c>
      <c r="V9" s="4">
        <f>IF(Q9="YES", IF(O9="YES" , _xlfn.MINIFS('azure-vm-prices-base'!C$2:C$117, 'azure-vm-prices-base'!A$2:A$117,"&gt;="&amp;F9*(100-$B$2)/100, 'azure-vm-prices-base'!B$2:B$117,"&gt;="&amp;G9*(100-$B$2)/100, 'azure-vm-prices-base'!D$2:D$117,K9, 'azure-vm-prices-base'!E$2:E$117,L9), _xlfn.MINIFS('azure-vm-prices-base'!I$2:I$117, 'azure-vm-prices-base'!A$2:A$117,"&gt;="&amp;F9*(100-$B$2)/100, 'azure-vm-prices-base'!B$2:B$117,"&gt;="&amp;G9*(100-$B$2)/100, 'azure-vm-prices-base'!D$2:D$117,K9, 'azure-vm-prices-base'!E$2:E$117,L9)),"")</f>
        <v>0</v>
      </c>
      <c r="W9" s="4">
        <f>IF(Q9="YES",VLOOKUP(X9 &amp; K9 &amp; L9,'azure-vm-prices-1Y'!G$2:H$118  , 2, 0),"")</f>
        <v>0</v>
      </c>
      <c r="X9" s="4">
        <f>IF(Q9="YES", IF(O9="YES" , _xlfn.MINIFS('azure-vm-prices-1Y'!C$2:C$117,   'azure-vm-prices-1Y'!A$2:A$117  ,"&gt;="&amp;F9*(100-$B$2)/100, 'azure-vm-prices-1Y'!B$2:B$117  ,"&gt;="&amp;G9*(100-$B$2)/100, 'azure-vm-prices-1Y'!D$2:D$117,  K9, 'azure-vm-prices-1Y'!E$2:E$117,  L9), _xlfn.MINIFS('azure-vm-prices-1Y'!I$2:I$117,   'azure-vm-prices-1Y'!A$2:A$117  ,"&gt;="&amp;F9*(100-$B$2)/100, 'azure-vm-prices-1Y'!B$2:B$117,  "&gt;="&amp;G9*(100-$B$2)/100, 'azure-vm-prices-1Y'!D$2:D$117,  K9, 'azure-vm-prices-1Y'!E$2:E$117,  L9)),"")</f>
        <v>0</v>
      </c>
      <c r="Y9" s="4">
        <f>IF(Q9="YES",VLOOKUP(Z9 &amp; K9 &amp; L9,'azure-vm-prices-3Y'!G$2:H$118  , 2, 0),"")</f>
        <v>0</v>
      </c>
      <c r="Z9" s="4">
        <f>IF(Q9="YES", IF(O9="YES" , _xlfn.MINIFS('azure-vm-prices-3Y'!C$2:C$117,   'azure-vm-prices-3Y'!A$2:A$117  ,"&gt;="&amp;F9*(100-$B$2)/100, 'azure-vm-prices-3Y'!B$2:B$117  ,"&gt;="&amp;G9*(100-$B$2)/100, 'azure-vm-prices-3Y'!D$2:D$117,  K9, 'azure-vm-prices-3Y'!E$2:E$117,  L9), _xlfn.MINIFS('azure-vm-prices-3Y'!I$2:I$117,   'azure-vm-prices-3Y'!A$2:A$117  ,"&gt;="&amp;F9*(100-$B$2)/100, 'azure-vm-prices-3Y'!B$2:B$117,  "&gt;="&amp;G9*(100-$B$2)/100, 'azure-vm-prices-3Y'!D$2:D$117,  K9, 'azure-vm-prices-3Y'!E$2:E$117,  L9)),"")</f>
        <v>0</v>
      </c>
      <c r="AA9" s="4">
        <f>IF(Q9="YES",N9*V9*12,"")</f>
        <v>0</v>
      </c>
      <c r="AB9" s="4">
        <f>IF(Q9="YES",X9*8760,"")</f>
        <v>0</v>
      </c>
      <c r="AC9" s="4">
        <f>IF(Q9="YES",Z9*8760,"")</f>
        <v>0</v>
      </c>
      <c r="AD9" s="4">
        <f>IF(Q9="YES",IF(P9="YES", MIN(AA9:AC9), AA9),"")</f>
        <v>0</v>
      </c>
      <c r="AE9" s="4">
        <f>IF(AND(I9="STANDARD",Q9="YES",H9&lt;'azure-standard-disk-prices'!B2, H9&gt;0),1+IF(M9="YES",1),"")</f>
        <v>0</v>
      </c>
      <c r="AF9" s="4">
        <f>IF(AND(I9="STANDARD",Q9="YES",H9&gt;'azure-standard-disk-prices'!B2,H9&lt;'azure-standard-disk-prices'!B3),1+IF(M9="YES",1),"")</f>
        <v>0</v>
      </c>
      <c r="AG9" s="4">
        <f>IF(AND(I9="STANDARD",Q9="YES",H9&gt;'azure-standard-disk-prices'!B3,H9&lt;'azure-standard-disk-prices'!B4),1+IF(M9="YES",1),"")</f>
        <v>0</v>
      </c>
      <c r="AH9" s="4">
        <f>IF(AND(I9="STANDARD",Q9="YES",H9&gt;'azure-standard-disk-prices'!B4,H9&lt;'azure-standard-disk-prices'!B5),1+IF(M9="YES",1),"")</f>
        <v>0</v>
      </c>
      <c r="AI9" s="4">
        <f>IF(AND(I9="STANDARD",Q9="YES",H9&gt;'azure-standard-disk-prices'!B5,H9&lt;'azure-standard-disk-prices'!B6),1+IF(M9="YES",1),"")</f>
        <v>0</v>
      </c>
      <c r="AJ9" s="4">
        <f>IF(AND(I9="STANDARD",Q9="YES",H9&gt;'azure-standard-disk-prices'!B6,H9&lt;'azure-standard-disk-prices'!B7),1+IF(M9="YES",1),"")</f>
        <v>0</v>
      </c>
      <c r="AK9" s="4">
        <f>IF(AND(I9="STANDARD",Q9="YES",H9&gt;'azure-standard-disk-prices'!B7,H9&lt;'azure-standard-disk-prices'!B8),1+IF(M9="YES",1),"")</f>
        <v>0</v>
      </c>
      <c r="AL9" s="4">
        <f>IF(AND(I9="STANDARD",Q9="YES",H9&gt;'azure-standard-disk-prices'!B8,H9&lt;'azure-standard-disk-prices'!B9),1+IF(M9="YES",1),"")</f>
        <v>0</v>
      </c>
      <c r="AM9" s="4">
        <f>IF(AND(I8="PREMIUM",Q8="YES",H8&lt;'azure-premium-disk-prices'!B2,H8&gt;0),1+IF(M8="YES",1),"")</f>
        <v>0</v>
      </c>
      <c r="AN9" s="4">
        <f>IF(AND(I8="PREMIUM",Q8="YES",H8&gt;'azure-premium-disk-prices'!B2,H8&lt;'azure-premium-disk-prices'!B3),1+IF(M8="YES",1),"")</f>
        <v>0</v>
      </c>
      <c r="AO9" s="4">
        <f>IF(AND(I8="PREMIUM",Q8="YES",H8&gt;'azure-premium-disk-prices'!B3,H8&lt;'azure-premium-disk-prices'!B4),1+IF(M8="YES",1),"")</f>
        <v>0</v>
      </c>
      <c r="AP9" s="4">
        <f>IF(AND(I8="PREMIUM",Q8="YES",H8&gt;'azure-premium-disk-prices'!B4,H8&lt;'azure-premium-disk-prices'!B5),1+IF(M8="YES",1),"")</f>
        <v>0</v>
      </c>
      <c r="AQ9" s="4">
        <f>IF(AND(I8="PREMIUM",Q8="YES",H8&gt;'azure-premium-disk-prices'!B5,H8&lt;'azure-premium-disk-prices'!B6),1+IF(M8="YES",1),"")</f>
        <v>0</v>
      </c>
      <c r="AR9" s="4">
        <f>IF(AND(I8="PREMIUM",Q8="YES",H8&gt;'azure-premium-disk-prices'!B6,H8&lt;'azure-premium-disk-prices'!B7),1+IF(M8="YES",1),"")</f>
        <v>0</v>
      </c>
      <c r="AS9" s="4">
        <f>IF(AND(I8="PREMIUM",Q8="YES",H8&gt;'azure-premium-disk-prices'!B7,H8&lt;'azure-premium-disk-prices'!B8),1+IF(M8="YES",1),"")</f>
        <v>0</v>
      </c>
      <c r="AT9" s="4">
        <f>IF(AND(I8="PREMIUM",Q8="YES",H8&gt;'azure-premium-disk-prices'!B8,H8&lt;'azure-premium-disk-prices'!B9),1+IF(M8="YES",1),"")</f>
        <v>0</v>
      </c>
      <c r="AU9" s="4">
        <f>IF(AND(M9="YES", Q9="YES"),1,"")</f>
        <v>0</v>
      </c>
      <c r="AV9" s="4">
        <f>IF(AND(J9="STANDARD", Q9="YES"), IF(M9="YES",2,1) ,"")</f>
        <v>0</v>
      </c>
      <c r="AW9" s="4">
        <f>IF( AND(J9="PREMIUM",  Q9="YES"), IF(M9="YES",2,1) ,"")</f>
        <v>0</v>
      </c>
    </row>
    <row r="10" spans="1:49">
      <c r="A10" s="2" t="s">
        <v>46</v>
      </c>
      <c r="B10" s="2"/>
      <c r="C10" s="2"/>
      <c r="E10" s="3"/>
      <c r="F10" s="3"/>
      <c r="G10" s="3"/>
      <c r="H10" s="3"/>
      <c r="I10" s="3" t="s">
        <v>10</v>
      </c>
      <c r="J10" s="3" t="s">
        <v>10</v>
      </c>
      <c r="K10" s="3" t="s">
        <v>7</v>
      </c>
      <c r="L10" s="3" t="s">
        <v>7</v>
      </c>
      <c r="M10" s="3" t="s">
        <v>7</v>
      </c>
      <c r="N10" s="3">
        <v>730</v>
      </c>
      <c r="O10" s="3" t="s">
        <v>7</v>
      </c>
      <c r="P10" s="3" t="s">
        <v>3</v>
      </c>
      <c r="Q10" s="3">
        <f>IF(AND(E10&lt;&gt;"", F10&lt;&gt;"", G10&lt;&gt;"", H10&lt;&gt;"", I10&lt;&gt;"", J10&lt;&gt;"", K10&lt;&gt;"", L10&lt;&gt;"", M10&lt;&gt;"", N10&lt;&gt;"", O10&lt;&gt;""),"YES","NO")</f>
        <v>0</v>
      </c>
      <c r="R10" s="4">
        <f>IF(AD10=AA10, U10, IF(AD10=AB10,W10,Y10))</f>
        <v>0</v>
      </c>
      <c r="S10" s="4">
        <f>AD10</f>
        <v>0</v>
      </c>
      <c r="T10" s="4">
        <f> IF(AA10="" ,"",IF(AD10=AA10, "PAYG", IF(AD10=AB10,"1Y RI","3Y RI")))</f>
        <v>0</v>
      </c>
      <c r="U10" s="4">
        <f>IF(Q10="YES",VLOOKUP(V10 &amp; K10 &amp; L10,'azure-vm-prices-base'!G$2:H$118, 2, 0),"")</f>
        <v>0</v>
      </c>
      <c r="V10" s="4">
        <f>IF(Q10="YES", IF(O10="YES" , _xlfn.MINIFS('azure-vm-prices-base'!C$2:C$117, 'azure-vm-prices-base'!A$2:A$117,"&gt;="&amp;F10*(100-$B$2)/100, 'azure-vm-prices-base'!B$2:B$117,"&gt;="&amp;G10*(100-$B$2)/100, 'azure-vm-prices-base'!D$2:D$117,K10, 'azure-vm-prices-base'!E$2:E$117,L10), _xlfn.MINIFS('azure-vm-prices-base'!I$2:I$117, 'azure-vm-prices-base'!A$2:A$117,"&gt;="&amp;F10*(100-$B$2)/100, 'azure-vm-prices-base'!B$2:B$117,"&gt;="&amp;G10*(100-$B$2)/100, 'azure-vm-prices-base'!D$2:D$117,K10, 'azure-vm-prices-base'!E$2:E$117,L10)),"")</f>
        <v>0</v>
      </c>
      <c r="W10" s="4">
        <f>IF(Q10="YES",VLOOKUP(X10 &amp; K10 &amp; L10,'azure-vm-prices-1Y'!G$2:H$118  , 2, 0),"")</f>
        <v>0</v>
      </c>
      <c r="X10" s="4">
        <f>IF(Q10="YES", IF(O10="YES" , _xlfn.MINIFS('azure-vm-prices-1Y'!C$2:C$117,   'azure-vm-prices-1Y'!A$2:A$117  ,"&gt;="&amp;F10*(100-$B$2)/100, 'azure-vm-prices-1Y'!B$2:B$117  ,"&gt;="&amp;G10*(100-$B$2)/100, 'azure-vm-prices-1Y'!D$2:D$117,  K10, 'azure-vm-prices-1Y'!E$2:E$117,  L10), _xlfn.MINIFS('azure-vm-prices-1Y'!I$2:I$117,   'azure-vm-prices-1Y'!A$2:A$117  ,"&gt;="&amp;F10*(100-$B$2)/100, 'azure-vm-prices-1Y'!B$2:B$117,  "&gt;="&amp;G10*(100-$B$2)/100, 'azure-vm-prices-1Y'!D$2:D$117,  K10, 'azure-vm-prices-1Y'!E$2:E$117,  L10)),"")</f>
        <v>0</v>
      </c>
      <c r="Y10" s="4">
        <f>IF(Q10="YES",VLOOKUP(Z10 &amp; K10 &amp; L10,'azure-vm-prices-3Y'!G$2:H$118  , 2, 0),"")</f>
        <v>0</v>
      </c>
      <c r="Z10" s="4">
        <f>IF(Q10="YES", IF(O10="YES" , _xlfn.MINIFS('azure-vm-prices-3Y'!C$2:C$117,   'azure-vm-prices-3Y'!A$2:A$117  ,"&gt;="&amp;F10*(100-$B$2)/100, 'azure-vm-prices-3Y'!B$2:B$117  ,"&gt;="&amp;G10*(100-$B$2)/100, 'azure-vm-prices-3Y'!D$2:D$117,  K10, 'azure-vm-prices-3Y'!E$2:E$117,  L10), _xlfn.MINIFS('azure-vm-prices-3Y'!I$2:I$117,   'azure-vm-prices-3Y'!A$2:A$117  ,"&gt;="&amp;F10*(100-$B$2)/100, 'azure-vm-prices-3Y'!B$2:B$117,  "&gt;="&amp;G10*(100-$B$2)/100, 'azure-vm-prices-3Y'!D$2:D$117,  K10, 'azure-vm-prices-3Y'!E$2:E$117,  L10)),"")</f>
        <v>0</v>
      </c>
      <c r="AA10" s="4">
        <f>IF(Q10="YES",N10*V10*12,"")</f>
        <v>0</v>
      </c>
      <c r="AB10" s="4">
        <f>IF(Q10="YES",X10*8760,"")</f>
        <v>0</v>
      </c>
      <c r="AC10" s="4">
        <f>IF(Q10="YES",Z10*8760,"")</f>
        <v>0</v>
      </c>
      <c r="AD10" s="4">
        <f>IF(Q10="YES",IF(P10="YES", MIN(AA10:AC10), AA10),"")</f>
        <v>0</v>
      </c>
      <c r="AE10" s="4">
        <f>IF(AND(I10="STANDARD",Q10="YES",H10&lt;'azure-standard-disk-prices'!B2, H10&gt;0),1+IF(M10="YES",1),"")</f>
        <v>0</v>
      </c>
      <c r="AF10" s="4">
        <f>IF(AND(I10="STANDARD",Q10="YES",H10&gt;'azure-standard-disk-prices'!B2,H10&lt;'azure-standard-disk-prices'!B3),1+IF(M10="YES",1),"")</f>
        <v>0</v>
      </c>
      <c r="AG10" s="4">
        <f>IF(AND(I10="STANDARD",Q10="YES",H10&gt;'azure-standard-disk-prices'!B3,H10&lt;'azure-standard-disk-prices'!B4),1+IF(M10="YES",1),"")</f>
        <v>0</v>
      </c>
      <c r="AH10" s="4">
        <f>IF(AND(I10="STANDARD",Q10="YES",H10&gt;'azure-standard-disk-prices'!B4,H10&lt;'azure-standard-disk-prices'!B5),1+IF(M10="YES",1),"")</f>
        <v>0</v>
      </c>
      <c r="AI10" s="4">
        <f>IF(AND(I10="STANDARD",Q10="YES",H10&gt;'azure-standard-disk-prices'!B5,H10&lt;'azure-standard-disk-prices'!B6),1+IF(M10="YES",1),"")</f>
        <v>0</v>
      </c>
      <c r="AJ10" s="4">
        <f>IF(AND(I10="STANDARD",Q10="YES",H10&gt;'azure-standard-disk-prices'!B6,H10&lt;'azure-standard-disk-prices'!B7),1+IF(M10="YES",1),"")</f>
        <v>0</v>
      </c>
      <c r="AK10" s="4">
        <f>IF(AND(I10="STANDARD",Q10="YES",H10&gt;'azure-standard-disk-prices'!B7,H10&lt;'azure-standard-disk-prices'!B8),1+IF(M10="YES",1),"")</f>
        <v>0</v>
      </c>
      <c r="AL10" s="4">
        <f>IF(AND(I10="STANDARD",Q10="YES",H10&gt;'azure-standard-disk-prices'!B8,H10&lt;'azure-standard-disk-prices'!B9),1+IF(M10="YES",1),"")</f>
        <v>0</v>
      </c>
      <c r="AM10" s="4">
        <f>IF(AND(I9="PREMIUM",Q9="YES",H9&lt;'azure-premium-disk-prices'!B2,H9&gt;0),1+IF(M9="YES",1),"")</f>
        <v>0</v>
      </c>
      <c r="AN10" s="4">
        <f>IF(AND(I9="PREMIUM",Q9="YES",H9&gt;'azure-premium-disk-prices'!B2,H9&lt;'azure-premium-disk-prices'!B3),1+IF(M9="YES",1),"")</f>
        <v>0</v>
      </c>
      <c r="AO10" s="4">
        <f>IF(AND(I9="PREMIUM",Q9="YES",H9&gt;'azure-premium-disk-prices'!B3,H9&lt;'azure-premium-disk-prices'!B4),1+IF(M9="YES",1),"")</f>
        <v>0</v>
      </c>
      <c r="AP10" s="4">
        <f>IF(AND(I9="PREMIUM",Q9="YES",H9&gt;'azure-premium-disk-prices'!B4,H9&lt;'azure-premium-disk-prices'!B5),1+IF(M9="YES",1),"")</f>
        <v>0</v>
      </c>
      <c r="AQ10" s="4">
        <f>IF(AND(I9="PREMIUM",Q9="YES",H9&gt;'azure-premium-disk-prices'!B5,H9&lt;'azure-premium-disk-prices'!B6),1+IF(M9="YES",1),"")</f>
        <v>0</v>
      </c>
      <c r="AR10" s="4">
        <f>IF(AND(I9="PREMIUM",Q9="YES",H9&gt;'azure-premium-disk-prices'!B6,H9&lt;'azure-premium-disk-prices'!B7),1+IF(M9="YES",1),"")</f>
        <v>0</v>
      </c>
      <c r="AS10" s="4">
        <f>IF(AND(I9="PREMIUM",Q9="YES",H9&gt;'azure-premium-disk-prices'!B7,H9&lt;'azure-premium-disk-prices'!B8),1+IF(M9="YES",1),"")</f>
        <v>0</v>
      </c>
      <c r="AT10" s="4">
        <f>IF(AND(I9="PREMIUM",Q9="YES",H9&gt;'azure-premium-disk-prices'!B8,H9&lt;'azure-premium-disk-prices'!B9),1+IF(M9="YES",1),"")</f>
        <v>0</v>
      </c>
      <c r="AU10" s="4">
        <f>IF(AND(M10="YES", Q10="YES"),1,"")</f>
        <v>0</v>
      </c>
      <c r="AV10" s="4">
        <f>IF(AND(J10="STANDARD", Q10="YES"), IF(M10="YES",2,1) ,"")</f>
        <v>0</v>
      </c>
      <c r="AW10" s="4">
        <f>IF( AND(J10="PREMIUM",  Q10="YES"), IF(M10="YES",2,1) ,"")</f>
        <v>0</v>
      </c>
    </row>
    <row r="11" spans="1:49">
      <c r="A11" s="2" t="s">
        <v>48</v>
      </c>
      <c r="B11" s="2" t="s">
        <v>47</v>
      </c>
      <c r="C11" s="2" t="s">
        <v>49</v>
      </c>
      <c r="E11" s="3"/>
      <c r="F11" s="3"/>
      <c r="G11" s="3"/>
      <c r="H11" s="3"/>
      <c r="I11" s="3" t="s">
        <v>10</v>
      </c>
      <c r="J11" s="3" t="s">
        <v>10</v>
      </c>
      <c r="K11" s="3" t="s">
        <v>7</v>
      </c>
      <c r="L11" s="3" t="s">
        <v>7</v>
      </c>
      <c r="M11" s="3" t="s">
        <v>7</v>
      </c>
      <c r="N11" s="3">
        <v>730</v>
      </c>
      <c r="O11" s="3" t="s">
        <v>7</v>
      </c>
      <c r="P11" s="3" t="s">
        <v>3</v>
      </c>
      <c r="Q11" s="3">
        <f>IF(AND(E11&lt;&gt;"", F11&lt;&gt;"", G11&lt;&gt;"", H11&lt;&gt;"", I11&lt;&gt;"", J11&lt;&gt;"", K11&lt;&gt;"", L11&lt;&gt;"", M11&lt;&gt;"", N11&lt;&gt;"", O11&lt;&gt;""),"YES","NO")</f>
        <v>0</v>
      </c>
      <c r="R11" s="4">
        <f>IF(AD11=AA11, U11, IF(AD11=AB11,W11,Y11))</f>
        <v>0</v>
      </c>
      <c r="S11" s="4">
        <f>AD11</f>
        <v>0</v>
      </c>
      <c r="T11" s="4">
        <f> IF(AA11="" ,"",IF(AD11=AA11, "PAYG", IF(AD11=AB11,"1Y RI","3Y RI")))</f>
        <v>0</v>
      </c>
      <c r="U11" s="4">
        <f>IF(Q11="YES",VLOOKUP(V11 &amp; K11 &amp; L11,'azure-vm-prices-base'!G$2:H$118, 2, 0),"")</f>
        <v>0</v>
      </c>
      <c r="V11" s="4">
        <f>IF(Q11="YES", IF(O11="YES" , _xlfn.MINIFS('azure-vm-prices-base'!C$2:C$117, 'azure-vm-prices-base'!A$2:A$117,"&gt;="&amp;F11*(100-$B$2)/100, 'azure-vm-prices-base'!B$2:B$117,"&gt;="&amp;G11*(100-$B$2)/100, 'azure-vm-prices-base'!D$2:D$117,K11, 'azure-vm-prices-base'!E$2:E$117,L11), _xlfn.MINIFS('azure-vm-prices-base'!I$2:I$117, 'azure-vm-prices-base'!A$2:A$117,"&gt;="&amp;F11*(100-$B$2)/100, 'azure-vm-prices-base'!B$2:B$117,"&gt;="&amp;G11*(100-$B$2)/100, 'azure-vm-prices-base'!D$2:D$117,K11, 'azure-vm-prices-base'!E$2:E$117,L11)),"")</f>
        <v>0</v>
      </c>
      <c r="W11" s="4">
        <f>IF(Q11="YES",VLOOKUP(X11 &amp; K11 &amp; L11,'azure-vm-prices-1Y'!G$2:H$118  , 2, 0),"")</f>
        <v>0</v>
      </c>
      <c r="X11" s="4">
        <f>IF(Q11="YES", IF(O11="YES" , _xlfn.MINIFS('azure-vm-prices-1Y'!C$2:C$117,   'azure-vm-prices-1Y'!A$2:A$117  ,"&gt;="&amp;F11*(100-$B$2)/100, 'azure-vm-prices-1Y'!B$2:B$117  ,"&gt;="&amp;G11*(100-$B$2)/100, 'azure-vm-prices-1Y'!D$2:D$117,  K11, 'azure-vm-prices-1Y'!E$2:E$117,  L11), _xlfn.MINIFS('azure-vm-prices-1Y'!I$2:I$117,   'azure-vm-prices-1Y'!A$2:A$117  ,"&gt;="&amp;F11*(100-$B$2)/100, 'azure-vm-prices-1Y'!B$2:B$117,  "&gt;="&amp;G11*(100-$B$2)/100, 'azure-vm-prices-1Y'!D$2:D$117,  K11, 'azure-vm-prices-1Y'!E$2:E$117,  L11)),"")</f>
        <v>0</v>
      </c>
      <c r="Y11" s="4">
        <f>IF(Q11="YES",VLOOKUP(Z11 &amp; K11 &amp; L11,'azure-vm-prices-3Y'!G$2:H$118  , 2, 0),"")</f>
        <v>0</v>
      </c>
      <c r="Z11" s="4">
        <f>IF(Q11="YES", IF(O11="YES" , _xlfn.MINIFS('azure-vm-prices-3Y'!C$2:C$117,   'azure-vm-prices-3Y'!A$2:A$117  ,"&gt;="&amp;F11*(100-$B$2)/100, 'azure-vm-prices-3Y'!B$2:B$117  ,"&gt;="&amp;G11*(100-$B$2)/100, 'azure-vm-prices-3Y'!D$2:D$117,  K11, 'azure-vm-prices-3Y'!E$2:E$117,  L11), _xlfn.MINIFS('azure-vm-prices-3Y'!I$2:I$117,   'azure-vm-prices-3Y'!A$2:A$117  ,"&gt;="&amp;F11*(100-$B$2)/100, 'azure-vm-prices-3Y'!B$2:B$117,  "&gt;="&amp;G11*(100-$B$2)/100, 'azure-vm-prices-3Y'!D$2:D$117,  K11, 'azure-vm-prices-3Y'!E$2:E$117,  L11)),"")</f>
        <v>0</v>
      </c>
      <c r="AA11" s="4">
        <f>IF(Q11="YES",N11*V11*12,"")</f>
        <v>0</v>
      </c>
      <c r="AB11" s="4">
        <f>IF(Q11="YES",X11*8760,"")</f>
        <v>0</v>
      </c>
      <c r="AC11" s="4">
        <f>IF(Q11="YES",Z11*8760,"")</f>
        <v>0</v>
      </c>
      <c r="AD11" s="4">
        <f>IF(Q11="YES",IF(P11="YES", MIN(AA11:AC11), AA11),"")</f>
        <v>0</v>
      </c>
      <c r="AE11" s="4">
        <f>IF(AND(I11="STANDARD",Q11="YES",H11&lt;'azure-standard-disk-prices'!B2, H11&gt;0),1+IF(M11="YES",1),"")</f>
        <v>0</v>
      </c>
      <c r="AF11" s="4">
        <f>IF(AND(I11="STANDARD",Q11="YES",H11&gt;'azure-standard-disk-prices'!B2,H11&lt;'azure-standard-disk-prices'!B3),1+IF(M11="YES",1),"")</f>
        <v>0</v>
      </c>
      <c r="AG11" s="4">
        <f>IF(AND(I11="STANDARD",Q11="YES",H11&gt;'azure-standard-disk-prices'!B3,H11&lt;'azure-standard-disk-prices'!B4),1+IF(M11="YES",1),"")</f>
        <v>0</v>
      </c>
      <c r="AH11" s="4">
        <f>IF(AND(I11="STANDARD",Q11="YES",H11&gt;'azure-standard-disk-prices'!B4,H11&lt;'azure-standard-disk-prices'!B5),1+IF(M11="YES",1),"")</f>
        <v>0</v>
      </c>
      <c r="AI11" s="4">
        <f>IF(AND(I11="STANDARD",Q11="YES",H11&gt;'azure-standard-disk-prices'!B5,H11&lt;'azure-standard-disk-prices'!B6),1+IF(M11="YES",1),"")</f>
        <v>0</v>
      </c>
      <c r="AJ11" s="4">
        <f>IF(AND(I11="STANDARD",Q11="YES",H11&gt;'azure-standard-disk-prices'!B6,H11&lt;'azure-standard-disk-prices'!B7),1+IF(M11="YES",1),"")</f>
        <v>0</v>
      </c>
      <c r="AK11" s="4">
        <f>IF(AND(I11="STANDARD",Q11="YES",H11&gt;'azure-standard-disk-prices'!B7,H11&lt;'azure-standard-disk-prices'!B8),1+IF(M11="YES",1),"")</f>
        <v>0</v>
      </c>
      <c r="AL11" s="4">
        <f>IF(AND(I11="STANDARD",Q11="YES",H11&gt;'azure-standard-disk-prices'!B8,H11&lt;'azure-standard-disk-prices'!B9),1+IF(M11="YES",1),"")</f>
        <v>0</v>
      </c>
      <c r="AM11" s="4">
        <f>IF(AND(I10="PREMIUM",Q10="YES",H10&lt;'azure-premium-disk-prices'!B2,H10&gt;0),1+IF(M10="YES",1),"")</f>
        <v>0</v>
      </c>
      <c r="AN11" s="4">
        <f>IF(AND(I10="PREMIUM",Q10="YES",H10&gt;'azure-premium-disk-prices'!B2,H10&lt;'azure-premium-disk-prices'!B3),1+IF(M10="YES",1),"")</f>
        <v>0</v>
      </c>
      <c r="AO11" s="4">
        <f>IF(AND(I10="PREMIUM",Q10="YES",H10&gt;'azure-premium-disk-prices'!B3,H10&lt;'azure-premium-disk-prices'!B4),1+IF(M10="YES",1),"")</f>
        <v>0</v>
      </c>
      <c r="AP11" s="4">
        <f>IF(AND(I10="PREMIUM",Q10="YES",H10&gt;'azure-premium-disk-prices'!B4,H10&lt;'azure-premium-disk-prices'!B5),1+IF(M10="YES",1),"")</f>
        <v>0</v>
      </c>
      <c r="AQ11" s="4">
        <f>IF(AND(I10="PREMIUM",Q10="YES",H10&gt;'azure-premium-disk-prices'!B5,H10&lt;'azure-premium-disk-prices'!B6),1+IF(M10="YES",1),"")</f>
        <v>0</v>
      </c>
      <c r="AR11" s="4">
        <f>IF(AND(I10="PREMIUM",Q10="YES",H10&gt;'azure-premium-disk-prices'!B6,H10&lt;'azure-premium-disk-prices'!B7),1+IF(M10="YES",1),"")</f>
        <v>0</v>
      </c>
      <c r="AS11" s="4">
        <f>IF(AND(I10="PREMIUM",Q10="YES",H10&gt;'azure-premium-disk-prices'!B7,H10&lt;'azure-premium-disk-prices'!B8),1+IF(M10="YES",1),"")</f>
        <v>0</v>
      </c>
      <c r="AT11" s="4">
        <f>IF(AND(I10="PREMIUM",Q10="YES",H10&gt;'azure-premium-disk-prices'!B8,H10&lt;'azure-premium-disk-prices'!B9),1+IF(M10="YES",1),"")</f>
        <v>0</v>
      </c>
      <c r="AU11" s="4">
        <f>IF(AND(M11="YES", Q11="YES"),1,"")</f>
        <v>0</v>
      </c>
      <c r="AV11" s="4">
        <f>IF(AND(J11="STANDARD", Q11="YES"), IF(M11="YES",2,1) ,"")</f>
        <v>0</v>
      </c>
      <c r="AW11" s="4">
        <f>IF( AND(J11="PREMIUM",  Q11="YES"), IF(M11="YES",2,1) ,"")</f>
        <v>0</v>
      </c>
    </row>
    <row r="12" spans="1:49">
      <c r="A12" s="2" t="s">
        <v>50</v>
      </c>
      <c r="B12" s="4">
        <f>SUM(AE1:AE251)</f>
        <v>0</v>
      </c>
      <c r="C12" s="4">
        <f>B12*'azure-standard-disk-prices'!C2</f>
        <v>0</v>
      </c>
      <c r="E12" s="3"/>
      <c r="F12" s="3"/>
      <c r="G12" s="3"/>
      <c r="H12" s="3"/>
      <c r="I12" s="3" t="s">
        <v>10</v>
      </c>
      <c r="J12" s="3" t="s">
        <v>10</v>
      </c>
      <c r="K12" s="3" t="s">
        <v>7</v>
      </c>
      <c r="L12" s="3" t="s">
        <v>7</v>
      </c>
      <c r="M12" s="3" t="s">
        <v>7</v>
      </c>
      <c r="N12" s="3">
        <v>730</v>
      </c>
      <c r="O12" s="3" t="s">
        <v>7</v>
      </c>
      <c r="P12" s="3" t="s">
        <v>3</v>
      </c>
      <c r="Q12" s="3">
        <f>IF(AND(E12&lt;&gt;"", F12&lt;&gt;"", G12&lt;&gt;"", H12&lt;&gt;"", I12&lt;&gt;"", J12&lt;&gt;"", K12&lt;&gt;"", L12&lt;&gt;"", M12&lt;&gt;"", N12&lt;&gt;"", O12&lt;&gt;""),"YES","NO")</f>
        <v>0</v>
      </c>
      <c r="R12" s="4">
        <f>IF(AD12=AA12, U12, IF(AD12=AB12,W12,Y12))</f>
        <v>0</v>
      </c>
      <c r="S12" s="4">
        <f>AD12</f>
        <v>0</v>
      </c>
      <c r="T12" s="4">
        <f> IF(AA12="" ,"",IF(AD12=AA12, "PAYG", IF(AD12=AB12,"1Y RI","3Y RI")))</f>
        <v>0</v>
      </c>
      <c r="U12" s="4">
        <f>IF(Q12="YES",VLOOKUP(V12 &amp; K12 &amp; L12,'azure-vm-prices-base'!G$2:H$118, 2, 0),"")</f>
        <v>0</v>
      </c>
      <c r="V12" s="4">
        <f>IF(Q12="YES", IF(O12="YES" , _xlfn.MINIFS('azure-vm-prices-base'!C$2:C$117, 'azure-vm-prices-base'!A$2:A$117,"&gt;="&amp;F12*(100-$B$2)/100, 'azure-vm-prices-base'!B$2:B$117,"&gt;="&amp;G12*(100-$B$2)/100, 'azure-vm-prices-base'!D$2:D$117,K12, 'azure-vm-prices-base'!E$2:E$117,L12), _xlfn.MINIFS('azure-vm-prices-base'!I$2:I$117, 'azure-vm-prices-base'!A$2:A$117,"&gt;="&amp;F12*(100-$B$2)/100, 'azure-vm-prices-base'!B$2:B$117,"&gt;="&amp;G12*(100-$B$2)/100, 'azure-vm-prices-base'!D$2:D$117,K12, 'azure-vm-prices-base'!E$2:E$117,L12)),"")</f>
        <v>0</v>
      </c>
      <c r="W12" s="4">
        <f>IF(Q12="YES",VLOOKUP(X12 &amp; K12 &amp; L12,'azure-vm-prices-1Y'!G$2:H$118  , 2, 0),"")</f>
        <v>0</v>
      </c>
      <c r="X12" s="4">
        <f>IF(Q12="YES", IF(O12="YES" , _xlfn.MINIFS('azure-vm-prices-1Y'!C$2:C$117,   'azure-vm-prices-1Y'!A$2:A$117  ,"&gt;="&amp;F12*(100-$B$2)/100, 'azure-vm-prices-1Y'!B$2:B$117  ,"&gt;="&amp;G12*(100-$B$2)/100, 'azure-vm-prices-1Y'!D$2:D$117,  K12, 'azure-vm-prices-1Y'!E$2:E$117,  L12), _xlfn.MINIFS('azure-vm-prices-1Y'!I$2:I$117,   'azure-vm-prices-1Y'!A$2:A$117  ,"&gt;="&amp;F12*(100-$B$2)/100, 'azure-vm-prices-1Y'!B$2:B$117,  "&gt;="&amp;G12*(100-$B$2)/100, 'azure-vm-prices-1Y'!D$2:D$117,  K12, 'azure-vm-prices-1Y'!E$2:E$117,  L12)),"")</f>
        <v>0</v>
      </c>
      <c r="Y12" s="4">
        <f>IF(Q12="YES",VLOOKUP(Z12 &amp; K12 &amp; L12,'azure-vm-prices-3Y'!G$2:H$118  , 2, 0),"")</f>
        <v>0</v>
      </c>
      <c r="Z12" s="4">
        <f>IF(Q12="YES", IF(O12="YES" , _xlfn.MINIFS('azure-vm-prices-3Y'!C$2:C$117,   'azure-vm-prices-3Y'!A$2:A$117  ,"&gt;="&amp;F12*(100-$B$2)/100, 'azure-vm-prices-3Y'!B$2:B$117  ,"&gt;="&amp;G12*(100-$B$2)/100, 'azure-vm-prices-3Y'!D$2:D$117,  K12, 'azure-vm-prices-3Y'!E$2:E$117,  L12), _xlfn.MINIFS('azure-vm-prices-3Y'!I$2:I$117,   'azure-vm-prices-3Y'!A$2:A$117  ,"&gt;="&amp;F12*(100-$B$2)/100, 'azure-vm-prices-3Y'!B$2:B$117,  "&gt;="&amp;G12*(100-$B$2)/100, 'azure-vm-prices-3Y'!D$2:D$117,  K12, 'azure-vm-prices-3Y'!E$2:E$117,  L12)),"")</f>
        <v>0</v>
      </c>
      <c r="AA12" s="4">
        <f>IF(Q12="YES",N12*V12*12,"")</f>
        <v>0</v>
      </c>
      <c r="AB12" s="4">
        <f>IF(Q12="YES",X12*8760,"")</f>
        <v>0</v>
      </c>
      <c r="AC12" s="4">
        <f>IF(Q12="YES",Z12*8760,"")</f>
        <v>0</v>
      </c>
      <c r="AD12" s="4">
        <f>IF(Q12="YES",IF(P12="YES", MIN(AA12:AC12), AA12),"")</f>
        <v>0</v>
      </c>
      <c r="AE12" s="4">
        <f>IF(AND(I12="STANDARD",Q12="YES",H12&lt;'azure-standard-disk-prices'!B2, H12&gt;0),1+IF(M12="YES",1),"")</f>
        <v>0</v>
      </c>
      <c r="AF12" s="4">
        <f>IF(AND(I12="STANDARD",Q12="YES",H12&gt;'azure-standard-disk-prices'!B2,H12&lt;'azure-standard-disk-prices'!B3),1+IF(M12="YES",1),"")</f>
        <v>0</v>
      </c>
      <c r="AG12" s="4">
        <f>IF(AND(I12="STANDARD",Q12="YES",H12&gt;'azure-standard-disk-prices'!B3,H12&lt;'azure-standard-disk-prices'!B4),1+IF(M12="YES",1),"")</f>
        <v>0</v>
      </c>
      <c r="AH12" s="4">
        <f>IF(AND(I12="STANDARD",Q12="YES",H12&gt;'azure-standard-disk-prices'!B4,H12&lt;'azure-standard-disk-prices'!B5),1+IF(M12="YES",1),"")</f>
        <v>0</v>
      </c>
      <c r="AI12" s="4">
        <f>IF(AND(I12="STANDARD",Q12="YES",H12&gt;'azure-standard-disk-prices'!B5,H12&lt;'azure-standard-disk-prices'!B6),1+IF(M12="YES",1),"")</f>
        <v>0</v>
      </c>
      <c r="AJ12" s="4">
        <f>IF(AND(I12="STANDARD",Q12="YES",H12&gt;'azure-standard-disk-prices'!B6,H12&lt;'azure-standard-disk-prices'!B7),1+IF(M12="YES",1),"")</f>
        <v>0</v>
      </c>
      <c r="AK12" s="4">
        <f>IF(AND(I12="STANDARD",Q12="YES",H12&gt;'azure-standard-disk-prices'!B7,H12&lt;'azure-standard-disk-prices'!B8),1+IF(M12="YES",1),"")</f>
        <v>0</v>
      </c>
      <c r="AL12" s="4">
        <f>IF(AND(I12="STANDARD",Q12="YES",H12&gt;'azure-standard-disk-prices'!B8,H12&lt;'azure-standard-disk-prices'!B9),1+IF(M12="YES",1),"")</f>
        <v>0</v>
      </c>
      <c r="AM12" s="4">
        <f>IF(AND(I11="PREMIUM",Q11="YES",H11&lt;'azure-premium-disk-prices'!B2,H11&gt;0),1+IF(M11="YES",1),"")</f>
        <v>0</v>
      </c>
      <c r="AN12" s="4">
        <f>IF(AND(I11="PREMIUM",Q11="YES",H11&gt;'azure-premium-disk-prices'!B2,H11&lt;'azure-premium-disk-prices'!B3),1+IF(M11="YES",1),"")</f>
        <v>0</v>
      </c>
      <c r="AO12" s="4">
        <f>IF(AND(I11="PREMIUM",Q11="YES",H11&gt;'azure-premium-disk-prices'!B3,H11&lt;'azure-premium-disk-prices'!B4),1+IF(M11="YES",1),"")</f>
        <v>0</v>
      </c>
      <c r="AP12" s="4">
        <f>IF(AND(I11="PREMIUM",Q11="YES",H11&gt;'azure-premium-disk-prices'!B4,H11&lt;'azure-premium-disk-prices'!B5),1+IF(M11="YES",1),"")</f>
        <v>0</v>
      </c>
      <c r="AQ12" s="4">
        <f>IF(AND(I11="PREMIUM",Q11="YES",H11&gt;'azure-premium-disk-prices'!B5,H11&lt;'azure-premium-disk-prices'!B6),1+IF(M11="YES",1),"")</f>
        <v>0</v>
      </c>
      <c r="AR12" s="4">
        <f>IF(AND(I11="PREMIUM",Q11="YES",H11&gt;'azure-premium-disk-prices'!B6,H11&lt;'azure-premium-disk-prices'!B7),1+IF(M11="YES",1),"")</f>
        <v>0</v>
      </c>
      <c r="AS12" s="4">
        <f>IF(AND(I11="PREMIUM",Q11="YES",H11&gt;'azure-premium-disk-prices'!B7,H11&lt;'azure-premium-disk-prices'!B8),1+IF(M11="YES",1),"")</f>
        <v>0</v>
      </c>
      <c r="AT12" s="4">
        <f>IF(AND(I11="PREMIUM",Q11="YES",H11&gt;'azure-premium-disk-prices'!B8,H11&lt;'azure-premium-disk-prices'!B9),1+IF(M11="YES",1),"")</f>
        <v>0</v>
      </c>
      <c r="AU12" s="4">
        <f>IF(AND(M12="YES", Q12="YES"),1,"")</f>
        <v>0</v>
      </c>
      <c r="AV12" s="4">
        <f>IF(AND(J12="STANDARD", Q12="YES"), IF(M12="YES",2,1) ,"")</f>
        <v>0</v>
      </c>
      <c r="AW12" s="4">
        <f>IF( AND(J12="PREMIUM",  Q12="YES"), IF(M12="YES",2,1) ,"")</f>
        <v>0</v>
      </c>
    </row>
    <row r="13" spans="1:49">
      <c r="A13" s="2" t="s">
        <v>51</v>
      </c>
      <c r="B13" s="4">
        <f>SUM(AF1:AF251)</f>
        <v>0</v>
      </c>
      <c r="C13" s="4">
        <f>B13*'azure-standard-disk-prices'!C3</f>
        <v>0</v>
      </c>
      <c r="E13" s="3"/>
      <c r="F13" s="3"/>
      <c r="G13" s="3"/>
      <c r="H13" s="3"/>
      <c r="I13" s="3" t="s">
        <v>10</v>
      </c>
      <c r="J13" s="3" t="s">
        <v>10</v>
      </c>
      <c r="K13" s="3" t="s">
        <v>7</v>
      </c>
      <c r="L13" s="3" t="s">
        <v>7</v>
      </c>
      <c r="M13" s="3" t="s">
        <v>7</v>
      </c>
      <c r="N13" s="3">
        <v>730</v>
      </c>
      <c r="O13" s="3" t="s">
        <v>7</v>
      </c>
      <c r="P13" s="3" t="s">
        <v>3</v>
      </c>
      <c r="Q13" s="3">
        <f>IF(AND(E13&lt;&gt;"", F13&lt;&gt;"", G13&lt;&gt;"", H13&lt;&gt;"", I13&lt;&gt;"", J13&lt;&gt;"", K13&lt;&gt;"", L13&lt;&gt;"", M13&lt;&gt;"", N13&lt;&gt;"", O13&lt;&gt;""),"YES","NO")</f>
        <v>0</v>
      </c>
      <c r="R13" s="4">
        <f>IF(AD13=AA13, U13, IF(AD13=AB13,W13,Y13))</f>
        <v>0</v>
      </c>
      <c r="S13" s="4">
        <f>AD13</f>
        <v>0</v>
      </c>
      <c r="T13" s="4">
        <f> IF(AA13="" ,"",IF(AD13=AA13, "PAYG", IF(AD13=AB13,"1Y RI","3Y RI")))</f>
        <v>0</v>
      </c>
      <c r="U13" s="4">
        <f>IF(Q13="YES",VLOOKUP(V13 &amp; K13 &amp; L13,'azure-vm-prices-base'!G$2:H$118, 2, 0),"")</f>
        <v>0</v>
      </c>
      <c r="V13" s="4">
        <f>IF(Q13="YES", IF(O13="YES" , _xlfn.MINIFS('azure-vm-prices-base'!C$2:C$117, 'azure-vm-prices-base'!A$2:A$117,"&gt;="&amp;F13*(100-$B$2)/100, 'azure-vm-prices-base'!B$2:B$117,"&gt;="&amp;G13*(100-$B$2)/100, 'azure-vm-prices-base'!D$2:D$117,K13, 'azure-vm-prices-base'!E$2:E$117,L13), _xlfn.MINIFS('azure-vm-prices-base'!I$2:I$117, 'azure-vm-prices-base'!A$2:A$117,"&gt;="&amp;F13*(100-$B$2)/100, 'azure-vm-prices-base'!B$2:B$117,"&gt;="&amp;G13*(100-$B$2)/100, 'azure-vm-prices-base'!D$2:D$117,K13, 'azure-vm-prices-base'!E$2:E$117,L13)),"")</f>
        <v>0</v>
      </c>
      <c r="W13" s="4">
        <f>IF(Q13="YES",VLOOKUP(X13 &amp; K13 &amp; L13,'azure-vm-prices-1Y'!G$2:H$118  , 2, 0),"")</f>
        <v>0</v>
      </c>
      <c r="X13" s="4">
        <f>IF(Q13="YES", IF(O13="YES" , _xlfn.MINIFS('azure-vm-prices-1Y'!C$2:C$117,   'azure-vm-prices-1Y'!A$2:A$117  ,"&gt;="&amp;F13*(100-$B$2)/100, 'azure-vm-prices-1Y'!B$2:B$117  ,"&gt;="&amp;G13*(100-$B$2)/100, 'azure-vm-prices-1Y'!D$2:D$117,  K13, 'azure-vm-prices-1Y'!E$2:E$117,  L13), _xlfn.MINIFS('azure-vm-prices-1Y'!I$2:I$117,   'azure-vm-prices-1Y'!A$2:A$117  ,"&gt;="&amp;F13*(100-$B$2)/100, 'azure-vm-prices-1Y'!B$2:B$117,  "&gt;="&amp;G13*(100-$B$2)/100, 'azure-vm-prices-1Y'!D$2:D$117,  K13, 'azure-vm-prices-1Y'!E$2:E$117,  L13)),"")</f>
        <v>0</v>
      </c>
      <c r="Y13" s="4">
        <f>IF(Q13="YES",VLOOKUP(Z13 &amp; K13 &amp; L13,'azure-vm-prices-3Y'!G$2:H$118  , 2, 0),"")</f>
        <v>0</v>
      </c>
      <c r="Z13" s="4">
        <f>IF(Q13="YES", IF(O13="YES" , _xlfn.MINIFS('azure-vm-prices-3Y'!C$2:C$117,   'azure-vm-prices-3Y'!A$2:A$117  ,"&gt;="&amp;F13*(100-$B$2)/100, 'azure-vm-prices-3Y'!B$2:B$117  ,"&gt;="&amp;G13*(100-$B$2)/100, 'azure-vm-prices-3Y'!D$2:D$117,  K13, 'azure-vm-prices-3Y'!E$2:E$117,  L13), _xlfn.MINIFS('azure-vm-prices-3Y'!I$2:I$117,   'azure-vm-prices-3Y'!A$2:A$117  ,"&gt;="&amp;F13*(100-$B$2)/100, 'azure-vm-prices-3Y'!B$2:B$117,  "&gt;="&amp;G13*(100-$B$2)/100, 'azure-vm-prices-3Y'!D$2:D$117,  K13, 'azure-vm-prices-3Y'!E$2:E$117,  L13)),"")</f>
        <v>0</v>
      </c>
      <c r="AA13" s="4">
        <f>IF(Q13="YES",N13*V13*12,"")</f>
        <v>0</v>
      </c>
      <c r="AB13" s="4">
        <f>IF(Q13="YES",X13*8760,"")</f>
        <v>0</v>
      </c>
      <c r="AC13" s="4">
        <f>IF(Q13="YES",Z13*8760,"")</f>
        <v>0</v>
      </c>
      <c r="AD13" s="4">
        <f>IF(Q13="YES",IF(P13="YES", MIN(AA13:AC13), AA13),"")</f>
        <v>0</v>
      </c>
      <c r="AE13" s="4">
        <f>IF(AND(I13="STANDARD",Q13="YES",H13&lt;'azure-standard-disk-prices'!B2, H13&gt;0),1+IF(M13="YES",1),"")</f>
        <v>0</v>
      </c>
      <c r="AF13" s="4">
        <f>IF(AND(I13="STANDARD",Q13="YES",H13&gt;'azure-standard-disk-prices'!B2,H13&lt;'azure-standard-disk-prices'!B3),1+IF(M13="YES",1),"")</f>
        <v>0</v>
      </c>
      <c r="AG13" s="4">
        <f>IF(AND(I13="STANDARD",Q13="YES",H13&gt;'azure-standard-disk-prices'!B3,H13&lt;'azure-standard-disk-prices'!B4),1+IF(M13="YES",1),"")</f>
        <v>0</v>
      </c>
      <c r="AH13" s="4">
        <f>IF(AND(I13="STANDARD",Q13="YES",H13&gt;'azure-standard-disk-prices'!B4,H13&lt;'azure-standard-disk-prices'!B5),1+IF(M13="YES",1),"")</f>
        <v>0</v>
      </c>
      <c r="AI13" s="4">
        <f>IF(AND(I13="STANDARD",Q13="YES",H13&gt;'azure-standard-disk-prices'!B5,H13&lt;'azure-standard-disk-prices'!B6),1+IF(M13="YES",1),"")</f>
        <v>0</v>
      </c>
      <c r="AJ13" s="4">
        <f>IF(AND(I13="STANDARD",Q13="YES",H13&gt;'azure-standard-disk-prices'!B6,H13&lt;'azure-standard-disk-prices'!B7),1+IF(M13="YES",1),"")</f>
        <v>0</v>
      </c>
      <c r="AK13" s="4">
        <f>IF(AND(I13="STANDARD",Q13="YES",H13&gt;'azure-standard-disk-prices'!B7,H13&lt;'azure-standard-disk-prices'!B8),1+IF(M13="YES",1),"")</f>
        <v>0</v>
      </c>
      <c r="AL13" s="4">
        <f>IF(AND(I13="STANDARD",Q13="YES",H13&gt;'azure-standard-disk-prices'!B8,H13&lt;'azure-standard-disk-prices'!B9),1+IF(M13="YES",1),"")</f>
        <v>0</v>
      </c>
      <c r="AM13" s="4">
        <f>IF(AND(I12="PREMIUM",Q12="YES",H12&lt;'azure-premium-disk-prices'!B2,H12&gt;0),1+IF(M12="YES",1),"")</f>
        <v>0</v>
      </c>
      <c r="AN13" s="4">
        <f>IF(AND(I12="PREMIUM",Q12="YES",H12&gt;'azure-premium-disk-prices'!B2,H12&lt;'azure-premium-disk-prices'!B3),1+IF(M12="YES",1),"")</f>
        <v>0</v>
      </c>
      <c r="AO13" s="4">
        <f>IF(AND(I12="PREMIUM",Q12="YES",H12&gt;'azure-premium-disk-prices'!B3,H12&lt;'azure-premium-disk-prices'!B4),1+IF(M12="YES",1),"")</f>
        <v>0</v>
      </c>
      <c r="AP13" s="4">
        <f>IF(AND(I12="PREMIUM",Q12="YES",H12&gt;'azure-premium-disk-prices'!B4,H12&lt;'azure-premium-disk-prices'!B5),1+IF(M12="YES",1),"")</f>
        <v>0</v>
      </c>
      <c r="AQ13" s="4">
        <f>IF(AND(I12="PREMIUM",Q12="YES",H12&gt;'azure-premium-disk-prices'!B5,H12&lt;'azure-premium-disk-prices'!B6),1+IF(M12="YES",1),"")</f>
        <v>0</v>
      </c>
      <c r="AR13" s="4">
        <f>IF(AND(I12="PREMIUM",Q12="YES",H12&gt;'azure-premium-disk-prices'!B6,H12&lt;'azure-premium-disk-prices'!B7),1+IF(M12="YES",1),"")</f>
        <v>0</v>
      </c>
      <c r="AS13" s="4">
        <f>IF(AND(I12="PREMIUM",Q12="YES",H12&gt;'azure-premium-disk-prices'!B7,H12&lt;'azure-premium-disk-prices'!B8),1+IF(M12="YES",1),"")</f>
        <v>0</v>
      </c>
      <c r="AT13" s="4">
        <f>IF(AND(I12="PREMIUM",Q12="YES",H12&gt;'azure-premium-disk-prices'!B8,H12&lt;'azure-premium-disk-prices'!B9),1+IF(M12="YES",1),"")</f>
        <v>0</v>
      </c>
      <c r="AU13" s="4">
        <f>IF(AND(M13="YES", Q13="YES"),1,"")</f>
        <v>0</v>
      </c>
      <c r="AV13" s="4">
        <f>IF(AND(J13="STANDARD", Q13="YES"), IF(M13="YES",2,1) ,"")</f>
        <v>0</v>
      </c>
      <c r="AW13" s="4">
        <f>IF( AND(J13="PREMIUM",  Q13="YES"), IF(M13="YES",2,1) ,"")</f>
        <v>0</v>
      </c>
    </row>
    <row r="14" spans="1:49">
      <c r="A14" s="2" t="s">
        <v>52</v>
      </c>
      <c r="B14" s="4">
        <f>SUM(AG1:AG251)</f>
        <v>0</v>
      </c>
      <c r="C14" s="4">
        <f>B14*'azure-standard-disk-prices'!C4</f>
        <v>0</v>
      </c>
      <c r="E14" s="3"/>
      <c r="F14" s="3"/>
      <c r="G14" s="3"/>
      <c r="H14" s="3"/>
      <c r="I14" s="3" t="s">
        <v>10</v>
      </c>
      <c r="J14" s="3" t="s">
        <v>10</v>
      </c>
      <c r="K14" s="3" t="s">
        <v>7</v>
      </c>
      <c r="L14" s="3" t="s">
        <v>7</v>
      </c>
      <c r="M14" s="3" t="s">
        <v>7</v>
      </c>
      <c r="N14" s="3">
        <v>730</v>
      </c>
      <c r="O14" s="3" t="s">
        <v>7</v>
      </c>
      <c r="P14" s="3" t="s">
        <v>3</v>
      </c>
      <c r="Q14" s="3">
        <f>IF(AND(E14&lt;&gt;"", F14&lt;&gt;"", G14&lt;&gt;"", H14&lt;&gt;"", I14&lt;&gt;"", J14&lt;&gt;"", K14&lt;&gt;"", L14&lt;&gt;"", M14&lt;&gt;"", N14&lt;&gt;"", O14&lt;&gt;""),"YES","NO")</f>
        <v>0</v>
      </c>
      <c r="R14" s="4">
        <f>IF(AD14=AA14, U14, IF(AD14=AB14,W14,Y14))</f>
        <v>0</v>
      </c>
      <c r="S14" s="4">
        <f>AD14</f>
        <v>0</v>
      </c>
      <c r="T14" s="4">
        <f> IF(AA14="" ,"",IF(AD14=AA14, "PAYG", IF(AD14=AB14,"1Y RI","3Y RI")))</f>
        <v>0</v>
      </c>
      <c r="U14" s="4">
        <f>IF(Q14="YES",VLOOKUP(V14 &amp; K14 &amp; L14,'azure-vm-prices-base'!G$2:H$118, 2, 0),"")</f>
        <v>0</v>
      </c>
      <c r="V14" s="4">
        <f>IF(Q14="YES", IF(O14="YES" , _xlfn.MINIFS('azure-vm-prices-base'!C$2:C$117, 'azure-vm-prices-base'!A$2:A$117,"&gt;="&amp;F14*(100-$B$2)/100, 'azure-vm-prices-base'!B$2:B$117,"&gt;="&amp;G14*(100-$B$2)/100, 'azure-vm-prices-base'!D$2:D$117,K14, 'azure-vm-prices-base'!E$2:E$117,L14), _xlfn.MINIFS('azure-vm-prices-base'!I$2:I$117, 'azure-vm-prices-base'!A$2:A$117,"&gt;="&amp;F14*(100-$B$2)/100, 'azure-vm-prices-base'!B$2:B$117,"&gt;="&amp;G14*(100-$B$2)/100, 'azure-vm-prices-base'!D$2:D$117,K14, 'azure-vm-prices-base'!E$2:E$117,L14)),"")</f>
        <v>0</v>
      </c>
      <c r="W14" s="4">
        <f>IF(Q14="YES",VLOOKUP(X14 &amp; K14 &amp; L14,'azure-vm-prices-1Y'!G$2:H$118  , 2, 0),"")</f>
        <v>0</v>
      </c>
      <c r="X14" s="4">
        <f>IF(Q14="YES", IF(O14="YES" , _xlfn.MINIFS('azure-vm-prices-1Y'!C$2:C$117,   'azure-vm-prices-1Y'!A$2:A$117  ,"&gt;="&amp;F14*(100-$B$2)/100, 'azure-vm-prices-1Y'!B$2:B$117  ,"&gt;="&amp;G14*(100-$B$2)/100, 'azure-vm-prices-1Y'!D$2:D$117,  K14, 'azure-vm-prices-1Y'!E$2:E$117,  L14), _xlfn.MINIFS('azure-vm-prices-1Y'!I$2:I$117,   'azure-vm-prices-1Y'!A$2:A$117  ,"&gt;="&amp;F14*(100-$B$2)/100, 'azure-vm-prices-1Y'!B$2:B$117,  "&gt;="&amp;G14*(100-$B$2)/100, 'azure-vm-prices-1Y'!D$2:D$117,  K14, 'azure-vm-prices-1Y'!E$2:E$117,  L14)),"")</f>
        <v>0</v>
      </c>
      <c r="Y14" s="4">
        <f>IF(Q14="YES",VLOOKUP(Z14 &amp; K14 &amp; L14,'azure-vm-prices-3Y'!G$2:H$118  , 2, 0),"")</f>
        <v>0</v>
      </c>
      <c r="Z14" s="4">
        <f>IF(Q14="YES", IF(O14="YES" , _xlfn.MINIFS('azure-vm-prices-3Y'!C$2:C$117,   'azure-vm-prices-3Y'!A$2:A$117  ,"&gt;="&amp;F14*(100-$B$2)/100, 'azure-vm-prices-3Y'!B$2:B$117  ,"&gt;="&amp;G14*(100-$B$2)/100, 'azure-vm-prices-3Y'!D$2:D$117,  K14, 'azure-vm-prices-3Y'!E$2:E$117,  L14), _xlfn.MINIFS('azure-vm-prices-3Y'!I$2:I$117,   'azure-vm-prices-3Y'!A$2:A$117  ,"&gt;="&amp;F14*(100-$B$2)/100, 'azure-vm-prices-3Y'!B$2:B$117,  "&gt;="&amp;G14*(100-$B$2)/100, 'azure-vm-prices-3Y'!D$2:D$117,  K14, 'azure-vm-prices-3Y'!E$2:E$117,  L14)),"")</f>
        <v>0</v>
      </c>
      <c r="AA14" s="4">
        <f>IF(Q14="YES",N14*V14*12,"")</f>
        <v>0</v>
      </c>
      <c r="AB14" s="4">
        <f>IF(Q14="YES",X14*8760,"")</f>
        <v>0</v>
      </c>
      <c r="AC14" s="4">
        <f>IF(Q14="YES",Z14*8760,"")</f>
        <v>0</v>
      </c>
      <c r="AD14" s="4">
        <f>IF(Q14="YES",IF(P14="YES", MIN(AA14:AC14), AA14),"")</f>
        <v>0</v>
      </c>
      <c r="AE14" s="4">
        <f>IF(AND(I14="STANDARD",Q14="YES",H14&lt;'azure-standard-disk-prices'!B2, H14&gt;0),1+IF(M14="YES",1),"")</f>
        <v>0</v>
      </c>
      <c r="AF14" s="4">
        <f>IF(AND(I14="STANDARD",Q14="YES",H14&gt;'azure-standard-disk-prices'!B2,H14&lt;'azure-standard-disk-prices'!B3),1+IF(M14="YES",1),"")</f>
        <v>0</v>
      </c>
      <c r="AG14" s="4">
        <f>IF(AND(I14="STANDARD",Q14="YES",H14&gt;'azure-standard-disk-prices'!B3,H14&lt;'azure-standard-disk-prices'!B4),1+IF(M14="YES",1),"")</f>
        <v>0</v>
      </c>
      <c r="AH14" s="4">
        <f>IF(AND(I14="STANDARD",Q14="YES",H14&gt;'azure-standard-disk-prices'!B4,H14&lt;'azure-standard-disk-prices'!B5),1+IF(M14="YES",1),"")</f>
        <v>0</v>
      </c>
      <c r="AI14" s="4">
        <f>IF(AND(I14="STANDARD",Q14="YES",H14&gt;'azure-standard-disk-prices'!B5,H14&lt;'azure-standard-disk-prices'!B6),1+IF(M14="YES",1),"")</f>
        <v>0</v>
      </c>
      <c r="AJ14" s="4">
        <f>IF(AND(I14="STANDARD",Q14="YES",H14&gt;'azure-standard-disk-prices'!B6,H14&lt;'azure-standard-disk-prices'!B7),1+IF(M14="YES",1),"")</f>
        <v>0</v>
      </c>
      <c r="AK14" s="4">
        <f>IF(AND(I14="STANDARD",Q14="YES",H14&gt;'azure-standard-disk-prices'!B7,H14&lt;'azure-standard-disk-prices'!B8),1+IF(M14="YES",1),"")</f>
        <v>0</v>
      </c>
      <c r="AL14" s="4">
        <f>IF(AND(I14="STANDARD",Q14="YES",H14&gt;'azure-standard-disk-prices'!B8,H14&lt;'azure-standard-disk-prices'!B9),1+IF(M14="YES",1),"")</f>
        <v>0</v>
      </c>
      <c r="AM14" s="4">
        <f>IF(AND(I13="PREMIUM",Q13="YES",H13&lt;'azure-premium-disk-prices'!B2,H13&gt;0),1+IF(M13="YES",1),"")</f>
        <v>0</v>
      </c>
      <c r="AN14" s="4">
        <f>IF(AND(I13="PREMIUM",Q13="YES",H13&gt;'azure-premium-disk-prices'!B2,H13&lt;'azure-premium-disk-prices'!B3),1+IF(M13="YES",1),"")</f>
        <v>0</v>
      </c>
      <c r="AO14" s="4">
        <f>IF(AND(I13="PREMIUM",Q13="YES",H13&gt;'azure-premium-disk-prices'!B3,H13&lt;'azure-premium-disk-prices'!B4),1+IF(M13="YES",1),"")</f>
        <v>0</v>
      </c>
      <c r="AP14" s="4">
        <f>IF(AND(I13="PREMIUM",Q13="YES",H13&gt;'azure-premium-disk-prices'!B4,H13&lt;'azure-premium-disk-prices'!B5),1+IF(M13="YES",1),"")</f>
        <v>0</v>
      </c>
      <c r="AQ14" s="4">
        <f>IF(AND(I13="PREMIUM",Q13="YES",H13&gt;'azure-premium-disk-prices'!B5,H13&lt;'azure-premium-disk-prices'!B6),1+IF(M13="YES",1),"")</f>
        <v>0</v>
      </c>
      <c r="AR14" s="4">
        <f>IF(AND(I13="PREMIUM",Q13="YES",H13&gt;'azure-premium-disk-prices'!B6,H13&lt;'azure-premium-disk-prices'!B7),1+IF(M13="YES",1),"")</f>
        <v>0</v>
      </c>
      <c r="AS14" s="4">
        <f>IF(AND(I13="PREMIUM",Q13="YES",H13&gt;'azure-premium-disk-prices'!B7,H13&lt;'azure-premium-disk-prices'!B8),1+IF(M13="YES",1),"")</f>
        <v>0</v>
      </c>
      <c r="AT14" s="4">
        <f>IF(AND(I13="PREMIUM",Q13="YES",H13&gt;'azure-premium-disk-prices'!B8,H13&lt;'azure-premium-disk-prices'!B9),1+IF(M13="YES",1),"")</f>
        <v>0</v>
      </c>
      <c r="AU14" s="4">
        <f>IF(AND(M14="YES", Q14="YES"),1,"")</f>
        <v>0</v>
      </c>
      <c r="AV14" s="4">
        <f>IF(AND(J14="STANDARD", Q14="YES"), IF(M14="YES",2,1) ,"")</f>
        <v>0</v>
      </c>
      <c r="AW14" s="4">
        <f>IF( AND(J14="PREMIUM",  Q14="YES"), IF(M14="YES",2,1) ,"")</f>
        <v>0</v>
      </c>
    </row>
    <row r="15" spans="1:49">
      <c r="A15" s="2" t="s">
        <v>53</v>
      </c>
      <c r="B15" s="4">
        <f>SUM(AH1:AH251)</f>
        <v>0</v>
      </c>
      <c r="C15" s="4">
        <f>B15*'azure-standard-disk-prices'!C5</f>
        <v>0</v>
      </c>
      <c r="E15" s="3"/>
      <c r="F15" s="3"/>
      <c r="G15" s="3"/>
      <c r="H15" s="3"/>
      <c r="I15" s="3" t="s">
        <v>10</v>
      </c>
      <c r="J15" s="3" t="s">
        <v>10</v>
      </c>
      <c r="K15" s="3" t="s">
        <v>7</v>
      </c>
      <c r="L15" s="3" t="s">
        <v>7</v>
      </c>
      <c r="M15" s="3" t="s">
        <v>7</v>
      </c>
      <c r="N15" s="3">
        <v>730</v>
      </c>
      <c r="O15" s="3" t="s">
        <v>7</v>
      </c>
      <c r="P15" s="3" t="s">
        <v>3</v>
      </c>
      <c r="Q15" s="3">
        <f>IF(AND(E15&lt;&gt;"", F15&lt;&gt;"", G15&lt;&gt;"", H15&lt;&gt;"", I15&lt;&gt;"", J15&lt;&gt;"", K15&lt;&gt;"", L15&lt;&gt;"", M15&lt;&gt;"", N15&lt;&gt;"", O15&lt;&gt;""),"YES","NO")</f>
        <v>0</v>
      </c>
      <c r="R15" s="4">
        <f>IF(AD15=AA15, U15, IF(AD15=AB15,W15,Y15))</f>
        <v>0</v>
      </c>
      <c r="S15" s="4">
        <f>AD15</f>
        <v>0</v>
      </c>
      <c r="T15" s="4">
        <f> IF(AA15="" ,"",IF(AD15=AA15, "PAYG", IF(AD15=AB15,"1Y RI","3Y RI")))</f>
        <v>0</v>
      </c>
      <c r="U15" s="4">
        <f>IF(Q15="YES",VLOOKUP(V15 &amp; K15 &amp; L15,'azure-vm-prices-base'!G$2:H$118, 2, 0),"")</f>
        <v>0</v>
      </c>
      <c r="V15" s="4">
        <f>IF(Q15="YES", IF(O15="YES" , _xlfn.MINIFS('azure-vm-prices-base'!C$2:C$117, 'azure-vm-prices-base'!A$2:A$117,"&gt;="&amp;F15*(100-$B$2)/100, 'azure-vm-prices-base'!B$2:B$117,"&gt;="&amp;G15*(100-$B$2)/100, 'azure-vm-prices-base'!D$2:D$117,K15, 'azure-vm-prices-base'!E$2:E$117,L15), _xlfn.MINIFS('azure-vm-prices-base'!I$2:I$117, 'azure-vm-prices-base'!A$2:A$117,"&gt;="&amp;F15*(100-$B$2)/100, 'azure-vm-prices-base'!B$2:B$117,"&gt;="&amp;G15*(100-$B$2)/100, 'azure-vm-prices-base'!D$2:D$117,K15, 'azure-vm-prices-base'!E$2:E$117,L15)),"")</f>
        <v>0</v>
      </c>
      <c r="W15" s="4">
        <f>IF(Q15="YES",VLOOKUP(X15 &amp; K15 &amp; L15,'azure-vm-prices-1Y'!G$2:H$118  , 2, 0),"")</f>
        <v>0</v>
      </c>
      <c r="X15" s="4">
        <f>IF(Q15="YES", IF(O15="YES" , _xlfn.MINIFS('azure-vm-prices-1Y'!C$2:C$117,   'azure-vm-prices-1Y'!A$2:A$117  ,"&gt;="&amp;F15*(100-$B$2)/100, 'azure-vm-prices-1Y'!B$2:B$117  ,"&gt;="&amp;G15*(100-$B$2)/100, 'azure-vm-prices-1Y'!D$2:D$117,  K15, 'azure-vm-prices-1Y'!E$2:E$117,  L15), _xlfn.MINIFS('azure-vm-prices-1Y'!I$2:I$117,   'azure-vm-prices-1Y'!A$2:A$117  ,"&gt;="&amp;F15*(100-$B$2)/100, 'azure-vm-prices-1Y'!B$2:B$117,  "&gt;="&amp;G15*(100-$B$2)/100, 'azure-vm-prices-1Y'!D$2:D$117,  K15, 'azure-vm-prices-1Y'!E$2:E$117,  L15)),"")</f>
        <v>0</v>
      </c>
      <c r="Y15" s="4">
        <f>IF(Q15="YES",VLOOKUP(Z15 &amp; K15 &amp; L15,'azure-vm-prices-3Y'!G$2:H$118  , 2, 0),"")</f>
        <v>0</v>
      </c>
      <c r="Z15" s="4">
        <f>IF(Q15="YES", IF(O15="YES" , _xlfn.MINIFS('azure-vm-prices-3Y'!C$2:C$117,   'azure-vm-prices-3Y'!A$2:A$117  ,"&gt;="&amp;F15*(100-$B$2)/100, 'azure-vm-prices-3Y'!B$2:B$117  ,"&gt;="&amp;G15*(100-$B$2)/100, 'azure-vm-prices-3Y'!D$2:D$117,  K15, 'azure-vm-prices-3Y'!E$2:E$117,  L15), _xlfn.MINIFS('azure-vm-prices-3Y'!I$2:I$117,   'azure-vm-prices-3Y'!A$2:A$117  ,"&gt;="&amp;F15*(100-$B$2)/100, 'azure-vm-prices-3Y'!B$2:B$117,  "&gt;="&amp;G15*(100-$B$2)/100, 'azure-vm-prices-3Y'!D$2:D$117,  K15, 'azure-vm-prices-3Y'!E$2:E$117,  L15)),"")</f>
        <v>0</v>
      </c>
      <c r="AA15" s="4">
        <f>IF(Q15="YES",N15*V15*12,"")</f>
        <v>0</v>
      </c>
      <c r="AB15" s="4">
        <f>IF(Q15="YES",X15*8760,"")</f>
        <v>0</v>
      </c>
      <c r="AC15" s="4">
        <f>IF(Q15="YES",Z15*8760,"")</f>
        <v>0</v>
      </c>
      <c r="AD15" s="4">
        <f>IF(Q15="YES",IF(P15="YES", MIN(AA15:AC15), AA15),"")</f>
        <v>0</v>
      </c>
      <c r="AE15" s="4">
        <f>IF(AND(I15="STANDARD",Q15="YES",H15&lt;'azure-standard-disk-prices'!B2, H15&gt;0),1+IF(M15="YES",1),"")</f>
        <v>0</v>
      </c>
      <c r="AF15" s="4">
        <f>IF(AND(I15="STANDARD",Q15="YES",H15&gt;'azure-standard-disk-prices'!B2,H15&lt;'azure-standard-disk-prices'!B3),1+IF(M15="YES",1),"")</f>
        <v>0</v>
      </c>
      <c r="AG15" s="4">
        <f>IF(AND(I15="STANDARD",Q15="YES",H15&gt;'azure-standard-disk-prices'!B3,H15&lt;'azure-standard-disk-prices'!B4),1+IF(M15="YES",1),"")</f>
        <v>0</v>
      </c>
      <c r="AH15" s="4">
        <f>IF(AND(I15="STANDARD",Q15="YES",H15&gt;'azure-standard-disk-prices'!B4,H15&lt;'azure-standard-disk-prices'!B5),1+IF(M15="YES",1),"")</f>
        <v>0</v>
      </c>
      <c r="AI15" s="4">
        <f>IF(AND(I15="STANDARD",Q15="YES",H15&gt;'azure-standard-disk-prices'!B5,H15&lt;'azure-standard-disk-prices'!B6),1+IF(M15="YES",1),"")</f>
        <v>0</v>
      </c>
      <c r="AJ15" s="4">
        <f>IF(AND(I15="STANDARD",Q15="YES",H15&gt;'azure-standard-disk-prices'!B6,H15&lt;'azure-standard-disk-prices'!B7),1+IF(M15="YES",1),"")</f>
        <v>0</v>
      </c>
      <c r="AK15" s="4">
        <f>IF(AND(I15="STANDARD",Q15="YES",H15&gt;'azure-standard-disk-prices'!B7,H15&lt;'azure-standard-disk-prices'!B8),1+IF(M15="YES",1),"")</f>
        <v>0</v>
      </c>
      <c r="AL15" s="4">
        <f>IF(AND(I15="STANDARD",Q15="YES",H15&gt;'azure-standard-disk-prices'!B8,H15&lt;'azure-standard-disk-prices'!B9),1+IF(M15="YES",1),"")</f>
        <v>0</v>
      </c>
      <c r="AM15" s="4">
        <f>IF(AND(I14="PREMIUM",Q14="YES",H14&lt;'azure-premium-disk-prices'!B2,H14&gt;0),1+IF(M14="YES",1),"")</f>
        <v>0</v>
      </c>
      <c r="AN15" s="4">
        <f>IF(AND(I14="PREMIUM",Q14="YES",H14&gt;'azure-premium-disk-prices'!B2,H14&lt;'azure-premium-disk-prices'!B3),1+IF(M14="YES",1),"")</f>
        <v>0</v>
      </c>
      <c r="AO15" s="4">
        <f>IF(AND(I14="PREMIUM",Q14="YES",H14&gt;'azure-premium-disk-prices'!B3,H14&lt;'azure-premium-disk-prices'!B4),1+IF(M14="YES",1),"")</f>
        <v>0</v>
      </c>
      <c r="AP15" s="4">
        <f>IF(AND(I14="PREMIUM",Q14="YES",H14&gt;'azure-premium-disk-prices'!B4,H14&lt;'azure-premium-disk-prices'!B5),1+IF(M14="YES",1),"")</f>
        <v>0</v>
      </c>
      <c r="AQ15" s="4">
        <f>IF(AND(I14="PREMIUM",Q14="YES",H14&gt;'azure-premium-disk-prices'!B5,H14&lt;'azure-premium-disk-prices'!B6),1+IF(M14="YES",1),"")</f>
        <v>0</v>
      </c>
      <c r="AR15" s="4">
        <f>IF(AND(I14="PREMIUM",Q14="YES",H14&gt;'azure-premium-disk-prices'!B6,H14&lt;'azure-premium-disk-prices'!B7),1+IF(M14="YES",1),"")</f>
        <v>0</v>
      </c>
      <c r="AS15" s="4">
        <f>IF(AND(I14="PREMIUM",Q14="YES",H14&gt;'azure-premium-disk-prices'!B7,H14&lt;'azure-premium-disk-prices'!B8),1+IF(M14="YES",1),"")</f>
        <v>0</v>
      </c>
      <c r="AT15" s="4">
        <f>IF(AND(I14="PREMIUM",Q14="YES",H14&gt;'azure-premium-disk-prices'!B8,H14&lt;'azure-premium-disk-prices'!B9),1+IF(M14="YES",1),"")</f>
        <v>0</v>
      </c>
      <c r="AU15" s="4">
        <f>IF(AND(M15="YES", Q15="YES"),1,"")</f>
        <v>0</v>
      </c>
      <c r="AV15" s="4">
        <f>IF(AND(J15="STANDARD", Q15="YES"), IF(M15="YES",2,1) ,"")</f>
        <v>0</v>
      </c>
      <c r="AW15" s="4">
        <f>IF( AND(J15="PREMIUM",  Q15="YES"), IF(M15="YES",2,1) ,"")</f>
        <v>0</v>
      </c>
    </row>
    <row r="16" spans="1:49">
      <c r="A16" s="2" t="s">
        <v>54</v>
      </c>
      <c r="B16" s="4">
        <f>SUM(AI1:AI251)</f>
        <v>0</v>
      </c>
      <c r="C16" s="4">
        <f>B16*'azure-standard-disk-prices'!C6</f>
        <v>0</v>
      </c>
      <c r="E16" s="3"/>
      <c r="F16" s="3"/>
      <c r="G16" s="3"/>
      <c r="H16" s="3"/>
      <c r="I16" s="3" t="s">
        <v>10</v>
      </c>
      <c r="J16" s="3" t="s">
        <v>10</v>
      </c>
      <c r="K16" s="3" t="s">
        <v>7</v>
      </c>
      <c r="L16" s="3" t="s">
        <v>7</v>
      </c>
      <c r="M16" s="3" t="s">
        <v>7</v>
      </c>
      <c r="N16" s="3">
        <v>730</v>
      </c>
      <c r="O16" s="3" t="s">
        <v>7</v>
      </c>
      <c r="P16" s="3" t="s">
        <v>3</v>
      </c>
      <c r="Q16" s="3">
        <f>IF(AND(E16&lt;&gt;"", F16&lt;&gt;"", G16&lt;&gt;"", H16&lt;&gt;"", I16&lt;&gt;"", J16&lt;&gt;"", K16&lt;&gt;"", L16&lt;&gt;"", M16&lt;&gt;"", N16&lt;&gt;"", O16&lt;&gt;""),"YES","NO")</f>
        <v>0</v>
      </c>
      <c r="R16" s="4">
        <f>IF(AD16=AA16, U16, IF(AD16=AB16,W16,Y16))</f>
        <v>0</v>
      </c>
      <c r="S16" s="4">
        <f>AD16</f>
        <v>0</v>
      </c>
      <c r="T16" s="4">
        <f> IF(AA16="" ,"",IF(AD16=AA16, "PAYG", IF(AD16=AB16,"1Y RI","3Y RI")))</f>
        <v>0</v>
      </c>
      <c r="U16" s="4">
        <f>IF(Q16="YES",VLOOKUP(V16 &amp; K16 &amp; L16,'azure-vm-prices-base'!G$2:H$118, 2, 0),"")</f>
        <v>0</v>
      </c>
      <c r="V16" s="4">
        <f>IF(Q16="YES", IF(O16="YES" , _xlfn.MINIFS('azure-vm-prices-base'!C$2:C$117, 'azure-vm-prices-base'!A$2:A$117,"&gt;="&amp;F16*(100-$B$2)/100, 'azure-vm-prices-base'!B$2:B$117,"&gt;="&amp;G16*(100-$B$2)/100, 'azure-vm-prices-base'!D$2:D$117,K16, 'azure-vm-prices-base'!E$2:E$117,L16), _xlfn.MINIFS('azure-vm-prices-base'!I$2:I$117, 'azure-vm-prices-base'!A$2:A$117,"&gt;="&amp;F16*(100-$B$2)/100, 'azure-vm-prices-base'!B$2:B$117,"&gt;="&amp;G16*(100-$B$2)/100, 'azure-vm-prices-base'!D$2:D$117,K16, 'azure-vm-prices-base'!E$2:E$117,L16)),"")</f>
        <v>0</v>
      </c>
      <c r="W16" s="4">
        <f>IF(Q16="YES",VLOOKUP(X16 &amp; K16 &amp; L16,'azure-vm-prices-1Y'!G$2:H$118  , 2, 0),"")</f>
        <v>0</v>
      </c>
      <c r="X16" s="4">
        <f>IF(Q16="YES", IF(O16="YES" , _xlfn.MINIFS('azure-vm-prices-1Y'!C$2:C$117,   'azure-vm-prices-1Y'!A$2:A$117  ,"&gt;="&amp;F16*(100-$B$2)/100, 'azure-vm-prices-1Y'!B$2:B$117  ,"&gt;="&amp;G16*(100-$B$2)/100, 'azure-vm-prices-1Y'!D$2:D$117,  K16, 'azure-vm-prices-1Y'!E$2:E$117,  L16), _xlfn.MINIFS('azure-vm-prices-1Y'!I$2:I$117,   'azure-vm-prices-1Y'!A$2:A$117  ,"&gt;="&amp;F16*(100-$B$2)/100, 'azure-vm-prices-1Y'!B$2:B$117,  "&gt;="&amp;G16*(100-$B$2)/100, 'azure-vm-prices-1Y'!D$2:D$117,  K16, 'azure-vm-prices-1Y'!E$2:E$117,  L16)),"")</f>
        <v>0</v>
      </c>
      <c r="Y16" s="4">
        <f>IF(Q16="YES",VLOOKUP(Z16 &amp; K16 &amp; L16,'azure-vm-prices-3Y'!G$2:H$118  , 2, 0),"")</f>
        <v>0</v>
      </c>
      <c r="Z16" s="4">
        <f>IF(Q16="YES", IF(O16="YES" , _xlfn.MINIFS('azure-vm-prices-3Y'!C$2:C$117,   'azure-vm-prices-3Y'!A$2:A$117  ,"&gt;="&amp;F16*(100-$B$2)/100, 'azure-vm-prices-3Y'!B$2:B$117  ,"&gt;="&amp;G16*(100-$B$2)/100, 'azure-vm-prices-3Y'!D$2:D$117,  K16, 'azure-vm-prices-3Y'!E$2:E$117,  L16), _xlfn.MINIFS('azure-vm-prices-3Y'!I$2:I$117,   'azure-vm-prices-3Y'!A$2:A$117  ,"&gt;="&amp;F16*(100-$B$2)/100, 'azure-vm-prices-3Y'!B$2:B$117,  "&gt;="&amp;G16*(100-$B$2)/100, 'azure-vm-prices-3Y'!D$2:D$117,  K16, 'azure-vm-prices-3Y'!E$2:E$117,  L16)),"")</f>
        <v>0</v>
      </c>
      <c r="AA16" s="4">
        <f>IF(Q16="YES",N16*V16*12,"")</f>
        <v>0</v>
      </c>
      <c r="AB16" s="4">
        <f>IF(Q16="YES",X16*8760,"")</f>
        <v>0</v>
      </c>
      <c r="AC16" s="4">
        <f>IF(Q16="YES",Z16*8760,"")</f>
        <v>0</v>
      </c>
      <c r="AD16" s="4">
        <f>IF(Q16="YES",IF(P16="YES", MIN(AA16:AC16), AA16),"")</f>
        <v>0</v>
      </c>
      <c r="AE16" s="4">
        <f>IF(AND(I16="STANDARD",Q16="YES",H16&lt;'azure-standard-disk-prices'!B2, H16&gt;0),1+IF(M16="YES",1),"")</f>
        <v>0</v>
      </c>
      <c r="AF16" s="4">
        <f>IF(AND(I16="STANDARD",Q16="YES",H16&gt;'azure-standard-disk-prices'!B2,H16&lt;'azure-standard-disk-prices'!B3),1+IF(M16="YES",1),"")</f>
        <v>0</v>
      </c>
      <c r="AG16" s="4">
        <f>IF(AND(I16="STANDARD",Q16="YES",H16&gt;'azure-standard-disk-prices'!B3,H16&lt;'azure-standard-disk-prices'!B4),1+IF(M16="YES",1),"")</f>
        <v>0</v>
      </c>
      <c r="AH16" s="4">
        <f>IF(AND(I16="STANDARD",Q16="YES",H16&gt;'azure-standard-disk-prices'!B4,H16&lt;'azure-standard-disk-prices'!B5),1+IF(M16="YES",1),"")</f>
        <v>0</v>
      </c>
      <c r="AI16" s="4">
        <f>IF(AND(I16="STANDARD",Q16="YES",H16&gt;'azure-standard-disk-prices'!B5,H16&lt;'azure-standard-disk-prices'!B6),1+IF(M16="YES",1),"")</f>
        <v>0</v>
      </c>
      <c r="AJ16" s="4">
        <f>IF(AND(I16="STANDARD",Q16="YES",H16&gt;'azure-standard-disk-prices'!B6,H16&lt;'azure-standard-disk-prices'!B7),1+IF(M16="YES",1),"")</f>
        <v>0</v>
      </c>
      <c r="AK16" s="4">
        <f>IF(AND(I16="STANDARD",Q16="YES",H16&gt;'azure-standard-disk-prices'!B7,H16&lt;'azure-standard-disk-prices'!B8),1+IF(M16="YES",1),"")</f>
        <v>0</v>
      </c>
      <c r="AL16" s="4">
        <f>IF(AND(I16="STANDARD",Q16="YES",H16&gt;'azure-standard-disk-prices'!B8,H16&lt;'azure-standard-disk-prices'!B9),1+IF(M16="YES",1),"")</f>
        <v>0</v>
      </c>
      <c r="AM16" s="4">
        <f>IF(AND(I15="PREMIUM",Q15="YES",H15&lt;'azure-premium-disk-prices'!B2,H15&gt;0),1+IF(M15="YES",1),"")</f>
        <v>0</v>
      </c>
      <c r="AN16" s="4">
        <f>IF(AND(I15="PREMIUM",Q15="YES",H15&gt;'azure-premium-disk-prices'!B2,H15&lt;'azure-premium-disk-prices'!B3),1+IF(M15="YES",1),"")</f>
        <v>0</v>
      </c>
      <c r="AO16" s="4">
        <f>IF(AND(I15="PREMIUM",Q15="YES",H15&gt;'azure-premium-disk-prices'!B3,H15&lt;'azure-premium-disk-prices'!B4),1+IF(M15="YES",1),"")</f>
        <v>0</v>
      </c>
      <c r="AP16" s="4">
        <f>IF(AND(I15="PREMIUM",Q15="YES",H15&gt;'azure-premium-disk-prices'!B4,H15&lt;'azure-premium-disk-prices'!B5),1+IF(M15="YES",1),"")</f>
        <v>0</v>
      </c>
      <c r="AQ16" s="4">
        <f>IF(AND(I15="PREMIUM",Q15="YES",H15&gt;'azure-premium-disk-prices'!B5,H15&lt;'azure-premium-disk-prices'!B6),1+IF(M15="YES",1),"")</f>
        <v>0</v>
      </c>
      <c r="AR16" s="4">
        <f>IF(AND(I15="PREMIUM",Q15="YES",H15&gt;'azure-premium-disk-prices'!B6,H15&lt;'azure-premium-disk-prices'!B7),1+IF(M15="YES",1),"")</f>
        <v>0</v>
      </c>
      <c r="AS16" s="4">
        <f>IF(AND(I15="PREMIUM",Q15="YES",H15&gt;'azure-premium-disk-prices'!B7,H15&lt;'azure-premium-disk-prices'!B8),1+IF(M15="YES",1),"")</f>
        <v>0</v>
      </c>
      <c r="AT16" s="4">
        <f>IF(AND(I15="PREMIUM",Q15="YES",H15&gt;'azure-premium-disk-prices'!B8,H15&lt;'azure-premium-disk-prices'!B9),1+IF(M15="YES",1),"")</f>
        <v>0</v>
      </c>
      <c r="AU16" s="4">
        <f>IF(AND(M16="YES", Q16="YES"),1,"")</f>
        <v>0</v>
      </c>
      <c r="AV16" s="4">
        <f>IF(AND(J16="STANDARD", Q16="YES"), IF(M16="YES",2,1) ,"")</f>
        <v>0</v>
      </c>
      <c r="AW16" s="4">
        <f>IF( AND(J16="PREMIUM",  Q16="YES"), IF(M16="YES",2,1) ,"")</f>
        <v>0</v>
      </c>
    </row>
    <row r="17" spans="1:49">
      <c r="A17" s="2" t="s">
        <v>55</v>
      </c>
      <c r="B17" s="4">
        <f>SUM(AJ1:AJ251)</f>
        <v>0</v>
      </c>
      <c r="C17" s="4">
        <f>B17*'azure-standard-disk-prices'!C7</f>
        <v>0</v>
      </c>
      <c r="E17" s="3"/>
      <c r="F17" s="3"/>
      <c r="G17" s="3"/>
      <c r="H17" s="3"/>
      <c r="I17" s="3" t="s">
        <v>10</v>
      </c>
      <c r="J17" s="3" t="s">
        <v>10</v>
      </c>
      <c r="K17" s="3" t="s">
        <v>7</v>
      </c>
      <c r="L17" s="3" t="s">
        <v>7</v>
      </c>
      <c r="M17" s="3" t="s">
        <v>7</v>
      </c>
      <c r="N17" s="3">
        <v>730</v>
      </c>
      <c r="O17" s="3" t="s">
        <v>7</v>
      </c>
      <c r="P17" s="3" t="s">
        <v>3</v>
      </c>
      <c r="Q17" s="3">
        <f>IF(AND(E17&lt;&gt;"", F17&lt;&gt;"", G17&lt;&gt;"", H17&lt;&gt;"", I17&lt;&gt;"", J17&lt;&gt;"", K17&lt;&gt;"", L17&lt;&gt;"", M17&lt;&gt;"", N17&lt;&gt;"", O17&lt;&gt;""),"YES","NO")</f>
        <v>0</v>
      </c>
      <c r="R17" s="4">
        <f>IF(AD17=AA17, U17, IF(AD17=AB17,W17,Y17))</f>
        <v>0</v>
      </c>
      <c r="S17" s="4">
        <f>AD17</f>
        <v>0</v>
      </c>
      <c r="T17" s="4">
        <f> IF(AA17="" ,"",IF(AD17=AA17, "PAYG", IF(AD17=AB17,"1Y RI","3Y RI")))</f>
        <v>0</v>
      </c>
      <c r="U17" s="4">
        <f>IF(Q17="YES",VLOOKUP(V17 &amp; K17 &amp; L17,'azure-vm-prices-base'!G$2:H$118, 2, 0),"")</f>
        <v>0</v>
      </c>
      <c r="V17" s="4">
        <f>IF(Q17="YES", IF(O17="YES" , _xlfn.MINIFS('azure-vm-prices-base'!C$2:C$117, 'azure-vm-prices-base'!A$2:A$117,"&gt;="&amp;F17*(100-$B$2)/100, 'azure-vm-prices-base'!B$2:B$117,"&gt;="&amp;G17*(100-$B$2)/100, 'azure-vm-prices-base'!D$2:D$117,K17, 'azure-vm-prices-base'!E$2:E$117,L17), _xlfn.MINIFS('azure-vm-prices-base'!I$2:I$117, 'azure-vm-prices-base'!A$2:A$117,"&gt;="&amp;F17*(100-$B$2)/100, 'azure-vm-prices-base'!B$2:B$117,"&gt;="&amp;G17*(100-$B$2)/100, 'azure-vm-prices-base'!D$2:D$117,K17, 'azure-vm-prices-base'!E$2:E$117,L17)),"")</f>
        <v>0</v>
      </c>
      <c r="W17" s="4">
        <f>IF(Q17="YES",VLOOKUP(X17 &amp; K17 &amp; L17,'azure-vm-prices-1Y'!G$2:H$118  , 2, 0),"")</f>
        <v>0</v>
      </c>
      <c r="X17" s="4">
        <f>IF(Q17="YES", IF(O17="YES" , _xlfn.MINIFS('azure-vm-prices-1Y'!C$2:C$117,   'azure-vm-prices-1Y'!A$2:A$117  ,"&gt;="&amp;F17*(100-$B$2)/100, 'azure-vm-prices-1Y'!B$2:B$117  ,"&gt;="&amp;G17*(100-$B$2)/100, 'azure-vm-prices-1Y'!D$2:D$117,  K17, 'azure-vm-prices-1Y'!E$2:E$117,  L17), _xlfn.MINIFS('azure-vm-prices-1Y'!I$2:I$117,   'azure-vm-prices-1Y'!A$2:A$117  ,"&gt;="&amp;F17*(100-$B$2)/100, 'azure-vm-prices-1Y'!B$2:B$117,  "&gt;="&amp;G17*(100-$B$2)/100, 'azure-vm-prices-1Y'!D$2:D$117,  K17, 'azure-vm-prices-1Y'!E$2:E$117,  L17)),"")</f>
        <v>0</v>
      </c>
      <c r="Y17" s="4">
        <f>IF(Q17="YES",VLOOKUP(Z17 &amp; K17 &amp; L17,'azure-vm-prices-3Y'!G$2:H$118  , 2, 0),"")</f>
        <v>0</v>
      </c>
      <c r="Z17" s="4">
        <f>IF(Q17="YES", IF(O17="YES" , _xlfn.MINIFS('azure-vm-prices-3Y'!C$2:C$117,   'azure-vm-prices-3Y'!A$2:A$117  ,"&gt;="&amp;F17*(100-$B$2)/100, 'azure-vm-prices-3Y'!B$2:B$117  ,"&gt;="&amp;G17*(100-$B$2)/100, 'azure-vm-prices-3Y'!D$2:D$117,  K17, 'azure-vm-prices-3Y'!E$2:E$117,  L17), _xlfn.MINIFS('azure-vm-prices-3Y'!I$2:I$117,   'azure-vm-prices-3Y'!A$2:A$117  ,"&gt;="&amp;F17*(100-$B$2)/100, 'azure-vm-prices-3Y'!B$2:B$117,  "&gt;="&amp;G17*(100-$B$2)/100, 'azure-vm-prices-3Y'!D$2:D$117,  K17, 'azure-vm-prices-3Y'!E$2:E$117,  L17)),"")</f>
        <v>0</v>
      </c>
      <c r="AA17" s="4">
        <f>IF(Q17="YES",N17*V17*12,"")</f>
        <v>0</v>
      </c>
      <c r="AB17" s="4">
        <f>IF(Q17="YES",X17*8760,"")</f>
        <v>0</v>
      </c>
      <c r="AC17" s="4">
        <f>IF(Q17="YES",Z17*8760,"")</f>
        <v>0</v>
      </c>
      <c r="AD17" s="4">
        <f>IF(Q17="YES",IF(P17="YES", MIN(AA17:AC17), AA17),"")</f>
        <v>0</v>
      </c>
      <c r="AE17" s="4">
        <f>IF(AND(I17="STANDARD",Q17="YES",H17&lt;'azure-standard-disk-prices'!B2, H17&gt;0),1+IF(M17="YES",1),"")</f>
        <v>0</v>
      </c>
      <c r="AF17" s="4">
        <f>IF(AND(I17="STANDARD",Q17="YES",H17&gt;'azure-standard-disk-prices'!B2,H17&lt;'azure-standard-disk-prices'!B3),1+IF(M17="YES",1),"")</f>
        <v>0</v>
      </c>
      <c r="AG17" s="4">
        <f>IF(AND(I17="STANDARD",Q17="YES",H17&gt;'azure-standard-disk-prices'!B3,H17&lt;'azure-standard-disk-prices'!B4),1+IF(M17="YES",1),"")</f>
        <v>0</v>
      </c>
      <c r="AH17" s="4">
        <f>IF(AND(I17="STANDARD",Q17="YES",H17&gt;'azure-standard-disk-prices'!B4,H17&lt;'azure-standard-disk-prices'!B5),1+IF(M17="YES",1),"")</f>
        <v>0</v>
      </c>
      <c r="AI17" s="4">
        <f>IF(AND(I17="STANDARD",Q17="YES",H17&gt;'azure-standard-disk-prices'!B5,H17&lt;'azure-standard-disk-prices'!B6),1+IF(M17="YES",1),"")</f>
        <v>0</v>
      </c>
      <c r="AJ17" s="4">
        <f>IF(AND(I17="STANDARD",Q17="YES",H17&gt;'azure-standard-disk-prices'!B6,H17&lt;'azure-standard-disk-prices'!B7),1+IF(M17="YES",1),"")</f>
        <v>0</v>
      </c>
      <c r="AK17" s="4">
        <f>IF(AND(I17="STANDARD",Q17="YES",H17&gt;'azure-standard-disk-prices'!B7,H17&lt;'azure-standard-disk-prices'!B8),1+IF(M17="YES",1),"")</f>
        <v>0</v>
      </c>
      <c r="AL17" s="4">
        <f>IF(AND(I17="STANDARD",Q17="YES",H17&gt;'azure-standard-disk-prices'!B8,H17&lt;'azure-standard-disk-prices'!B9),1+IF(M17="YES",1),"")</f>
        <v>0</v>
      </c>
      <c r="AM17" s="4">
        <f>IF(AND(I16="PREMIUM",Q16="YES",H16&lt;'azure-premium-disk-prices'!B2,H16&gt;0),1+IF(M16="YES",1),"")</f>
        <v>0</v>
      </c>
      <c r="AN17" s="4">
        <f>IF(AND(I16="PREMIUM",Q16="YES",H16&gt;'azure-premium-disk-prices'!B2,H16&lt;'azure-premium-disk-prices'!B3),1+IF(M16="YES",1),"")</f>
        <v>0</v>
      </c>
      <c r="AO17" s="4">
        <f>IF(AND(I16="PREMIUM",Q16="YES",H16&gt;'azure-premium-disk-prices'!B3,H16&lt;'azure-premium-disk-prices'!B4),1+IF(M16="YES",1),"")</f>
        <v>0</v>
      </c>
      <c r="AP17" s="4">
        <f>IF(AND(I16="PREMIUM",Q16="YES",H16&gt;'azure-premium-disk-prices'!B4,H16&lt;'azure-premium-disk-prices'!B5),1+IF(M16="YES",1),"")</f>
        <v>0</v>
      </c>
      <c r="AQ17" s="4">
        <f>IF(AND(I16="PREMIUM",Q16="YES",H16&gt;'azure-premium-disk-prices'!B5,H16&lt;'azure-premium-disk-prices'!B6),1+IF(M16="YES",1),"")</f>
        <v>0</v>
      </c>
      <c r="AR17" s="4">
        <f>IF(AND(I16="PREMIUM",Q16="YES",H16&gt;'azure-premium-disk-prices'!B6,H16&lt;'azure-premium-disk-prices'!B7),1+IF(M16="YES",1),"")</f>
        <v>0</v>
      </c>
      <c r="AS17" s="4">
        <f>IF(AND(I16="PREMIUM",Q16="YES",H16&gt;'azure-premium-disk-prices'!B7,H16&lt;'azure-premium-disk-prices'!B8),1+IF(M16="YES",1),"")</f>
        <v>0</v>
      </c>
      <c r="AT17" s="4">
        <f>IF(AND(I16="PREMIUM",Q16="YES",H16&gt;'azure-premium-disk-prices'!B8,H16&lt;'azure-premium-disk-prices'!B9),1+IF(M16="YES",1),"")</f>
        <v>0</v>
      </c>
      <c r="AU17" s="4">
        <f>IF(AND(M17="YES", Q17="YES"),1,"")</f>
        <v>0</v>
      </c>
      <c r="AV17" s="4">
        <f>IF(AND(J17="STANDARD", Q17="YES"), IF(M17="YES",2,1) ,"")</f>
        <v>0</v>
      </c>
      <c r="AW17" s="4">
        <f>IF( AND(J17="PREMIUM",  Q17="YES"), IF(M17="YES",2,1) ,"")</f>
        <v>0</v>
      </c>
    </row>
    <row r="18" spans="1:49">
      <c r="A18" s="2" t="s">
        <v>56</v>
      </c>
      <c r="B18" s="4">
        <f>SUM(AK1:AK251)</f>
        <v>0</v>
      </c>
      <c r="C18" s="4">
        <f>B18*'azure-standard-disk-prices'!C8</f>
        <v>0</v>
      </c>
      <c r="E18" s="3"/>
      <c r="F18" s="3"/>
      <c r="G18" s="3"/>
      <c r="H18" s="3"/>
      <c r="I18" s="3" t="s">
        <v>10</v>
      </c>
      <c r="J18" s="3" t="s">
        <v>10</v>
      </c>
      <c r="K18" s="3" t="s">
        <v>7</v>
      </c>
      <c r="L18" s="3" t="s">
        <v>7</v>
      </c>
      <c r="M18" s="3" t="s">
        <v>7</v>
      </c>
      <c r="N18" s="3">
        <v>730</v>
      </c>
      <c r="O18" s="3" t="s">
        <v>7</v>
      </c>
      <c r="P18" s="3" t="s">
        <v>3</v>
      </c>
      <c r="Q18" s="3">
        <f>IF(AND(E18&lt;&gt;"", F18&lt;&gt;"", G18&lt;&gt;"", H18&lt;&gt;"", I18&lt;&gt;"", J18&lt;&gt;"", K18&lt;&gt;"", L18&lt;&gt;"", M18&lt;&gt;"", N18&lt;&gt;"", O18&lt;&gt;""),"YES","NO")</f>
        <v>0</v>
      </c>
      <c r="R18" s="4">
        <f>IF(AD18=AA18, U18, IF(AD18=AB18,W18,Y18))</f>
        <v>0</v>
      </c>
      <c r="S18" s="4">
        <f>AD18</f>
        <v>0</v>
      </c>
      <c r="T18" s="4">
        <f> IF(AA18="" ,"",IF(AD18=AA18, "PAYG", IF(AD18=AB18,"1Y RI","3Y RI")))</f>
        <v>0</v>
      </c>
      <c r="U18" s="4">
        <f>IF(Q18="YES",VLOOKUP(V18 &amp; K18 &amp; L18,'azure-vm-prices-base'!G$2:H$118, 2, 0),"")</f>
        <v>0</v>
      </c>
      <c r="V18" s="4">
        <f>IF(Q18="YES", IF(O18="YES" , _xlfn.MINIFS('azure-vm-prices-base'!C$2:C$117, 'azure-vm-prices-base'!A$2:A$117,"&gt;="&amp;F18*(100-$B$2)/100, 'azure-vm-prices-base'!B$2:B$117,"&gt;="&amp;G18*(100-$B$2)/100, 'azure-vm-prices-base'!D$2:D$117,K18, 'azure-vm-prices-base'!E$2:E$117,L18), _xlfn.MINIFS('azure-vm-prices-base'!I$2:I$117, 'azure-vm-prices-base'!A$2:A$117,"&gt;="&amp;F18*(100-$B$2)/100, 'azure-vm-prices-base'!B$2:B$117,"&gt;="&amp;G18*(100-$B$2)/100, 'azure-vm-prices-base'!D$2:D$117,K18, 'azure-vm-prices-base'!E$2:E$117,L18)),"")</f>
        <v>0</v>
      </c>
      <c r="W18" s="4">
        <f>IF(Q18="YES",VLOOKUP(X18 &amp; K18 &amp; L18,'azure-vm-prices-1Y'!G$2:H$118  , 2, 0),"")</f>
        <v>0</v>
      </c>
      <c r="X18" s="4">
        <f>IF(Q18="YES", IF(O18="YES" , _xlfn.MINIFS('azure-vm-prices-1Y'!C$2:C$117,   'azure-vm-prices-1Y'!A$2:A$117  ,"&gt;="&amp;F18*(100-$B$2)/100, 'azure-vm-prices-1Y'!B$2:B$117  ,"&gt;="&amp;G18*(100-$B$2)/100, 'azure-vm-prices-1Y'!D$2:D$117,  K18, 'azure-vm-prices-1Y'!E$2:E$117,  L18), _xlfn.MINIFS('azure-vm-prices-1Y'!I$2:I$117,   'azure-vm-prices-1Y'!A$2:A$117  ,"&gt;="&amp;F18*(100-$B$2)/100, 'azure-vm-prices-1Y'!B$2:B$117,  "&gt;="&amp;G18*(100-$B$2)/100, 'azure-vm-prices-1Y'!D$2:D$117,  K18, 'azure-vm-prices-1Y'!E$2:E$117,  L18)),"")</f>
        <v>0</v>
      </c>
      <c r="Y18" s="4">
        <f>IF(Q18="YES",VLOOKUP(Z18 &amp; K18 &amp; L18,'azure-vm-prices-3Y'!G$2:H$118  , 2, 0),"")</f>
        <v>0</v>
      </c>
      <c r="Z18" s="4">
        <f>IF(Q18="YES", IF(O18="YES" , _xlfn.MINIFS('azure-vm-prices-3Y'!C$2:C$117,   'azure-vm-prices-3Y'!A$2:A$117  ,"&gt;="&amp;F18*(100-$B$2)/100, 'azure-vm-prices-3Y'!B$2:B$117  ,"&gt;="&amp;G18*(100-$B$2)/100, 'azure-vm-prices-3Y'!D$2:D$117,  K18, 'azure-vm-prices-3Y'!E$2:E$117,  L18), _xlfn.MINIFS('azure-vm-prices-3Y'!I$2:I$117,   'azure-vm-prices-3Y'!A$2:A$117  ,"&gt;="&amp;F18*(100-$B$2)/100, 'azure-vm-prices-3Y'!B$2:B$117,  "&gt;="&amp;G18*(100-$B$2)/100, 'azure-vm-prices-3Y'!D$2:D$117,  K18, 'azure-vm-prices-3Y'!E$2:E$117,  L18)),"")</f>
        <v>0</v>
      </c>
      <c r="AA18" s="4">
        <f>IF(Q18="YES",N18*V18*12,"")</f>
        <v>0</v>
      </c>
      <c r="AB18" s="4">
        <f>IF(Q18="YES",X18*8760,"")</f>
        <v>0</v>
      </c>
      <c r="AC18" s="4">
        <f>IF(Q18="YES",Z18*8760,"")</f>
        <v>0</v>
      </c>
      <c r="AD18" s="4">
        <f>IF(Q18="YES",IF(P18="YES", MIN(AA18:AC18), AA18),"")</f>
        <v>0</v>
      </c>
      <c r="AE18" s="4">
        <f>IF(AND(I18="STANDARD",Q18="YES",H18&lt;'azure-standard-disk-prices'!B2, H18&gt;0),1+IF(M18="YES",1),"")</f>
        <v>0</v>
      </c>
      <c r="AF18" s="4">
        <f>IF(AND(I18="STANDARD",Q18="YES",H18&gt;'azure-standard-disk-prices'!B2,H18&lt;'azure-standard-disk-prices'!B3),1+IF(M18="YES",1),"")</f>
        <v>0</v>
      </c>
      <c r="AG18" s="4">
        <f>IF(AND(I18="STANDARD",Q18="YES",H18&gt;'azure-standard-disk-prices'!B3,H18&lt;'azure-standard-disk-prices'!B4),1+IF(M18="YES",1),"")</f>
        <v>0</v>
      </c>
      <c r="AH18" s="4">
        <f>IF(AND(I18="STANDARD",Q18="YES",H18&gt;'azure-standard-disk-prices'!B4,H18&lt;'azure-standard-disk-prices'!B5),1+IF(M18="YES",1),"")</f>
        <v>0</v>
      </c>
      <c r="AI18" s="4">
        <f>IF(AND(I18="STANDARD",Q18="YES",H18&gt;'azure-standard-disk-prices'!B5,H18&lt;'azure-standard-disk-prices'!B6),1+IF(M18="YES",1),"")</f>
        <v>0</v>
      </c>
      <c r="AJ18" s="4">
        <f>IF(AND(I18="STANDARD",Q18="YES",H18&gt;'azure-standard-disk-prices'!B6,H18&lt;'azure-standard-disk-prices'!B7),1+IF(M18="YES",1),"")</f>
        <v>0</v>
      </c>
      <c r="AK18" s="4">
        <f>IF(AND(I18="STANDARD",Q18="YES",H18&gt;'azure-standard-disk-prices'!B7,H18&lt;'azure-standard-disk-prices'!B8),1+IF(M18="YES",1),"")</f>
        <v>0</v>
      </c>
      <c r="AL18" s="4">
        <f>IF(AND(I18="STANDARD",Q18="YES",H18&gt;'azure-standard-disk-prices'!B8,H18&lt;'azure-standard-disk-prices'!B9),1+IF(M18="YES",1),"")</f>
        <v>0</v>
      </c>
      <c r="AM18" s="4">
        <f>IF(AND(I17="PREMIUM",Q17="YES",H17&lt;'azure-premium-disk-prices'!B2,H17&gt;0),1+IF(M17="YES",1),"")</f>
        <v>0</v>
      </c>
      <c r="AN18" s="4">
        <f>IF(AND(I17="PREMIUM",Q17="YES",H17&gt;'azure-premium-disk-prices'!B2,H17&lt;'azure-premium-disk-prices'!B3),1+IF(M17="YES",1),"")</f>
        <v>0</v>
      </c>
      <c r="AO18" s="4">
        <f>IF(AND(I17="PREMIUM",Q17="YES",H17&gt;'azure-premium-disk-prices'!B3,H17&lt;'azure-premium-disk-prices'!B4),1+IF(M17="YES",1),"")</f>
        <v>0</v>
      </c>
      <c r="AP18" s="4">
        <f>IF(AND(I17="PREMIUM",Q17="YES",H17&gt;'azure-premium-disk-prices'!B4,H17&lt;'azure-premium-disk-prices'!B5),1+IF(M17="YES",1),"")</f>
        <v>0</v>
      </c>
      <c r="AQ18" s="4">
        <f>IF(AND(I17="PREMIUM",Q17="YES",H17&gt;'azure-premium-disk-prices'!B5,H17&lt;'azure-premium-disk-prices'!B6),1+IF(M17="YES",1),"")</f>
        <v>0</v>
      </c>
      <c r="AR18" s="4">
        <f>IF(AND(I17="PREMIUM",Q17="YES",H17&gt;'azure-premium-disk-prices'!B6,H17&lt;'azure-premium-disk-prices'!B7),1+IF(M17="YES",1),"")</f>
        <v>0</v>
      </c>
      <c r="AS18" s="4">
        <f>IF(AND(I17="PREMIUM",Q17="YES",H17&gt;'azure-premium-disk-prices'!B7,H17&lt;'azure-premium-disk-prices'!B8),1+IF(M17="YES",1),"")</f>
        <v>0</v>
      </c>
      <c r="AT18" s="4">
        <f>IF(AND(I17="PREMIUM",Q17="YES",H17&gt;'azure-premium-disk-prices'!B8,H17&lt;'azure-premium-disk-prices'!B9),1+IF(M17="YES",1),"")</f>
        <v>0</v>
      </c>
      <c r="AU18" s="4">
        <f>IF(AND(M18="YES", Q18="YES"),1,"")</f>
        <v>0</v>
      </c>
      <c r="AV18" s="4">
        <f>IF(AND(J18="STANDARD", Q18="YES"), IF(M18="YES",2,1) ,"")</f>
        <v>0</v>
      </c>
      <c r="AW18" s="4">
        <f>IF( AND(J18="PREMIUM",  Q18="YES"), IF(M18="YES",2,1) ,"")</f>
        <v>0</v>
      </c>
    </row>
    <row r="19" spans="1:49">
      <c r="A19" s="2" t="s">
        <v>57</v>
      </c>
      <c r="B19" s="4">
        <f>SUM(AL1:AL251)</f>
        <v>0</v>
      </c>
      <c r="C19" s="4">
        <f>B19*'azure-standard-disk-prices'!C9</f>
        <v>0</v>
      </c>
      <c r="E19" s="3"/>
      <c r="F19" s="3"/>
      <c r="G19" s="3"/>
      <c r="H19" s="3"/>
      <c r="I19" s="3" t="s">
        <v>10</v>
      </c>
      <c r="J19" s="3" t="s">
        <v>10</v>
      </c>
      <c r="K19" s="3" t="s">
        <v>7</v>
      </c>
      <c r="L19" s="3" t="s">
        <v>7</v>
      </c>
      <c r="M19" s="3" t="s">
        <v>7</v>
      </c>
      <c r="N19" s="3">
        <v>730</v>
      </c>
      <c r="O19" s="3" t="s">
        <v>7</v>
      </c>
      <c r="P19" s="3" t="s">
        <v>3</v>
      </c>
      <c r="Q19" s="3">
        <f>IF(AND(E19&lt;&gt;"", F19&lt;&gt;"", G19&lt;&gt;"", H19&lt;&gt;"", I19&lt;&gt;"", J19&lt;&gt;"", K19&lt;&gt;"", L19&lt;&gt;"", M19&lt;&gt;"", N19&lt;&gt;"", O19&lt;&gt;""),"YES","NO")</f>
        <v>0</v>
      </c>
      <c r="R19" s="4">
        <f>IF(AD19=AA19, U19, IF(AD19=AB19,W19,Y19))</f>
        <v>0</v>
      </c>
      <c r="S19" s="4">
        <f>AD19</f>
        <v>0</v>
      </c>
      <c r="T19" s="4">
        <f> IF(AA19="" ,"",IF(AD19=AA19, "PAYG", IF(AD19=AB19,"1Y RI","3Y RI")))</f>
        <v>0</v>
      </c>
      <c r="U19" s="4">
        <f>IF(Q19="YES",VLOOKUP(V19 &amp; K19 &amp; L19,'azure-vm-prices-base'!G$2:H$118, 2, 0),"")</f>
        <v>0</v>
      </c>
      <c r="V19" s="4">
        <f>IF(Q19="YES", IF(O19="YES" , _xlfn.MINIFS('azure-vm-prices-base'!C$2:C$117, 'azure-vm-prices-base'!A$2:A$117,"&gt;="&amp;F19*(100-$B$2)/100, 'azure-vm-prices-base'!B$2:B$117,"&gt;="&amp;G19*(100-$B$2)/100, 'azure-vm-prices-base'!D$2:D$117,K19, 'azure-vm-prices-base'!E$2:E$117,L19), _xlfn.MINIFS('azure-vm-prices-base'!I$2:I$117, 'azure-vm-prices-base'!A$2:A$117,"&gt;="&amp;F19*(100-$B$2)/100, 'azure-vm-prices-base'!B$2:B$117,"&gt;="&amp;G19*(100-$B$2)/100, 'azure-vm-prices-base'!D$2:D$117,K19, 'azure-vm-prices-base'!E$2:E$117,L19)),"")</f>
        <v>0</v>
      </c>
      <c r="W19" s="4">
        <f>IF(Q19="YES",VLOOKUP(X19 &amp; K19 &amp; L19,'azure-vm-prices-1Y'!G$2:H$118  , 2, 0),"")</f>
        <v>0</v>
      </c>
      <c r="X19" s="4">
        <f>IF(Q19="YES", IF(O19="YES" , _xlfn.MINIFS('azure-vm-prices-1Y'!C$2:C$117,   'azure-vm-prices-1Y'!A$2:A$117  ,"&gt;="&amp;F19*(100-$B$2)/100, 'azure-vm-prices-1Y'!B$2:B$117  ,"&gt;="&amp;G19*(100-$B$2)/100, 'azure-vm-prices-1Y'!D$2:D$117,  K19, 'azure-vm-prices-1Y'!E$2:E$117,  L19), _xlfn.MINIFS('azure-vm-prices-1Y'!I$2:I$117,   'azure-vm-prices-1Y'!A$2:A$117  ,"&gt;="&amp;F19*(100-$B$2)/100, 'azure-vm-prices-1Y'!B$2:B$117,  "&gt;="&amp;G19*(100-$B$2)/100, 'azure-vm-prices-1Y'!D$2:D$117,  K19, 'azure-vm-prices-1Y'!E$2:E$117,  L19)),"")</f>
        <v>0</v>
      </c>
      <c r="Y19" s="4">
        <f>IF(Q19="YES",VLOOKUP(Z19 &amp; K19 &amp; L19,'azure-vm-prices-3Y'!G$2:H$118  , 2, 0),"")</f>
        <v>0</v>
      </c>
      <c r="Z19" s="4">
        <f>IF(Q19="YES", IF(O19="YES" , _xlfn.MINIFS('azure-vm-prices-3Y'!C$2:C$117,   'azure-vm-prices-3Y'!A$2:A$117  ,"&gt;="&amp;F19*(100-$B$2)/100, 'azure-vm-prices-3Y'!B$2:B$117  ,"&gt;="&amp;G19*(100-$B$2)/100, 'azure-vm-prices-3Y'!D$2:D$117,  K19, 'azure-vm-prices-3Y'!E$2:E$117,  L19), _xlfn.MINIFS('azure-vm-prices-3Y'!I$2:I$117,   'azure-vm-prices-3Y'!A$2:A$117  ,"&gt;="&amp;F19*(100-$B$2)/100, 'azure-vm-prices-3Y'!B$2:B$117,  "&gt;="&amp;G19*(100-$B$2)/100, 'azure-vm-prices-3Y'!D$2:D$117,  K19, 'azure-vm-prices-3Y'!E$2:E$117,  L19)),"")</f>
        <v>0</v>
      </c>
      <c r="AA19" s="4">
        <f>IF(Q19="YES",N19*V19*12,"")</f>
        <v>0</v>
      </c>
      <c r="AB19" s="4">
        <f>IF(Q19="YES",X19*8760,"")</f>
        <v>0</v>
      </c>
      <c r="AC19" s="4">
        <f>IF(Q19="YES",Z19*8760,"")</f>
        <v>0</v>
      </c>
      <c r="AD19" s="4">
        <f>IF(Q19="YES",IF(P19="YES", MIN(AA19:AC19), AA19),"")</f>
        <v>0</v>
      </c>
      <c r="AE19" s="4">
        <f>IF(AND(I19="STANDARD",Q19="YES",H19&lt;'azure-standard-disk-prices'!B2, H19&gt;0),1+IF(M19="YES",1),"")</f>
        <v>0</v>
      </c>
      <c r="AF19" s="4">
        <f>IF(AND(I19="STANDARD",Q19="YES",H19&gt;'azure-standard-disk-prices'!B2,H19&lt;'azure-standard-disk-prices'!B3),1+IF(M19="YES",1),"")</f>
        <v>0</v>
      </c>
      <c r="AG19" s="4">
        <f>IF(AND(I19="STANDARD",Q19="YES",H19&gt;'azure-standard-disk-prices'!B3,H19&lt;'azure-standard-disk-prices'!B4),1+IF(M19="YES",1),"")</f>
        <v>0</v>
      </c>
      <c r="AH19" s="4">
        <f>IF(AND(I19="STANDARD",Q19="YES",H19&gt;'azure-standard-disk-prices'!B4,H19&lt;'azure-standard-disk-prices'!B5),1+IF(M19="YES",1),"")</f>
        <v>0</v>
      </c>
      <c r="AI19" s="4">
        <f>IF(AND(I19="STANDARD",Q19="YES",H19&gt;'azure-standard-disk-prices'!B5,H19&lt;'azure-standard-disk-prices'!B6),1+IF(M19="YES",1),"")</f>
        <v>0</v>
      </c>
      <c r="AJ19" s="4">
        <f>IF(AND(I19="STANDARD",Q19="YES",H19&gt;'azure-standard-disk-prices'!B6,H19&lt;'azure-standard-disk-prices'!B7),1+IF(M19="YES",1),"")</f>
        <v>0</v>
      </c>
      <c r="AK19" s="4">
        <f>IF(AND(I19="STANDARD",Q19="YES",H19&gt;'azure-standard-disk-prices'!B7,H19&lt;'azure-standard-disk-prices'!B8),1+IF(M19="YES",1),"")</f>
        <v>0</v>
      </c>
      <c r="AL19" s="4">
        <f>IF(AND(I19="STANDARD",Q19="YES",H19&gt;'azure-standard-disk-prices'!B8,H19&lt;'azure-standard-disk-prices'!B9),1+IF(M19="YES",1),"")</f>
        <v>0</v>
      </c>
      <c r="AM19" s="4">
        <f>IF(AND(I18="PREMIUM",Q18="YES",H18&lt;'azure-premium-disk-prices'!B2,H18&gt;0),1+IF(M18="YES",1),"")</f>
        <v>0</v>
      </c>
      <c r="AN19" s="4">
        <f>IF(AND(I18="PREMIUM",Q18="YES",H18&gt;'azure-premium-disk-prices'!B2,H18&lt;'azure-premium-disk-prices'!B3),1+IF(M18="YES",1),"")</f>
        <v>0</v>
      </c>
      <c r="AO19" s="4">
        <f>IF(AND(I18="PREMIUM",Q18="YES",H18&gt;'azure-premium-disk-prices'!B3,H18&lt;'azure-premium-disk-prices'!B4),1+IF(M18="YES",1),"")</f>
        <v>0</v>
      </c>
      <c r="AP19" s="4">
        <f>IF(AND(I18="PREMIUM",Q18="YES",H18&gt;'azure-premium-disk-prices'!B4,H18&lt;'azure-premium-disk-prices'!B5),1+IF(M18="YES",1),"")</f>
        <v>0</v>
      </c>
      <c r="AQ19" s="4">
        <f>IF(AND(I18="PREMIUM",Q18="YES",H18&gt;'azure-premium-disk-prices'!B5,H18&lt;'azure-premium-disk-prices'!B6),1+IF(M18="YES",1),"")</f>
        <v>0</v>
      </c>
      <c r="AR19" s="4">
        <f>IF(AND(I18="PREMIUM",Q18="YES",H18&gt;'azure-premium-disk-prices'!B6,H18&lt;'azure-premium-disk-prices'!B7),1+IF(M18="YES",1),"")</f>
        <v>0</v>
      </c>
      <c r="AS19" s="4">
        <f>IF(AND(I18="PREMIUM",Q18="YES",H18&gt;'azure-premium-disk-prices'!B7,H18&lt;'azure-premium-disk-prices'!B8),1+IF(M18="YES",1),"")</f>
        <v>0</v>
      </c>
      <c r="AT19" s="4">
        <f>IF(AND(I18="PREMIUM",Q18="YES",H18&gt;'azure-premium-disk-prices'!B8,H18&lt;'azure-premium-disk-prices'!B9),1+IF(M18="YES",1),"")</f>
        <v>0</v>
      </c>
      <c r="AU19" s="4">
        <f>IF(AND(M19="YES", Q19="YES"),1,"")</f>
        <v>0</v>
      </c>
      <c r="AV19" s="4">
        <f>IF(AND(J19="STANDARD", Q19="YES"), IF(M19="YES",2,1) ,"")</f>
        <v>0</v>
      </c>
      <c r="AW19" s="4">
        <f>IF( AND(J19="PREMIUM",  Q19="YES"), IF(M19="YES",2,1) ,"")</f>
        <v>0</v>
      </c>
    </row>
    <row r="20" spans="1:49">
      <c r="A20" s="2" t="s">
        <v>58</v>
      </c>
      <c r="B20" s="4">
        <f>SUM(AM1:AM251)</f>
        <v>0</v>
      </c>
      <c r="C20" s="4">
        <f>B20*'azure-premium-disk-prices'!C2</f>
        <v>0</v>
      </c>
      <c r="E20" s="3"/>
      <c r="F20" s="3"/>
      <c r="G20" s="3"/>
      <c r="H20" s="3"/>
      <c r="I20" s="3" t="s">
        <v>10</v>
      </c>
      <c r="J20" s="3" t="s">
        <v>10</v>
      </c>
      <c r="K20" s="3" t="s">
        <v>7</v>
      </c>
      <c r="L20" s="3" t="s">
        <v>7</v>
      </c>
      <c r="M20" s="3" t="s">
        <v>7</v>
      </c>
      <c r="N20" s="3">
        <v>730</v>
      </c>
      <c r="O20" s="3" t="s">
        <v>7</v>
      </c>
      <c r="P20" s="3" t="s">
        <v>3</v>
      </c>
      <c r="Q20" s="3">
        <f>IF(AND(E20&lt;&gt;"", F20&lt;&gt;"", G20&lt;&gt;"", H20&lt;&gt;"", I20&lt;&gt;"", J20&lt;&gt;"", K20&lt;&gt;"", L20&lt;&gt;"", M20&lt;&gt;"", N20&lt;&gt;"", O20&lt;&gt;""),"YES","NO")</f>
        <v>0</v>
      </c>
      <c r="R20" s="4">
        <f>IF(AD20=AA20, U20, IF(AD20=AB20,W20,Y20))</f>
        <v>0</v>
      </c>
      <c r="S20" s="4">
        <f>AD20</f>
        <v>0</v>
      </c>
      <c r="T20" s="4">
        <f> IF(AA20="" ,"",IF(AD20=AA20, "PAYG", IF(AD20=AB20,"1Y RI","3Y RI")))</f>
        <v>0</v>
      </c>
      <c r="U20" s="4">
        <f>IF(Q20="YES",VLOOKUP(V20 &amp; K20 &amp; L20,'azure-vm-prices-base'!G$2:H$118, 2, 0),"")</f>
        <v>0</v>
      </c>
      <c r="V20" s="4">
        <f>IF(Q20="YES", IF(O20="YES" , _xlfn.MINIFS('azure-vm-prices-base'!C$2:C$117, 'azure-vm-prices-base'!A$2:A$117,"&gt;="&amp;F20*(100-$B$2)/100, 'azure-vm-prices-base'!B$2:B$117,"&gt;="&amp;G20*(100-$B$2)/100, 'azure-vm-prices-base'!D$2:D$117,K20, 'azure-vm-prices-base'!E$2:E$117,L20), _xlfn.MINIFS('azure-vm-prices-base'!I$2:I$117, 'azure-vm-prices-base'!A$2:A$117,"&gt;="&amp;F20*(100-$B$2)/100, 'azure-vm-prices-base'!B$2:B$117,"&gt;="&amp;G20*(100-$B$2)/100, 'azure-vm-prices-base'!D$2:D$117,K20, 'azure-vm-prices-base'!E$2:E$117,L20)),"")</f>
        <v>0</v>
      </c>
      <c r="W20" s="4">
        <f>IF(Q20="YES",VLOOKUP(X20 &amp; K20 &amp; L20,'azure-vm-prices-1Y'!G$2:H$118  , 2, 0),"")</f>
        <v>0</v>
      </c>
      <c r="X20" s="4">
        <f>IF(Q20="YES", IF(O20="YES" , _xlfn.MINIFS('azure-vm-prices-1Y'!C$2:C$117,   'azure-vm-prices-1Y'!A$2:A$117  ,"&gt;="&amp;F20*(100-$B$2)/100, 'azure-vm-prices-1Y'!B$2:B$117  ,"&gt;="&amp;G20*(100-$B$2)/100, 'azure-vm-prices-1Y'!D$2:D$117,  K20, 'azure-vm-prices-1Y'!E$2:E$117,  L20), _xlfn.MINIFS('azure-vm-prices-1Y'!I$2:I$117,   'azure-vm-prices-1Y'!A$2:A$117  ,"&gt;="&amp;F20*(100-$B$2)/100, 'azure-vm-prices-1Y'!B$2:B$117,  "&gt;="&amp;G20*(100-$B$2)/100, 'azure-vm-prices-1Y'!D$2:D$117,  K20, 'azure-vm-prices-1Y'!E$2:E$117,  L20)),"")</f>
        <v>0</v>
      </c>
      <c r="Y20" s="4">
        <f>IF(Q20="YES",VLOOKUP(Z20 &amp; K20 &amp; L20,'azure-vm-prices-3Y'!G$2:H$118  , 2, 0),"")</f>
        <v>0</v>
      </c>
      <c r="Z20" s="4">
        <f>IF(Q20="YES", IF(O20="YES" , _xlfn.MINIFS('azure-vm-prices-3Y'!C$2:C$117,   'azure-vm-prices-3Y'!A$2:A$117  ,"&gt;="&amp;F20*(100-$B$2)/100, 'azure-vm-prices-3Y'!B$2:B$117  ,"&gt;="&amp;G20*(100-$B$2)/100, 'azure-vm-prices-3Y'!D$2:D$117,  K20, 'azure-vm-prices-3Y'!E$2:E$117,  L20), _xlfn.MINIFS('azure-vm-prices-3Y'!I$2:I$117,   'azure-vm-prices-3Y'!A$2:A$117  ,"&gt;="&amp;F20*(100-$B$2)/100, 'azure-vm-prices-3Y'!B$2:B$117,  "&gt;="&amp;G20*(100-$B$2)/100, 'azure-vm-prices-3Y'!D$2:D$117,  K20, 'azure-vm-prices-3Y'!E$2:E$117,  L20)),"")</f>
        <v>0</v>
      </c>
      <c r="AA20" s="4">
        <f>IF(Q20="YES",N20*V20*12,"")</f>
        <v>0</v>
      </c>
      <c r="AB20" s="4">
        <f>IF(Q20="YES",X20*8760,"")</f>
        <v>0</v>
      </c>
      <c r="AC20" s="4">
        <f>IF(Q20="YES",Z20*8760,"")</f>
        <v>0</v>
      </c>
      <c r="AD20" s="4">
        <f>IF(Q20="YES",IF(P20="YES", MIN(AA20:AC20), AA20),"")</f>
        <v>0</v>
      </c>
      <c r="AE20" s="4">
        <f>IF(AND(I20="STANDARD",Q20="YES",H20&lt;'azure-standard-disk-prices'!B2, H20&gt;0),1+IF(M20="YES",1),"")</f>
        <v>0</v>
      </c>
      <c r="AF20" s="4">
        <f>IF(AND(I20="STANDARD",Q20="YES",H20&gt;'azure-standard-disk-prices'!B2,H20&lt;'azure-standard-disk-prices'!B3),1+IF(M20="YES",1),"")</f>
        <v>0</v>
      </c>
      <c r="AG20" s="4">
        <f>IF(AND(I20="STANDARD",Q20="YES",H20&gt;'azure-standard-disk-prices'!B3,H20&lt;'azure-standard-disk-prices'!B4),1+IF(M20="YES",1),"")</f>
        <v>0</v>
      </c>
      <c r="AH20" s="4">
        <f>IF(AND(I20="STANDARD",Q20="YES",H20&gt;'azure-standard-disk-prices'!B4,H20&lt;'azure-standard-disk-prices'!B5),1+IF(M20="YES",1),"")</f>
        <v>0</v>
      </c>
      <c r="AI20" s="4">
        <f>IF(AND(I20="STANDARD",Q20="YES",H20&gt;'azure-standard-disk-prices'!B5,H20&lt;'azure-standard-disk-prices'!B6),1+IF(M20="YES",1),"")</f>
        <v>0</v>
      </c>
      <c r="AJ20" s="4">
        <f>IF(AND(I20="STANDARD",Q20="YES",H20&gt;'azure-standard-disk-prices'!B6,H20&lt;'azure-standard-disk-prices'!B7),1+IF(M20="YES",1),"")</f>
        <v>0</v>
      </c>
      <c r="AK20" s="4">
        <f>IF(AND(I20="STANDARD",Q20="YES",H20&gt;'azure-standard-disk-prices'!B7,H20&lt;'azure-standard-disk-prices'!B8),1+IF(M20="YES",1),"")</f>
        <v>0</v>
      </c>
      <c r="AL20" s="4">
        <f>IF(AND(I20="STANDARD",Q20="YES",H20&gt;'azure-standard-disk-prices'!B8,H20&lt;'azure-standard-disk-prices'!B9),1+IF(M20="YES",1),"")</f>
        <v>0</v>
      </c>
      <c r="AM20" s="4">
        <f>IF(AND(I19="PREMIUM",Q19="YES",H19&lt;'azure-premium-disk-prices'!B2,H19&gt;0),1+IF(M19="YES",1),"")</f>
        <v>0</v>
      </c>
      <c r="AN20" s="4">
        <f>IF(AND(I19="PREMIUM",Q19="YES",H19&gt;'azure-premium-disk-prices'!B2,H19&lt;'azure-premium-disk-prices'!B3),1+IF(M19="YES",1),"")</f>
        <v>0</v>
      </c>
      <c r="AO20" s="4">
        <f>IF(AND(I19="PREMIUM",Q19="YES",H19&gt;'azure-premium-disk-prices'!B3,H19&lt;'azure-premium-disk-prices'!B4),1+IF(M19="YES",1),"")</f>
        <v>0</v>
      </c>
      <c r="AP20" s="4">
        <f>IF(AND(I19="PREMIUM",Q19="YES",H19&gt;'azure-premium-disk-prices'!B4,H19&lt;'azure-premium-disk-prices'!B5),1+IF(M19="YES",1),"")</f>
        <v>0</v>
      </c>
      <c r="AQ20" s="4">
        <f>IF(AND(I19="PREMIUM",Q19="YES",H19&gt;'azure-premium-disk-prices'!B5,H19&lt;'azure-premium-disk-prices'!B6),1+IF(M19="YES",1),"")</f>
        <v>0</v>
      </c>
      <c r="AR20" s="4">
        <f>IF(AND(I19="PREMIUM",Q19="YES",H19&gt;'azure-premium-disk-prices'!B6,H19&lt;'azure-premium-disk-prices'!B7),1+IF(M19="YES",1),"")</f>
        <v>0</v>
      </c>
      <c r="AS20" s="4">
        <f>IF(AND(I19="PREMIUM",Q19="YES",H19&gt;'azure-premium-disk-prices'!B7,H19&lt;'azure-premium-disk-prices'!B8),1+IF(M19="YES",1),"")</f>
        <v>0</v>
      </c>
      <c r="AT20" s="4">
        <f>IF(AND(I19="PREMIUM",Q19="YES",H19&gt;'azure-premium-disk-prices'!B8,H19&lt;'azure-premium-disk-prices'!B9),1+IF(M19="YES",1),"")</f>
        <v>0</v>
      </c>
      <c r="AU20" s="4">
        <f>IF(AND(M20="YES", Q20="YES"),1,"")</f>
        <v>0</v>
      </c>
      <c r="AV20" s="4">
        <f>IF(AND(J20="STANDARD", Q20="YES"), IF(M20="YES",2,1) ,"")</f>
        <v>0</v>
      </c>
      <c r="AW20" s="4">
        <f>IF( AND(J20="PREMIUM",  Q20="YES"), IF(M20="YES",2,1) ,"")</f>
        <v>0</v>
      </c>
    </row>
    <row r="21" spans="1:49">
      <c r="A21" s="2" t="s">
        <v>59</v>
      </c>
      <c r="B21" s="4">
        <f>SUM(AN1:AN251)</f>
        <v>0</v>
      </c>
      <c r="C21" s="4">
        <f>B21*'azure-premium-disk-prices'!C3</f>
        <v>0</v>
      </c>
      <c r="E21" s="3"/>
      <c r="F21" s="3"/>
      <c r="G21" s="3"/>
      <c r="H21" s="3"/>
      <c r="I21" s="3" t="s">
        <v>10</v>
      </c>
      <c r="J21" s="3" t="s">
        <v>10</v>
      </c>
      <c r="K21" s="3" t="s">
        <v>7</v>
      </c>
      <c r="L21" s="3" t="s">
        <v>7</v>
      </c>
      <c r="M21" s="3" t="s">
        <v>7</v>
      </c>
      <c r="N21" s="3">
        <v>730</v>
      </c>
      <c r="O21" s="3" t="s">
        <v>7</v>
      </c>
      <c r="P21" s="3" t="s">
        <v>3</v>
      </c>
      <c r="Q21" s="3">
        <f>IF(AND(E21&lt;&gt;"", F21&lt;&gt;"", G21&lt;&gt;"", H21&lt;&gt;"", I21&lt;&gt;"", J21&lt;&gt;"", K21&lt;&gt;"", L21&lt;&gt;"", M21&lt;&gt;"", N21&lt;&gt;"", O21&lt;&gt;""),"YES","NO")</f>
        <v>0</v>
      </c>
      <c r="R21" s="4">
        <f>IF(AD21=AA21, U21, IF(AD21=AB21,W21,Y21))</f>
        <v>0</v>
      </c>
      <c r="S21" s="4">
        <f>AD21</f>
        <v>0</v>
      </c>
      <c r="T21" s="4">
        <f> IF(AA21="" ,"",IF(AD21=AA21, "PAYG", IF(AD21=AB21,"1Y RI","3Y RI")))</f>
        <v>0</v>
      </c>
      <c r="U21" s="4">
        <f>IF(Q21="YES",VLOOKUP(V21 &amp; K21 &amp; L21,'azure-vm-prices-base'!G$2:H$118, 2, 0),"")</f>
        <v>0</v>
      </c>
      <c r="V21" s="4">
        <f>IF(Q21="YES", IF(O21="YES" , _xlfn.MINIFS('azure-vm-prices-base'!C$2:C$117, 'azure-vm-prices-base'!A$2:A$117,"&gt;="&amp;F21*(100-$B$2)/100, 'azure-vm-prices-base'!B$2:B$117,"&gt;="&amp;G21*(100-$B$2)/100, 'azure-vm-prices-base'!D$2:D$117,K21, 'azure-vm-prices-base'!E$2:E$117,L21), _xlfn.MINIFS('azure-vm-prices-base'!I$2:I$117, 'azure-vm-prices-base'!A$2:A$117,"&gt;="&amp;F21*(100-$B$2)/100, 'azure-vm-prices-base'!B$2:B$117,"&gt;="&amp;G21*(100-$B$2)/100, 'azure-vm-prices-base'!D$2:D$117,K21, 'azure-vm-prices-base'!E$2:E$117,L21)),"")</f>
        <v>0</v>
      </c>
      <c r="W21" s="4">
        <f>IF(Q21="YES",VLOOKUP(X21 &amp; K21 &amp; L21,'azure-vm-prices-1Y'!G$2:H$118  , 2, 0),"")</f>
        <v>0</v>
      </c>
      <c r="X21" s="4">
        <f>IF(Q21="YES", IF(O21="YES" , _xlfn.MINIFS('azure-vm-prices-1Y'!C$2:C$117,   'azure-vm-prices-1Y'!A$2:A$117  ,"&gt;="&amp;F21*(100-$B$2)/100, 'azure-vm-prices-1Y'!B$2:B$117  ,"&gt;="&amp;G21*(100-$B$2)/100, 'azure-vm-prices-1Y'!D$2:D$117,  K21, 'azure-vm-prices-1Y'!E$2:E$117,  L21), _xlfn.MINIFS('azure-vm-prices-1Y'!I$2:I$117,   'azure-vm-prices-1Y'!A$2:A$117  ,"&gt;="&amp;F21*(100-$B$2)/100, 'azure-vm-prices-1Y'!B$2:B$117,  "&gt;="&amp;G21*(100-$B$2)/100, 'azure-vm-prices-1Y'!D$2:D$117,  K21, 'azure-vm-prices-1Y'!E$2:E$117,  L21)),"")</f>
        <v>0</v>
      </c>
      <c r="Y21" s="4">
        <f>IF(Q21="YES",VLOOKUP(Z21 &amp; K21 &amp; L21,'azure-vm-prices-3Y'!G$2:H$118  , 2, 0),"")</f>
        <v>0</v>
      </c>
      <c r="Z21" s="4">
        <f>IF(Q21="YES", IF(O21="YES" , _xlfn.MINIFS('azure-vm-prices-3Y'!C$2:C$117,   'azure-vm-prices-3Y'!A$2:A$117  ,"&gt;="&amp;F21*(100-$B$2)/100, 'azure-vm-prices-3Y'!B$2:B$117  ,"&gt;="&amp;G21*(100-$B$2)/100, 'azure-vm-prices-3Y'!D$2:D$117,  K21, 'azure-vm-prices-3Y'!E$2:E$117,  L21), _xlfn.MINIFS('azure-vm-prices-3Y'!I$2:I$117,   'azure-vm-prices-3Y'!A$2:A$117  ,"&gt;="&amp;F21*(100-$B$2)/100, 'azure-vm-prices-3Y'!B$2:B$117,  "&gt;="&amp;G21*(100-$B$2)/100, 'azure-vm-prices-3Y'!D$2:D$117,  K21, 'azure-vm-prices-3Y'!E$2:E$117,  L21)),"")</f>
        <v>0</v>
      </c>
      <c r="AA21" s="4">
        <f>IF(Q21="YES",N21*V21*12,"")</f>
        <v>0</v>
      </c>
      <c r="AB21" s="4">
        <f>IF(Q21="YES",X21*8760,"")</f>
        <v>0</v>
      </c>
      <c r="AC21" s="4">
        <f>IF(Q21="YES",Z21*8760,"")</f>
        <v>0</v>
      </c>
      <c r="AD21" s="4">
        <f>IF(Q21="YES",IF(P21="YES", MIN(AA21:AC21), AA21),"")</f>
        <v>0</v>
      </c>
      <c r="AE21" s="4">
        <f>IF(AND(I21="STANDARD",Q21="YES",H21&lt;'azure-standard-disk-prices'!B2, H21&gt;0),1+IF(M21="YES",1),"")</f>
        <v>0</v>
      </c>
      <c r="AF21" s="4">
        <f>IF(AND(I21="STANDARD",Q21="YES",H21&gt;'azure-standard-disk-prices'!B2,H21&lt;'azure-standard-disk-prices'!B3),1+IF(M21="YES",1),"")</f>
        <v>0</v>
      </c>
      <c r="AG21" s="4">
        <f>IF(AND(I21="STANDARD",Q21="YES",H21&gt;'azure-standard-disk-prices'!B3,H21&lt;'azure-standard-disk-prices'!B4),1+IF(M21="YES",1),"")</f>
        <v>0</v>
      </c>
      <c r="AH21" s="4">
        <f>IF(AND(I21="STANDARD",Q21="YES",H21&gt;'azure-standard-disk-prices'!B4,H21&lt;'azure-standard-disk-prices'!B5),1+IF(M21="YES",1),"")</f>
        <v>0</v>
      </c>
      <c r="AI21" s="4">
        <f>IF(AND(I21="STANDARD",Q21="YES",H21&gt;'azure-standard-disk-prices'!B5,H21&lt;'azure-standard-disk-prices'!B6),1+IF(M21="YES",1),"")</f>
        <v>0</v>
      </c>
      <c r="AJ21" s="4">
        <f>IF(AND(I21="STANDARD",Q21="YES",H21&gt;'azure-standard-disk-prices'!B6,H21&lt;'azure-standard-disk-prices'!B7),1+IF(M21="YES",1),"")</f>
        <v>0</v>
      </c>
      <c r="AK21" s="4">
        <f>IF(AND(I21="STANDARD",Q21="YES",H21&gt;'azure-standard-disk-prices'!B7,H21&lt;'azure-standard-disk-prices'!B8),1+IF(M21="YES",1),"")</f>
        <v>0</v>
      </c>
      <c r="AL21" s="4">
        <f>IF(AND(I21="STANDARD",Q21="YES",H21&gt;'azure-standard-disk-prices'!B8,H21&lt;'azure-standard-disk-prices'!B9),1+IF(M21="YES",1),"")</f>
        <v>0</v>
      </c>
      <c r="AM21" s="4">
        <f>IF(AND(I20="PREMIUM",Q20="YES",H20&lt;'azure-premium-disk-prices'!B2,H20&gt;0),1+IF(M20="YES",1),"")</f>
        <v>0</v>
      </c>
      <c r="AN21" s="4">
        <f>IF(AND(I20="PREMIUM",Q20="YES",H20&gt;'azure-premium-disk-prices'!B2,H20&lt;'azure-premium-disk-prices'!B3),1+IF(M20="YES",1),"")</f>
        <v>0</v>
      </c>
      <c r="AO21" s="4">
        <f>IF(AND(I20="PREMIUM",Q20="YES",H20&gt;'azure-premium-disk-prices'!B3,H20&lt;'azure-premium-disk-prices'!B4),1+IF(M20="YES",1),"")</f>
        <v>0</v>
      </c>
      <c r="AP21" s="4">
        <f>IF(AND(I20="PREMIUM",Q20="YES",H20&gt;'azure-premium-disk-prices'!B4,H20&lt;'azure-premium-disk-prices'!B5),1+IF(M20="YES",1),"")</f>
        <v>0</v>
      </c>
      <c r="AQ21" s="4">
        <f>IF(AND(I20="PREMIUM",Q20="YES",H20&gt;'azure-premium-disk-prices'!B5,H20&lt;'azure-premium-disk-prices'!B6),1+IF(M20="YES",1),"")</f>
        <v>0</v>
      </c>
      <c r="AR21" s="4">
        <f>IF(AND(I20="PREMIUM",Q20="YES",H20&gt;'azure-premium-disk-prices'!B6,H20&lt;'azure-premium-disk-prices'!B7),1+IF(M20="YES",1),"")</f>
        <v>0</v>
      </c>
      <c r="AS21" s="4">
        <f>IF(AND(I20="PREMIUM",Q20="YES",H20&gt;'azure-premium-disk-prices'!B7,H20&lt;'azure-premium-disk-prices'!B8),1+IF(M20="YES",1),"")</f>
        <v>0</v>
      </c>
      <c r="AT21" s="4">
        <f>IF(AND(I20="PREMIUM",Q20="YES",H20&gt;'azure-premium-disk-prices'!B8,H20&lt;'azure-premium-disk-prices'!B9),1+IF(M20="YES",1),"")</f>
        <v>0</v>
      </c>
      <c r="AU21" s="4">
        <f>IF(AND(M21="YES", Q21="YES"),1,"")</f>
        <v>0</v>
      </c>
      <c r="AV21" s="4">
        <f>IF(AND(J21="STANDARD", Q21="YES"), IF(M21="YES",2,1) ,"")</f>
        <v>0</v>
      </c>
      <c r="AW21" s="4">
        <f>IF( AND(J21="PREMIUM",  Q21="YES"), IF(M21="YES",2,1) ,"")</f>
        <v>0</v>
      </c>
    </row>
    <row r="22" spans="1:49">
      <c r="A22" s="2" t="s">
        <v>60</v>
      </c>
      <c r="B22" s="4">
        <f>SUM(AO1:AO251)</f>
        <v>0</v>
      </c>
      <c r="C22" s="4">
        <f>B22*'azure-premium-disk-prices'!C4</f>
        <v>0</v>
      </c>
      <c r="E22" s="3"/>
      <c r="F22" s="3"/>
      <c r="G22" s="3"/>
      <c r="H22" s="3"/>
      <c r="I22" s="3" t="s">
        <v>10</v>
      </c>
      <c r="J22" s="3" t="s">
        <v>10</v>
      </c>
      <c r="K22" s="3" t="s">
        <v>7</v>
      </c>
      <c r="L22" s="3" t="s">
        <v>7</v>
      </c>
      <c r="M22" s="3" t="s">
        <v>7</v>
      </c>
      <c r="N22" s="3">
        <v>730</v>
      </c>
      <c r="O22" s="3" t="s">
        <v>7</v>
      </c>
      <c r="P22" s="3" t="s">
        <v>3</v>
      </c>
      <c r="Q22" s="3">
        <f>IF(AND(E22&lt;&gt;"", F22&lt;&gt;"", G22&lt;&gt;"", H22&lt;&gt;"", I22&lt;&gt;"", J22&lt;&gt;"", K22&lt;&gt;"", L22&lt;&gt;"", M22&lt;&gt;"", N22&lt;&gt;"", O22&lt;&gt;""),"YES","NO")</f>
        <v>0</v>
      </c>
      <c r="R22" s="4">
        <f>IF(AD22=AA22, U22, IF(AD22=AB22,W22,Y22))</f>
        <v>0</v>
      </c>
      <c r="S22" s="4">
        <f>AD22</f>
        <v>0</v>
      </c>
      <c r="T22" s="4">
        <f> IF(AA22="" ,"",IF(AD22=AA22, "PAYG", IF(AD22=AB22,"1Y RI","3Y RI")))</f>
        <v>0</v>
      </c>
      <c r="U22" s="4">
        <f>IF(Q22="YES",VLOOKUP(V22 &amp; K22 &amp; L22,'azure-vm-prices-base'!G$2:H$118, 2, 0),"")</f>
        <v>0</v>
      </c>
      <c r="V22" s="4">
        <f>IF(Q22="YES", IF(O22="YES" , _xlfn.MINIFS('azure-vm-prices-base'!C$2:C$117, 'azure-vm-prices-base'!A$2:A$117,"&gt;="&amp;F22*(100-$B$2)/100, 'azure-vm-prices-base'!B$2:B$117,"&gt;="&amp;G22*(100-$B$2)/100, 'azure-vm-prices-base'!D$2:D$117,K22, 'azure-vm-prices-base'!E$2:E$117,L22), _xlfn.MINIFS('azure-vm-prices-base'!I$2:I$117, 'azure-vm-prices-base'!A$2:A$117,"&gt;="&amp;F22*(100-$B$2)/100, 'azure-vm-prices-base'!B$2:B$117,"&gt;="&amp;G22*(100-$B$2)/100, 'azure-vm-prices-base'!D$2:D$117,K22, 'azure-vm-prices-base'!E$2:E$117,L22)),"")</f>
        <v>0</v>
      </c>
      <c r="W22" s="4">
        <f>IF(Q22="YES",VLOOKUP(X22 &amp; K22 &amp; L22,'azure-vm-prices-1Y'!G$2:H$118  , 2, 0),"")</f>
        <v>0</v>
      </c>
      <c r="X22" s="4">
        <f>IF(Q22="YES", IF(O22="YES" , _xlfn.MINIFS('azure-vm-prices-1Y'!C$2:C$117,   'azure-vm-prices-1Y'!A$2:A$117  ,"&gt;="&amp;F22*(100-$B$2)/100, 'azure-vm-prices-1Y'!B$2:B$117  ,"&gt;="&amp;G22*(100-$B$2)/100, 'azure-vm-prices-1Y'!D$2:D$117,  K22, 'azure-vm-prices-1Y'!E$2:E$117,  L22), _xlfn.MINIFS('azure-vm-prices-1Y'!I$2:I$117,   'azure-vm-prices-1Y'!A$2:A$117  ,"&gt;="&amp;F22*(100-$B$2)/100, 'azure-vm-prices-1Y'!B$2:B$117,  "&gt;="&amp;G22*(100-$B$2)/100, 'azure-vm-prices-1Y'!D$2:D$117,  K22, 'azure-vm-prices-1Y'!E$2:E$117,  L22)),"")</f>
        <v>0</v>
      </c>
      <c r="Y22" s="4">
        <f>IF(Q22="YES",VLOOKUP(Z22 &amp; K22 &amp; L22,'azure-vm-prices-3Y'!G$2:H$118  , 2, 0),"")</f>
        <v>0</v>
      </c>
      <c r="Z22" s="4">
        <f>IF(Q22="YES", IF(O22="YES" , _xlfn.MINIFS('azure-vm-prices-3Y'!C$2:C$117,   'azure-vm-prices-3Y'!A$2:A$117  ,"&gt;="&amp;F22*(100-$B$2)/100, 'azure-vm-prices-3Y'!B$2:B$117  ,"&gt;="&amp;G22*(100-$B$2)/100, 'azure-vm-prices-3Y'!D$2:D$117,  K22, 'azure-vm-prices-3Y'!E$2:E$117,  L22), _xlfn.MINIFS('azure-vm-prices-3Y'!I$2:I$117,   'azure-vm-prices-3Y'!A$2:A$117  ,"&gt;="&amp;F22*(100-$B$2)/100, 'azure-vm-prices-3Y'!B$2:B$117,  "&gt;="&amp;G22*(100-$B$2)/100, 'azure-vm-prices-3Y'!D$2:D$117,  K22, 'azure-vm-prices-3Y'!E$2:E$117,  L22)),"")</f>
        <v>0</v>
      </c>
      <c r="AA22" s="4">
        <f>IF(Q22="YES",N22*V22*12,"")</f>
        <v>0</v>
      </c>
      <c r="AB22" s="4">
        <f>IF(Q22="YES",X22*8760,"")</f>
        <v>0</v>
      </c>
      <c r="AC22" s="4">
        <f>IF(Q22="YES",Z22*8760,"")</f>
        <v>0</v>
      </c>
      <c r="AD22" s="4">
        <f>IF(Q22="YES",IF(P22="YES", MIN(AA22:AC22), AA22),"")</f>
        <v>0</v>
      </c>
      <c r="AE22" s="4">
        <f>IF(AND(I22="STANDARD",Q22="YES",H22&lt;'azure-standard-disk-prices'!B2, H22&gt;0),1+IF(M22="YES",1),"")</f>
        <v>0</v>
      </c>
      <c r="AF22" s="4">
        <f>IF(AND(I22="STANDARD",Q22="YES",H22&gt;'azure-standard-disk-prices'!B2,H22&lt;'azure-standard-disk-prices'!B3),1+IF(M22="YES",1),"")</f>
        <v>0</v>
      </c>
      <c r="AG22" s="4">
        <f>IF(AND(I22="STANDARD",Q22="YES",H22&gt;'azure-standard-disk-prices'!B3,H22&lt;'azure-standard-disk-prices'!B4),1+IF(M22="YES",1),"")</f>
        <v>0</v>
      </c>
      <c r="AH22" s="4">
        <f>IF(AND(I22="STANDARD",Q22="YES",H22&gt;'azure-standard-disk-prices'!B4,H22&lt;'azure-standard-disk-prices'!B5),1+IF(M22="YES",1),"")</f>
        <v>0</v>
      </c>
      <c r="AI22" s="4">
        <f>IF(AND(I22="STANDARD",Q22="YES",H22&gt;'azure-standard-disk-prices'!B5,H22&lt;'azure-standard-disk-prices'!B6),1+IF(M22="YES",1),"")</f>
        <v>0</v>
      </c>
      <c r="AJ22" s="4">
        <f>IF(AND(I22="STANDARD",Q22="YES",H22&gt;'azure-standard-disk-prices'!B6,H22&lt;'azure-standard-disk-prices'!B7),1+IF(M22="YES",1),"")</f>
        <v>0</v>
      </c>
      <c r="AK22" s="4">
        <f>IF(AND(I22="STANDARD",Q22="YES",H22&gt;'azure-standard-disk-prices'!B7,H22&lt;'azure-standard-disk-prices'!B8),1+IF(M22="YES",1),"")</f>
        <v>0</v>
      </c>
      <c r="AL22" s="4">
        <f>IF(AND(I22="STANDARD",Q22="YES",H22&gt;'azure-standard-disk-prices'!B8,H22&lt;'azure-standard-disk-prices'!B9),1+IF(M22="YES",1),"")</f>
        <v>0</v>
      </c>
      <c r="AM22" s="4">
        <f>IF(AND(I21="PREMIUM",Q21="YES",H21&lt;'azure-premium-disk-prices'!B2,H21&gt;0),1+IF(M21="YES",1),"")</f>
        <v>0</v>
      </c>
      <c r="AN22" s="4">
        <f>IF(AND(I21="PREMIUM",Q21="YES",H21&gt;'azure-premium-disk-prices'!B2,H21&lt;'azure-premium-disk-prices'!B3),1+IF(M21="YES",1),"")</f>
        <v>0</v>
      </c>
      <c r="AO22" s="4">
        <f>IF(AND(I21="PREMIUM",Q21="YES",H21&gt;'azure-premium-disk-prices'!B3,H21&lt;'azure-premium-disk-prices'!B4),1+IF(M21="YES",1),"")</f>
        <v>0</v>
      </c>
      <c r="AP22" s="4">
        <f>IF(AND(I21="PREMIUM",Q21="YES",H21&gt;'azure-premium-disk-prices'!B4,H21&lt;'azure-premium-disk-prices'!B5),1+IF(M21="YES",1),"")</f>
        <v>0</v>
      </c>
      <c r="AQ22" s="4">
        <f>IF(AND(I21="PREMIUM",Q21="YES",H21&gt;'azure-premium-disk-prices'!B5,H21&lt;'azure-premium-disk-prices'!B6),1+IF(M21="YES",1),"")</f>
        <v>0</v>
      </c>
      <c r="AR22" s="4">
        <f>IF(AND(I21="PREMIUM",Q21="YES",H21&gt;'azure-premium-disk-prices'!B6,H21&lt;'azure-premium-disk-prices'!B7),1+IF(M21="YES",1),"")</f>
        <v>0</v>
      </c>
      <c r="AS22" s="4">
        <f>IF(AND(I21="PREMIUM",Q21="YES",H21&gt;'azure-premium-disk-prices'!B7,H21&lt;'azure-premium-disk-prices'!B8),1+IF(M21="YES",1),"")</f>
        <v>0</v>
      </c>
      <c r="AT22" s="4">
        <f>IF(AND(I21="PREMIUM",Q21="YES",H21&gt;'azure-premium-disk-prices'!B8,H21&lt;'azure-premium-disk-prices'!B9),1+IF(M21="YES",1),"")</f>
        <v>0</v>
      </c>
      <c r="AU22" s="4">
        <f>IF(AND(M22="YES", Q22="YES"),1,"")</f>
        <v>0</v>
      </c>
      <c r="AV22" s="4">
        <f>IF(AND(J22="STANDARD", Q22="YES"), IF(M22="YES",2,1) ,"")</f>
        <v>0</v>
      </c>
      <c r="AW22" s="4">
        <f>IF( AND(J22="PREMIUM",  Q22="YES"), IF(M22="YES",2,1) ,"")</f>
        <v>0</v>
      </c>
    </row>
    <row r="23" spans="1:49">
      <c r="A23" s="2" t="s">
        <v>61</v>
      </c>
      <c r="B23" s="4">
        <f>SUM(AP1:AP251)</f>
        <v>0</v>
      </c>
      <c r="C23" s="4">
        <f>B23*'azure-premium-disk-prices'!C5</f>
        <v>0</v>
      </c>
      <c r="E23" s="3"/>
      <c r="F23" s="3"/>
      <c r="G23" s="3"/>
      <c r="H23" s="3"/>
      <c r="I23" s="3" t="s">
        <v>10</v>
      </c>
      <c r="J23" s="3" t="s">
        <v>10</v>
      </c>
      <c r="K23" s="3" t="s">
        <v>7</v>
      </c>
      <c r="L23" s="3" t="s">
        <v>7</v>
      </c>
      <c r="M23" s="3" t="s">
        <v>7</v>
      </c>
      <c r="N23" s="3">
        <v>730</v>
      </c>
      <c r="O23" s="3" t="s">
        <v>7</v>
      </c>
      <c r="P23" s="3" t="s">
        <v>3</v>
      </c>
      <c r="Q23" s="3">
        <f>IF(AND(E23&lt;&gt;"", F23&lt;&gt;"", G23&lt;&gt;"", H23&lt;&gt;"", I23&lt;&gt;"", J23&lt;&gt;"", K23&lt;&gt;"", L23&lt;&gt;"", M23&lt;&gt;"", N23&lt;&gt;"", O23&lt;&gt;""),"YES","NO")</f>
        <v>0</v>
      </c>
      <c r="R23" s="4">
        <f>IF(AD23=AA23, U23, IF(AD23=AB23,W23,Y23))</f>
        <v>0</v>
      </c>
      <c r="S23" s="4">
        <f>AD23</f>
        <v>0</v>
      </c>
      <c r="T23" s="4">
        <f> IF(AA23="" ,"",IF(AD23=AA23, "PAYG", IF(AD23=AB23,"1Y RI","3Y RI")))</f>
        <v>0</v>
      </c>
      <c r="U23" s="4">
        <f>IF(Q23="YES",VLOOKUP(V23 &amp; K23 &amp; L23,'azure-vm-prices-base'!G$2:H$118, 2, 0),"")</f>
        <v>0</v>
      </c>
      <c r="V23" s="4">
        <f>IF(Q23="YES", IF(O23="YES" , _xlfn.MINIFS('azure-vm-prices-base'!C$2:C$117, 'azure-vm-prices-base'!A$2:A$117,"&gt;="&amp;F23*(100-$B$2)/100, 'azure-vm-prices-base'!B$2:B$117,"&gt;="&amp;G23*(100-$B$2)/100, 'azure-vm-prices-base'!D$2:D$117,K23, 'azure-vm-prices-base'!E$2:E$117,L23), _xlfn.MINIFS('azure-vm-prices-base'!I$2:I$117, 'azure-vm-prices-base'!A$2:A$117,"&gt;="&amp;F23*(100-$B$2)/100, 'azure-vm-prices-base'!B$2:B$117,"&gt;="&amp;G23*(100-$B$2)/100, 'azure-vm-prices-base'!D$2:D$117,K23, 'azure-vm-prices-base'!E$2:E$117,L23)),"")</f>
        <v>0</v>
      </c>
      <c r="W23" s="4">
        <f>IF(Q23="YES",VLOOKUP(X23 &amp; K23 &amp; L23,'azure-vm-prices-1Y'!G$2:H$118  , 2, 0),"")</f>
        <v>0</v>
      </c>
      <c r="X23" s="4">
        <f>IF(Q23="YES", IF(O23="YES" , _xlfn.MINIFS('azure-vm-prices-1Y'!C$2:C$117,   'azure-vm-prices-1Y'!A$2:A$117  ,"&gt;="&amp;F23*(100-$B$2)/100, 'azure-vm-prices-1Y'!B$2:B$117  ,"&gt;="&amp;G23*(100-$B$2)/100, 'azure-vm-prices-1Y'!D$2:D$117,  K23, 'azure-vm-prices-1Y'!E$2:E$117,  L23), _xlfn.MINIFS('azure-vm-prices-1Y'!I$2:I$117,   'azure-vm-prices-1Y'!A$2:A$117  ,"&gt;="&amp;F23*(100-$B$2)/100, 'azure-vm-prices-1Y'!B$2:B$117,  "&gt;="&amp;G23*(100-$B$2)/100, 'azure-vm-prices-1Y'!D$2:D$117,  K23, 'azure-vm-prices-1Y'!E$2:E$117,  L23)),"")</f>
        <v>0</v>
      </c>
      <c r="Y23" s="4">
        <f>IF(Q23="YES",VLOOKUP(Z23 &amp; K23 &amp; L23,'azure-vm-prices-3Y'!G$2:H$118  , 2, 0),"")</f>
        <v>0</v>
      </c>
      <c r="Z23" s="4">
        <f>IF(Q23="YES", IF(O23="YES" , _xlfn.MINIFS('azure-vm-prices-3Y'!C$2:C$117,   'azure-vm-prices-3Y'!A$2:A$117  ,"&gt;="&amp;F23*(100-$B$2)/100, 'azure-vm-prices-3Y'!B$2:B$117  ,"&gt;="&amp;G23*(100-$B$2)/100, 'azure-vm-prices-3Y'!D$2:D$117,  K23, 'azure-vm-prices-3Y'!E$2:E$117,  L23), _xlfn.MINIFS('azure-vm-prices-3Y'!I$2:I$117,   'azure-vm-prices-3Y'!A$2:A$117  ,"&gt;="&amp;F23*(100-$B$2)/100, 'azure-vm-prices-3Y'!B$2:B$117,  "&gt;="&amp;G23*(100-$B$2)/100, 'azure-vm-prices-3Y'!D$2:D$117,  K23, 'azure-vm-prices-3Y'!E$2:E$117,  L23)),"")</f>
        <v>0</v>
      </c>
      <c r="AA23" s="4">
        <f>IF(Q23="YES",N23*V23*12,"")</f>
        <v>0</v>
      </c>
      <c r="AB23" s="4">
        <f>IF(Q23="YES",X23*8760,"")</f>
        <v>0</v>
      </c>
      <c r="AC23" s="4">
        <f>IF(Q23="YES",Z23*8760,"")</f>
        <v>0</v>
      </c>
      <c r="AD23" s="4">
        <f>IF(Q23="YES",IF(P23="YES", MIN(AA23:AC23), AA23),"")</f>
        <v>0</v>
      </c>
      <c r="AE23" s="4">
        <f>IF(AND(I23="STANDARD",Q23="YES",H23&lt;'azure-standard-disk-prices'!B2, H23&gt;0),1+IF(M23="YES",1),"")</f>
        <v>0</v>
      </c>
      <c r="AF23" s="4">
        <f>IF(AND(I23="STANDARD",Q23="YES",H23&gt;'azure-standard-disk-prices'!B2,H23&lt;'azure-standard-disk-prices'!B3),1+IF(M23="YES",1),"")</f>
        <v>0</v>
      </c>
      <c r="AG23" s="4">
        <f>IF(AND(I23="STANDARD",Q23="YES",H23&gt;'azure-standard-disk-prices'!B3,H23&lt;'azure-standard-disk-prices'!B4),1+IF(M23="YES",1),"")</f>
        <v>0</v>
      </c>
      <c r="AH23" s="4">
        <f>IF(AND(I23="STANDARD",Q23="YES",H23&gt;'azure-standard-disk-prices'!B4,H23&lt;'azure-standard-disk-prices'!B5),1+IF(M23="YES",1),"")</f>
        <v>0</v>
      </c>
      <c r="AI23" s="4">
        <f>IF(AND(I23="STANDARD",Q23="YES",H23&gt;'azure-standard-disk-prices'!B5,H23&lt;'azure-standard-disk-prices'!B6),1+IF(M23="YES",1),"")</f>
        <v>0</v>
      </c>
      <c r="AJ23" s="4">
        <f>IF(AND(I23="STANDARD",Q23="YES",H23&gt;'azure-standard-disk-prices'!B6,H23&lt;'azure-standard-disk-prices'!B7),1+IF(M23="YES",1),"")</f>
        <v>0</v>
      </c>
      <c r="AK23" s="4">
        <f>IF(AND(I23="STANDARD",Q23="YES",H23&gt;'azure-standard-disk-prices'!B7,H23&lt;'azure-standard-disk-prices'!B8),1+IF(M23="YES",1),"")</f>
        <v>0</v>
      </c>
      <c r="AL23" s="4">
        <f>IF(AND(I23="STANDARD",Q23="YES",H23&gt;'azure-standard-disk-prices'!B8,H23&lt;'azure-standard-disk-prices'!B9),1+IF(M23="YES",1),"")</f>
        <v>0</v>
      </c>
      <c r="AM23" s="4">
        <f>IF(AND(I22="PREMIUM",Q22="YES",H22&lt;'azure-premium-disk-prices'!B2,H22&gt;0),1+IF(M22="YES",1),"")</f>
        <v>0</v>
      </c>
      <c r="AN23" s="4">
        <f>IF(AND(I22="PREMIUM",Q22="YES",H22&gt;'azure-premium-disk-prices'!B2,H22&lt;'azure-premium-disk-prices'!B3),1+IF(M22="YES",1),"")</f>
        <v>0</v>
      </c>
      <c r="AO23" s="4">
        <f>IF(AND(I22="PREMIUM",Q22="YES",H22&gt;'azure-premium-disk-prices'!B3,H22&lt;'azure-premium-disk-prices'!B4),1+IF(M22="YES",1),"")</f>
        <v>0</v>
      </c>
      <c r="AP23" s="4">
        <f>IF(AND(I22="PREMIUM",Q22="YES",H22&gt;'azure-premium-disk-prices'!B4,H22&lt;'azure-premium-disk-prices'!B5),1+IF(M22="YES",1),"")</f>
        <v>0</v>
      </c>
      <c r="AQ23" s="4">
        <f>IF(AND(I22="PREMIUM",Q22="YES",H22&gt;'azure-premium-disk-prices'!B5,H22&lt;'azure-premium-disk-prices'!B6),1+IF(M22="YES",1),"")</f>
        <v>0</v>
      </c>
      <c r="AR23" s="4">
        <f>IF(AND(I22="PREMIUM",Q22="YES",H22&gt;'azure-premium-disk-prices'!B6,H22&lt;'azure-premium-disk-prices'!B7),1+IF(M22="YES",1),"")</f>
        <v>0</v>
      </c>
      <c r="AS23" s="4">
        <f>IF(AND(I22="PREMIUM",Q22="YES",H22&gt;'azure-premium-disk-prices'!B7,H22&lt;'azure-premium-disk-prices'!B8),1+IF(M22="YES",1),"")</f>
        <v>0</v>
      </c>
      <c r="AT23" s="4">
        <f>IF(AND(I22="PREMIUM",Q22="YES",H22&gt;'azure-premium-disk-prices'!B8,H22&lt;'azure-premium-disk-prices'!B9),1+IF(M22="YES",1),"")</f>
        <v>0</v>
      </c>
      <c r="AU23" s="4">
        <f>IF(AND(M23="YES", Q23="YES"),1,"")</f>
        <v>0</v>
      </c>
      <c r="AV23" s="4">
        <f>IF(AND(J23="STANDARD", Q23="YES"), IF(M23="YES",2,1) ,"")</f>
        <v>0</v>
      </c>
      <c r="AW23" s="4">
        <f>IF( AND(J23="PREMIUM",  Q23="YES"), IF(M23="YES",2,1) ,"")</f>
        <v>0</v>
      </c>
    </row>
    <row r="24" spans="1:49">
      <c r="A24" s="2" t="s">
        <v>62</v>
      </c>
      <c r="B24" s="4">
        <f>SUM(AQ1:AQ251)</f>
        <v>0</v>
      </c>
      <c r="C24" s="4">
        <f>B24*'azure-premium-disk-prices'!C6</f>
        <v>0</v>
      </c>
      <c r="E24" s="3"/>
      <c r="F24" s="3"/>
      <c r="G24" s="3"/>
      <c r="H24" s="3"/>
      <c r="I24" s="3" t="s">
        <v>10</v>
      </c>
      <c r="J24" s="3" t="s">
        <v>10</v>
      </c>
      <c r="K24" s="3" t="s">
        <v>7</v>
      </c>
      <c r="L24" s="3" t="s">
        <v>7</v>
      </c>
      <c r="M24" s="3" t="s">
        <v>7</v>
      </c>
      <c r="N24" s="3">
        <v>730</v>
      </c>
      <c r="O24" s="3" t="s">
        <v>7</v>
      </c>
      <c r="P24" s="3" t="s">
        <v>3</v>
      </c>
      <c r="Q24" s="3">
        <f>IF(AND(E24&lt;&gt;"", F24&lt;&gt;"", G24&lt;&gt;"", H24&lt;&gt;"", I24&lt;&gt;"", J24&lt;&gt;"", K24&lt;&gt;"", L24&lt;&gt;"", M24&lt;&gt;"", N24&lt;&gt;"", O24&lt;&gt;""),"YES","NO")</f>
        <v>0</v>
      </c>
      <c r="R24" s="4">
        <f>IF(AD24=AA24, U24, IF(AD24=AB24,W24,Y24))</f>
        <v>0</v>
      </c>
      <c r="S24" s="4">
        <f>AD24</f>
        <v>0</v>
      </c>
      <c r="T24" s="4">
        <f> IF(AA24="" ,"",IF(AD24=AA24, "PAYG", IF(AD24=AB24,"1Y RI","3Y RI")))</f>
        <v>0</v>
      </c>
      <c r="U24" s="4">
        <f>IF(Q24="YES",VLOOKUP(V24 &amp; K24 &amp; L24,'azure-vm-prices-base'!G$2:H$118, 2, 0),"")</f>
        <v>0</v>
      </c>
      <c r="V24" s="4">
        <f>IF(Q24="YES", IF(O24="YES" , _xlfn.MINIFS('azure-vm-prices-base'!C$2:C$117, 'azure-vm-prices-base'!A$2:A$117,"&gt;="&amp;F24*(100-$B$2)/100, 'azure-vm-prices-base'!B$2:B$117,"&gt;="&amp;G24*(100-$B$2)/100, 'azure-vm-prices-base'!D$2:D$117,K24, 'azure-vm-prices-base'!E$2:E$117,L24), _xlfn.MINIFS('azure-vm-prices-base'!I$2:I$117, 'azure-vm-prices-base'!A$2:A$117,"&gt;="&amp;F24*(100-$B$2)/100, 'azure-vm-prices-base'!B$2:B$117,"&gt;="&amp;G24*(100-$B$2)/100, 'azure-vm-prices-base'!D$2:D$117,K24, 'azure-vm-prices-base'!E$2:E$117,L24)),"")</f>
        <v>0</v>
      </c>
      <c r="W24" s="4">
        <f>IF(Q24="YES",VLOOKUP(X24 &amp; K24 &amp; L24,'azure-vm-prices-1Y'!G$2:H$118  , 2, 0),"")</f>
        <v>0</v>
      </c>
      <c r="X24" s="4">
        <f>IF(Q24="YES", IF(O24="YES" , _xlfn.MINIFS('azure-vm-prices-1Y'!C$2:C$117,   'azure-vm-prices-1Y'!A$2:A$117  ,"&gt;="&amp;F24*(100-$B$2)/100, 'azure-vm-prices-1Y'!B$2:B$117  ,"&gt;="&amp;G24*(100-$B$2)/100, 'azure-vm-prices-1Y'!D$2:D$117,  K24, 'azure-vm-prices-1Y'!E$2:E$117,  L24), _xlfn.MINIFS('azure-vm-prices-1Y'!I$2:I$117,   'azure-vm-prices-1Y'!A$2:A$117  ,"&gt;="&amp;F24*(100-$B$2)/100, 'azure-vm-prices-1Y'!B$2:B$117,  "&gt;="&amp;G24*(100-$B$2)/100, 'azure-vm-prices-1Y'!D$2:D$117,  K24, 'azure-vm-prices-1Y'!E$2:E$117,  L24)),"")</f>
        <v>0</v>
      </c>
      <c r="Y24" s="4">
        <f>IF(Q24="YES",VLOOKUP(Z24 &amp; K24 &amp; L24,'azure-vm-prices-3Y'!G$2:H$118  , 2, 0),"")</f>
        <v>0</v>
      </c>
      <c r="Z24" s="4">
        <f>IF(Q24="YES", IF(O24="YES" , _xlfn.MINIFS('azure-vm-prices-3Y'!C$2:C$117,   'azure-vm-prices-3Y'!A$2:A$117  ,"&gt;="&amp;F24*(100-$B$2)/100, 'azure-vm-prices-3Y'!B$2:B$117  ,"&gt;="&amp;G24*(100-$B$2)/100, 'azure-vm-prices-3Y'!D$2:D$117,  K24, 'azure-vm-prices-3Y'!E$2:E$117,  L24), _xlfn.MINIFS('azure-vm-prices-3Y'!I$2:I$117,   'azure-vm-prices-3Y'!A$2:A$117  ,"&gt;="&amp;F24*(100-$B$2)/100, 'azure-vm-prices-3Y'!B$2:B$117,  "&gt;="&amp;G24*(100-$B$2)/100, 'azure-vm-prices-3Y'!D$2:D$117,  K24, 'azure-vm-prices-3Y'!E$2:E$117,  L24)),"")</f>
        <v>0</v>
      </c>
      <c r="AA24" s="4">
        <f>IF(Q24="YES",N24*V24*12,"")</f>
        <v>0</v>
      </c>
      <c r="AB24" s="4">
        <f>IF(Q24="YES",X24*8760,"")</f>
        <v>0</v>
      </c>
      <c r="AC24" s="4">
        <f>IF(Q24="YES",Z24*8760,"")</f>
        <v>0</v>
      </c>
      <c r="AD24" s="4">
        <f>IF(Q24="YES",IF(P24="YES", MIN(AA24:AC24), AA24),"")</f>
        <v>0</v>
      </c>
      <c r="AE24" s="4">
        <f>IF(AND(I24="STANDARD",Q24="YES",H24&lt;'azure-standard-disk-prices'!B2, H24&gt;0),1+IF(M24="YES",1),"")</f>
        <v>0</v>
      </c>
      <c r="AF24" s="4">
        <f>IF(AND(I24="STANDARD",Q24="YES",H24&gt;'azure-standard-disk-prices'!B2,H24&lt;'azure-standard-disk-prices'!B3),1+IF(M24="YES",1),"")</f>
        <v>0</v>
      </c>
      <c r="AG24" s="4">
        <f>IF(AND(I24="STANDARD",Q24="YES",H24&gt;'azure-standard-disk-prices'!B3,H24&lt;'azure-standard-disk-prices'!B4),1+IF(M24="YES",1),"")</f>
        <v>0</v>
      </c>
      <c r="AH24" s="4">
        <f>IF(AND(I24="STANDARD",Q24="YES",H24&gt;'azure-standard-disk-prices'!B4,H24&lt;'azure-standard-disk-prices'!B5),1+IF(M24="YES",1),"")</f>
        <v>0</v>
      </c>
      <c r="AI24" s="4">
        <f>IF(AND(I24="STANDARD",Q24="YES",H24&gt;'azure-standard-disk-prices'!B5,H24&lt;'azure-standard-disk-prices'!B6),1+IF(M24="YES",1),"")</f>
        <v>0</v>
      </c>
      <c r="AJ24" s="4">
        <f>IF(AND(I24="STANDARD",Q24="YES",H24&gt;'azure-standard-disk-prices'!B6,H24&lt;'azure-standard-disk-prices'!B7),1+IF(M24="YES",1),"")</f>
        <v>0</v>
      </c>
      <c r="AK24" s="4">
        <f>IF(AND(I24="STANDARD",Q24="YES",H24&gt;'azure-standard-disk-prices'!B7,H24&lt;'azure-standard-disk-prices'!B8),1+IF(M24="YES",1),"")</f>
        <v>0</v>
      </c>
      <c r="AL24" s="4">
        <f>IF(AND(I24="STANDARD",Q24="YES",H24&gt;'azure-standard-disk-prices'!B8,H24&lt;'azure-standard-disk-prices'!B9),1+IF(M24="YES",1),"")</f>
        <v>0</v>
      </c>
      <c r="AM24" s="4">
        <f>IF(AND(I23="PREMIUM",Q23="YES",H23&lt;'azure-premium-disk-prices'!B2,H23&gt;0),1+IF(M23="YES",1),"")</f>
        <v>0</v>
      </c>
      <c r="AN24" s="4">
        <f>IF(AND(I23="PREMIUM",Q23="YES",H23&gt;'azure-premium-disk-prices'!B2,H23&lt;'azure-premium-disk-prices'!B3),1+IF(M23="YES",1),"")</f>
        <v>0</v>
      </c>
      <c r="AO24" s="4">
        <f>IF(AND(I23="PREMIUM",Q23="YES",H23&gt;'azure-premium-disk-prices'!B3,H23&lt;'azure-premium-disk-prices'!B4),1+IF(M23="YES",1),"")</f>
        <v>0</v>
      </c>
      <c r="AP24" s="4">
        <f>IF(AND(I23="PREMIUM",Q23="YES",H23&gt;'azure-premium-disk-prices'!B4,H23&lt;'azure-premium-disk-prices'!B5),1+IF(M23="YES",1),"")</f>
        <v>0</v>
      </c>
      <c r="AQ24" s="4">
        <f>IF(AND(I23="PREMIUM",Q23="YES",H23&gt;'azure-premium-disk-prices'!B5,H23&lt;'azure-premium-disk-prices'!B6),1+IF(M23="YES",1),"")</f>
        <v>0</v>
      </c>
      <c r="AR24" s="4">
        <f>IF(AND(I23="PREMIUM",Q23="YES",H23&gt;'azure-premium-disk-prices'!B6,H23&lt;'azure-premium-disk-prices'!B7),1+IF(M23="YES",1),"")</f>
        <v>0</v>
      </c>
      <c r="AS24" s="4">
        <f>IF(AND(I23="PREMIUM",Q23="YES",H23&gt;'azure-premium-disk-prices'!B7,H23&lt;'azure-premium-disk-prices'!B8),1+IF(M23="YES",1),"")</f>
        <v>0</v>
      </c>
      <c r="AT24" s="4">
        <f>IF(AND(I23="PREMIUM",Q23="YES",H23&gt;'azure-premium-disk-prices'!B8,H23&lt;'azure-premium-disk-prices'!B9),1+IF(M23="YES",1),"")</f>
        <v>0</v>
      </c>
      <c r="AU24" s="4">
        <f>IF(AND(M24="YES", Q24="YES"),1,"")</f>
        <v>0</v>
      </c>
      <c r="AV24" s="4">
        <f>IF(AND(J24="STANDARD", Q24="YES"), IF(M24="YES",2,1) ,"")</f>
        <v>0</v>
      </c>
      <c r="AW24" s="4">
        <f>IF( AND(J24="PREMIUM",  Q24="YES"), IF(M24="YES",2,1) ,"")</f>
        <v>0</v>
      </c>
    </row>
    <row r="25" spans="1:49">
      <c r="A25" s="2" t="s">
        <v>63</v>
      </c>
      <c r="B25" s="4">
        <f>SUM(AR1:AR251)</f>
        <v>0</v>
      </c>
      <c r="C25" s="4">
        <f>B25*'azure-premium-disk-prices'!C7</f>
        <v>0</v>
      </c>
      <c r="E25" s="3"/>
      <c r="F25" s="3"/>
      <c r="G25" s="3"/>
      <c r="H25" s="3"/>
      <c r="I25" s="3" t="s">
        <v>10</v>
      </c>
      <c r="J25" s="3" t="s">
        <v>10</v>
      </c>
      <c r="K25" s="3" t="s">
        <v>7</v>
      </c>
      <c r="L25" s="3" t="s">
        <v>7</v>
      </c>
      <c r="M25" s="3" t="s">
        <v>7</v>
      </c>
      <c r="N25" s="3">
        <v>730</v>
      </c>
      <c r="O25" s="3" t="s">
        <v>7</v>
      </c>
      <c r="P25" s="3" t="s">
        <v>3</v>
      </c>
      <c r="Q25" s="3">
        <f>IF(AND(E25&lt;&gt;"", F25&lt;&gt;"", G25&lt;&gt;"", H25&lt;&gt;"", I25&lt;&gt;"", J25&lt;&gt;"", K25&lt;&gt;"", L25&lt;&gt;"", M25&lt;&gt;"", N25&lt;&gt;"", O25&lt;&gt;""),"YES","NO")</f>
        <v>0</v>
      </c>
      <c r="R25" s="4">
        <f>IF(AD25=AA25, U25, IF(AD25=AB25,W25,Y25))</f>
        <v>0</v>
      </c>
      <c r="S25" s="4">
        <f>AD25</f>
        <v>0</v>
      </c>
      <c r="T25" s="4">
        <f> IF(AA25="" ,"",IF(AD25=AA25, "PAYG", IF(AD25=AB25,"1Y RI","3Y RI")))</f>
        <v>0</v>
      </c>
      <c r="U25" s="4">
        <f>IF(Q25="YES",VLOOKUP(V25 &amp; K25 &amp; L25,'azure-vm-prices-base'!G$2:H$118, 2, 0),"")</f>
        <v>0</v>
      </c>
      <c r="V25" s="4">
        <f>IF(Q25="YES", IF(O25="YES" , _xlfn.MINIFS('azure-vm-prices-base'!C$2:C$117, 'azure-vm-prices-base'!A$2:A$117,"&gt;="&amp;F25*(100-$B$2)/100, 'azure-vm-prices-base'!B$2:B$117,"&gt;="&amp;G25*(100-$B$2)/100, 'azure-vm-prices-base'!D$2:D$117,K25, 'azure-vm-prices-base'!E$2:E$117,L25), _xlfn.MINIFS('azure-vm-prices-base'!I$2:I$117, 'azure-vm-prices-base'!A$2:A$117,"&gt;="&amp;F25*(100-$B$2)/100, 'azure-vm-prices-base'!B$2:B$117,"&gt;="&amp;G25*(100-$B$2)/100, 'azure-vm-prices-base'!D$2:D$117,K25, 'azure-vm-prices-base'!E$2:E$117,L25)),"")</f>
        <v>0</v>
      </c>
      <c r="W25" s="4">
        <f>IF(Q25="YES",VLOOKUP(X25 &amp; K25 &amp; L25,'azure-vm-prices-1Y'!G$2:H$118  , 2, 0),"")</f>
        <v>0</v>
      </c>
      <c r="X25" s="4">
        <f>IF(Q25="YES", IF(O25="YES" , _xlfn.MINIFS('azure-vm-prices-1Y'!C$2:C$117,   'azure-vm-prices-1Y'!A$2:A$117  ,"&gt;="&amp;F25*(100-$B$2)/100, 'azure-vm-prices-1Y'!B$2:B$117  ,"&gt;="&amp;G25*(100-$B$2)/100, 'azure-vm-prices-1Y'!D$2:D$117,  K25, 'azure-vm-prices-1Y'!E$2:E$117,  L25), _xlfn.MINIFS('azure-vm-prices-1Y'!I$2:I$117,   'azure-vm-prices-1Y'!A$2:A$117  ,"&gt;="&amp;F25*(100-$B$2)/100, 'azure-vm-prices-1Y'!B$2:B$117,  "&gt;="&amp;G25*(100-$B$2)/100, 'azure-vm-prices-1Y'!D$2:D$117,  K25, 'azure-vm-prices-1Y'!E$2:E$117,  L25)),"")</f>
        <v>0</v>
      </c>
      <c r="Y25" s="4">
        <f>IF(Q25="YES",VLOOKUP(Z25 &amp; K25 &amp; L25,'azure-vm-prices-3Y'!G$2:H$118  , 2, 0),"")</f>
        <v>0</v>
      </c>
      <c r="Z25" s="4">
        <f>IF(Q25="YES", IF(O25="YES" , _xlfn.MINIFS('azure-vm-prices-3Y'!C$2:C$117,   'azure-vm-prices-3Y'!A$2:A$117  ,"&gt;="&amp;F25*(100-$B$2)/100, 'azure-vm-prices-3Y'!B$2:B$117  ,"&gt;="&amp;G25*(100-$B$2)/100, 'azure-vm-prices-3Y'!D$2:D$117,  K25, 'azure-vm-prices-3Y'!E$2:E$117,  L25), _xlfn.MINIFS('azure-vm-prices-3Y'!I$2:I$117,   'azure-vm-prices-3Y'!A$2:A$117  ,"&gt;="&amp;F25*(100-$B$2)/100, 'azure-vm-prices-3Y'!B$2:B$117,  "&gt;="&amp;G25*(100-$B$2)/100, 'azure-vm-prices-3Y'!D$2:D$117,  K25, 'azure-vm-prices-3Y'!E$2:E$117,  L25)),"")</f>
        <v>0</v>
      </c>
      <c r="AA25" s="4">
        <f>IF(Q25="YES",N25*V25*12,"")</f>
        <v>0</v>
      </c>
      <c r="AB25" s="4">
        <f>IF(Q25="YES",X25*8760,"")</f>
        <v>0</v>
      </c>
      <c r="AC25" s="4">
        <f>IF(Q25="YES",Z25*8760,"")</f>
        <v>0</v>
      </c>
      <c r="AD25" s="4">
        <f>IF(Q25="YES",IF(P25="YES", MIN(AA25:AC25), AA25),"")</f>
        <v>0</v>
      </c>
      <c r="AE25" s="4">
        <f>IF(AND(I25="STANDARD",Q25="YES",H25&lt;'azure-standard-disk-prices'!B2, H25&gt;0),1+IF(M25="YES",1),"")</f>
        <v>0</v>
      </c>
      <c r="AF25" s="4">
        <f>IF(AND(I25="STANDARD",Q25="YES",H25&gt;'azure-standard-disk-prices'!B2,H25&lt;'azure-standard-disk-prices'!B3),1+IF(M25="YES",1),"")</f>
        <v>0</v>
      </c>
      <c r="AG25" s="4">
        <f>IF(AND(I25="STANDARD",Q25="YES",H25&gt;'azure-standard-disk-prices'!B3,H25&lt;'azure-standard-disk-prices'!B4),1+IF(M25="YES",1),"")</f>
        <v>0</v>
      </c>
      <c r="AH25" s="4">
        <f>IF(AND(I25="STANDARD",Q25="YES",H25&gt;'azure-standard-disk-prices'!B4,H25&lt;'azure-standard-disk-prices'!B5),1+IF(M25="YES",1),"")</f>
        <v>0</v>
      </c>
      <c r="AI25" s="4">
        <f>IF(AND(I25="STANDARD",Q25="YES",H25&gt;'azure-standard-disk-prices'!B5,H25&lt;'azure-standard-disk-prices'!B6),1+IF(M25="YES",1),"")</f>
        <v>0</v>
      </c>
      <c r="AJ25" s="4">
        <f>IF(AND(I25="STANDARD",Q25="YES",H25&gt;'azure-standard-disk-prices'!B6,H25&lt;'azure-standard-disk-prices'!B7),1+IF(M25="YES",1),"")</f>
        <v>0</v>
      </c>
      <c r="AK25" s="4">
        <f>IF(AND(I25="STANDARD",Q25="YES",H25&gt;'azure-standard-disk-prices'!B7,H25&lt;'azure-standard-disk-prices'!B8),1+IF(M25="YES",1),"")</f>
        <v>0</v>
      </c>
      <c r="AL25" s="4">
        <f>IF(AND(I25="STANDARD",Q25="YES",H25&gt;'azure-standard-disk-prices'!B8,H25&lt;'azure-standard-disk-prices'!B9),1+IF(M25="YES",1),"")</f>
        <v>0</v>
      </c>
      <c r="AM25" s="4">
        <f>IF(AND(I24="PREMIUM",Q24="YES",H24&lt;'azure-premium-disk-prices'!B2,H24&gt;0),1+IF(M24="YES",1),"")</f>
        <v>0</v>
      </c>
      <c r="AN25" s="4">
        <f>IF(AND(I24="PREMIUM",Q24="YES",H24&gt;'azure-premium-disk-prices'!B2,H24&lt;'azure-premium-disk-prices'!B3),1+IF(M24="YES",1),"")</f>
        <v>0</v>
      </c>
      <c r="AO25" s="4">
        <f>IF(AND(I24="PREMIUM",Q24="YES",H24&gt;'azure-premium-disk-prices'!B3,H24&lt;'azure-premium-disk-prices'!B4),1+IF(M24="YES",1),"")</f>
        <v>0</v>
      </c>
      <c r="AP25" s="4">
        <f>IF(AND(I24="PREMIUM",Q24="YES",H24&gt;'azure-premium-disk-prices'!B4,H24&lt;'azure-premium-disk-prices'!B5),1+IF(M24="YES",1),"")</f>
        <v>0</v>
      </c>
      <c r="AQ25" s="4">
        <f>IF(AND(I24="PREMIUM",Q24="YES",H24&gt;'azure-premium-disk-prices'!B5,H24&lt;'azure-premium-disk-prices'!B6),1+IF(M24="YES",1),"")</f>
        <v>0</v>
      </c>
      <c r="AR25" s="4">
        <f>IF(AND(I24="PREMIUM",Q24="YES",H24&gt;'azure-premium-disk-prices'!B6,H24&lt;'azure-premium-disk-prices'!B7),1+IF(M24="YES",1),"")</f>
        <v>0</v>
      </c>
      <c r="AS25" s="4">
        <f>IF(AND(I24="PREMIUM",Q24="YES",H24&gt;'azure-premium-disk-prices'!B7,H24&lt;'azure-premium-disk-prices'!B8),1+IF(M24="YES",1),"")</f>
        <v>0</v>
      </c>
      <c r="AT25" s="4">
        <f>IF(AND(I24="PREMIUM",Q24="YES",H24&gt;'azure-premium-disk-prices'!B8,H24&lt;'azure-premium-disk-prices'!B9),1+IF(M24="YES",1),"")</f>
        <v>0</v>
      </c>
      <c r="AU25" s="4">
        <f>IF(AND(M25="YES", Q25="YES"),1,"")</f>
        <v>0</v>
      </c>
      <c r="AV25" s="4">
        <f>IF(AND(J25="STANDARD", Q25="YES"), IF(M25="YES",2,1) ,"")</f>
        <v>0</v>
      </c>
      <c r="AW25" s="4">
        <f>IF( AND(J25="PREMIUM",  Q25="YES"), IF(M25="YES",2,1) ,"")</f>
        <v>0</v>
      </c>
    </row>
    <row r="26" spans="1:49">
      <c r="A26" s="2" t="s">
        <v>64</v>
      </c>
      <c r="B26" s="4">
        <f>SUM(AS1:AS251)</f>
        <v>0</v>
      </c>
      <c r="C26" s="4">
        <f>B26*'azure-premium-disk-prices'!C8</f>
        <v>0</v>
      </c>
      <c r="E26" s="3"/>
      <c r="F26" s="3"/>
      <c r="G26" s="3"/>
      <c r="H26" s="3"/>
      <c r="I26" s="3" t="s">
        <v>10</v>
      </c>
      <c r="J26" s="3" t="s">
        <v>10</v>
      </c>
      <c r="K26" s="3" t="s">
        <v>7</v>
      </c>
      <c r="L26" s="3" t="s">
        <v>7</v>
      </c>
      <c r="M26" s="3" t="s">
        <v>7</v>
      </c>
      <c r="N26" s="3">
        <v>730</v>
      </c>
      <c r="O26" s="3" t="s">
        <v>7</v>
      </c>
      <c r="P26" s="3" t="s">
        <v>3</v>
      </c>
      <c r="Q26" s="3">
        <f>IF(AND(E26&lt;&gt;"", F26&lt;&gt;"", G26&lt;&gt;"", H26&lt;&gt;"", I26&lt;&gt;"", J26&lt;&gt;"", K26&lt;&gt;"", L26&lt;&gt;"", M26&lt;&gt;"", N26&lt;&gt;"", O26&lt;&gt;""),"YES","NO")</f>
        <v>0</v>
      </c>
      <c r="R26" s="4">
        <f>IF(AD26=AA26, U26, IF(AD26=AB26,W26,Y26))</f>
        <v>0</v>
      </c>
      <c r="S26" s="4">
        <f>AD26</f>
        <v>0</v>
      </c>
      <c r="T26" s="4">
        <f> IF(AA26="" ,"",IF(AD26=AA26, "PAYG", IF(AD26=AB26,"1Y RI","3Y RI")))</f>
        <v>0</v>
      </c>
      <c r="U26" s="4">
        <f>IF(Q26="YES",VLOOKUP(V26 &amp; K26 &amp; L26,'azure-vm-prices-base'!G$2:H$118, 2, 0),"")</f>
        <v>0</v>
      </c>
      <c r="V26" s="4">
        <f>IF(Q26="YES", IF(O26="YES" , _xlfn.MINIFS('azure-vm-prices-base'!C$2:C$117, 'azure-vm-prices-base'!A$2:A$117,"&gt;="&amp;F26*(100-$B$2)/100, 'azure-vm-prices-base'!B$2:B$117,"&gt;="&amp;G26*(100-$B$2)/100, 'azure-vm-prices-base'!D$2:D$117,K26, 'azure-vm-prices-base'!E$2:E$117,L26), _xlfn.MINIFS('azure-vm-prices-base'!I$2:I$117, 'azure-vm-prices-base'!A$2:A$117,"&gt;="&amp;F26*(100-$B$2)/100, 'azure-vm-prices-base'!B$2:B$117,"&gt;="&amp;G26*(100-$B$2)/100, 'azure-vm-prices-base'!D$2:D$117,K26, 'azure-vm-prices-base'!E$2:E$117,L26)),"")</f>
        <v>0</v>
      </c>
      <c r="W26" s="4">
        <f>IF(Q26="YES",VLOOKUP(X26 &amp; K26 &amp; L26,'azure-vm-prices-1Y'!G$2:H$118  , 2, 0),"")</f>
        <v>0</v>
      </c>
      <c r="X26" s="4">
        <f>IF(Q26="YES", IF(O26="YES" , _xlfn.MINIFS('azure-vm-prices-1Y'!C$2:C$117,   'azure-vm-prices-1Y'!A$2:A$117  ,"&gt;="&amp;F26*(100-$B$2)/100, 'azure-vm-prices-1Y'!B$2:B$117  ,"&gt;="&amp;G26*(100-$B$2)/100, 'azure-vm-prices-1Y'!D$2:D$117,  K26, 'azure-vm-prices-1Y'!E$2:E$117,  L26), _xlfn.MINIFS('azure-vm-prices-1Y'!I$2:I$117,   'azure-vm-prices-1Y'!A$2:A$117  ,"&gt;="&amp;F26*(100-$B$2)/100, 'azure-vm-prices-1Y'!B$2:B$117,  "&gt;="&amp;G26*(100-$B$2)/100, 'azure-vm-prices-1Y'!D$2:D$117,  K26, 'azure-vm-prices-1Y'!E$2:E$117,  L26)),"")</f>
        <v>0</v>
      </c>
      <c r="Y26" s="4">
        <f>IF(Q26="YES",VLOOKUP(Z26 &amp; K26 &amp; L26,'azure-vm-prices-3Y'!G$2:H$118  , 2, 0),"")</f>
        <v>0</v>
      </c>
      <c r="Z26" s="4">
        <f>IF(Q26="YES", IF(O26="YES" , _xlfn.MINIFS('azure-vm-prices-3Y'!C$2:C$117,   'azure-vm-prices-3Y'!A$2:A$117  ,"&gt;="&amp;F26*(100-$B$2)/100, 'azure-vm-prices-3Y'!B$2:B$117  ,"&gt;="&amp;G26*(100-$B$2)/100, 'azure-vm-prices-3Y'!D$2:D$117,  K26, 'azure-vm-prices-3Y'!E$2:E$117,  L26), _xlfn.MINIFS('azure-vm-prices-3Y'!I$2:I$117,   'azure-vm-prices-3Y'!A$2:A$117  ,"&gt;="&amp;F26*(100-$B$2)/100, 'azure-vm-prices-3Y'!B$2:B$117,  "&gt;="&amp;G26*(100-$B$2)/100, 'azure-vm-prices-3Y'!D$2:D$117,  K26, 'azure-vm-prices-3Y'!E$2:E$117,  L26)),"")</f>
        <v>0</v>
      </c>
      <c r="AA26" s="4">
        <f>IF(Q26="YES",N26*V26*12,"")</f>
        <v>0</v>
      </c>
      <c r="AB26" s="4">
        <f>IF(Q26="YES",X26*8760,"")</f>
        <v>0</v>
      </c>
      <c r="AC26" s="4">
        <f>IF(Q26="YES",Z26*8760,"")</f>
        <v>0</v>
      </c>
      <c r="AD26" s="4">
        <f>IF(Q26="YES",IF(P26="YES", MIN(AA26:AC26), AA26),"")</f>
        <v>0</v>
      </c>
      <c r="AE26" s="4">
        <f>IF(AND(I26="STANDARD",Q26="YES",H26&lt;'azure-standard-disk-prices'!B2, H26&gt;0),1+IF(M26="YES",1),"")</f>
        <v>0</v>
      </c>
      <c r="AF26" s="4">
        <f>IF(AND(I26="STANDARD",Q26="YES",H26&gt;'azure-standard-disk-prices'!B2,H26&lt;'azure-standard-disk-prices'!B3),1+IF(M26="YES",1),"")</f>
        <v>0</v>
      </c>
      <c r="AG26" s="4">
        <f>IF(AND(I26="STANDARD",Q26="YES",H26&gt;'azure-standard-disk-prices'!B3,H26&lt;'azure-standard-disk-prices'!B4),1+IF(M26="YES",1),"")</f>
        <v>0</v>
      </c>
      <c r="AH26" s="4">
        <f>IF(AND(I26="STANDARD",Q26="YES",H26&gt;'azure-standard-disk-prices'!B4,H26&lt;'azure-standard-disk-prices'!B5),1+IF(M26="YES",1),"")</f>
        <v>0</v>
      </c>
      <c r="AI26" s="4">
        <f>IF(AND(I26="STANDARD",Q26="YES",H26&gt;'azure-standard-disk-prices'!B5,H26&lt;'azure-standard-disk-prices'!B6),1+IF(M26="YES",1),"")</f>
        <v>0</v>
      </c>
      <c r="AJ26" s="4">
        <f>IF(AND(I26="STANDARD",Q26="YES",H26&gt;'azure-standard-disk-prices'!B6,H26&lt;'azure-standard-disk-prices'!B7),1+IF(M26="YES",1),"")</f>
        <v>0</v>
      </c>
      <c r="AK26" s="4">
        <f>IF(AND(I26="STANDARD",Q26="YES",H26&gt;'azure-standard-disk-prices'!B7,H26&lt;'azure-standard-disk-prices'!B8),1+IF(M26="YES",1),"")</f>
        <v>0</v>
      </c>
      <c r="AL26" s="4">
        <f>IF(AND(I26="STANDARD",Q26="YES",H26&gt;'azure-standard-disk-prices'!B8,H26&lt;'azure-standard-disk-prices'!B9),1+IF(M26="YES",1),"")</f>
        <v>0</v>
      </c>
      <c r="AM26" s="4">
        <f>IF(AND(I25="PREMIUM",Q25="YES",H25&lt;'azure-premium-disk-prices'!B2,H25&gt;0),1+IF(M25="YES",1),"")</f>
        <v>0</v>
      </c>
      <c r="AN26" s="4">
        <f>IF(AND(I25="PREMIUM",Q25="YES",H25&gt;'azure-premium-disk-prices'!B2,H25&lt;'azure-premium-disk-prices'!B3),1+IF(M25="YES",1),"")</f>
        <v>0</v>
      </c>
      <c r="AO26" s="4">
        <f>IF(AND(I25="PREMIUM",Q25="YES",H25&gt;'azure-premium-disk-prices'!B3,H25&lt;'azure-premium-disk-prices'!B4),1+IF(M25="YES",1),"")</f>
        <v>0</v>
      </c>
      <c r="AP26" s="4">
        <f>IF(AND(I25="PREMIUM",Q25="YES",H25&gt;'azure-premium-disk-prices'!B4,H25&lt;'azure-premium-disk-prices'!B5),1+IF(M25="YES",1),"")</f>
        <v>0</v>
      </c>
      <c r="AQ26" s="4">
        <f>IF(AND(I25="PREMIUM",Q25="YES",H25&gt;'azure-premium-disk-prices'!B5,H25&lt;'azure-premium-disk-prices'!B6),1+IF(M25="YES",1),"")</f>
        <v>0</v>
      </c>
      <c r="AR26" s="4">
        <f>IF(AND(I25="PREMIUM",Q25="YES",H25&gt;'azure-premium-disk-prices'!B6,H25&lt;'azure-premium-disk-prices'!B7),1+IF(M25="YES",1),"")</f>
        <v>0</v>
      </c>
      <c r="AS26" s="4">
        <f>IF(AND(I25="PREMIUM",Q25="YES",H25&gt;'azure-premium-disk-prices'!B7,H25&lt;'azure-premium-disk-prices'!B8),1+IF(M25="YES",1),"")</f>
        <v>0</v>
      </c>
      <c r="AT26" s="4">
        <f>IF(AND(I25="PREMIUM",Q25="YES",H25&gt;'azure-premium-disk-prices'!B8,H25&lt;'azure-premium-disk-prices'!B9),1+IF(M25="YES",1),"")</f>
        <v>0</v>
      </c>
      <c r="AU26" s="4">
        <f>IF(AND(M26="YES", Q26="YES"),1,"")</f>
        <v>0</v>
      </c>
      <c r="AV26" s="4">
        <f>IF(AND(J26="STANDARD", Q26="YES"), IF(M26="YES",2,1) ,"")</f>
        <v>0</v>
      </c>
      <c r="AW26" s="4">
        <f>IF( AND(J26="PREMIUM",  Q26="YES"), IF(M26="YES",2,1) ,"")</f>
        <v>0</v>
      </c>
    </row>
    <row r="27" spans="1:49">
      <c r="A27" s="2" t="s">
        <v>65</v>
      </c>
      <c r="B27" s="4">
        <f>SUM(AT1:AT251)</f>
        <v>0</v>
      </c>
      <c r="C27" s="4">
        <f>B27*'azure-premium-disk-prices'!C9</f>
        <v>0</v>
      </c>
      <c r="E27" s="3"/>
      <c r="F27" s="3"/>
      <c r="G27" s="3"/>
      <c r="H27" s="3"/>
      <c r="I27" s="3" t="s">
        <v>10</v>
      </c>
      <c r="J27" s="3" t="s">
        <v>10</v>
      </c>
      <c r="K27" s="3" t="s">
        <v>7</v>
      </c>
      <c r="L27" s="3" t="s">
        <v>7</v>
      </c>
      <c r="M27" s="3" t="s">
        <v>7</v>
      </c>
      <c r="N27" s="3">
        <v>730</v>
      </c>
      <c r="O27" s="3" t="s">
        <v>7</v>
      </c>
      <c r="P27" s="3" t="s">
        <v>3</v>
      </c>
      <c r="Q27" s="3">
        <f>IF(AND(E27&lt;&gt;"", F27&lt;&gt;"", G27&lt;&gt;"", H27&lt;&gt;"", I27&lt;&gt;"", J27&lt;&gt;"", K27&lt;&gt;"", L27&lt;&gt;"", M27&lt;&gt;"", N27&lt;&gt;"", O27&lt;&gt;""),"YES","NO")</f>
        <v>0</v>
      </c>
      <c r="R27" s="4">
        <f>IF(AD27=AA27, U27, IF(AD27=AB27,W27,Y27))</f>
        <v>0</v>
      </c>
      <c r="S27" s="4">
        <f>AD27</f>
        <v>0</v>
      </c>
      <c r="T27" s="4">
        <f> IF(AA27="" ,"",IF(AD27=AA27, "PAYG", IF(AD27=AB27,"1Y RI","3Y RI")))</f>
        <v>0</v>
      </c>
      <c r="U27" s="4">
        <f>IF(Q27="YES",VLOOKUP(V27 &amp; K27 &amp; L27,'azure-vm-prices-base'!G$2:H$118, 2, 0),"")</f>
        <v>0</v>
      </c>
      <c r="V27" s="4">
        <f>IF(Q27="YES", IF(O27="YES" , _xlfn.MINIFS('azure-vm-prices-base'!C$2:C$117, 'azure-vm-prices-base'!A$2:A$117,"&gt;="&amp;F27*(100-$B$2)/100, 'azure-vm-prices-base'!B$2:B$117,"&gt;="&amp;G27*(100-$B$2)/100, 'azure-vm-prices-base'!D$2:D$117,K27, 'azure-vm-prices-base'!E$2:E$117,L27), _xlfn.MINIFS('azure-vm-prices-base'!I$2:I$117, 'azure-vm-prices-base'!A$2:A$117,"&gt;="&amp;F27*(100-$B$2)/100, 'azure-vm-prices-base'!B$2:B$117,"&gt;="&amp;G27*(100-$B$2)/100, 'azure-vm-prices-base'!D$2:D$117,K27, 'azure-vm-prices-base'!E$2:E$117,L27)),"")</f>
        <v>0</v>
      </c>
      <c r="W27" s="4">
        <f>IF(Q27="YES",VLOOKUP(X27 &amp; K27 &amp; L27,'azure-vm-prices-1Y'!G$2:H$118  , 2, 0),"")</f>
        <v>0</v>
      </c>
      <c r="X27" s="4">
        <f>IF(Q27="YES", IF(O27="YES" , _xlfn.MINIFS('azure-vm-prices-1Y'!C$2:C$117,   'azure-vm-prices-1Y'!A$2:A$117  ,"&gt;="&amp;F27*(100-$B$2)/100, 'azure-vm-prices-1Y'!B$2:B$117  ,"&gt;="&amp;G27*(100-$B$2)/100, 'azure-vm-prices-1Y'!D$2:D$117,  K27, 'azure-vm-prices-1Y'!E$2:E$117,  L27), _xlfn.MINIFS('azure-vm-prices-1Y'!I$2:I$117,   'azure-vm-prices-1Y'!A$2:A$117  ,"&gt;="&amp;F27*(100-$B$2)/100, 'azure-vm-prices-1Y'!B$2:B$117,  "&gt;="&amp;G27*(100-$B$2)/100, 'azure-vm-prices-1Y'!D$2:D$117,  K27, 'azure-vm-prices-1Y'!E$2:E$117,  L27)),"")</f>
        <v>0</v>
      </c>
      <c r="Y27" s="4">
        <f>IF(Q27="YES",VLOOKUP(Z27 &amp; K27 &amp; L27,'azure-vm-prices-3Y'!G$2:H$118  , 2, 0),"")</f>
        <v>0</v>
      </c>
      <c r="Z27" s="4">
        <f>IF(Q27="YES", IF(O27="YES" , _xlfn.MINIFS('azure-vm-prices-3Y'!C$2:C$117,   'azure-vm-prices-3Y'!A$2:A$117  ,"&gt;="&amp;F27*(100-$B$2)/100, 'azure-vm-prices-3Y'!B$2:B$117  ,"&gt;="&amp;G27*(100-$B$2)/100, 'azure-vm-prices-3Y'!D$2:D$117,  K27, 'azure-vm-prices-3Y'!E$2:E$117,  L27), _xlfn.MINIFS('azure-vm-prices-3Y'!I$2:I$117,   'azure-vm-prices-3Y'!A$2:A$117  ,"&gt;="&amp;F27*(100-$B$2)/100, 'azure-vm-prices-3Y'!B$2:B$117,  "&gt;="&amp;G27*(100-$B$2)/100, 'azure-vm-prices-3Y'!D$2:D$117,  K27, 'azure-vm-prices-3Y'!E$2:E$117,  L27)),"")</f>
        <v>0</v>
      </c>
      <c r="AA27" s="4">
        <f>IF(Q27="YES",N27*V27*12,"")</f>
        <v>0</v>
      </c>
      <c r="AB27" s="4">
        <f>IF(Q27="YES",X27*8760,"")</f>
        <v>0</v>
      </c>
      <c r="AC27" s="4">
        <f>IF(Q27="YES",Z27*8760,"")</f>
        <v>0</v>
      </c>
      <c r="AD27" s="4">
        <f>IF(Q27="YES",IF(P27="YES", MIN(AA27:AC27), AA27),"")</f>
        <v>0</v>
      </c>
      <c r="AE27" s="4">
        <f>IF(AND(I27="STANDARD",Q27="YES",H27&lt;'azure-standard-disk-prices'!B2, H27&gt;0),1+IF(M27="YES",1),"")</f>
        <v>0</v>
      </c>
      <c r="AF27" s="4">
        <f>IF(AND(I27="STANDARD",Q27="YES",H27&gt;'azure-standard-disk-prices'!B2,H27&lt;'azure-standard-disk-prices'!B3),1+IF(M27="YES",1),"")</f>
        <v>0</v>
      </c>
      <c r="AG27" s="4">
        <f>IF(AND(I27="STANDARD",Q27="YES",H27&gt;'azure-standard-disk-prices'!B3,H27&lt;'azure-standard-disk-prices'!B4),1+IF(M27="YES",1),"")</f>
        <v>0</v>
      </c>
      <c r="AH27" s="4">
        <f>IF(AND(I27="STANDARD",Q27="YES",H27&gt;'azure-standard-disk-prices'!B4,H27&lt;'azure-standard-disk-prices'!B5),1+IF(M27="YES",1),"")</f>
        <v>0</v>
      </c>
      <c r="AI27" s="4">
        <f>IF(AND(I27="STANDARD",Q27="YES",H27&gt;'azure-standard-disk-prices'!B5,H27&lt;'azure-standard-disk-prices'!B6),1+IF(M27="YES",1),"")</f>
        <v>0</v>
      </c>
      <c r="AJ27" s="4">
        <f>IF(AND(I27="STANDARD",Q27="YES",H27&gt;'azure-standard-disk-prices'!B6,H27&lt;'azure-standard-disk-prices'!B7),1+IF(M27="YES",1),"")</f>
        <v>0</v>
      </c>
      <c r="AK27" s="4">
        <f>IF(AND(I27="STANDARD",Q27="YES",H27&gt;'azure-standard-disk-prices'!B7,H27&lt;'azure-standard-disk-prices'!B8),1+IF(M27="YES",1),"")</f>
        <v>0</v>
      </c>
      <c r="AL27" s="4">
        <f>IF(AND(I27="STANDARD",Q27="YES",H27&gt;'azure-standard-disk-prices'!B8,H27&lt;'azure-standard-disk-prices'!B9),1+IF(M27="YES",1),"")</f>
        <v>0</v>
      </c>
      <c r="AM27" s="4">
        <f>IF(AND(I26="PREMIUM",Q26="YES",H26&lt;'azure-premium-disk-prices'!B2,H26&gt;0),1+IF(M26="YES",1),"")</f>
        <v>0</v>
      </c>
      <c r="AN27" s="4">
        <f>IF(AND(I26="PREMIUM",Q26="YES",H26&gt;'azure-premium-disk-prices'!B2,H26&lt;'azure-premium-disk-prices'!B3),1+IF(M26="YES",1),"")</f>
        <v>0</v>
      </c>
      <c r="AO27" s="4">
        <f>IF(AND(I26="PREMIUM",Q26="YES",H26&gt;'azure-premium-disk-prices'!B3,H26&lt;'azure-premium-disk-prices'!B4),1+IF(M26="YES",1),"")</f>
        <v>0</v>
      </c>
      <c r="AP27" s="4">
        <f>IF(AND(I26="PREMIUM",Q26="YES",H26&gt;'azure-premium-disk-prices'!B4,H26&lt;'azure-premium-disk-prices'!B5),1+IF(M26="YES",1),"")</f>
        <v>0</v>
      </c>
      <c r="AQ27" s="4">
        <f>IF(AND(I26="PREMIUM",Q26="YES",H26&gt;'azure-premium-disk-prices'!B5,H26&lt;'azure-premium-disk-prices'!B6),1+IF(M26="YES",1),"")</f>
        <v>0</v>
      </c>
      <c r="AR27" s="4">
        <f>IF(AND(I26="PREMIUM",Q26="YES",H26&gt;'azure-premium-disk-prices'!B6,H26&lt;'azure-premium-disk-prices'!B7),1+IF(M26="YES",1),"")</f>
        <v>0</v>
      </c>
      <c r="AS27" s="4">
        <f>IF(AND(I26="PREMIUM",Q26="YES",H26&gt;'azure-premium-disk-prices'!B7,H26&lt;'azure-premium-disk-prices'!B8),1+IF(M26="YES",1),"")</f>
        <v>0</v>
      </c>
      <c r="AT27" s="4">
        <f>IF(AND(I26="PREMIUM",Q26="YES",H26&gt;'azure-premium-disk-prices'!B8,H26&lt;'azure-premium-disk-prices'!B9),1+IF(M26="YES",1),"")</f>
        <v>0</v>
      </c>
      <c r="AU27" s="4">
        <f>IF(AND(M27="YES", Q27="YES"),1,"")</f>
        <v>0</v>
      </c>
      <c r="AV27" s="4">
        <f>IF(AND(J27="STANDARD", Q27="YES"), IF(M27="YES",2,1) ,"")</f>
        <v>0</v>
      </c>
      <c r="AW27" s="4">
        <f>IF( AND(J27="PREMIUM",  Q27="YES"), IF(M27="YES",2,1) ,"")</f>
        <v>0</v>
      </c>
    </row>
    <row r="28" spans="1:49">
      <c r="E28" s="3"/>
      <c r="F28" s="3"/>
      <c r="G28" s="3"/>
      <c r="H28" s="3"/>
      <c r="I28" s="3" t="s">
        <v>10</v>
      </c>
      <c r="J28" s="3" t="s">
        <v>10</v>
      </c>
      <c r="K28" s="3" t="s">
        <v>7</v>
      </c>
      <c r="L28" s="3" t="s">
        <v>7</v>
      </c>
      <c r="M28" s="3" t="s">
        <v>7</v>
      </c>
      <c r="N28" s="3">
        <v>730</v>
      </c>
      <c r="O28" s="3" t="s">
        <v>7</v>
      </c>
      <c r="P28" s="3" t="s">
        <v>3</v>
      </c>
      <c r="Q28" s="3">
        <f>IF(AND(E28&lt;&gt;"", F28&lt;&gt;"", G28&lt;&gt;"", H28&lt;&gt;"", I28&lt;&gt;"", J28&lt;&gt;"", K28&lt;&gt;"", L28&lt;&gt;"", M28&lt;&gt;"", N28&lt;&gt;"", O28&lt;&gt;""),"YES","NO")</f>
        <v>0</v>
      </c>
      <c r="R28" s="4">
        <f>IF(AD28=AA28, U28, IF(AD28=AB28,W28,Y28))</f>
        <v>0</v>
      </c>
      <c r="S28" s="4">
        <f>AD28</f>
        <v>0</v>
      </c>
      <c r="T28" s="4">
        <f> IF(AA28="" ,"",IF(AD28=AA28, "PAYG", IF(AD28=AB28,"1Y RI","3Y RI")))</f>
        <v>0</v>
      </c>
      <c r="U28" s="4">
        <f>IF(Q28="YES",VLOOKUP(V28 &amp; K28 &amp; L28,'azure-vm-prices-base'!G$2:H$118, 2, 0),"")</f>
        <v>0</v>
      </c>
      <c r="V28" s="4">
        <f>IF(Q28="YES", IF(O28="YES" , _xlfn.MINIFS('azure-vm-prices-base'!C$2:C$117, 'azure-vm-prices-base'!A$2:A$117,"&gt;="&amp;F28*(100-$B$2)/100, 'azure-vm-prices-base'!B$2:B$117,"&gt;="&amp;G28*(100-$B$2)/100, 'azure-vm-prices-base'!D$2:D$117,K28, 'azure-vm-prices-base'!E$2:E$117,L28), _xlfn.MINIFS('azure-vm-prices-base'!I$2:I$117, 'azure-vm-prices-base'!A$2:A$117,"&gt;="&amp;F28*(100-$B$2)/100, 'azure-vm-prices-base'!B$2:B$117,"&gt;="&amp;G28*(100-$B$2)/100, 'azure-vm-prices-base'!D$2:D$117,K28, 'azure-vm-prices-base'!E$2:E$117,L28)),"")</f>
        <v>0</v>
      </c>
      <c r="W28" s="4">
        <f>IF(Q28="YES",VLOOKUP(X28 &amp; K28 &amp; L28,'azure-vm-prices-1Y'!G$2:H$118  , 2, 0),"")</f>
        <v>0</v>
      </c>
      <c r="X28" s="4">
        <f>IF(Q28="YES", IF(O28="YES" , _xlfn.MINIFS('azure-vm-prices-1Y'!C$2:C$117,   'azure-vm-prices-1Y'!A$2:A$117  ,"&gt;="&amp;F28*(100-$B$2)/100, 'azure-vm-prices-1Y'!B$2:B$117  ,"&gt;="&amp;G28*(100-$B$2)/100, 'azure-vm-prices-1Y'!D$2:D$117,  K28, 'azure-vm-prices-1Y'!E$2:E$117,  L28), _xlfn.MINIFS('azure-vm-prices-1Y'!I$2:I$117,   'azure-vm-prices-1Y'!A$2:A$117  ,"&gt;="&amp;F28*(100-$B$2)/100, 'azure-vm-prices-1Y'!B$2:B$117,  "&gt;="&amp;G28*(100-$B$2)/100, 'azure-vm-prices-1Y'!D$2:D$117,  K28, 'azure-vm-prices-1Y'!E$2:E$117,  L28)),"")</f>
        <v>0</v>
      </c>
      <c r="Y28" s="4">
        <f>IF(Q28="YES",VLOOKUP(Z28 &amp; K28 &amp; L28,'azure-vm-prices-3Y'!G$2:H$118  , 2, 0),"")</f>
        <v>0</v>
      </c>
      <c r="Z28" s="4">
        <f>IF(Q28="YES", IF(O28="YES" , _xlfn.MINIFS('azure-vm-prices-3Y'!C$2:C$117,   'azure-vm-prices-3Y'!A$2:A$117  ,"&gt;="&amp;F28*(100-$B$2)/100, 'azure-vm-prices-3Y'!B$2:B$117  ,"&gt;="&amp;G28*(100-$B$2)/100, 'azure-vm-prices-3Y'!D$2:D$117,  K28, 'azure-vm-prices-3Y'!E$2:E$117,  L28), _xlfn.MINIFS('azure-vm-prices-3Y'!I$2:I$117,   'azure-vm-prices-3Y'!A$2:A$117  ,"&gt;="&amp;F28*(100-$B$2)/100, 'azure-vm-prices-3Y'!B$2:B$117,  "&gt;="&amp;G28*(100-$B$2)/100, 'azure-vm-prices-3Y'!D$2:D$117,  K28, 'azure-vm-prices-3Y'!E$2:E$117,  L28)),"")</f>
        <v>0</v>
      </c>
      <c r="AA28" s="4">
        <f>IF(Q28="YES",N28*V28*12,"")</f>
        <v>0</v>
      </c>
      <c r="AB28" s="4">
        <f>IF(Q28="YES",X28*8760,"")</f>
        <v>0</v>
      </c>
      <c r="AC28" s="4">
        <f>IF(Q28="YES",Z28*8760,"")</f>
        <v>0</v>
      </c>
      <c r="AD28" s="4">
        <f>IF(Q28="YES",IF(P28="YES", MIN(AA28:AC28), AA28),"")</f>
        <v>0</v>
      </c>
      <c r="AE28" s="4">
        <f>IF(AND(I28="STANDARD",Q28="YES",H28&lt;'azure-standard-disk-prices'!B2, H28&gt;0),1+IF(M28="YES",1),"")</f>
        <v>0</v>
      </c>
      <c r="AF28" s="4">
        <f>IF(AND(I28="STANDARD",Q28="YES",H28&gt;'azure-standard-disk-prices'!B2,H28&lt;'azure-standard-disk-prices'!B3),1+IF(M28="YES",1),"")</f>
        <v>0</v>
      </c>
      <c r="AG28" s="4">
        <f>IF(AND(I28="STANDARD",Q28="YES",H28&gt;'azure-standard-disk-prices'!B3,H28&lt;'azure-standard-disk-prices'!B4),1+IF(M28="YES",1),"")</f>
        <v>0</v>
      </c>
      <c r="AH28" s="4">
        <f>IF(AND(I28="STANDARD",Q28="YES",H28&gt;'azure-standard-disk-prices'!B4,H28&lt;'azure-standard-disk-prices'!B5),1+IF(M28="YES",1),"")</f>
        <v>0</v>
      </c>
      <c r="AI28" s="4">
        <f>IF(AND(I28="STANDARD",Q28="YES",H28&gt;'azure-standard-disk-prices'!B5,H28&lt;'azure-standard-disk-prices'!B6),1+IF(M28="YES",1),"")</f>
        <v>0</v>
      </c>
      <c r="AJ28" s="4">
        <f>IF(AND(I28="STANDARD",Q28="YES",H28&gt;'azure-standard-disk-prices'!B6,H28&lt;'azure-standard-disk-prices'!B7),1+IF(M28="YES",1),"")</f>
        <v>0</v>
      </c>
      <c r="AK28" s="4">
        <f>IF(AND(I28="STANDARD",Q28="YES",H28&gt;'azure-standard-disk-prices'!B7,H28&lt;'azure-standard-disk-prices'!B8),1+IF(M28="YES",1),"")</f>
        <v>0</v>
      </c>
      <c r="AL28" s="4">
        <f>IF(AND(I28="STANDARD",Q28="YES",H28&gt;'azure-standard-disk-prices'!B8,H28&lt;'azure-standard-disk-prices'!B9),1+IF(M28="YES",1),"")</f>
        <v>0</v>
      </c>
      <c r="AM28" s="4">
        <f>IF(AND(I27="PREMIUM",Q27="YES",H27&lt;'azure-premium-disk-prices'!B2,H27&gt;0),1+IF(M27="YES",1),"")</f>
        <v>0</v>
      </c>
      <c r="AN28" s="4">
        <f>IF(AND(I27="PREMIUM",Q27="YES",H27&gt;'azure-premium-disk-prices'!B2,H27&lt;'azure-premium-disk-prices'!B3),1+IF(M27="YES",1),"")</f>
        <v>0</v>
      </c>
      <c r="AO28" s="4">
        <f>IF(AND(I27="PREMIUM",Q27="YES",H27&gt;'azure-premium-disk-prices'!B3,H27&lt;'azure-premium-disk-prices'!B4),1+IF(M27="YES",1),"")</f>
        <v>0</v>
      </c>
      <c r="AP28" s="4">
        <f>IF(AND(I27="PREMIUM",Q27="YES",H27&gt;'azure-premium-disk-prices'!B4,H27&lt;'azure-premium-disk-prices'!B5),1+IF(M27="YES",1),"")</f>
        <v>0</v>
      </c>
      <c r="AQ28" s="4">
        <f>IF(AND(I27="PREMIUM",Q27="YES",H27&gt;'azure-premium-disk-prices'!B5,H27&lt;'azure-premium-disk-prices'!B6),1+IF(M27="YES",1),"")</f>
        <v>0</v>
      </c>
      <c r="AR28" s="4">
        <f>IF(AND(I27="PREMIUM",Q27="YES",H27&gt;'azure-premium-disk-prices'!B6,H27&lt;'azure-premium-disk-prices'!B7),1+IF(M27="YES",1),"")</f>
        <v>0</v>
      </c>
      <c r="AS28" s="4">
        <f>IF(AND(I27="PREMIUM",Q27="YES",H27&gt;'azure-premium-disk-prices'!B7,H27&lt;'azure-premium-disk-prices'!B8),1+IF(M27="YES",1),"")</f>
        <v>0</v>
      </c>
      <c r="AT28" s="4">
        <f>IF(AND(I27="PREMIUM",Q27="YES",H27&gt;'azure-premium-disk-prices'!B8,H27&lt;'azure-premium-disk-prices'!B9),1+IF(M27="YES",1),"")</f>
        <v>0</v>
      </c>
      <c r="AU28" s="4">
        <f>IF(AND(M28="YES", Q28="YES"),1,"")</f>
        <v>0</v>
      </c>
      <c r="AV28" s="4">
        <f>IF(AND(J28="STANDARD", Q28="YES"), IF(M28="YES",2,1) ,"")</f>
        <v>0</v>
      </c>
      <c r="AW28" s="4">
        <f>IF( AND(J28="PREMIUM",  Q28="YES"), IF(M28="YES",2,1) ,"")</f>
        <v>0</v>
      </c>
    </row>
    <row r="29" spans="1:49">
      <c r="A29" s="2" t="s">
        <v>66</v>
      </c>
      <c r="B29" s="2"/>
      <c r="C29" s="2"/>
      <c r="E29" s="3"/>
      <c r="F29" s="3"/>
      <c r="G29" s="3"/>
      <c r="H29" s="3"/>
      <c r="I29" s="3" t="s">
        <v>10</v>
      </c>
      <c r="J29" s="3" t="s">
        <v>10</v>
      </c>
      <c r="K29" s="3" t="s">
        <v>7</v>
      </c>
      <c r="L29" s="3" t="s">
        <v>7</v>
      </c>
      <c r="M29" s="3" t="s">
        <v>7</v>
      </c>
      <c r="N29" s="3">
        <v>730</v>
      </c>
      <c r="O29" s="3" t="s">
        <v>7</v>
      </c>
      <c r="P29" s="3" t="s">
        <v>3</v>
      </c>
      <c r="Q29" s="3">
        <f>IF(AND(E29&lt;&gt;"", F29&lt;&gt;"", G29&lt;&gt;"", H29&lt;&gt;"", I29&lt;&gt;"", J29&lt;&gt;"", K29&lt;&gt;"", L29&lt;&gt;"", M29&lt;&gt;"", N29&lt;&gt;"", O29&lt;&gt;""),"YES","NO")</f>
        <v>0</v>
      </c>
      <c r="R29" s="4">
        <f>IF(AD29=AA29, U29, IF(AD29=AB29,W29,Y29))</f>
        <v>0</v>
      </c>
      <c r="S29" s="4">
        <f>AD29</f>
        <v>0</v>
      </c>
      <c r="T29" s="4">
        <f> IF(AA29="" ,"",IF(AD29=AA29, "PAYG", IF(AD29=AB29,"1Y RI","3Y RI")))</f>
        <v>0</v>
      </c>
      <c r="U29" s="4">
        <f>IF(Q29="YES",VLOOKUP(V29 &amp; K29 &amp; L29,'azure-vm-prices-base'!G$2:H$118, 2, 0),"")</f>
        <v>0</v>
      </c>
      <c r="V29" s="4">
        <f>IF(Q29="YES", IF(O29="YES" , _xlfn.MINIFS('azure-vm-prices-base'!C$2:C$117, 'azure-vm-prices-base'!A$2:A$117,"&gt;="&amp;F29*(100-$B$2)/100, 'azure-vm-prices-base'!B$2:B$117,"&gt;="&amp;G29*(100-$B$2)/100, 'azure-vm-prices-base'!D$2:D$117,K29, 'azure-vm-prices-base'!E$2:E$117,L29), _xlfn.MINIFS('azure-vm-prices-base'!I$2:I$117, 'azure-vm-prices-base'!A$2:A$117,"&gt;="&amp;F29*(100-$B$2)/100, 'azure-vm-prices-base'!B$2:B$117,"&gt;="&amp;G29*(100-$B$2)/100, 'azure-vm-prices-base'!D$2:D$117,K29, 'azure-vm-prices-base'!E$2:E$117,L29)),"")</f>
        <v>0</v>
      </c>
      <c r="W29" s="4">
        <f>IF(Q29="YES",VLOOKUP(X29 &amp; K29 &amp; L29,'azure-vm-prices-1Y'!G$2:H$118  , 2, 0),"")</f>
        <v>0</v>
      </c>
      <c r="X29" s="4">
        <f>IF(Q29="YES", IF(O29="YES" , _xlfn.MINIFS('azure-vm-prices-1Y'!C$2:C$117,   'azure-vm-prices-1Y'!A$2:A$117  ,"&gt;="&amp;F29*(100-$B$2)/100, 'azure-vm-prices-1Y'!B$2:B$117  ,"&gt;="&amp;G29*(100-$B$2)/100, 'azure-vm-prices-1Y'!D$2:D$117,  K29, 'azure-vm-prices-1Y'!E$2:E$117,  L29), _xlfn.MINIFS('azure-vm-prices-1Y'!I$2:I$117,   'azure-vm-prices-1Y'!A$2:A$117  ,"&gt;="&amp;F29*(100-$B$2)/100, 'azure-vm-prices-1Y'!B$2:B$117,  "&gt;="&amp;G29*(100-$B$2)/100, 'azure-vm-prices-1Y'!D$2:D$117,  K29, 'azure-vm-prices-1Y'!E$2:E$117,  L29)),"")</f>
        <v>0</v>
      </c>
      <c r="Y29" s="4">
        <f>IF(Q29="YES",VLOOKUP(Z29 &amp; K29 &amp; L29,'azure-vm-prices-3Y'!G$2:H$118  , 2, 0),"")</f>
        <v>0</v>
      </c>
      <c r="Z29" s="4">
        <f>IF(Q29="YES", IF(O29="YES" , _xlfn.MINIFS('azure-vm-prices-3Y'!C$2:C$117,   'azure-vm-prices-3Y'!A$2:A$117  ,"&gt;="&amp;F29*(100-$B$2)/100, 'azure-vm-prices-3Y'!B$2:B$117  ,"&gt;="&amp;G29*(100-$B$2)/100, 'azure-vm-prices-3Y'!D$2:D$117,  K29, 'azure-vm-prices-3Y'!E$2:E$117,  L29), _xlfn.MINIFS('azure-vm-prices-3Y'!I$2:I$117,   'azure-vm-prices-3Y'!A$2:A$117  ,"&gt;="&amp;F29*(100-$B$2)/100, 'azure-vm-prices-3Y'!B$2:B$117,  "&gt;="&amp;G29*(100-$B$2)/100, 'azure-vm-prices-3Y'!D$2:D$117,  K29, 'azure-vm-prices-3Y'!E$2:E$117,  L29)),"")</f>
        <v>0</v>
      </c>
      <c r="AA29" s="4">
        <f>IF(Q29="YES",N29*V29*12,"")</f>
        <v>0</v>
      </c>
      <c r="AB29" s="4">
        <f>IF(Q29="YES",X29*8760,"")</f>
        <v>0</v>
      </c>
      <c r="AC29" s="4">
        <f>IF(Q29="YES",Z29*8760,"")</f>
        <v>0</v>
      </c>
      <c r="AD29" s="4">
        <f>IF(Q29="YES",IF(P29="YES", MIN(AA29:AC29), AA29),"")</f>
        <v>0</v>
      </c>
      <c r="AE29" s="4">
        <f>IF(AND(I29="STANDARD",Q29="YES",H29&lt;'azure-standard-disk-prices'!B2, H29&gt;0),1+IF(M29="YES",1),"")</f>
        <v>0</v>
      </c>
      <c r="AF29" s="4">
        <f>IF(AND(I29="STANDARD",Q29="YES",H29&gt;'azure-standard-disk-prices'!B2,H29&lt;'azure-standard-disk-prices'!B3),1+IF(M29="YES",1),"")</f>
        <v>0</v>
      </c>
      <c r="AG29" s="4">
        <f>IF(AND(I29="STANDARD",Q29="YES",H29&gt;'azure-standard-disk-prices'!B3,H29&lt;'azure-standard-disk-prices'!B4),1+IF(M29="YES",1),"")</f>
        <v>0</v>
      </c>
      <c r="AH29" s="4">
        <f>IF(AND(I29="STANDARD",Q29="YES",H29&gt;'azure-standard-disk-prices'!B4,H29&lt;'azure-standard-disk-prices'!B5),1+IF(M29="YES",1),"")</f>
        <v>0</v>
      </c>
      <c r="AI29" s="4">
        <f>IF(AND(I29="STANDARD",Q29="YES",H29&gt;'azure-standard-disk-prices'!B5,H29&lt;'azure-standard-disk-prices'!B6),1+IF(M29="YES",1),"")</f>
        <v>0</v>
      </c>
      <c r="AJ29" s="4">
        <f>IF(AND(I29="STANDARD",Q29="YES",H29&gt;'azure-standard-disk-prices'!B6,H29&lt;'azure-standard-disk-prices'!B7),1+IF(M29="YES",1),"")</f>
        <v>0</v>
      </c>
      <c r="AK29" s="4">
        <f>IF(AND(I29="STANDARD",Q29="YES",H29&gt;'azure-standard-disk-prices'!B7,H29&lt;'azure-standard-disk-prices'!B8),1+IF(M29="YES",1),"")</f>
        <v>0</v>
      </c>
      <c r="AL29" s="4">
        <f>IF(AND(I29="STANDARD",Q29="YES",H29&gt;'azure-standard-disk-prices'!B8,H29&lt;'azure-standard-disk-prices'!B9),1+IF(M29="YES",1),"")</f>
        <v>0</v>
      </c>
      <c r="AM29" s="4">
        <f>IF(AND(I28="PREMIUM",Q28="YES",H28&lt;'azure-premium-disk-prices'!B2,H28&gt;0),1+IF(M28="YES",1),"")</f>
        <v>0</v>
      </c>
      <c r="AN29" s="4">
        <f>IF(AND(I28="PREMIUM",Q28="YES",H28&gt;'azure-premium-disk-prices'!B2,H28&lt;'azure-premium-disk-prices'!B3),1+IF(M28="YES",1),"")</f>
        <v>0</v>
      </c>
      <c r="AO29" s="4">
        <f>IF(AND(I28="PREMIUM",Q28="YES",H28&gt;'azure-premium-disk-prices'!B3,H28&lt;'azure-premium-disk-prices'!B4),1+IF(M28="YES",1),"")</f>
        <v>0</v>
      </c>
      <c r="AP29" s="4">
        <f>IF(AND(I28="PREMIUM",Q28="YES",H28&gt;'azure-premium-disk-prices'!B4,H28&lt;'azure-premium-disk-prices'!B5),1+IF(M28="YES",1),"")</f>
        <v>0</v>
      </c>
      <c r="AQ29" s="4">
        <f>IF(AND(I28="PREMIUM",Q28="YES",H28&gt;'azure-premium-disk-prices'!B5,H28&lt;'azure-premium-disk-prices'!B6),1+IF(M28="YES",1),"")</f>
        <v>0</v>
      </c>
      <c r="AR29" s="4">
        <f>IF(AND(I28="PREMIUM",Q28="YES",H28&gt;'azure-premium-disk-prices'!B6,H28&lt;'azure-premium-disk-prices'!B7),1+IF(M28="YES",1),"")</f>
        <v>0</v>
      </c>
      <c r="AS29" s="4">
        <f>IF(AND(I28="PREMIUM",Q28="YES",H28&gt;'azure-premium-disk-prices'!B7,H28&lt;'azure-premium-disk-prices'!B8),1+IF(M28="YES",1),"")</f>
        <v>0</v>
      </c>
      <c r="AT29" s="4">
        <f>IF(AND(I28="PREMIUM",Q28="YES",H28&gt;'azure-premium-disk-prices'!B8,H28&lt;'azure-premium-disk-prices'!B9),1+IF(M28="YES",1),"")</f>
        <v>0</v>
      </c>
      <c r="AU29" s="4">
        <f>IF(AND(M29="YES", Q29="YES"),1,"")</f>
        <v>0</v>
      </c>
      <c r="AV29" s="4">
        <f>IF(AND(J29="STANDARD", Q29="YES"), IF(M29="YES",2,1) ,"")</f>
        <v>0</v>
      </c>
      <c r="AW29" s="4">
        <f>IF( AND(J29="PREMIUM",  Q29="YES"), IF(M29="YES",2,1) ,"")</f>
        <v>0</v>
      </c>
    </row>
    <row r="30" spans="1:49">
      <c r="A30" s="2" t="s">
        <v>48</v>
      </c>
      <c r="B30" s="2" t="s">
        <v>47</v>
      </c>
      <c r="C30" s="2" t="s">
        <v>49</v>
      </c>
      <c r="E30" s="3"/>
      <c r="F30" s="3"/>
      <c r="G30" s="3"/>
      <c r="H30" s="3"/>
      <c r="I30" s="3" t="s">
        <v>10</v>
      </c>
      <c r="J30" s="3" t="s">
        <v>10</v>
      </c>
      <c r="K30" s="3" t="s">
        <v>7</v>
      </c>
      <c r="L30" s="3" t="s">
        <v>7</v>
      </c>
      <c r="M30" s="3" t="s">
        <v>7</v>
      </c>
      <c r="N30" s="3">
        <v>730</v>
      </c>
      <c r="O30" s="3" t="s">
        <v>7</v>
      </c>
      <c r="P30" s="3" t="s">
        <v>3</v>
      </c>
      <c r="Q30" s="3">
        <f>IF(AND(E30&lt;&gt;"", F30&lt;&gt;"", G30&lt;&gt;"", H30&lt;&gt;"", I30&lt;&gt;"", J30&lt;&gt;"", K30&lt;&gt;"", L30&lt;&gt;"", M30&lt;&gt;"", N30&lt;&gt;"", O30&lt;&gt;""),"YES","NO")</f>
        <v>0</v>
      </c>
      <c r="R30" s="4">
        <f>IF(AD30=AA30, U30, IF(AD30=AB30,W30,Y30))</f>
        <v>0</v>
      </c>
      <c r="S30" s="4">
        <f>AD30</f>
        <v>0</v>
      </c>
      <c r="T30" s="4">
        <f> IF(AA30="" ,"",IF(AD30=AA30, "PAYG", IF(AD30=AB30,"1Y RI","3Y RI")))</f>
        <v>0</v>
      </c>
      <c r="U30" s="4">
        <f>IF(Q30="YES",VLOOKUP(V30 &amp; K30 &amp; L30,'azure-vm-prices-base'!G$2:H$118, 2, 0),"")</f>
        <v>0</v>
      </c>
      <c r="V30" s="4">
        <f>IF(Q30="YES", IF(O30="YES" , _xlfn.MINIFS('azure-vm-prices-base'!C$2:C$117, 'azure-vm-prices-base'!A$2:A$117,"&gt;="&amp;F30*(100-$B$2)/100, 'azure-vm-prices-base'!B$2:B$117,"&gt;="&amp;G30*(100-$B$2)/100, 'azure-vm-prices-base'!D$2:D$117,K30, 'azure-vm-prices-base'!E$2:E$117,L30), _xlfn.MINIFS('azure-vm-prices-base'!I$2:I$117, 'azure-vm-prices-base'!A$2:A$117,"&gt;="&amp;F30*(100-$B$2)/100, 'azure-vm-prices-base'!B$2:B$117,"&gt;="&amp;G30*(100-$B$2)/100, 'azure-vm-prices-base'!D$2:D$117,K30, 'azure-vm-prices-base'!E$2:E$117,L30)),"")</f>
        <v>0</v>
      </c>
      <c r="W30" s="4">
        <f>IF(Q30="YES",VLOOKUP(X30 &amp; K30 &amp; L30,'azure-vm-prices-1Y'!G$2:H$118  , 2, 0),"")</f>
        <v>0</v>
      </c>
      <c r="X30" s="4">
        <f>IF(Q30="YES", IF(O30="YES" , _xlfn.MINIFS('azure-vm-prices-1Y'!C$2:C$117,   'azure-vm-prices-1Y'!A$2:A$117  ,"&gt;="&amp;F30*(100-$B$2)/100, 'azure-vm-prices-1Y'!B$2:B$117  ,"&gt;="&amp;G30*(100-$B$2)/100, 'azure-vm-prices-1Y'!D$2:D$117,  K30, 'azure-vm-prices-1Y'!E$2:E$117,  L30), _xlfn.MINIFS('azure-vm-prices-1Y'!I$2:I$117,   'azure-vm-prices-1Y'!A$2:A$117  ,"&gt;="&amp;F30*(100-$B$2)/100, 'azure-vm-prices-1Y'!B$2:B$117,  "&gt;="&amp;G30*(100-$B$2)/100, 'azure-vm-prices-1Y'!D$2:D$117,  K30, 'azure-vm-prices-1Y'!E$2:E$117,  L30)),"")</f>
        <v>0</v>
      </c>
      <c r="Y30" s="4">
        <f>IF(Q30="YES",VLOOKUP(Z30 &amp; K30 &amp; L30,'azure-vm-prices-3Y'!G$2:H$118  , 2, 0),"")</f>
        <v>0</v>
      </c>
      <c r="Z30" s="4">
        <f>IF(Q30="YES", IF(O30="YES" , _xlfn.MINIFS('azure-vm-prices-3Y'!C$2:C$117,   'azure-vm-prices-3Y'!A$2:A$117  ,"&gt;="&amp;F30*(100-$B$2)/100, 'azure-vm-prices-3Y'!B$2:B$117  ,"&gt;="&amp;G30*(100-$B$2)/100, 'azure-vm-prices-3Y'!D$2:D$117,  K30, 'azure-vm-prices-3Y'!E$2:E$117,  L30), _xlfn.MINIFS('azure-vm-prices-3Y'!I$2:I$117,   'azure-vm-prices-3Y'!A$2:A$117  ,"&gt;="&amp;F30*(100-$B$2)/100, 'azure-vm-prices-3Y'!B$2:B$117,  "&gt;="&amp;G30*(100-$B$2)/100, 'azure-vm-prices-3Y'!D$2:D$117,  K30, 'azure-vm-prices-3Y'!E$2:E$117,  L30)),"")</f>
        <v>0</v>
      </c>
      <c r="AA30" s="4">
        <f>IF(Q30="YES",N30*V30*12,"")</f>
        <v>0</v>
      </c>
      <c r="AB30" s="4">
        <f>IF(Q30="YES",X30*8760,"")</f>
        <v>0</v>
      </c>
      <c r="AC30" s="4">
        <f>IF(Q30="YES",Z30*8760,"")</f>
        <v>0</v>
      </c>
      <c r="AD30" s="4">
        <f>IF(Q30="YES",IF(P30="YES", MIN(AA30:AC30), AA30),"")</f>
        <v>0</v>
      </c>
      <c r="AE30" s="4">
        <f>IF(AND(I30="STANDARD",Q30="YES",H30&lt;'azure-standard-disk-prices'!B2, H30&gt;0),1+IF(M30="YES",1),"")</f>
        <v>0</v>
      </c>
      <c r="AF30" s="4">
        <f>IF(AND(I30="STANDARD",Q30="YES",H30&gt;'azure-standard-disk-prices'!B2,H30&lt;'azure-standard-disk-prices'!B3),1+IF(M30="YES",1),"")</f>
        <v>0</v>
      </c>
      <c r="AG30" s="4">
        <f>IF(AND(I30="STANDARD",Q30="YES",H30&gt;'azure-standard-disk-prices'!B3,H30&lt;'azure-standard-disk-prices'!B4),1+IF(M30="YES",1),"")</f>
        <v>0</v>
      </c>
      <c r="AH30" s="4">
        <f>IF(AND(I30="STANDARD",Q30="YES",H30&gt;'azure-standard-disk-prices'!B4,H30&lt;'azure-standard-disk-prices'!B5),1+IF(M30="YES",1),"")</f>
        <v>0</v>
      </c>
      <c r="AI30" s="4">
        <f>IF(AND(I30="STANDARD",Q30="YES",H30&gt;'azure-standard-disk-prices'!B5,H30&lt;'azure-standard-disk-prices'!B6),1+IF(M30="YES",1),"")</f>
        <v>0</v>
      </c>
      <c r="AJ30" s="4">
        <f>IF(AND(I30="STANDARD",Q30="YES",H30&gt;'azure-standard-disk-prices'!B6,H30&lt;'azure-standard-disk-prices'!B7),1+IF(M30="YES",1),"")</f>
        <v>0</v>
      </c>
      <c r="AK30" s="4">
        <f>IF(AND(I30="STANDARD",Q30="YES",H30&gt;'azure-standard-disk-prices'!B7,H30&lt;'azure-standard-disk-prices'!B8),1+IF(M30="YES",1),"")</f>
        <v>0</v>
      </c>
      <c r="AL30" s="4">
        <f>IF(AND(I30="STANDARD",Q30="YES",H30&gt;'azure-standard-disk-prices'!B8,H30&lt;'azure-standard-disk-prices'!B9),1+IF(M30="YES",1),"")</f>
        <v>0</v>
      </c>
      <c r="AM30" s="4">
        <f>IF(AND(I29="PREMIUM",Q29="YES",H29&lt;'azure-premium-disk-prices'!B2,H29&gt;0),1+IF(M29="YES",1),"")</f>
        <v>0</v>
      </c>
      <c r="AN30" s="4">
        <f>IF(AND(I29="PREMIUM",Q29="YES",H29&gt;'azure-premium-disk-prices'!B2,H29&lt;'azure-premium-disk-prices'!B3),1+IF(M29="YES",1),"")</f>
        <v>0</v>
      </c>
      <c r="AO30" s="4">
        <f>IF(AND(I29="PREMIUM",Q29="YES",H29&gt;'azure-premium-disk-prices'!B3,H29&lt;'azure-premium-disk-prices'!B4),1+IF(M29="YES",1),"")</f>
        <v>0</v>
      </c>
      <c r="AP30" s="4">
        <f>IF(AND(I29="PREMIUM",Q29="YES",H29&gt;'azure-premium-disk-prices'!B4,H29&lt;'azure-premium-disk-prices'!B5),1+IF(M29="YES",1),"")</f>
        <v>0</v>
      </c>
      <c r="AQ30" s="4">
        <f>IF(AND(I29="PREMIUM",Q29="YES",H29&gt;'azure-premium-disk-prices'!B5,H29&lt;'azure-premium-disk-prices'!B6),1+IF(M29="YES",1),"")</f>
        <v>0</v>
      </c>
      <c r="AR30" s="4">
        <f>IF(AND(I29="PREMIUM",Q29="YES",H29&gt;'azure-premium-disk-prices'!B6,H29&lt;'azure-premium-disk-prices'!B7),1+IF(M29="YES",1),"")</f>
        <v>0</v>
      </c>
      <c r="AS30" s="4">
        <f>IF(AND(I29="PREMIUM",Q29="YES",H29&gt;'azure-premium-disk-prices'!B7,H29&lt;'azure-premium-disk-prices'!B8),1+IF(M29="YES",1),"")</f>
        <v>0</v>
      </c>
      <c r="AT30" s="4">
        <f>IF(AND(I29="PREMIUM",Q29="YES",H29&gt;'azure-premium-disk-prices'!B8,H29&lt;'azure-premium-disk-prices'!B9),1+IF(M29="YES",1),"")</f>
        <v>0</v>
      </c>
      <c r="AU30" s="4">
        <f>IF(AND(M30="YES", Q30="YES"),1,"")</f>
        <v>0</v>
      </c>
      <c r="AV30" s="4">
        <f>IF(AND(J30="STANDARD", Q30="YES"), IF(M30="YES",2,1) ,"")</f>
        <v>0</v>
      </c>
      <c r="AW30" s="4">
        <f>IF( AND(J30="PREMIUM",  Q30="YES"), IF(M30="YES",2,1) ,"")</f>
        <v>0</v>
      </c>
    </row>
    <row r="31" spans="1:49">
      <c r="A31" s="2" t="s">
        <v>50</v>
      </c>
      <c r="B31" s="4">
        <f>SUM(AV2:AV251)</f>
        <v>0</v>
      </c>
      <c r="C31" s="4">
        <f>B31*'azure-standard-disk-prices'!C2</f>
        <v>0</v>
      </c>
      <c r="E31" s="3"/>
      <c r="F31" s="3"/>
      <c r="G31" s="3"/>
      <c r="H31" s="3"/>
      <c r="I31" s="3" t="s">
        <v>10</v>
      </c>
      <c r="J31" s="3" t="s">
        <v>10</v>
      </c>
      <c r="K31" s="3" t="s">
        <v>7</v>
      </c>
      <c r="L31" s="3" t="s">
        <v>7</v>
      </c>
      <c r="M31" s="3" t="s">
        <v>7</v>
      </c>
      <c r="N31" s="3">
        <v>730</v>
      </c>
      <c r="O31" s="3" t="s">
        <v>7</v>
      </c>
      <c r="P31" s="3" t="s">
        <v>3</v>
      </c>
      <c r="Q31" s="3">
        <f>IF(AND(E31&lt;&gt;"", F31&lt;&gt;"", G31&lt;&gt;"", H31&lt;&gt;"", I31&lt;&gt;"", J31&lt;&gt;"", K31&lt;&gt;"", L31&lt;&gt;"", M31&lt;&gt;"", N31&lt;&gt;"", O31&lt;&gt;""),"YES","NO")</f>
        <v>0</v>
      </c>
      <c r="R31" s="4">
        <f>IF(AD31=AA31, U31, IF(AD31=AB31,W31,Y31))</f>
        <v>0</v>
      </c>
      <c r="S31" s="4">
        <f>AD31</f>
        <v>0</v>
      </c>
      <c r="T31" s="4">
        <f> IF(AA31="" ,"",IF(AD31=AA31, "PAYG", IF(AD31=AB31,"1Y RI","3Y RI")))</f>
        <v>0</v>
      </c>
      <c r="U31" s="4">
        <f>IF(Q31="YES",VLOOKUP(V31 &amp; K31 &amp; L31,'azure-vm-prices-base'!G$2:H$118, 2, 0),"")</f>
        <v>0</v>
      </c>
      <c r="V31" s="4">
        <f>IF(Q31="YES", IF(O31="YES" , _xlfn.MINIFS('azure-vm-prices-base'!C$2:C$117, 'azure-vm-prices-base'!A$2:A$117,"&gt;="&amp;F31*(100-$B$2)/100, 'azure-vm-prices-base'!B$2:B$117,"&gt;="&amp;G31*(100-$B$2)/100, 'azure-vm-prices-base'!D$2:D$117,K31, 'azure-vm-prices-base'!E$2:E$117,L31), _xlfn.MINIFS('azure-vm-prices-base'!I$2:I$117, 'azure-vm-prices-base'!A$2:A$117,"&gt;="&amp;F31*(100-$B$2)/100, 'azure-vm-prices-base'!B$2:B$117,"&gt;="&amp;G31*(100-$B$2)/100, 'azure-vm-prices-base'!D$2:D$117,K31, 'azure-vm-prices-base'!E$2:E$117,L31)),"")</f>
        <v>0</v>
      </c>
      <c r="W31" s="4">
        <f>IF(Q31="YES",VLOOKUP(X31 &amp; K31 &amp; L31,'azure-vm-prices-1Y'!G$2:H$118  , 2, 0),"")</f>
        <v>0</v>
      </c>
      <c r="X31" s="4">
        <f>IF(Q31="YES", IF(O31="YES" , _xlfn.MINIFS('azure-vm-prices-1Y'!C$2:C$117,   'azure-vm-prices-1Y'!A$2:A$117  ,"&gt;="&amp;F31*(100-$B$2)/100, 'azure-vm-prices-1Y'!B$2:B$117  ,"&gt;="&amp;G31*(100-$B$2)/100, 'azure-vm-prices-1Y'!D$2:D$117,  K31, 'azure-vm-prices-1Y'!E$2:E$117,  L31), _xlfn.MINIFS('azure-vm-prices-1Y'!I$2:I$117,   'azure-vm-prices-1Y'!A$2:A$117  ,"&gt;="&amp;F31*(100-$B$2)/100, 'azure-vm-prices-1Y'!B$2:B$117,  "&gt;="&amp;G31*(100-$B$2)/100, 'azure-vm-prices-1Y'!D$2:D$117,  K31, 'azure-vm-prices-1Y'!E$2:E$117,  L31)),"")</f>
        <v>0</v>
      </c>
      <c r="Y31" s="4">
        <f>IF(Q31="YES",VLOOKUP(Z31 &amp; K31 &amp; L31,'azure-vm-prices-3Y'!G$2:H$118  , 2, 0),"")</f>
        <v>0</v>
      </c>
      <c r="Z31" s="4">
        <f>IF(Q31="YES", IF(O31="YES" , _xlfn.MINIFS('azure-vm-prices-3Y'!C$2:C$117,   'azure-vm-prices-3Y'!A$2:A$117  ,"&gt;="&amp;F31*(100-$B$2)/100, 'azure-vm-prices-3Y'!B$2:B$117  ,"&gt;="&amp;G31*(100-$B$2)/100, 'azure-vm-prices-3Y'!D$2:D$117,  K31, 'azure-vm-prices-3Y'!E$2:E$117,  L31), _xlfn.MINIFS('azure-vm-prices-3Y'!I$2:I$117,   'azure-vm-prices-3Y'!A$2:A$117  ,"&gt;="&amp;F31*(100-$B$2)/100, 'azure-vm-prices-3Y'!B$2:B$117,  "&gt;="&amp;G31*(100-$B$2)/100, 'azure-vm-prices-3Y'!D$2:D$117,  K31, 'azure-vm-prices-3Y'!E$2:E$117,  L31)),"")</f>
        <v>0</v>
      </c>
      <c r="AA31" s="4">
        <f>IF(Q31="YES",N31*V31*12,"")</f>
        <v>0</v>
      </c>
      <c r="AB31" s="4">
        <f>IF(Q31="YES",X31*8760,"")</f>
        <v>0</v>
      </c>
      <c r="AC31" s="4">
        <f>IF(Q31="YES",Z31*8760,"")</f>
        <v>0</v>
      </c>
      <c r="AD31" s="4">
        <f>IF(Q31="YES",IF(P31="YES", MIN(AA31:AC31), AA31),"")</f>
        <v>0</v>
      </c>
      <c r="AE31" s="4">
        <f>IF(AND(I31="STANDARD",Q31="YES",H31&lt;'azure-standard-disk-prices'!B2, H31&gt;0),1+IF(M31="YES",1),"")</f>
        <v>0</v>
      </c>
      <c r="AF31" s="4">
        <f>IF(AND(I31="STANDARD",Q31="YES",H31&gt;'azure-standard-disk-prices'!B2,H31&lt;'azure-standard-disk-prices'!B3),1+IF(M31="YES",1),"")</f>
        <v>0</v>
      </c>
      <c r="AG31" s="4">
        <f>IF(AND(I31="STANDARD",Q31="YES",H31&gt;'azure-standard-disk-prices'!B3,H31&lt;'azure-standard-disk-prices'!B4),1+IF(M31="YES",1),"")</f>
        <v>0</v>
      </c>
      <c r="AH31" s="4">
        <f>IF(AND(I31="STANDARD",Q31="YES",H31&gt;'azure-standard-disk-prices'!B4,H31&lt;'azure-standard-disk-prices'!B5),1+IF(M31="YES",1),"")</f>
        <v>0</v>
      </c>
      <c r="AI31" s="4">
        <f>IF(AND(I31="STANDARD",Q31="YES",H31&gt;'azure-standard-disk-prices'!B5,H31&lt;'azure-standard-disk-prices'!B6),1+IF(M31="YES",1),"")</f>
        <v>0</v>
      </c>
      <c r="AJ31" s="4">
        <f>IF(AND(I31="STANDARD",Q31="YES",H31&gt;'azure-standard-disk-prices'!B6,H31&lt;'azure-standard-disk-prices'!B7),1+IF(M31="YES",1),"")</f>
        <v>0</v>
      </c>
      <c r="AK31" s="4">
        <f>IF(AND(I31="STANDARD",Q31="YES",H31&gt;'azure-standard-disk-prices'!B7,H31&lt;'azure-standard-disk-prices'!B8),1+IF(M31="YES",1),"")</f>
        <v>0</v>
      </c>
      <c r="AL31" s="4">
        <f>IF(AND(I31="STANDARD",Q31="YES",H31&gt;'azure-standard-disk-prices'!B8,H31&lt;'azure-standard-disk-prices'!B9),1+IF(M31="YES",1),"")</f>
        <v>0</v>
      </c>
      <c r="AM31" s="4">
        <f>IF(AND(I30="PREMIUM",Q30="YES",H30&lt;'azure-premium-disk-prices'!B2,H30&gt;0),1+IF(M30="YES",1),"")</f>
        <v>0</v>
      </c>
      <c r="AN31" s="4">
        <f>IF(AND(I30="PREMIUM",Q30="YES",H30&gt;'azure-premium-disk-prices'!B2,H30&lt;'azure-premium-disk-prices'!B3),1+IF(M30="YES",1),"")</f>
        <v>0</v>
      </c>
      <c r="AO31" s="4">
        <f>IF(AND(I30="PREMIUM",Q30="YES",H30&gt;'azure-premium-disk-prices'!B3,H30&lt;'azure-premium-disk-prices'!B4),1+IF(M30="YES",1),"")</f>
        <v>0</v>
      </c>
      <c r="AP31" s="4">
        <f>IF(AND(I30="PREMIUM",Q30="YES",H30&gt;'azure-premium-disk-prices'!B4,H30&lt;'azure-premium-disk-prices'!B5),1+IF(M30="YES",1),"")</f>
        <v>0</v>
      </c>
      <c r="AQ31" s="4">
        <f>IF(AND(I30="PREMIUM",Q30="YES",H30&gt;'azure-premium-disk-prices'!B5,H30&lt;'azure-premium-disk-prices'!B6),1+IF(M30="YES",1),"")</f>
        <v>0</v>
      </c>
      <c r="AR31" s="4">
        <f>IF(AND(I30="PREMIUM",Q30="YES",H30&gt;'azure-premium-disk-prices'!B6,H30&lt;'azure-premium-disk-prices'!B7),1+IF(M30="YES",1),"")</f>
        <v>0</v>
      </c>
      <c r="AS31" s="4">
        <f>IF(AND(I30="PREMIUM",Q30="YES",H30&gt;'azure-premium-disk-prices'!B7,H30&lt;'azure-premium-disk-prices'!B8),1+IF(M30="YES",1),"")</f>
        <v>0</v>
      </c>
      <c r="AT31" s="4">
        <f>IF(AND(I30="PREMIUM",Q30="YES",H30&gt;'azure-premium-disk-prices'!B8,H30&lt;'azure-premium-disk-prices'!B9),1+IF(M30="YES",1),"")</f>
        <v>0</v>
      </c>
      <c r="AU31" s="4">
        <f>IF(AND(M31="YES", Q31="YES"),1,"")</f>
        <v>0</v>
      </c>
      <c r="AV31" s="4">
        <f>IF(AND(J31="STANDARD", Q31="YES"), IF(M31="YES",2,1) ,"")</f>
        <v>0</v>
      </c>
      <c r="AW31" s="4">
        <f>IF( AND(J31="PREMIUM",  Q31="YES"), IF(M31="YES",2,1) ,"")</f>
        <v>0</v>
      </c>
    </row>
    <row r="32" spans="1:49">
      <c r="A32" s="2" t="s">
        <v>58</v>
      </c>
      <c r="B32" s="4">
        <f>SUM(AW2:AW251)</f>
        <v>0</v>
      </c>
      <c r="C32" s="4">
        <f>B32*'azure-premium-disk-prices'!C2</f>
        <v>0</v>
      </c>
      <c r="E32" s="3"/>
      <c r="F32" s="3"/>
      <c r="G32" s="3"/>
      <c r="H32" s="3"/>
      <c r="I32" s="3" t="s">
        <v>10</v>
      </c>
      <c r="J32" s="3" t="s">
        <v>10</v>
      </c>
      <c r="K32" s="3" t="s">
        <v>7</v>
      </c>
      <c r="L32" s="3" t="s">
        <v>7</v>
      </c>
      <c r="M32" s="3" t="s">
        <v>7</v>
      </c>
      <c r="N32" s="3">
        <v>730</v>
      </c>
      <c r="O32" s="3" t="s">
        <v>7</v>
      </c>
      <c r="P32" s="3" t="s">
        <v>3</v>
      </c>
      <c r="Q32" s="3">
        <f>IF(AND(E32&lt;&gt;"", F32&lt;&gt;"", G32&lt;&gt;"", H32&lt;&gt;"", I32&lt;&gt;"", J32&lt;&gt;"", K32&lt;&gt;"", L32&lt;&gt;"", M32&lt;&gt;"", N32&lt;&gt;"", O32&lt;&gt;""),"YES","NO")</f>
        <v>0</v>
      </c>
      <c r="R32" s="4">
        <f>IF(AD32=AA32, U32, IF(AD32=AB32,W32,Y32))</f>
        <v>0</v>
      </c>
      <c r="S32" s="4">
        <f>AD32</f>
        <v>0</v>
      </c>
      <c r="T32" s="4">
        <f> IF(AA32="" ,"",IF(AD32=AA32, "PAYG", IF(AD32=AB32,"1Y RI","3Y RI")))</f>
        <v>0</v>
      </c>
      <c r="U32" s="4">
        <f>IF(Q32="YES",VLOOKUP(V32 &amp; K32 &amp; L32,'azure-vm-prices-base'!G$2:H$118, 2, 0),"")</f>
        <v>0</v>
      </c>
      <c r="V32" s="4">
        <f>IF(Q32="YES", IF(O32="YES" , _xlfn.MINIFS('azure-vm-prices-base'!C$2:C$117, 'azure-vm-prices-base'!A$2:A$117,"&gt;="&amp;F32*(100-$B$2)/100, 'azure-vm-prices-base'!B$2:B$117,"&gt;="&amp;G32*(100-$B$2)/100, 'azure-vm-prices-base'!D$2:D$117,K32, 'azure-vm-prices-base'!E$2:E$117,L32), _xlfn.MINIFS('azure-vm-prices-base'!I$2:I$117, 'azure-vm-prices-base'!A$2:A$117,"&gt;="&amp;F32*(100-$B$2)/100, 'azure-vm-prices-base'!B$2:B$117,"&gt;="&amp;G32*(100-$B$2)/100, 'azure-vm-prices-base'!D$2:D$117,K32, 'azure-vm-prices-base'!E$2:E$117,L32)),"")</f>
        <v>0</v>
      </c>
      <c r="W32" s="4">
        <f>IF(Q32="YES",VLOOKUP(X32 &amp; K32 &amp; L32,'azure-vm-prices-1Y'!G$2:H$118  , 2, 0),"")</f>
        <v>0</v>
      </c>
      <c r="X32" s="4">
        <f>IF(Q32="YES", IF(O32="YES" , _xlfn.MINIFS('azure-vm-prices-1Y'!C$2:C$117,   'azure-vm-prices-1Y'!A$2:A$117  ,"&gt;="&amp;F32*(100-$B$2)/100, 'azure-vm-prices-1Y'!B$2:B$117  ,"&gt;="&amp;G32*(100-$B$2)/100, 'azure-vm-prices-1Y'!D$2:D$117,  K32, 'azure-vm-prices-1Y'!E$2:E$117,  L32), _xlfn.MINIFS('azure-vm-prices-1Y'!I$2:I$117,   'azure-vm-prices-1Y'!A$2:A$117  ,"&gt;="&amp;F32*(100-$B$2)/100, 'azure-vm-prices-1Y'!B$2:B$117,  "&gt;="&amp;G32*(100-$B$2)/100, 'azure-vm-prices-1Y'!D$2:D$117,  K32, 'azure-vm-prices-1Y'!E$2:E$117,  L32)),"")</f>
        <v>0</v>
      </c>
      <c r="Y32" s="4">
        <f>IF(Q32="YES",VLOOKUP(Z32 &amp; K32 &amp; L32,'azure-vm-prices-3Y'!G$2:H$118  , 2, 0),"")</f>
        <v>0</v>
      </c>
      <c r="Z32" s="4">
        <f>IF(Q32="YES", IF(O32="YES" , _xlfn.MINIFS('azure-vm-prices-3Y'!C$2:C$117,   'azure-vm-prices-3Y'!A$2:A$117  ,"&gt;="&amp;F32*(100-$B$2)/100, 'azure-vm-prices-3Y'!B$2:B$117  ,"&gt;="&amp;G32*(100-$B$2)/100, 'azure-vm-prices-3Y'!D$2:D$117,  K32, 'azure-vm-prices-3Y'!E$2:E$117,  L32), _xlfn.MINIFS('azure-vm-prices-3Y'!I$2:I$117,   'azure-vm-prices-3Y'!A$2:A$117  ,"&gt;="&amp;F32*(100-$B$2)/100, 'azure-vm-prices-3Y'!B$2:B$117,  "&gt;="&amp;G32*(100-$B$2)/100, 'azure-vm-prices-3Y'!D$2:D$117,  K32, 'azure-vm-prices-3Y'!E$2:E$117,  L32)),"")</f>
        <v>0</v>
      </c>
      <c r="AA32" s="4">
        <f>IF(Q32="YES",N32*V32*12,"")</f>
        <v>0</v>
      </c>
      <c r="AB32" s="4">
        <f>IF(Q32="YES",X32*8760,"")</f>
        <v>0</v>
      </c>
      <c r="AC32" s="4">
        <f>IF(Q32="YES",Z32*8760,"")</f>
        <v>0</v>
      </c>
      <c r="AD32" s="4">
        <f>IF(Q32="YES",IF(P32="YES", MIN(AA32:AC32), AA32),"")</f>
        <v>0</v>
      </c>
      <c r="AE32" s="4">
        <f>IF(AND(I32="STANDARD",Q32="YES",H32&lt;'azure-standard-disk-prices'!B2, H32&gt;0),1+IF(M32="YES",1),"")</f>
        <v>0</v>
      </c>
      <c r="AF32" s="4">
        <f>IF(AND(I32="STANDARD",Q32="YES",H32&gt;'azure-standard-disk-prices'!B2,H32&lt;'azure-standard-disk-prices'!B3),1+IF(M32="YES",1),"")</f>
        <v>0</v>
      </c>
      <c r="AG32" s="4">
        <f>IF(AND(I32="STANDARD",Q32="YES",H32&gt;'azure-standard-disk-prices'!B3,H32&lt;'azure-standard-disk-prices'!B4),1+IF(M32="YES",1),"")</f>
        <v>0</v>
      </c>
      <c r="AH32" s="4">
        <f>IF(AND(I32="STANDARD",Q32="YES",H32&gt;'azure-standard-disk-prices'!B4,H32&lt;'azure-standard-disk-prices'!B5),1+IF(M32="YES",1),"")</f>
        <v>0</v>
      </c>
      <c r="AI32" s="4">
        <f>IF(AND(I32="STANDARD",Q32="YES",H32&gt;'azure-standard-disk-prices'!B5,H32&lt;'azure-standard-disk-prices'!B6),1+IF(M32="YES",1),"")</f>
        <v>0</v>
      </c>
      <c r="AJ32" s="4">
        <f>IF(AND(I32="STANDARD",Q32="YES",H32&gt;'azure-standard-disk-prices'!B6,H32&lt;'azure-standard-disk-prices'!B7),1+IF(M32="YES",1),"")</f>
        <v>0</v>
      </c>
      <c r="AK32" s="4">
        <f>IF(AND(I32="STANDARD",Q32="YES",H32&gt;'azure-standard-disk-prices'!B7,H32&lt;'azure-standard-disk-prices'!B8),1+IF(M32="YES",1),"")</f>
        <v>0</v>
      </c>
      <c r="AL32" s="4">
        <f>IF(AND(I32="STANDARD",Q32="YES",H32&gt;'azure-standard-disk-prices'!B8,H32&lt;'azure-standard-disk-prices'!B9),1+IF(M32="YES",1),"")</f>
        <v>0</v>
      </c>
      <c r="AM32" s="4">
        <f>IF(AND(I31="PREMIUM",Q31="YES",H31&lt;'azure-premium-disk-prices'!B2,H31&gt;0),1+IF(M31="YES",1),"")</f>
        <v>0</v>
      </c>
      <c r="AN32" s="4">
        <f>IF(AND(I31="PREMIUM",Q31="YES",H31&gt;'azure-premium-disk-prices'!B2,H31&lt;'azure-premium-disk-prices'!B3),1+IF(M31="YES",1),"")</f>
        <v>0</v>
      </c>
      <c r="AO32" s="4">
        <f>IF(AND(I31="PREMIUM",Q31="YES",H31&gt;'azure-premium-disk-prices'!B3,H31&lt;'azure-premium-disk-prices'!B4),1+IF(M31="YES",1),"")</f>
        <v>0</v>
      </c>
      <c r="AP32" s="4">
        <f>IF(AND(I31="PREMIUM",Q31="YES",H31&gt;'azure-premium-disk-prices'!B4,H31&lt;'azure-premium-disk-prices'!B5),1+IF(M31="YES",1),"")</f>
        <v>0</v>
      </c>
      <c r="AQ32" s="4">
        <f>IF(AND(I31="PREMIUM",Q31="YES",H31&gt;'azure-premium-disk-prices'!B5,H31&lt;'azure-premium-disk-prices'!B6),1+IF(M31="YES",1),"")</f>
        <v>0</v>
      </c>
      <c r="AR32" s="4">
        <f>IF(AND(I31="PREMIUM",Q31="YES",H31&gt;'azure-premium-disk-prices'!B6,H31&lt;'azure-premium-disk-prices'!B7),1+IF(M31="YES",1),"")</f>
        <v>0</v>
      </c>
      <c r="AS32" s="4">
        <f>IF(AND(I31="PREMIUM",Q31="YES",H31&gt;'azure-premium-disk-prices'!B7,H31&lt;'azure-premium-disk-prices'!B8),1+IF(M31="YES",1),"")</f>
        <v>0</v>
      </c>
      <c r="AT32" s="4">
        <f>IF(AND(I31="PREMIUM",Q31="YES",H31&gt;'azure-premium-disk-prices'!B8,H31&lt;'azure-premium-disk-prices'!B9),1+IF(M31="YES",1),"")</f>
        <v>0</v>
      </c>
      <c r="AU32" s="4">
        <f>IF(AND(M32="YES", Q32="YES"),1,"")</f>
        <v>0</v>
      </c>
      <c r="AV32" s="4">
        <f>IF(AND(J32="STANDARD", Q32="YES"), IF(M32="YES",2,1) ,"")</f>
        <v>0</v>
      </c>
      <c r="AW32" s="4">
        <f>IF( AND(J32="PREMIUM",  Q32="YES"), IF(M32="YES",2,1) ,"")</f>
        <v>0</v>
      </c>
    </row>
    <row r="33" spans="5:49">
      <c r="E33" s="3"/>
      <c r="F33" s="3"/>
      <c r="G33" s="3"/>
      <c r="H33" s="3"/>
      <c r="I33" s="3" t="s">
        <v>10</v>
      </c>
      <c r="J33" s="3" t="s">
        <v>10</v>
      </c>
      <c r="K33" s="3" t="s">
        <v>7</v>
      </c>
      <c r="L33" s="3" t="s">
        <v>7</v>
      </c>
      <c r="M33" s="3" t="s">
        <v>7</v>
      </c>
      <c r="N33" s="3">
        <v>730</v>
      </c>
      <c r="O33" s="3" t="s">
        <v>7</v>
      </c>
      <c r="P33" s="3" t="s">
        <v>3</v>
      </c>
      <c r="Q33" s="3">
        <f>IF(AND(E33&lt;&gt;"", F33&lt;&gt;"", G33&lt;&gt;"", H33&lt;&gt;"", I33&lt;&gt;"", J33&lt;&gt;"", K33&lt;&gt;"", L33&lt;&gt;"", M33&lt;&gt;"", N33&lt;&gt;"", O33&lt;&gt;""),"YES","NO")</f>
        <v>0</v>
      </c>
      <c r="R33" s="4">
        <f>IF(AD33=AA33, U33, IF(AD33=AB33,W33,Y33))</f>
        <v>0</v>
      </c>
      <c r="S33" s="4">
        <f>AD33</f>
        <v>0</v>
      </c>
      <c r="T33" s="4">
        <f> IF(AA33="" ,"",IF(AD33=AA33, "PAYG", IF(AD33=AB33,"1Y RI","3Y RI")))</f>
        <v>0</v>
      </c>
      <c r="U33" s="4">
        <f>IF(Q33="YES",VLOOKUP(V33 &amp; K33 &amp; L33,'azure-vm-prices-base'!G$2:H$118, 2, 0),"")</f>
        <v>0</v>
      </c>
      <c r="V33" s="4">
        <f>IF(Q33="YES", IF(O33="YES" , _xlfn.MINIFS('azure-vm-prices-base'!C$2:C$117, 'azure-vm-prices-base'!A$2:A$117,"&gt;="&amp;F33*(100-$B$2)/100, 'azure-vm-prices-base'!B$2:B$117,"&gt;="&amp;G33*(100-$B$2)/100, 'azure-vm-prices-base'!D$2:D$117,K33, 'azure-vm-prices-base'!E$2:E$117,L33), _xlfn.MINIFS('azure-vm-prices-base'!I$2:I$117, 'azure-vm-prices-base'!A$2:A$117,"&gt;="&amp;F33*(100-$B$2)/100, 'azure-vm-prices-base'!B$2:B$117,"&gt;="&amp;G33*(100-$B$2)/100, 'azure-vm-prices-base'!D$2:D$117,K33, 'azure-vm-prices-base'!E$2:E$117,L33)),"")</f>
        <v>0</v>
      </c>
      <c r="W33" s="4">
        <f>IF(Q33="YES",VLOOKUP(X33 &amp; K33 &amp; L33,'azure-vm-prices-1Y'!G$2:H$118  , 2, 0),"")</f>
        <v>0</v>
      </c>
      <c r="X33" s="4">
        <f>IF(Q33="YES", IF(O33="YES" , _xlfn.MINIFS('azure-vm-prices-1Y'!C$2:C$117,   'azure-vm-prices-1Y'!A$2:A$117  ,"&gt;="&amp;F33*(100-$B$2)/100, 'azure-vm-prices-1Y'!B$2:B$117  ,"&gt;="&amp;G33*(100-$B$2)/100, 'azure-vm-prices-1Y'!D$2:D$117,  K33, 'azure-vm-prices-1Y'!E$2:E$117,  L33), _xlfn.MINIFS('azure-vm-prices-1Y'!I$2:I$117,   'azure-vm-prices-1Y'!A$2:A$117  ,"&gt;="&amp;F33*(100-$B$2)/100, 'azure-vm-prices-1Y'!B$2:B$117,  "&gt;="&amp;G33*(100-$B$2)/100, 'azure-vm-prices-1Y'!D$2:D$117,  K33, 'azure-vm-prices-1Y'!E$2:E$117,  L33)),"")</f>
        <v>0</v>
      </c>
      <c r="Y33" s="4">
        <f>IF(Q33="YES",VLOOKUP(Z33 &amp; K33 &amp; L33,'azure-vm-prices-3Y'!G$2:H$118  , 2, 0),"")</f>
        <v>0</v>
      </c>
      <c r="Z33" s="4">
        <f>IF(Q33="YES", IF(O33="YES" , _xlfn.MINIFS('azure-vm-prices-3Y'!C$2:C$117,   'azure-vm-prices-3Y'!A$2:A$117  ,"&gt;="&amp;F33*(100-$B$2)/100, 'azure-vm-prices-3Y'!B$2:B$117  ,"&gt;="&amp;G33*(100-$B$2)/100, 'azure-vm-prices-3Y'!D$2:D$117,  K33, 'azure-vm-prices-3Y'!E$2:E$117,  L33), _xlfn.MINIFS('azure-vm-prices-3Y'!I$2:I$117,   'azure-vm-prices-3Y'!A$2:A$117  ,"&gt;="&amp;F33*(100-$B$2)/100, 'azure-vm-prices-3Y'!B$2:B$117,  "&gt;="&amp;G33*(100-$B$2)/100, 'azure-vm-prices-3Y'!D$2:D$117,  K33, 'azure-vm-prices-3Y'!E$2:E$117,  L33)),"")</f>
        <v>0</v>
      </c>
      <c r="AA33" s="4">
        <f>IF(Q33="YES",N33*V33*12,"")</f>
        <v>0</v>
      </c>
      <c r="AB33" s="4">
        <f>IF(Q33="YES",X33*8760,"")</f>
        <v>0</v>
      </c>
      <c r="AC33" s="4">
        <f>IF(Q33="YES",Z33*8760,"")</f>
        <v>0</v>
      </c>
      <c r="AD33" s="4">
        <f>IF(Q33="YES",IF(P33="YES", MIN(AA33:AC33), AA33),"")</f>
        <v>0</v>
      </c>
      <c r="AE33" s="4">
        <f>IF(AND(I33="STANDARD",Q33="YES",H33&lt;'azure-standard-disk-prices'!B2, H33&gt;0),1+IF(M33="YES",1),"")</f>
        <v>0</v>
      </c>
      <c r="AF33" s="4">
        <f>IF(AND(I33="STANDARD",Q33="YES",H33&gt;'azure-standard-disk-prices'!B2,H33&lt;'azure-standard-disk-prices'!B3),1+IF(M33="YES",1),"")</f>
        <v>0</v>
      </c>
      <c r="AG33" s="4">
        <f>IF(AND(I33="STANDARD",Q33="YES",H33&gt;'azure-standard-disk-prices'!B3,H33&lt;'azure-standard-disk-prices'!B4),1+IF(M33="YES",1),"")</f>
        <v>0</v>
      </c>
      <c r="AH33" s="4">
        <f>IF(AND(I33="STANDARD",Q33="YES",H33&gt;'azure-standard-disk-prices'!B4,H33&lt;'azure-standard-disk-prices'!B5),1+IF(M33="YES",1),"")</f>
        <v>0</v>
      </c>
      <c r="AI33" s="4">
        <f>IF(AND(I33="STANDARD",Q33="YES",H33&gt;'azure-standard-disk-prices'!B5,H33&lt;'azure-standard-disk-prices'!B6),1+IF(M33="YES",1),"")</f>
        <v>0</v>
      </c>
      <c r="AJ33" s="4">
        <f>IF(AND(I33="STANDARD",Q33="YES",H33&gt;'azure-standard-disk-prices'!B6,H33&lt;'azure-standard-disk-prices'!B7),1+IF(M33="YES",1),"")</f>
        <v>0</v>
      </c>
      <c r="AK33" s="4">
        <f>IF(AND(I33="STANDARD",Q33="YES",H33&gt;'azure-standard-disk-prices'!B7,H33&lt;'azure-standard-disk-prices'!B8),1+IF(M33="YES",1),"")</f>
        <v>0</v>
      </c>
      <c r="AL33" s="4">
        <f>IF(AND(I33="STANDARD",Q33="YES",H33&gt;'azure-standard-disk-prices'!B8,H33&lt;'azure-standard-disk-prices'!B9),1+IF(M33="YES",1),"")</f>
        <v>0</v>
      </c>
      <c r="AM33" s="4">
        <f>IF(AND(I32="PREMIUM",Q32="YES",H32&lt;'azure-premium-disk-prices'!B2,H32&gt;0),1+IF(M32="YES",1),"")</f>
        <v>0</v>
      </c>
      <c r="AN33" s="4">
        <f>IF(AND(I32="PREMIUM",Q32="YES",H32&gt;'azure-premium-disk-prices'!B2,H32&lt;'azure-premium-disk-prices'!B3),1+IF(M32="YES",1),"")</f>
        <v>0</v>
      </c>
      <c r="AO33" s="4">
        <f>IF(AND(I32="PREMIUM",Q32="YES",H32&gt;'azure-premium-disk-prices'!B3,H32&lt;'azure-premium-disk-prices'!B4),1+IF(M32="YES",1),"")</f>
        <v>0</v>
      </c>
      <c r="AP33" s="4">
        <f>IF(AND(I32="PREMIUM",Q32="YES",H32&gt;'azure-premium-disk-prices'!B4,H32&lt;'azure-premium-disk-prices'!B5),1+IF(M32="YES",1),"")</f>
        <v>0</v>
      </c>
      <c r="AQ33" s="4">
        <f>IF(AND(I32="PREMIUM",Q32="YES",H32&gt;'azure-premium-disk-prices'!B5,H32&lt;'azure-premium-disk-prices'!B6),1+IF(M32="YES",1),"")</f>
        <v>0</v>
      </c>
      <c r="AR33" s="4">
        <f>IF(AND(I32="PREMIUM",Q32="YES",H32&gt;'azure-premium-disk-prices'!B6,H32&lt;'azure-premium-disk-prices'!B7),1+IF(M32="YES",1),"")</f>
        <v>0</v>
      </c>
      <c r="AS33" s="4">
        <f>IF(AND(I32="PREMIUM",Q32="YES",H32&gt;'azure-premium-disk-prices'!B7,H32&lt;'azure-premium-disk-prices'!B8),1+IF(M32="YES",1),"")</f>
        <v>0</v>
      </c>
      <c r="AT33" s="4">
        <f>IF(AND(I32="PREMIUM",Q32="YES",H32&gt;'azure-premium-disk-prices'!B8,H32&lt;'azure-premium-disk-prices'!B9),1+IF(M32="YES",1),"")</f>
        <v>0</v>
      </c>
      <c r="AU33" s="4">
        <f>IF(AND(M33="YES", Q33="YES"),1,"")</f>
        <v>0</v>
      </c>
      <c r="AV33" s="4">
        <f>IF(AND(J33="STANDARD", Q33="YES"), IF(M33="YES",2,1) ,"")</f>
        <v>0</v>
      </c>
      <c r="AW33" s="4">
        <f>IF( AND(J33="PREMIUM",  Q33="YES"), IF(M33="YES",2,1) ,"")</f>
        <v>0</v>
      </c>
    </row>
    <row r="34" spans="5:49">
      <c r="E34" s="3"/>
      <c r="F34" s="3"/>
      <c r="G34" s="3"/>
      <c r="H34" s="3"/>
      <c r="I34" s="3" t="s">
        <v>10</v>
      </c>
      <c r="J34" s="3" t="s">
        <v>10</v>
      </c>
      <c r="K34" s="3" t="s">
        <v>7</v>
      </c>
      <c r="L34" s="3" t="s">
        <v>7</v>
      </c>
      <c r="M34" s="3" t="s">
        <v>7</v>
      </c>
      <c r="N34" s="3">
        <v>730</v>
      </c>
      <c r="O34" s="3" t="s">
        <v>7</v>
      </c>
      <c r="P34" s="3" t="s">
        <v>3</v>
      </c>
      <c r="Q34" s="3">
        <f>IF(AND(E34&lt;&gt;"", F34&lt;&gt;"", G34&lt;&gt;"", H34&lt;&gt;"", I34&lt;&gt;"", J34&lt;&gt;"", K34&lt;&gt;"", L34&lt;&gt;"", M34&lt;&gt;"", N34&lt;&gt;"", O34&lt;&gt;""),"YES","NO")</f>
        <v>0</v>
      </c>
      <c r="R34" s="4">
        <f>IF(AD34=AA34, U34, IF(AD34=AB34,W34,Y34))</f>
        <v>0</v>
      </c>
      <c r="S34" s="4">
        <f>AD34</f>
        <v>0</v>
      </c>
      <c r="T34" s="4">
        <f> IF(AA34="" ,"",IF(AD34=AA34, "PAYG", IF(AD34=AB34,"1Y RI","3Y RI")))</f>
        <v>0</v>
      </c>
      <c r="U34" s="4">
        <f>IF(Q34="YES",VLOOKUP(V34 &amp; K34 &amp; L34,'azure-vm-prices-base'!G$2:H$118, 2, 0),"")</f>
        <v>0</v>
      </c>
      <c r="V34" s="4">
        <f>IF(Q34="YES", IF(O34="YES" , _xlfn.MINIFS('azure-vm-prices-base'!C$2:C$117, 'azure-vm-prices-base'!A$2:A$117,"&gt;="&amp;F34*(100-$B$2)/100, 'azure-vm-prices-base'!B$2:B$117,"&gt;="&amp;G34*(100-$B$2)/100, 'azure-vm-prices-base'!D$2:D$117,K34, 'azure-vm-prices-base'!E$2:E$117,L34), _xlfn.MINIFS('azure-vm-prices-base'!I$2:I$117, 'azure-vm-prices-base'!A$2:A$117,"&gt;="&amp;F34*(100-$B$2)/100, 'azure-vm-prices-base'!B$2:B$117,"&gt;="&amp;G34*(100-$B$2)/100, 'azure-vm-prices-base'!D$2:D$117,K34, 'azure-vm-prices-base'!E$2:E$117,L34)),"")</f>
        <v>0</v>
      </c>
      <c r="W34" s="4">
        <f>IF(Q34="YES",VLOOKUP(X34 &amp; K34 &amp; L34,'azure-vm-prices-1Y'!G$2:H$118  , 2, 0),"")</f>
        <v>0</v>
      </c>
      <c r="X34" s="4">
        <f>IF(Q34="YES", IF(O34="YES" , _xlfn.MINIFS('azure-vm-prices-1Y'!C$2:C$117,   'azure-vm-prices-1Y'!A$2:A$117  ,"&gt;="&amp;F34*(100-$B$2)/100, 'azure-vm-prices-1Y'!B$2:B$117  ,"&gt;="&amp;G34*(100-$B$2)/100, 'azure-vm-prices-1Y'!D$2:D$117,  K34, 'azure-vm-prices-1Y'!E$2:E$117,  L34), _xlfn.MINIFS('azure-vm-prices-1Y'!I$2:I$117,   'azure-vm-prices-1Y'!A$2:A$117  ,"&gt;="&amp;F34*(100-$B$2)/100, 'azure-vm-prices-1Y'!B$2:B$117,  "&gt;="&amp;G34*(100-$B$2)/100, 'azure-vm-prices-1Y'!D$2:D$117,  K34, 'azure-vm-prices-1Y'!E$2:E$117,  L34)),"")</f>
        <v>0</v>
      </c>
      <c r="Y34" s="4">
        <f>IF(Q34="YES",VLOOKUP(Z34 &amp; K34 &amp; L34,'azure-vm-prices-3Y'!G$2:H$118  , 2, 0),"")</f>
        <v>0</v>
      </c>
      <c r="Z34" s="4">
        <f>IF(Q34="YES", IF(O34="YES" , _xlfn.MINIFS('azure-vm-prices-3Y'!C$2:C$117,   'azure-vm-prices-3Y'!A$2:A$117  ,"&gt;="&amp;F34*(100-$B$2)/100, 'azure-vm-prices-3Y'!B$2:B$117  ,"&gt;="&amp;G34*(100-$B$2)/100, 'azure-vm-prices-3Y'!D$2:D$117,  K34, 'azure-vm-prices-3Y'!E$2:E$117,  L34), _xlfn.MINIFS('azure-vm-prices-3Y'!I$2:I$117,   'azure-vm-prices-3Y'!A$2:A$117  ,"&gt;="&amp;F34*(100-$B$2)/100, 'azure-vm-prices-3Y'!B$2:B$117,  "&gt;="&amp;G34*(100-$B$2)/100, 'azure-vm-prices-3Y'!D$2:D$117,  K34, 'azure-vm-prices-3Y'!E$2:E$117,  L34)),"")</f>
        <v>0</v>
      </c>
      <c r="AA34" s="4">
        <f>IF(Q34="YES",N34*V34*12,"")</f>
        <v>0</v>
      </c>
      <c r="AB34" s="4">
        <f>IF(Q34="YES",X34*8760,"")</f>
        <v>0</v>
      </c>
      <c r="AC34" s="4">
        <f>IF(Q34="YES",Z34*8760,"")</f>
        <v>0</v>
      </c>
      <c r="AD34" s="4">
        <f>IF(Q34="YES",IF(P34="YES", MIN(AA34:AC34), AA34),"")</f>
        <v>0</v>
      </c>
      <c r="AE34" s="4">
        <f>IF(AND(I34="STANDARD",Q34="YES",H34&lt;'azure-standard-disk-prices'!B2, H34&gt;0),1+IF(M34="YES",1),"")</f>
        <v>0</v>
      </c>
      <c r="AF34" s="4">
        <f>IF(AND(I34="STANDARD",Q34="YES",H34&gt;'azure-standard-disk-prices'!B2,H34&lt;'azure-standard-disk-prices'!B3),1+IF(M34="YES",1),"")</f>
        <v>0</v>
      </c>
      <c r="AG34" s="4">
        <f>IF(AND(I34="STANDARD",Q34="YES",H34&gt;'azure-standard-disk-prices'!B3,H34&lt;'azure-standard-disk-prices'!B4),1+IF(M34="YES",1),"")</f>
        <v>0</v>
      </c>
      <c r="AH34" s="4">
        <f>IF(AND(I34="STANDARD",Q34="YES",H34&gt;'azure-standard-disk-prices'!B4,H34&lt;'azure-standard-disk-prices'!B5),1+IF(M34="YES",1),"")</f>
        <v>0</v>
      </c>
      <c r="AI34" s="4">
        <f>IF(AND(I34="STANDARD",Q34="YES",H34&gt;'azure-standard-disk-prices'!B5,H34&lt;'azure-standard-disk-prices'!B6),1+IF(M34="YES",1),"")</f>
        <v>0</v>
      </c>
      <c r="AJ34" s="4">
        <f>IF(AND(I34="STANDARD",Q34="YES",H34&gt;'azure-standard-disk-prices'!B6,H34&lt;'azure-standard-disk-prices'!B7),1+IF(M34="YES",1),"")</f>
        <v>0</v>
      </c>
      <c r="AK34" s="4">
        <f>IF(AND(I34="STANDARD",Q34="YES",H34&gt;'azure-standard-disk-prices'!B7,H34&lt;'azure-standard-disk-prices'!B8),1+IF(M34="YES",1),"")</f>
        <v>0</v>
      </c>
      <c r="AL34" s="4">
        <f>IF(AND(I34="STANDARD",Q34="YES",H34&gt;'azure-standard-disk-prices'!B8,H34&lt;'azure-standard-disk-prices'!B9),1+IF(M34="YES",1),"")</f>
        <v>0</v>
      </c>
      <c r="AM34" s="4">
        <f>IF(AND(I33="PREMIUM",Q33="YES",H33&lt;'azure-premium-disk-prices'!B2,H33&gt;0),1+IF(M33="YES",1),"")</f>
        <v>0</v>
      </c>
      <c r="AN34" s="4">
        <f>IF(AND(I33="PREMIUM",Q33="YES",H33&gt;'azure-premium-disk-prices'!B2,H33&lt;'azure-premium-disk-prices'!B3),1+IF(M33="YES",1),"")</f>
        <v>0</v>
      </c>
      <c r="AO34" s="4">
        <f>IF(AND(I33="PREMIUM",Q33="YES",H33&gt;'azure-premium-disk-prices'!B3,H33&lt;'azure-premium-disk-prices'!B4),1+IF(M33="YES",1),"")</f>
        <v>0</v>
      </c>
      <c r="AP34" s="4">
        <f>IF(AND(I33="PREMIUM",Q33="YES",H33&gt;'azure-premium-disk-prices'!B4,H33&lt;'azure-premium-disk-prices'!B5),1+IF(M33="YES",1),"")</f>
        <v>0</v>
      </c>
      <c r="AQ34" s="4">
        <f>IF(AND(I33="PREMIUM",Q33="YES",H33&gt;'azure-premium-disk-prices'!B5,H33&lt;'azure-premium-disk-prices'!B6),1+IF(M33="YES",1),"")</f>
        <v>0</v>
      </c>
      <c r="AR34" s="4">
        <f>IF(AND(I33="PREMIUM",Q33="YES",H33&gt;'azure-premium-disk-prices'!B6,H33&lt;'azure-premium-disk-prices'!B7),1+IF(M33="YES",1),"")</f>
        <v>0</v>
      </c>
      <c r="AS34" s="4">
        <f>IF(AND(I33="PREMIUM",Q33="YES",H33&gt;'azure-premium-disk-prices'!B7,H33&lt;'azure-premium-disk-prices'!B8),1+IF(M33="YES",1),"")</f>
        <v>0</v>
      </c>
      <c r="AT34" s="4">
        <f>IF(AND(I33="PREMIUM",Q33="YES",H33&gt;'azure-premium-disk-prices'!B8,H33&lt;'azure-premium-disk-prices'!B9),1+IF(M33="YES",1),"")</f>
        <v>0</v>
      </c>
      <c r="AU34" s="4">
        <f>IF(AND(M34="YES", Q34="YES"),1,"")</f>
        <v>0</v>
      </c>
      <c r="AV34" s="4">
        <f>IF(AND(J34="STANDARD", Q34="YES"), IF(M34="YES",2,1) ,"")</f>
        <v>0</v>
      </c>
      <c r="AW34" s="4">
        <f>IF( AND(J34="PREMIUM",  Q34="YES"), IF(M34="YES",2,1) ,"")</f>
        <v>0</v>
      </c>
    </row>
    <row r="35" spans="5:49">
      <c r="E35" s="3"/>
      <c r="F35" s="3"/>
      <c r="G35" s="3"/>
      <c r="H35" s="3"/>
      <c r="I35" s="3" t="s">
        <v>10</v>
      </c>
      <c r="J35" s="3" t="s">
        <v>10</v>
      </c>
      <c r="K35" s="3" t="s">
        <v>7</v>
      </c>
      <c r="L35" s="3" t="s">
        <v>7</v>
      </c>
      <c r="M35" s="3" t="s">
        <v>7</v>
      </c>
      <c r="N35" s="3">
        <v>730</v>
      </c>
      <c r="O35" s="3" t="s">
        <v>7</v>
      </c>
      <c r="P35" s="3" t="s">
        <v>3</v>
      </c>
      <c r="Q35" s="3">
        <f>IF(AND(E35&lt;&gt;"", F35&lt;&gt;"", G35&lt;&gt;"", H35&lt;&gt;"", I35&lt;&gt;"", J35&lt;&gt;"", K35&lt;&gt;"", L35&lt;&gt;"", M35&lt;&gt;"", N35&lt;&gt;"", O35&lt;&gt;""),"YES","NO")</f>
        <v>0</v>
      </c>
      <c r="R35" s="4">
        <f>IF(AD35=AA35, U35, IF(AD35=AB35,W35,Y35))</f>
        <v>0</v>
      </c>
      <c r="S35" s="4">
        <f>AD35</f>
        <v>0</v>
      </c>
      <c r="T35" s="4">
        <f> IF(AA35="" ,"",IF(AD35=AA35, "PAYG", IF(AD35=AB35,"1Y RI","3Y RI")))</f>
        <v>0</v>
      </c>
      <c r="U35" s="4">
        <f>IF(Q35="YES",VLOOKUP(V35 &amp; K35 &amp; L35,'azure-vm-prices-base'!G$2:H$118, 2, 0),"")</f>
        <v>0</v>
      </c>
      <c r="V35" s="4">
        <f>IF(Q35="YES", IF(O35="YES" , _xlfn.MINIFS('azure-vm-prices-base'!C$2:C$117, 'azure-vm-prices-base'!A$2:A$117,"&gt;="&amp;F35*(100-$B$2)/100, 'azure-vm-prices-base'!B$2:B$117,"&gt;="&amp;G35*(100-$B$2)/100, 'azure-vm-prices-base'!D$2:D$117,K35, 'azure-vm-prices-base'!E$2:E$117,L35), _xlfn.MINIFS('azure-vm-prices-base'!I$2:I$117, 'azure-vm-prices-base'!A$2:A$117,"&gt;="&amp;F35*(100-$B$2)/100, 'azure-vm-prices-base'!B$2:B$117,"&gt;="&amp;G35*(100-$B$2)/100, 'azure-vm-prices-base'!D$2:D$117,K35, 'azure-vm-prices-base'!E$2:E$117,L35)),"")</f>
        <v>0</v>
      </c>
      <c r="W35" s="4">
        <f>IF(Q35="YES",VLOOKUP(X35 &amp; K35 &amp; L35,'azure-vm-prices-1Y'!G$2:H$118  , 2, 0),"")</f>
        <v>0</v>
      </c>
      <c r="X35" s="4">
        <f>IF(Q35="YES", IF(O35="YES" , _xlfn.MINIFS('azure-vm-prices-1Y'!C$2:C$117,   'azure-vm-prices-1Y'!A$2:A$117  ,"&gt;="&amp;F35*(100-$B$2)/100, 'azure-vm-prices-1Y'!B$2:B$117  ,"&gt;="&amp;G35*(100-$B$2)/100, 'azure-vm-prices-1Y'!D$2:D$117,  K35, 'azure-vm-prices-1Y'!E$2:E$117,  L35), _xlfn.MINIFS('azure-vm-prices-1Y'!I$2:I$117,   'azure-vm-prices-1Y'!A$2:A$117  ,"&gt;="&amp;F35*(100-$B$2)/100, 'azure-vm-prices-1Y'!B$2:B$117,  "&gt;="&amp;G35*(100-$B$2)/100, 'azure-vm-prices-1Y'!D$2:D$117,  K35, 'azure-vm-prices-1Y'!E$2:E$117,  L35)),"")</f>
        <v>0</v>
      </c>
      <c r="Y35" s="4">
        <f>IF(Q35="YES",VLOOKUP(Z35 &amp; K35 &amp; L35,'azure-vm-prices-3Y'!G$2:H$118  , 2, 0),"")</f>
        <v>0</v>
      </c>
      <c r="Z35" s="4">
        <f>IF(Q35="YES", IF(O35="YES" , _xlfn.MINIFS('azure-vm-prices-3Y'!C$2:C$117,   'azure-vm-prices-3Y'!A$2:A$117  ,"&gt;="&amp;F35*(100-$B$2)/100, 'azure-vm-prices-3Y'!B$2:B$117  ,"&gt;="&amp;G35*(100-$B$2)/100, 'azure-vm-prices-3Y'!D$2:D$117,  K35, 'azure-vm-prices-3Y'!E$2:E$117,  L35), _xlfn.MINIFS('azure-vm-prices-3Y'!I$2:I$117,   'azure-vm-prices-3Y'!A$2:A$117  ,"&gt;="&amp;F35*(100-$B$2)/100, 'azure-vm-prices-3Y'!B$2:B$117,  "&gt;="&amp;G35*(100-$B$2)/100, 'azure-vm-prices-3Y'!D$2:D$117,  K35, 'azure-vm-prices-3Y'!E$2:E$117,  L35)),"")</f>
        <v>0</v>
      </c>
      <c r="AA35" s="4">
        <f>IF(Q35="YES",N35*V35*12,"")</f>
        <v>0</v>
      </c>
      <c r="AB35" s="4">
        <f>IF(Q35="YES",X35*8760,"")</f>
        <v>0</v>
      </c>
      <c r="AC35" s="4">
        <f>IF(Q35="YES",Z35*8760,"")</f>
        <v>0</v>
      </c>
      <c r="AD35" s="4">
        <f>IF(Q35="YES",IF(P35="YES", MIN(AA35:AC35), AA35),"")</f>
        <v>0</v>
      </c>
      <c r="AE35" s="4">
        <f>IF(AND(I35="STANDARD",Q35="YES",H35&lt;'azure-standard-disk-prices'!B2, H35&gt;0),1+IF(M35="YES",1),"")</f>
        <v>0</v>
      </c>
      <c r="AF35" s="4">
        <f>IF(AND(I35="STANDARD",Q35="YES",H35&gt;'azure-standard-disk-prices'!B2,H35&lt;'azure-standard-disk-prices'!B3),1+IF(M35="YES",1),"")</f>
        <v>0</v>
      </c>
      <c r="AG35" s="4">
        <f>IF(AND(I35="STANDARD",Q35="YES",H35&gt;'azure-standard-disk-prices'!B3,H35&lt;'azure-standard-disk-prices'!B4),1+IF(M35="YES",1),"")</f>
        <v>0</v>
      </c>
      <c r="AH35" s="4">
        <f>IF(AND(I35="STANDARD",Q35="YES",H35&gt;'azure-standard-disk-prices'!B4,H35&lt;'azure-standard-disk-prices'!B5),1+IF(M35="YES",1),"")</f>
        <v>0</v>
      </c>
      <c r="AI35" s="4">
        <f>IF(AND(I35="STANDARD",Q35="YES",H35&gt;'azure-standard-disk-prices'!B5,H35&lt;'azure-standard-disk-prices'!B6),1+IF(M35="YES",1),"")</f>
        <v>0</v>
      </c>
      <c r="AJ35" s="4">
        <f>IF(AND(I35="STANDARD",Q35="YES",H35&gt;'azure-standard-disk-prices'!B6,H35&lt;'azure-standard-disk-prices'!B7),1+IF(M35="YES",1),"")</f>
        <v>0</v>
      </c>
      <c r="AK35" s="4">
        <f>IF(AND(I35="STANDARD",Q35="YES",H35&gt;'azure-standard-disk-prices'!B7,H35&lt;'azure-standard-disk-prices'!B8),1+IF(M35="YES",1),"")</f>
        <v>0</v>
      </c>
      <c r="AL35" s="4">
        <f>IF(AND(I35="STANDARD",Q35="YES",H35&gt;'azure-standard-disk-prices'!B8,H35&lt;'azure-standard-disk-prices'!B9),1+IF(M35="YES",1),"")</f>
        <v>0</v>
      </c>
      <c r="AM35" s="4">
        <f>IF(AND(I34="PREMIUM",Q34="YES",H34&lt;'azure-premium-disk-prices'!B2,H34&gt;0),1+IF(M34="YES",1),"")</f>
        <v>0</v>
      </c>
      <c r="AN35" s="4">
        <f>IF(AND(I34="PREMIUM",Q34="YES",H34&gt;'azure-premium-disk-prices'!B2,H34&lt;'azure-premium-disk-prices'!B3),1+IF(M34="YES",1),"")</f>
        <v>0</v>
      </c>
      <c r="AO35" s="4">
        <f>IF(AND(I34="PREMIUM",Q34="YES",H34&gt;'azure-premium-disk-prices'!B3,H34&lt;'azure-premium-disk-prices'!B4),1+IF(M34="YES",1),"")</f>
        <v>0</v>
      </c>
      <c r="AP35" s="4">
        <f>IF(AND(I34="PREMIUM",Q34="YES",H34&gt;'azure-premium-disk-prices'!B4,H34&lt;'azure-premium-disk-prices'!B5),1+IF(M34="YES",1),"")</f>
        <v>0</v>
      </c>
      <c r="AQ35" s="4">
        <f>IF(AND(I34="PREMIUM",Q34="YES",H34&gt;'azure-premium-disk-prices'!B5,H34&lt;'azure-premium-disk-prices'!B6),1+IF(M34="YES",1),"")</f>
        <v>0</v>
      </c>
      <c r="AR35" s="4">
        <f>IF(AND(I34="PREMIUM",Q34="YES",H34&gt;'azure-premium-disk-prices'!B6,H34&lt;'azure-premium-disk-prices'!B7),1+IF(M34="YES",1),"")</f>
        <v>0</v>
      </c>
      <c r="AS35" s="4">
        <f>IF(AND(I34="PREMIUM",Q34="YES",H34&gt;'azure-premium-disk-prices'!B7,H34&lt;'azure-premium-disk-prices'!B8),1+IF(M34="YES",1),"")</f>
        <v>0</v>
      </c>
      <c r="AT35" s="4">
        <f>IF(AND(I34="PREMIUM",Q34="YES",H34&gt;'azure-premium-disk-prices'!B8,H34&lt;'azure-premium-disk-prices'!B9),1+IF(M34="YES",1),"")</f>
        <v>0</v>
      </c>
      <c r="AU35" s="4">
        <f>IF(AND(M35="YES", Q35="YES"),1,"")</f>
        <v>0</v>
      </c>
      <c r="AV35" s="4">
        <f>IF(AND(J35="STANDARD", Q35="YES"), IF(M35="YES",2,1) ,"")</f>
        <v>0</v>
      </c>
      <c r="AW35" s="4">
        <f>IF( AND(J35="PREMIUM",  Q35="YES"), IF(M35="YES",2,1) ,"")</f>
        <v>0</v>
      </c>
    </row>
    <row r="36" spans="5:49">
      <c r="E36" s="3"/>
      <c r="F36" s="3"/>
      <c r="G36" s="3"/>
      <c r="H36" s="3"/>
      <c r="I36" s="3" t="s">
        <v>10</v>
      </c>
      <c r="J36" s="3" t="s">
        <v>10</v>
      </c>
      <c r="K36" s="3" t="s">
        <v>7</v>
      </c>
      <c r="L36" s="3" t="s">
        <v>7</v>
      </c>
      <c r="M36" s="3" t="s">
        <v>7</v>
      </c>
      <c r="N36" s="3">
        <v>730</v>
      </c>
      <c r="O36" s="3" t="s">
        <v>7</v>
      </c>
      <c r="P36" s="3" t="s">
        <v>3</v>
      </c>
      <c r="Q36" s="3">
        <f>IF(AND(E36&lt;&gt;"", F36&lt;&gt;"", G36&lt;&gt;"", H36&lt;&gt;"", I36&lt;&gt;"", J36&lt;&gt;"", K36&lt;&gt;"", L36&lt;&gt;"", M36&lt;&gt;"", N36&lt;&gt;"", O36&lt;&gt;""),"YES","NO")</f>
        <v>0</v>
      </c>
      <c r="R36" s="4">
        <f>IF(AD36=AA36, U36, IF(AD36=AB36,W36,Y36))</f>
        <v>0</v>
      </c>
      <c r="S36" s="4">
        <f>AD36</f>
        <v>0</v>
      </c>
      <c r="T36" s="4">
        <f> IF(AA36="" ,"",IF(AD36=AA36, "PAYG", IF(AD36=AB36,"1Y RI","3Y RI")))</f>
        <v>0</v>
      </c>
      <c r="U36" s="4">
        <f>IF(Q36="YES",VLOOKUP(V36 &amp; K36 &amp; L36,'azure-vm-prices-base'!G$2:H$118, 2, 0),"")</f>
        <v>0</v>
      </c>
      <c r="V36" s="4">
        <f>IF(Q36="YES", IF(O36="YES" , _xlfn.MINIFS('azure-vm-prices-base'!C$2:C$117, 'azure-vm-prices-base'!A$2:A$117,"&gt;="&amp;F36*(100-$B$2)/100, 'azure-vm-prices-base'!B$2:B$117,"&gt;="&amp;G36*(100-$B$2)/100, 'azure-vm-prices-base'!D$2:D$117,K36, 'azure-vm-prices-base'!E$2:E$117,L36), _xlfn.MINIFS('azure-vm-prices-base'!I$2:I$117, 'azure-vm-prices-base'!A$2:A$117,"&gt;="&amp;F36*(100-$B$2)/100, 'azure-vm-prices-base'!B$2:B$117,"&gt;="&amp;G36*(100-$B$2)/100, 'azure-vm-prices-base'!D$2:D$117,K36, 'azure-vm-prices-base'!E$2:E$117,L36)),"")</f>
        <v>0</v>
      </c>
      <c r="W36" s="4">
        <f>IF(Q36="YES",VLOOKUP(X36 &amp; K36 &amp; L36,'azure-vm-prices-1Y'!G$2:H$118  , 2, 0),"")</f>
        <v>0</v>
      </c>
      <c r="X36" s="4">
        <f>IF(Q36="YES", IF(O36="YES" , _xlfn.MINIFS('azure-vm-prices-1Y'!C$2:C$117,   'azure-vm-prices-1Y'!A$2:A$117  ,"&gt;="&amp;F36*(100-$B$2)/100, 'azure-vm-prices-1Y'!B$2:B$117  ,"&gt;="&amp;G36*(100-$B$2)/100, 'azure-vm-prices-1Y'!D$2:D$117,  K36, 'azure-vm-prices-1Y'!E$2:E$117,  L36), _xlfn.MINIFS('azure-vm-prices-1Y'!I$2:I$117,   'azure-vm-prices-1Y'!A$2:A$117  ,"&gt;="&amp;F36*(100-$B$2)/100, 'azure-vm-prices-1Y'!B$2:B$117,  "&gt;="&amp;G36*(100-$B$2)/100, 'azure-vm-prices-1Y'!D$2:D$117,  K36, 'azure-vm-prices-1Y'!E$2:E$117,  L36)),"")</f>
        <v>0</v>
      </c>
      <c r="Y36" s="4">
        <f>IF(Q36="YES",VLOOKUP(Z36 &amp; K36 &amp; L36,'azure-vm-prices-3Y'!G$2:H$118  , 2, 0),"")</f>
        <v>0</v>
      </c>
      <c r="Z36" s="4">
        <f>IF(Q36="YES", IF(O36="YES" , _xlfn.MINIFS('azure-vm-prices-3Y'!C$2:C$117,   'azure-vm-prices-3Y'!A$2:A$117  ,"&gt;="&amp;F36*(100-$B$2)/100, 'azure-vm-prices-3Y'!B$2:B$117  ,"&gt;="&amp;G36*(100-$B$2)/100, 'azure-vm-prices-3Y'!D$2:D$117,  K36, 'azure-vm-prices-3Y'!E$2:E$117,  L36), _xlfn.MINIFS('azure-vm-prices-3Y'!I$2:I$117,   'azure-vm-prices-3Y'!A$2:A$117  ,"&gt;="&amp;F36*(100-$B$2)/100, 'azure-vm-prices-3Y'!B$2:B$117,  "&gt;="&amp;G36*(100-$B$2)/100, 'azure-vm-prices-3Y'!D$2:D$117,  K36, 'azure-vm-prices-3Y'!E$2:E$117,  L36)),"")</f>
        <v>0</v>
      </c>
      <c r="AA36" s="4">
        <f>IF(Q36="YES",N36*V36*12,"")</f>
        <v>0</v>
      </c>
      <c r="AB36" s="4">
        <f>IF(Q36="YES",X36*8760,"")</f>
        <v>0</v>
      </c>
      <c r="AC36" s="4">
        <f>IF(Q36="YES",Z36*8760,"")</f>
        <v>0</v>
      </c>
      <c r="AD36" s="4">
        <f>IF(Q36="YES",IF(P36="YES", MIN(AA36:AC36), AA36),"")</f>
        <v>0</v>
      </c>
      <c r="AE36" s="4">
        <f>IF(AND(I36="STANDARD",Q36="YES",H36&lt;'azure-standard-disk-prices'!B2, H36&gt;0),1+IF(M36="YES",1),"")</f>
        <v>0</v>
      </c>
      <c r="AF36" s="4">
        <f>IF(AND(I36="STANDARD",Q36="YES",H36&gt;'azure-standard-disk-prices'!B2,H36&lt;'azure-standard-disk-prices'!B3),1+IF(M36="YES",1),"")</f>
        <v>0</v>
      </c>
      <c r="AG36" s="4">
        <f>IF(AND(I36="STANDARD",Q36="YES",H36&gt;'azure-standard-disk-prices'!B3,H36&lt;'azure-standard-disk-prices'!B4),1+IF(M36="YES",1),"")</f>
        <v>0</v>
      </c>
      <c r="AH36" s="4">
        <f>IF(AND(I36="STANDARD",Q36="YES",H36&gt;'azure-standard-disk-prices'!B4,H36&lt;'azure-standard-disk-prices'!B5),1+IF(M36="YES",1),"")</f>
        <v>0</v>
      </c>
      <c r="AI36" s="4">
        <f>IF(AND(I36="STANDARD",Q36="YES",H36&gt;'azure-standard-disk-prices'!B5,H36&lt;'azure-standard-disk-prices'!B6),1+IF(M36="YES",1),"")</f>
        <v>0</v>
      </c>
      <c r="AJ36" s="4">
        <f>IF(AND(I36="STANDARD",Q36="YES",H36&gt;'azure-standard-disk-prices'!B6,H36&lt;'azure-standard-disk-prices'!B7),1+IF(M36="YES",1),"")</f>
        <v>0</v>
      </c>
      <c r="AK36" s="4">
        <f>IF(AND(I36="STANDARD",Q36="YES",H36&gt;'azure-standard-disk-prices'!B7,H36&lt;'azure-standard-disk-prices'!B8),1+IF(M36="YES",1),"")</f>
        <v>0</v>
      </c>
      <c r="AL36" s="4">
        <f>IF(AND(I36="STANDARD",Q36="YES",H36&gt;'azure-standard-disk-prices'!B8,H36&lt;'azure-standard-disk-prices'!B9),1+IF(M36="YES",1),"")</f>
        <v>0</v>
      </c>
      <c r="AM36" s="4">
        <f>IF(AND(I35="PREMIUM",Q35="YES",H35&lt;'azure-premium-disk-prices'!B2,H35&gt;0),1+IF(M35="YES",1),"")</f>
        <v>0</v>
      </c>
      <c r="AN36" s="4">
        <f>IF(AND(I35="PREMIUM",Q35="YES",H35&gt;'azure-premium-disk-prices'!B2,H35&lt;'azure-premium-disk-prices'!B3),1+IF(M35="YES",1),"")</f>
        <v>0</v>
      </c>
      <c r="AO36" s="4">
        <f>IF(AND(I35="PREMIUM",Q35="YES",H35&gt;'azure-premium-disk-prices'!B3,H35&lt;'azure-premium-disk-prices'!B4),1+IF(M35="YES",1),"")</f>
        <v>0</v>
      </c>
      <c r="AP36" s="4">
        <f>IF(AND(I35="PREMIUM",Q35="YES",H35&gt;'azure-premium-disk-prices'!B4,H35&lt;'azure-premium-disk-prices'!B5),1+IF(M35="YES",1),"")</f>
        <v>0</v>
      </c>
      <c r="AQ36" s="4">
        <f>IF(AND(I35="PREMIUM",Q35="YES",H35&gt;'azure-premium-disk-prices'!B5,H35&lt;'azure-premium-disk-prices'!B6),1+IF(M35="YES",1),"")</f>
        <v>0</v>
      </c>
      <c r="AR36" s="4">
        <f>IF(AND(I35="PREMIUM",Q35="YES",H35&gt;'azure-premium-disk-prices'!B6,H35&lt;'azure-premium-disk-prices'!B7),1+IF(M35="YES",1),"")</f>
        <v>0</v>
      </c>
      <c r="AS36" s="4">
        <f>IF(AND(I35="PREMIUM",Q35="YES",H35&gt;'azure-premium-disk-prices'!B7,H35&lt;'azure-premium-disk-prices'!B8),1+IF(M35="YES",1),"")</f>
        <v>0</v>
      </c>
      <c r="AT36" s="4">
        <f>IF(AND(I35="PREMIUM",Q35="YES",H35&gt;'azure-premium-disk-prices'!B8,H35&lt;'azure-premium-disk-prices'!B9),1+IF(M35="YES",1),"")</f>
        <v>0</v>
      </c>
      <c r="AU36" s="4">
        <f>IF(AND(M36="YES", Q36="YES"),1,"")</f>
        <v>0</v>
      </c>
      <c r="AV36" s="4">
        <f>IF(AND(J36="STANDARD", Q36="YES"), IF(M36="YES",2,1) ,"")</f>
        <v>0</v>
      </c>
      <c r="AW36" s="4">
        <f>IF( AND(J36="PREMIUM",  Q36="YES"), IF(M36="YES",2,1) ,"")</f>
        <v>0</v>
      </c>
    </row>
    <row r="37" spans="5:49">
      <c r="E37" s="3"/>
      <c r="F37" s="3"/>
      <c r="G37" s="3"/>
      <c r="H37" s="3"/>
      <c r="I37" s="3" t="s">
        <v>10</v>
      </c>
      <c r="J37" s="3" t="s">
        <v>10</v>
      </c>
      <c r="K37" s="3" t="s">
        <v>7</v>
      </c>
      <c r="L37" s="3" t="s">
        <v>7</v>
      </c>
      <c r="M37" s="3" t="s">
        <v>7</v>
      </c>
      <c r="N37" s="3">
        <v>730</v>
      </c>
      <c r="O37" s="3" t="s">
        <v>7</v>
      </c>
      <c r="P37" s="3" t="s">
        <v>3</v>
      </c>
      <c r="Q37" s="3">
        <f>IF(AND(E37&lt;&gt;"", F37&lt;&gt;"", G37&lt;&gt;"", H37&lt;&gt;"", I37&lt;&gt;"", J37&lt;&gt;"", K37&lt;&gt;"", L37&lt;&gt;"", M37&lt;&gt;"", N37&lt;&gt;"", O37&lt;&gt;""),"YES","NO")</f>
        <v>0</v>
      </c>
      <c r="R37" s="4">
        <f>IF(AD37=AA37, U37, IF(AD37=AB37,W37,Y37))</f>
        <v>0</v>
      </c>
      <c r="S37" s="4">
        <f>AD37</f>
        <v>0</v>
      </c>
      <c r="T37" s="4">
        <f> IF(AA37="" ,"",IF(AD37=AA37, "PAYG", IF(AD37=AB37,"1Y RI","3Y RI")))</f>
        <v>0</v>
      </c>
      <c r="U37" s="4">
        <f>IF(Q37="YES",VLOOKUP(V37 &amp; K37 &amp; L37,'azure-vm-prices-base'!G$2:H$118, 2, 0),"")</f>
        <v>0</v>
      </c>
      <c r="V37" s="4">
        <f>IF(Q37="YES", IF(O37="YES" , _xlfn.MINIFS('azure-vm-prices-base'!C$2:C$117, 'azure-vm-prices-base'!A$2:A$117,"&gt;="&amp;F37*(100-$B$2)/100, 'azure-vm-prices-base'!B$2:B$117,"&gt;="&amp;G37*(100-$B$2)/100, 'azure-vm-prices-base'!D$2:D$117,K37, 'azure-vm-prices-base'!E$2:E$117,L37), _xlfn.MINIFS('azure-vm-prices-base'!I$2:I$117, 'azure-vm-prices-base'!A$2:A$117,"&gt;="&amp;F37*(100-$B$2)/100, 'azure-vm-prices-base'!B$2:B$117,"&gt;="&amp;G37*(100-$B$2)/100, 'azure-vm-prices-base'!D$2:D$117,K37, 'azure-vm-prices-base'!E$2:E$117,L37)),"")</f>
        <v>0</v>
      </c>
      <c r="W37" s="4">
        <f>IF(Q37="YES",VLOOKUP(X37 &amp; K37 &amp; L37,'azure-vm-prices-1Y'!G$2:H$118  , 2, 0),"")</f>
        <v>0</v>
      </c>
      <c r="X37" s="4">
        <f>IF(Q37="YES", IF(O37="YES" , _xlfn.MINIFS('azure-vm-prices-1Y'!C$2:C$117,   'azure-vm-prices-1Y'!A$2:A$117  ,"&gt;="&amp;F37*(100-$B$2)/100, 'azure-vm-prices-1Y'!B$2:B$117  ,"&gt;="&amp;G37*(100-$B$2)/100, 'azure-vm-prices-1Y'!D$2:D$117,  K37, 'azure-vm-prices-1Y'!E$2:E$117,  L37), _xlfn.MINIFS('azure-vm-prices-1Y'!I$2:I$117,   'azure-vm-prices-1Y'!A$2:A$117  ,"&gt;="&amp;F37*(100-$B$2)/100, 'azure-vm-prices-1Y'!B$2:B$117,  "&gt;="&amp;G37*(100-$B$2)/100, 'azure-vm-prices-1Y'!D$2:D$117,  K37, 'azure-vm-prices-1Y'!E$2:E$117,  L37)),"")</f>
        <v>0</v>
      </c>
      <c r="Y37" s="4">
        <f>IF(Q37="YES",VLOOKUP(Z37 &amp; K37 &amp; L37,'azure-vm-prices-3Y'!G$2:H$118  , 2, 0),"")</f>
        <v>0</v>
      </c>
      <c r="Z37" s="4">
        <f>IF(Q37="YES", IF(O37="YES" , _xlfn.MINIFS('azure-vm-prices-3Y'!C$2:C$117,   'azure-vm-prices-3Y'!A$2:A$117  ,"&gt;="&amp;F37*(100-$B$2)/100, 'azure-vm-prices-3Y'!B$2:B$117  ,"&gt;="&amp;G37*(100-$B$2)/100, 'azure-vm-prices-3Y'!D$2:D$117,  K37, 'azure-vm-prices-3Y'!E$2:E$117,  L37), _xlfn.MINIFS('azure-vm-prices-3Y'!I$2:I$117,   'azure-vm-prices-3Y'!A$2:A$117  ,"&gt;="&amp;F37*(100-$B$2)/100, 'azure-vm-prices-3Y'!B$2:B$117,  "&gt;="&amp;G37*(100-$B$2)/100, 'azure-vm-prices-3Y'!D$2:D$117,  K37, 'azure-vm-prices-3Y'!E$2:E$117,  L37)),"")</f>
        <v>0</v>
      </c>
      <c r="AA37" s="4">
        <f>IF(Q37="YES",N37*V37*12,"")</f>
        <v>0</v>
      </c>
      <c r="AB37" s="4">
        <f>IF(Q37="YES",X37*8760,"")</f>
        <v>0</v>
      </c>
      <c r="AC37" s="4">
        <f>IF(Q37="YES",Z37*8760,"")</f>
        <v>0</v>
      </c>
      <c r="AD37" s="4">
        <f>IF(Q37="YES",IF(P37="YES", MIN(AA37:AC37), AA37),"")</f>
        <v>0</v>
      </c>
      <c r="AE37" s="4">
        <f>IF(AND(I37="STANDARD",Q37="YES",H37&lt;'azure-standard-disk-prices'!B2, H37&gt;0),1+IF(M37="YES",1),"")</f>
        <v>0</v>
      </c>
      <c r="AF37" s="4">
        <f>IF(AND(I37="STANDARD",Q37="YES",H37&gt;'azure-standard-disk-prices'!B2,H37&lt;'azure-standard-disk-prices'!B3),1+IF(M37="YES",1),"")</f>
        <v>0</v>
      </c>
      <c r="AG37" s="4">
        <f>IF(AND(I37="STANDARD",Q37="YES",H37&gt;'azure-standard-disk-prices'!B3,H37&lt;'azure-standard-disk-prices'!B4),1+IF(M37="YES",1),"")</f>
        <v>0</v>
      </c>
      <c r="AH37" s="4">
        <f>IF(AND(I37="STANDARD",Q37="YES",H37&gt;'azure-standard-disk-prices'!B4,H37&lt;'azure-standard-disk-prices'!B5),1+IF(M37="YES",1),"")</f>
        <v>0</v>
      </c>
      <c r="AI37" s="4">
        <f>IF(AND(I37="STANDARD",Q37="YES",H37&gt;'azure-standard-disk-prices'!B5,H37&lt;'azure-standard-disk-prices'!B6),1+IF(M37="YES",1),"")</f>
        <v>0</v>
      </c>
      <c r="AJ37" s="4">
        <f>IF(AND(I37="STANDARD",Q37="YES",H37&gt;'azure-standard-disk-prices'!B6,H37&lt;'azure-standard-disk-prices'!B7),1+IF(M37="YES",1),"")</f>
        <v>0</v>
      </c>
      <c r="AK37" s="4">
        <f>IF(AND(I37="STANDARD",Q37="YES",H37&gt;'azure-standard-disk-prices'!B7,H37&lt;'azure-standard-disk-prices'!B8),1+IF(M37="YES",1),"")</f>
        <v>0</v>
      </c>
      <c r="AL37" s="4">
        <f>IF(AND(I37="STANDARD",Q37="YES",H37&gt;'azure-standard-disk-prices'!B8,H37&lt;'azure-standard-disk-prices'!B9),1+IF(M37="YES",1),"")</f>
        <v>0</v>
      </c>
      <c r="AM37" s="4">
        <f>IF(AND(I36="PREMIUM",Q36="YES",H36&lt;'azure-premium-disk-prices'!B2,H36&gt;0),1+IF(M36="YES",1),"")</f>
        <v>0</v>
      </c>
      <c r="AN37" s="4">
        <f>IF(AND(I36="PREMIUM",Q36="YES",H36&gt;'azure-premium-disk-prices'!B2,H36&lt;'azure-premium-disk-prices'!B3),1+IF(M36="YES",1),"")</f>
        <v>0</v>
      </c>
      <c r="AO37" s="4">
        <f>IF(AND(I36="PREMIUM",Q36="YES",H36&gt;'azure-premium-disk-prices'!B3,H36&lt;'azure-premium-disk-prices'!B4),1+IF(M36="YES",1),"")</f>
        <v>0</v>
      </c>
      <c r="AP37" s="4">
        <f>IF(AND(I36="PREMIUM",Q36="YES",H36&gt;'azure-premium-disk-prices'!B4,H36&lt;'azure-premium-disk-prices'!B5),1+IF(M36="YES",1),"")</f>
        <v>0</v>
      </c>
      <c r="AQ37" s="4">
        <f>IF(AND(I36="PREMIUM",Q36="YES",H36&gt;'azure-premium-disk-prices'!B5,H36&lt;'azure-premium-disk-prices'!B6),1+IF(M36="YES",1),"")</f>
        <v>0</v>
      </c>
      <c r="AR37" s="4">
        <f>IF(AND(I36="PREMIUM",Q36="YES",H36&gt;'azure-premium-disk-prices'!B6,H36&lt;'azure-premium-disk-prices'!B7),1+IF(M36="YES",1),"")</f>
        <v>0</v>
      </c>
      <c r="AS37" s="4">
        <f>IF(AND(I36="PREMIUM",Q36="YES",H36&gt;'azure-premium-disk-prices'!B7,H36&lt;'azure-premium-disk-prices'!B8),1+IF(M36="YES",1),"")</f>
        <v>0</v>
      </c>
      <c r="AT37" s="4">
        <f>IF(AND(I36="PREMIUM",Q36="YES",H36&gt;'azure-premium-disk-prices'!B8,H36&lt;'azure-premium-disk-prices'!B9),1+IF(M36="YES",1),"")</f>
        <v>0</v>
      </c>
      <c r="AU37" s="4">
        <f>IF(AND(M37="YES", Q37="YES"),1,"")</f>
        <v>0</v>
      </c>
      <c r="AV37" s="4">
        <f>IF(AND(J37="STANDARD", Q37="YES"), IF(M37="YES",2,1) ,"")</f>
        <v>0</v>
      </c>
      <c r="AW37" s="4">
        <f>IF( AND(J37="PREMIUM",  Q37="YES"), IF(M37="YES",2,1) ,"")</f>
        <v>0</v>
      </c>
    </row>
    <row r="38" spans="5:49">
      <c r="E38" s="3"/>
      <c r="F38" s="3"/>
      <c r="G38" s="3"/>
      <c r="H38" s="3"/>
      <c r="I38" s="3" t="s">
        <v>10</v>
      </c>
      <c r="J38" s="3" t="s">
        <v>10</v>
      </c>
      <c r="K38" s="3" t="s">
        <v>7</v>
      </c>
      <c r="L38" s="3" t="s">
        <v>7</v>
      </c>
      <c r="M38" s="3" t="s">
        <v>7</v>
      </c>
      <c r="N38" s="3">
        <v>730</v>
      </c>
      <c r="O38" s="3" t="s">
        <v>7</v>
      </c>
      <c r="P38" s="3" t="s">
        <v>3</v>
      </c>
      <c r="Q38" s="3">
        <f>IF(AND(E38&lt;&gt;"", F38&lt;&gt;"", G38&lt;&gt;"", H38&lt;&gt;"", I38&lt;&gt;"", J38&lt;&gt;"", K38&lt;&gt;"", L38&lt;&gt;"", M38&lt;&gt;"", N38&lt;&gt;"", O38&lt;&gt;""),"YES","NO")</f>
        <v>0</v>
      </c>
      <c r="R38" s="4">
        <f>IF(AD38=AA38, U38, IF(AD38=AB38,W38,Y38))</f>
        <v>0</v>
      </c>
      <c r="S38" s="4">
        <f>AD38</f>
        <v>0</v>
      </c>
      <c r="T38" s="4">
        <f> IF(AA38="" ,"",IF(AD38=AA38, "PAYG", IF(AD38=AB38,"1Y RI","3Y RI")))</f>
        <v>0</v>
      </c>
      <c r="U38" s="4">
        <f>IF(Q38="YES",VLOOKUP(V38 &amp; K38 &amp; L38,'azure-vm-prices-base'!G$2:H$118, 2, 0),"")</f>
        <v>0</v>
      </c>
      <c r="V38" s="4">
        <f>IF(Q38="YES", IF(O38="YES" , _xlfn.MINIFS('azure-vm-prices-base'!C$2:C$117, 'azure-vm-prices-base'!A$2:A$117,"&gt;="&amp;F38*(100-$B$2)/100, 'azure-vm-prices-base'!B$2:B$117,"&gt;="&amp;G38*(100-$B$2)/100, 'azure-vm-prices-base'!D$2:D$117,K38, 'azure-vm-prices-base'!E$2:E$117,L38), _xlfn.MINIFS('azure-vm-prices-base'!I$2:I$117, 'azure-vm-prices-base'!A$2:A$117,"&gt;="&amp;F38*(100-$B$2)/100, 'azure-vm-prices-base'!B$2:B$117,"&gt;="&amp;G38*(100-$B$2)/100, 'azure-vm-prices-base'!D$2:D$117,K38, 'azure-vm-prices-base'!E$2:E$117,L38)),"")</f>
        <v>0</v>
      </c>
      <c r="W38" s="4">
        <f>IF(Q38="YES",VLOOKUP(X38 &amp; K38 &amp; L38,'azure-vm-prices-1Y'!G$2:H$118  , 2, 0),"")</f>
        <v>0</v>
      </c>
      <c r="X38" s="4">
        <f>IF(Q38="YES", IF(O38="YES" , _xlfn.MINIFS('azure-vm-prices-1Y'!C$2:C$117,   'azure-vm-prices-1Y'!A$2:A$117  ,"&gt;="&amp;F38*(100-$B$2)/100, 'azure-vm-prices-1Y'!B$2:B$117  ,"&gt;="&amp;G38*(100-$B$2)/100, 'azure-vm-prices-1Y'!D$2:D$117,  K38, 'azure-vm-prices-1Y'!E$2:E$117,  L38), _xlfn.MINIFS('azure-vm-prices-1Y'!I$2:I$117,   'azure-vm-prices-1Y'!A$2:A$117  ,"&gt;="&amp;F38*(100-$B$2)/100, 'azure-vm-prices-1Y'!B$2:B$117,  "&gt;="&amp;G38*(100-$B$2)/100, 'azure-vm-prices-1Y'!D$2:D$117,  K38, 'azure-vm-prices-1Y'!E$2:E$117,  L38)),"")</f>
        <v>0</v>
      </c>
      <c r="Y38" s="4">
        <f>IF(Q38="YES",VLOOKUP(Z38 &amp; K38 &amp; L38,'azure-vm-prices-3Y'!G$2:H$118  , 2, 0),"")</f>
        <v>0</v>
      </c>
      <c r="Z38" s="4">
        <f>IF(Q38="YES", IF(O38="YES" , _xlfn.MINIFS('azure-vm-prices-3Y'!C$2:C$117,   'azure-vm-prices-3Y'!A$2:A$117  ,"&gt;="&amp;F38*(100-$B$2)/100, 'azure-vm-prices-3Y'!B$2:B$117  ,"&gt;="&amp;G38*(100-$B$2)/100, 'azure-vm-prices-3Y'!D$2:D$117,  K38, 'azure-vm-prices-3Y'!E$2:E$117,  L38), _xlfn.MINIFS('azure-vm-prices-3Y'!I$2:I$117,   'azure-vm-prices-3Y'!A$2:A$117  ,"&gt;="&amp;F38*(100-$B$2)/100, 'azure-vm-prices-3Y'!B$2:B$117,  "&gt;="&amp;G38*(100-$B$2)/100, 'azure-vm-prices-3Y'!D$2:D$117,  K38, 'azure-vm-prices-3Y'!E$2:E$117,  L38)),"")</f>
        <v>0</v>
      </c>
      <c r="AA38" s="4">
        <f>IF(Q38="YES",N38*V38*12,"")</f>
        <v>0</v>
      </c>
      <c r="AB38" s="4">
        <f>IF(Q38="YES",X38*8760,"")</f>
        <v>0</v>
      </c>
      <c r="AC38" s="4">
        <f>IF(Q38="YES",Z38*8760,"")</f>
        <v>0</v>
      </c>
      <c r="AD38" s="4">
        <f>IF(Q38="YES",IF(P38="YES", MIN(AA38:AC38), AA38),"")</f>
        <v>0</v>
      </c>
      <c r="AE38" s="4">
        <f>IF(AND(I38="STANDARD",Q38="YES",H38&lt;'azure-standard-disk-prices'!B2, H38&gt;0),1+IF(M38="YES",1),"")</f>
        <v>0</v>
      </c>
      <c r="AF38" s="4">
        <f>IF(AND(I38="STANDARD",Q38="YES",H38&gt;'azure-standard-disk-prices'!B2,H38&lt;'azure-standard-disk-prices'!B3),1+IF(M38="YES",1),"")</f>
        <v>0</v>
      </c>
      <c r="AG38" s="4">
        <f>IF(AND(I38="STANDARD",Q38="YES",H38&gt;'azure-standard-disk-prices'!B3,H38&lt;'azure-standard-disk-prices'!B4),1+IF(M38="YES",1),"")</f>
        <v>0</v>
      </c>
      <c r="AH38" s="4">
        <f>IF(AND(I38="STANDARD",Q38="YES",H38&gt;'azure-standard-disk-prices'!B4,H38&lt;'azure-standard-disk-prices'!B5),1+IF(M38="YES",1),"")</f>
        <v>0</v>
      </c>
      <c r="AI38" s="4">
        <f>IF(AND(I38="STANDARD",Q38="YES",H38&gt;'azure-standard-disk-prices'!B5,H38&lt;'azure-standard-disk-prices'!B6),1+IF(M38="YES",1),"")</f>
        <v>0</v>
      </c>
      <c r="AJ38" s="4">
        <f>IF(AND(I38="STANDARD",Q38="YES",H38&gt;'azure-standard-disk-prices'!B6,H38&lt;'azure-standard-disk-prices'!B7),1+IF(M38="YES",1),"")</f>
        <v>0</v>
      </c>
      <c r="AK38" s="4">
        <f>IF(AND(I38="STANDARD",Q38="YES",H38&gt;'azure-standard-disk-prices'!B7,H38&lt;'azure-standard-disk-prices'!B8),1+IF(M38="YES",1),"")</f>
        <v>0</v>
      </c>
      <c r="AL38" s="4">
        <f>IF(AND(I38="STANDARD",Q38="YES",H38&gt;'azure-standard-disk-prices'!B8,H38&lt;'azure-standard-disk-prices'!B9),1+IF(M38="YES",1),"")</f>
        <v>0</v>
      </c>
      <c r="AM38" s="4">
        <f>IF(AND(I37="PREMIUM",Q37="YES",H37&lt;'azure-premium-disk-prices'!B2,H37&gt;0),1+IF(M37="YES",1),"")</f>
        <v>0</v>
      </c>
      <c r="AN38" s="4">
        <f>IF(AND(I37="PREMIUM",Q37="YES",H37&gt;'azure-premium-disk-prices'!B2,H37&lt;'azure-premium-disk-prices'!B3),1+IF(M37="YES",1),"")</f>
        <v>0</v>
      </c>
      <c r="AO38" s="4">
        <f>IF(AND(I37="PREMIUM",Q37="YES",H37&gt;'azure-premium-disk-prices'!B3,H37&lt;'azure-premium-disk-prices'!B4),1+IF(M37="YES",1),"")</f>
        <v>0</v>
      </c>
      <c r="AP38" s="4">
        <f>IF(AND(I37="PREMIUM",Q37="YES",H37&gt;'azure-premium-disk-prices'!B4,H37&lt;'azure-premium-disk-prices'!B5),1+IF(M37="YES",1),"")</f>
        <v>0</v>
      </c>
      <c r="AQ38" s="4">
        <f>IF(AND(I37="PREMIUM",Q37="YES",H37&gt;'azure-premium-disk-prices'!B5,H37&lt;'azure-premium-disk-prices'!B6),1+IF(M37="YES",1),"")</f>
        <v>0</v>
      </c>
      <c r="AR38" s="4">
        <f>IF(AND(I37="PREMIUM",Q37="YES",H37&gt;'azure-premium-disk-prices'!B6,H37&lt;'azure-premium-disk-prices'!B7),1+IF(M37="YES",1),"")</f>
        <v>0</v>
      </c>
      <c r="AS38" s="4">
        <f>IF(AND(I37="PREMIUM",Q37="YES",H37&gt;'azure-premium-disk-prices'!B7,H37&lt;'azure-premium-disk-prices'!B8),1+IF(M37="YES",1),"")</f>
        <v>0</v>
      </c>
      <c r="AT38" s="4">
        <f>IF(AND(I37="PREMIUM",Q37="YES",H37&gt;'azure-premium-disk-prices'!B8,H37&lt;'azure-premium-disk-prices'!B9),1+IF(M37="YES",1),"")</f>
        <v>0</v>
      </c>
      <c r="AU38" s="4">
        <f>IF(AND(M38="YES", Q38="YES"),1,"")</f>
        <v>0</v>
      </c>
      <c r="AV38" s="4">
        <f>IF(AND(J38="STANDARD", Q38="YES"), IF(M38="YES",2,1) ,"")</f>
        <v>0</v>
      </c>
      <c r="AW38" s="4">
        <f>IF( AND(J38="PREMIUM",  Q38="YES"), IF(M38="YES",2,1) ,"")</f>
        <v>0</v>
      </c>
    </row>
    <row r="39" spans="5:49">
      <c r="E39" s="3"/>
      <c r="F39" s="3"/>
      <c r="G39" s="3"/>
      <c r="H39" s="3"/>
      <c r="I39" s="3" t="s">
        <v>10</v>
      </c>
      <c r="J39" s="3" t="s">
        <v>10</v>
      </c>
      <c r="K39" s="3" t="s">
        <v>7</v>
      </c>
      <c r="L39" s="3" t="s">
        <v>7</v>
      </c>
      <c r="M39" s="3" t="s">
        <v>7</v>
      </c>
      <c r="N39" s="3">
        <v>730</v>
      </c>
      <c r="O39" s="3" t="s">
        <v>7</v>
      </c>
      <c r="P39" s="3" t="s">
        <v>3</v>
      </c>
      <c r="Q39" s="3">
        <f>IF(AND(E39&lt;&gt;"", F39&lt;&gt;"", G39&lt;&gt;"", H39&lt;&gt;"", I39&lt;&gt;"", J39&lt;&gt;"", K39&lt;&gt;"", L39&lt;&gt;"", M39&lt;&gt;"", N39&lt;&gt;"", O39&lt;&gt;""),"YES","NO")</f>
        <v>0</v>
      </c>
      <c r="R39" s="4">
        <f>IF(AD39=AA39, U39, IF(AD39=AB39,W39,Y39))</f>
        <v>0</v>
      </c>
      <c r="S39" s="4">
        <f>AD39</f>
        <v>0</v>
      </c>
      <c r="T39" s="4">
        <f> IF(AA39="" ,"",IF(AD39=AA39, "PAYG", IF(AD39=AB39,"1Y RI","3Y RI")))</f>
        <v>0</v>
      </c>
      <c r="U39" s="4">
        <f>IF(Q39="YES",VLOOKUP(V39 &amp; K39 &amp; L39,'azure-vm-prices-base'!G$2:H$118, 2, 0),"")</f>
        <v>0</v>
      </c>
      <c r="V39" s="4">
        <f>IF(Q39="YES", IF(O39="YES" , _xlfn.MINIFS('azure-vm-prices-base'!C$2:C$117, 'azure-vm-prices-base'!A$2:A$117,"&gt;="&amp;F39*(100-$B$2)/100, 'azure-vm-prices-base'!B$2:B$117,"&gt;="&amp;G39*(100-$B$2)/100, 'azure-vm-prices-base'!D$2:D$117,K39, 'azure-vm-prices-base'!E$2:E$117,L39), _xlfn.MINIFS('azure-vm-prices-base'!I$2:I$117, 'azure-vm-prices-base'!A$2:A$117,"&gt;="&amp;F39*(100-$B$2)/100, 'azure-vm-prices-base'!B$2:B$117,"&gt;="&amp;G39*(100-$B$2)/100, 'azure-vm-prices-base'!D$2:D$117,K39, 'azure-vm-prices-base'!E$2:E$117,L39)),"")</f>
        <v>0</v>
      </c>
      <c r="W39" s="4">
        <f>IF(Q39="YES",VLOOKUP(X39 &amp; K39 &amp; L39,'azure-vm-prices-1Y'!G$2:H$118  , 2, 0),"")</f>
        <v>0</v>
      </c>
      <c r="X39" s="4">
        <f>IF(Q39="YES", IF(O39="YES" , _xlfn.MINIFS('azure-vm-prices-1Y'!C$2:C$117,   'azure-vm-prices-1Y'!A$2:A$117  ,"&gt;="&amp;F39*(100-$B$2)/100, 'azure-vm-prices-1Y'!B$2:B$117  ,"&gt;="&amp;G39*(100-$B$2)/100, 'azure-vm-prices-1Y'!D$2:D$117,  K39, 'azure-vm-prices-1Y'!E$2:E$117,  L39), _xlfn.MINIFS('azure-vm-prices-1Y'!I$2:I$117,   'azure-vm-prices-1Y'!A$2:A$117  ,"&gt;="&amp;F39*(100-$B$2)/100, 'azure-vm-prices-1Y'!B$2:B$117,  "&gt;="&amp;G39*(100-$B$2)/100, 'azure-vm-prices-1Y'!D$2:D$117,  K39, 'azure-vm-prices-1Y'!E$2:E$117,  L39)),"")</f>
        <v>0</v>
      </c>
      <c r="Y39" s="4">
        <f>IF(Q39="YES",VLOOKUP(Z39 &amp; K39 &amp; L39,'azure-vm-prices-3Y'!G$2:H$118  , 2, 0),"")</f>
        <v>0</v>
      </c>
      <c r="Z39" s="4">
        <f>IF(Q39="YES", IF(O39="YES" , _xlfn.MINIFS('azure-vm-prices-3Y'!C$2:C$117,   'azure-vm-prices-3Y'!A$2:A$117  ,"&gt;="&amp;F39*(100-$B$2)/100, 'azure-vm-prices-3Y'!B$2:B$117  ,"&gt;="&amp;G39*(100-$B$2)/100, 'azure-vm-prices-3Y'!D$2:D$117,  K39, 'azure-vm-prices-3Y'!E$2:E$117,  L39), _xlfn.MINIFS('azure-vm-prices-3Y'!I$2:I$117,   'azure-vm-prices-3Y'!A$2:A$117  ,"&gt;="&amp;F39*(100-$B$2)/100, 'azure-vm-prices-3Y'!B$2:B$117,  "&gt;="&amp;G39*(100-$B$2)/100, 'azure-vm-prices-3Y'!D$2:D$117,  K39, 'azure-vm-prices-3Y'!E$2:E$117,  L39)),"")</f>
        <v>0</v>
      </c>
      <c r="AA39" s="4">
        <f>IF(Q39="YES",N39*V39*12,"")</f>
        <v>0</v>
      </c>
      <c r="AB39" s="4">
        <f>IF(Q39="YES",X39*8760,"")</f>
        <v>0</v>
      </c>
      <c r="AC39" s="4">
        <f>IF(Q39="YES",Z39*8760,"")</f>
        <v>0</v>
      </c>
      <c r="AD39" s="4">
        <f>IF(Q39="YES",IF(P39="YES", MIN(AA39:AC39), AA39),"")</f>
        <v>0</v>
      </c>
      <c r="AE39" s="4">
        <f>IF(AND(I39="STANDARD",Q39="YES",H39&lt;'azure-standard-disk-prices'!B2, H39&gt;0),1+IF(M39="YES",1),"")</f>
        <v>0</v>
      </c>
      <c r="AF39" s="4">
        <f>IF(AND(I39="STANDARD",Q39="YES",H39&gt;'azure-standard-disk-prices'!B2,H39&lt;'azure-standard-disk-prices'!B3),1+IF(M39="YES",1),"")</f>
        <v>0</v>
      </c>
      <c r="AG39" s="4">
        <f>IF(AND(I39="STANDARD",Q39="YES",H39&gt;'azure-standard-disk-prices'!B3,H39&lt;'azure-standard-disk-prices'!B4),1+IF(M39="YES",1),"")</f>
        <v>0</v>
      </c>
      <c r="AH39" s="4">
        <f>IF(AND(I39="STANDARD",Q39="YES",H39&gt;'azure-standard-disk-prices'!B4,H39&lt;'azure-standard-disk-prices'!B5),1+IF(M39="YES",1),"")</f>
        <v>0</v>
      </c>
      <c r="AI39" s="4">
        <f>IF(AND(I39="STANDARD",Q39="YES",H39&gt;'azure-standard-disk-prices'!B5,H39&lt;'azure-standard-disk-prices'!B6),1+IF(M39="YES",1),"")</f>
        <v>0</v>
      </c>
      <c r="AJ39" s="4">
        <f>IF(AND(I39="STANDARD",Q39="YES",H39&gt;'azure-standard-disk-prices'!B6,H39&lt;'azure-standard-disk-prices'!B7),1+IF(M39="YES",1),"")</f>
        <v>0</v>
      </c>
      <c r="AK39" s="4">
        <f>IF(AND(I39="STANDARD",Q39="YES",H39&gt;'azure-standard-disk-prices'!B7,H39&lt;'azure-standard-disk-prices'!B8),1+IF(M39="YES",1),"")</f>
        <v>0</v>
      </c>
      <c r="AL39" s="4">
        <f>IF(AND(I39="STANDARD",Q39="YES",H39&gt;'azure-standard-disk-prices'!B8,H39&lt;'azure-standard-disk-prices'!B9),1+IF(M39="YES",1),"")</f>
        <v>0</v>
      </c>
      <c r="AM39" s="4">
        <f>IF(AND(I38="PREMIUM",Q38="YES",H38&lt;'azure-premium-disk-prices'!B2,H38&gt;0),1+IF(M38="YES",1),"")</f>
        <v>0</v>
      </c>
      <c r="AN39" s="4">
        <f>IF(AND(I38="PREMIUM",Q38="YES",H38&gt;'azure-premium-disk-prices'!B2,H38&lt;'azure-premium-disk-prices'!B3),1+IF(M38="YES",1),"")</f>
        <v>0</v>
      </c>
      <c r="AO39" s="4">
        <f>IF(AND(I38="PREMIUM",Q38="YES",H38&gt;'azure-premium-disk-prices'!B3,H38&lt;'azure-premium-disk-prices'!B4),1+IF(M38="YES",1),"")</f>
        <v>0</v>
      </c>
      <c r="AP39" s="4">
        <f>IF(AND(I38="PREMIUM",Q38="YES",H38&gt;'azure-premium-disk-prices'!B4,H38&lt;'azure-premium-disk-prices'!B5),1+IF(M38="YES",1),"")</f>
        <v>0</v>
      </c>
      <c r="AQ39" s="4">
        <f>IF(AND(I38="PREMIUM",Q38="YES",H38&gt;'azure-premium-disk-prices'!B5,H38&lt;'azure-premium-disk-prices'!B6),1+IF(M38="YES",1),"")</f>
        <v>0</v>
      </c>
      <c r="AR39" s="4">
        <f>IF(AND(I38="PREMIUM",Q38="YES",H38&gt;'azure-premium-disk-prices'!B6,H38&lt;'azure-premium-disk-prices'!B7),1+IF(M38="YES",1),"")</f>
        <v>0</v>
      </c>
      <c r="AS39" s="4">
        <f>IF(AND(I38="PREMIUM",Q38="YES",H38&gt;'azure-premium-disk-prices'!B7,H38&lt;'azure-premium-disk-prices'!B8),1+IF(M38="YES",1),"")</f>
        <v>0</v>
      </c>
      <c r="AT39" s="4">
        <f>IF(AND(I38="PREMIUM",Q38="YES",H38&gt;'azure-premium-disk-prices'!B8,H38&lt;'azure-premium-disk-prices'!B9),1+IF(M38="YES",1),"")</f>
        <v>0</v>
      </c>
      <c r="AU39" s="4">
        <f>IF(AND(M39="YES", Q39="YES"),1,"")</f>
        <v>0</v>
      </c>
      <c r="AV39" s="4">
        <f>IF(AND(J39="STANDARD", Q39="YES"), IF(M39="YES",2,1) ,"")</f>
        <v>0</v>
      </c>
      <c r="AW39" s="4">
        <f>IF( AND(J39="PREMIUM",  Q39="YES"), IF(M39="YES",2,1) ,"")</f>
        <v>0</v>
      </c>
    </row>
    <row r="40" spans="5:49">
      <c r="E40" s="3"/>
      <c r="F40" s="3"/>
      <c r="G40" s="3"/>
      <c r="H40" s="3"/>
      <c r="I40" s="3" t="s">
        <v>10</v>
      </c>
      <c r="J40" s="3" t="s">
        <v>10</v>
      </c>
      <c r="K40" s="3" t="s">
        <v>7</v>
      </c>
      <c r="L40" s="3" t="s">
        <v>7</v>
      </c>
      <c r="M40" s="3" t="s">
        <v>7</v>
      </c>
      <c r="N40" s="3">
        <v>730</v>
      </c>
      <c r="O40" s="3" t="s">
        <v>7</v>
      </c>
      <c r="P40" s="3" t="s">
        <v>3</v>
      </c>
      <c r="Q40" s="3">
        <f>IF(AND(E40&lt;&gt;"", F40&lt;&gt;"", G40&lt;&gt;"", H40&lt;&gt;"", I40&lt;&gt;"", J40&lt;&gt;"", K40&lt;&gt;"", L40&lt;&gt;"", M40&lt;&gt;"", N40&lt;&gt;"", O40&lt;&gt;""),"YES","NO")</f>
        <v>0</v>
      </c>
      <c r="R40" s="4">
        <f>IF(AD40=AA40, U40, IF(AD40=AB40,W40,Y40))</f>
        <v>0</v>
      </c>
      <c r="S40" s="4">
        <f>AD40</f>
        <v>0</v>
      </c>
      <c r="T40" s="4">
        <f> IF(AA40="" ,"",IF(AD40=AA40, "PAYG", IF(AD40=AB40,"1Y RI","3Y RI")))</f>
        <v>0</v>
      </c>
      <c r="U40" s="4">
        <f>IF(Q40="YES",VLOOKUP(V40 &amp; K40 &amp; L40,'azure-vm-prices-base'!G$2:H$118, 2, 0),"")</f>
        <v>0</v>
      </c>
      <c r="V40" s="4">
        <f>IF(Q40="YES", IF(O40="YES" , _xlfn.MINIFS('azure-vm-prices-base'!C$2:C$117, 'azure-vm-prices-base'!A$2:A$117,"&gt;="&amp;F40*(100-$B$2)/100, 'azure-vm-prices-base'!B$2:B$117,"&gt;="&amp;G40*(100-$B$2)/100, 'azure-vm-prices-base'!D$2:D$117,K40, 'azure-vm-prices-base'!E$2:E$117,L40), _xlfn.MINIFS('azure-vm-prices-base'!I$2:I$117, 'azure-vm-prices-base'!A$2:A$117,"&gt;="&amp;F40*(100-$B$2)/100, 'azure-vm-prices-base'!B$2:B$117,"&gt;="&amp;G40*(100-$B$2)/100, 'azure-vm-prices-base'!D$2:D$117,K40, 'azure-vm-prices-base'!E$2:E$117,L40)),"")</f>
        <v>0</v>
      </c>
      <c r="W40" s="4">
        <f>IF(Q40="YES",VLOOKUP(X40 &amp; K40 &amp; L40,'azure-vm-prices-1Y'!G$2:H$118  , 2, 0),"")</f>
        <v>0</v>
      </c>
      <c r="X40" s="4">
        <f>IF(Q40="YES", IF(O40="YES" , _xlfn.MINIFS('azure-vm-prices-1Y'!C$2:C$117,   'azure-vm-prices-1Y'!A$2:A$117  ,"&gt;="&amp;F40*(100-$B$2)/100, 'azure-vm-prices-1Y'!B$2:B$117  ,"&gt;="&amp;G40*(100-$B$2)/100, 'azure-vm-prices-1Y'!D$2:D$117,  K40, 'azure-vm-prices-1Y'!E$2:E$117,  L40), _xlfn.MINIFS('azure-vm-prices-1Y'!I$2:I$117,   'azure-vm-prices-1Y'!A$2:A$117  ,"&gt;="&amp;F40*(100-$B$2)/100, 'azure-vm-prices-1Y'!B$2:B$117,  "&gt;="&amp;G40*(100-$B$2)/100, 'azure-vm-prices-1Y'!D$2:D$117,  K40, 'azure-vm-prices-1Y'!E$2:E$117,  L40)),"")</f>
        <v>0</v>
      </c>
      <c r="Y40" s="4">
        <f>IF(Q40="YES",VLOOKUP(Z40 &amp; K40 &amp; L40,'azure-vm-prices-3Y'!G$2:H$118  , 2, 0),"")</f>
        <v>0</v>
      </c>
      <c r="Z40" s="4">
        <f>IF(Q40="YES", IF(O40="YES" , _xlfn.MINIFS('azure-vm-prices-3Y'!C$2:C$117,   'azure-vm-prices-3Y'!A$2:A$117  ,"&gt;="&amp;F40*(100-$B$2)/100, 'azure-vm-prices-3Y'!B$2:B$117  ,"&gt;="&amp;G40*(100-$B$2)/100, 'azure-vm-prices-3Y'!D$2:D$117,  K40, 'azure-vm-prices-3Y'!E$2:E$117,  L40), _xlfn.MINIFS('azure-vm-prices-3Y'!I$2:I$117,   'azure-vm-prices-3Y'!A$2:A$117  ,"&gt;="&amp;F40*(100-$B$2)/100, 'azure-vm-prices-3Y'!B$2:B$117,  "&gt;="&amp;G40*(100-$B$2)/100, 'azure-vm-prices-3Y'!D$2:D$117,  K40, 'azure-vm-prices-3Y'!E$2:E$117,  L40)),"")</f>
        <v>0</v>
      </c>
      <c r="AA40" s="4">
        <f>IF(Q40="YES",N40*V40*12,"")</f>
        <v>0</v>
      </c>
      <c r="AB40" s="4">
        <f>IF(Q40="YES",X40*8760,"")</f>
        <v>0</v>
      </c>
      <c r="AC40" s="4">
        <f>IF(Q40="YES",Z40*8760,"")</f>
        <v>0</v>
      </c>
      <c r="AD40" s="4">
        <f>IF(Q40="YES",IF(P40="YES", MIN(AA40:AC40), AA40),"")</f>
        <v>0</v>
      </c>
      <c r="AE40" s="4">
        <f>IF(AND(I40="STANDARD",Q40="YES",H40&lt;'azure-standard-disk-prices'!B2, H40&gt;0),1+IF(M40="YES",1),"")</f>
        <v>0</v>
      </c>
      <c r="AF40" s="4">
        <f>IF(AND(I40="STANDARD",Q40="YES",H40&gt;'azure-standard-disk-prices'!B2,H40&lt;'azure-standard-disk-prices'!B3),1+IF(M40="YES",1),"")</f>
        <v>0</v>
      </c>
      <c r="AG40" s="4">
        <f>IF(AND(I40="STANDARD",Q40="YES",H40&gt;'azure-standard-disk-prices'!B3,H40&lt;'azure-standard-disk-prices'!B4),1+IF(M40="YES",1),"")</f>
        <v>0</v>
      </c>
      <c r="AH40" s="4">
        <f>IF(AND(I40="STANDARD",Q40="YES",H40&gt;'azure-standard-disk-prices'!B4,H40&lt;'azure-standard-disk-prices'!B5),1+IF(M40="YES",1),"")</f>
        <v>0</v>
      </c>
      <c r="AI40" s="4">
        <f>IF(AND(I40="STANDARD",Q40="YES",H40&gt;'azure-standard-disk-prices'!B5,H40&lt;'azure-standard-disk-prices'!B6),1+IF(M40="YES",1),"")</f>
        <v>0</v>
      </c>
      <c r="AJ40" s="4">
        <f>IF(AND(I40="STANDARD",Q40="YES",H40&gt;'azure-standard-disk-prices'!B6,H40&lt;'azure-standard-disk-prices'!B7),1+IF(M40="YES",1),"")</f>
        <v>0</v>
      </c>
      <c r="AK40" s="4">
        <f>IF(AND(I40="STANDARD",Q40="YES",H40&gt;'azure-standard-disk-prices'!B7,H40&lt;'azure-standard-disk-prices'!B8),1+IF(M40="YES",1),"")</f>
        <v>0</v>
      </c>
      <c r="AL40" s="4">
        <f>IF(AND(I40="STANDARD",Q40="YES",H40&gt;'azure-standard-disk-prices'!B8,H40&lt;'azure-standard-disk-prices'!B9),1+IF(M40="YES",1),"")</f>
        <v>0</v>
      </c>
      <c r="AM40" s="4">
        <f>IF(AND(I39="PREMIUM",Q39="YES",H39&lt;'azure-premium-disk-prices'!B2,H39&gt;0),1+IF(M39="YES",1),"")</f>
        <v>0</v>
      </c>
      <c r="AN40" s="4">
        <f>IF(AND(I39="PREMIUM",Q39="YES",H39&gt;'azure-premium-disk-prices'!B2,H39&lt;'azure-premium-disk-prices'!B3),1+IF(M39="YES",1),"")</f>
        <v>0</v>
      </c>
      <c r="AO40" s="4">
        <f>IF(AND(I39="PREMIUM",Q39="YES",H39&gt;'azure-premium-disk-prices'!B3,H39&lt;'azure-premium-disk-prices'!B4),1+IF(M39="YES",1),"")</f>
        <v>0</v>
      </c>
      <c r="AP40" s="4">
        <f>IF(AND(I39="PREMIUM",Q39="YES",H39&gt;'azure-premium-disk-prices'!B4,H39&lt;'azure-premium-disk-prices'!B5),1+IF(M39="YES",1),"")</f>
        <v>0</v>
      </c>
      <c r="AQ40" s="4">
        <f>IF(AND(I39="PREMIUM",Q39="YES",H39&gt;'azure-premium-disk-prices'!B5,H39&lt;'azure-premium-disk-prices'!B6),1+IF(M39="YES",1),"")</f>
        <v>0</v>
      </c>
      <c r="AR40" s="4">
        <f>IF(AND(I39="PREMIUM",Q39="YES",H39&gt;'azure-premium-disk-prices'!B6,H39&lt;'azure-premium-disk-prices'!B7),1+IF(M39="YES",1),"")</f>
        <v>0</v>
      </c>
      <c r="AS40" s="4">
        <f>IF(AND(I39="PREMIUM",Q39="YES",H39&gt;'azure-premium-disk-prices'!B7,H39&lt;'azure-premium-disk-prices'!B8),1+IF(M39="YES",1),"")</f>
        <v>0</v>
      </c>
      <c r="AT40" s="4">
        <f>IF(AND(I39="PREMIUM",Q39="YES",H39&gt;'azure-premium-disk-prices'!B8,H39&lt;'azure-premium-disk-prices'!B9),1+IF(M39="YES",1),"")</f>
        <v>0</v>
      </c>
      <c r="AU40" s="4">
        <f>IF(AND(M40="YES", Q40="YES"),1,"")</f>
        <v>0</v>
      </c>
      <c r="AV40" s="4">
        <f>IF(AND(J40="STANDARD", Q40="YES"), IF(M40="YES",2,1) ,"")</f>
        <v>0</v>
      </c>
      <c r="AW40" s="4">
        <f>IF( AND(J40="PREMIUM",  Q40="YES"), IF(M40="YES",2,1) ,"")</f>
        <v>0</v>
      </c>
    </row>
    <row r="41" spans="5:49">
      <c r="E41" s="3"/>
      <c r="F41" s="3"/>
      <c r="G41" s="3"/>
      <c r="H41" s="3"/>
      <c r="I41" s="3" t="s">
        <v>10</v>
      </c>
      <c r="J41" s="3" t="s">
        <v>10</v>
      </c>
      <c r="K41" s="3" t="s">
        <v>7</v>
      </c>
      <c r="L41" s="3" t="s">
        <v>7</v>
      </c>
      <c r="M41" s="3" t="s">
        <v>7</v>
      </c>
      <c r="N41" s="3">
        <v>730</v>
      </c>
      <c r="O41" s="3" t="s">
        <v>7</v>
      </c>
      <c r="P41" s="3" t="s">
        <v>3</v>
      </c>
      <c r="Q41" s="3">
        <f>IF(AND(E41&lt;&gt;"", F41&lt;&gt;"", G41&lt;&gt;"", H41&lt;&gt;"", I41&lt;&gt;"", J41&lt;&gt;"", K41&lt;&gt;"", L41&lt;&gt;"", M41&lt;&gt;"", N41&lt;&gt;"", O41&lt;&gt;""),"YES","NO")</f>
        <v>0</v>
      </c>
      <c r="R41" s="4">
        <f>IF(AD41=AA41, U41, IF(AD41=AB41,W41,Y41))</f>
        <v>0</v>
      </c>
      <c r="S41" s="4">
        <f>AD41</f>
        <v>0</v>
      </c>
      <c r="T41" s="4">
        <f> IF(AA41="" ,"",IF(AD41=AA41, "PAYG", IF(AD41=AB41,"1Y RI","3Y RI")))</f>
        <v>0</v>
      </c>
      <c r="U41" s="4">
        <f>IF(Q41="YES",VLOOKUP(V41 &amp; K41 &amp; L41,'azure-vm-prices-base'!G$2:H$118, 2, 0),"")</f>
        <v>0</v>
      </c>
      <c r="V41" s="4">
        <f>IF(Q41="YES", IF(O41="YES" , _xlfn.MINIFS('azure-vm-prices-base'!C$2:C$117, 'azure-vm-prices-base'!A$2:A$117,"&gt;="&amp;F41*(100-$B$2)/100, 'azure-vm-prices-base'!B$2:B$117,"&gt;="&amp;G41*(100-$B$2)/100, 'azure-vm-prices-base'!D$2:D$117,K41, 'azure-vm-prices-base'!E$2:E$117,L41), _xlfn.MINIFS('azure-vm-prices-base'!I$2:I$117, 'azure-vm-prices-base'!A$2:A$117,"&gt;="&amp;F41*(100-$B$2)/100, 'azure-vm-prices-base'!B$2:B$117,"&gt;="&amp;G41*(100-$B$2)/100, 'azure-vm-prices-base'!D$2:D$117,K41, 'azure-vm-prices-base'!E$2:E$117,L41)),"")</f>
        <v>0</v>
      </c>
      <c r="W41" s="4">
        <f>IF(Q41="YES",VLOOKUP(X41 &amp; K41 &amp; L41,'azure-vm-prices-1Y'!G$2:H$118  , 2, 0),"")</f>
        <v>0</v>
      </c>
      <c r="X41" s="4">
        <f>IF(Q41="YES", IF(O41="YES" , _xlfn.MINIFS('azure-vm-prices-1Y'!C$2:C$117,   'azure-vm-prices-1Y'!A$2:A$117  ,"&gt;="&amp;F41*(100-$B$2)/100, 'azure-vm-prices-1Y'!B$2:B$117  ,"&gt;="&amp;G41*(100-$B$2)/100, 'azure-vm-prices-1Y'!D$2:D$117,  K41, 'azure-vm-prices-1Y'!E$2:E$117,  L41), _xlfn.MINIFS('azure-vm-prices-1Y'!I$2:I$117,   'azure-vm-prices-1Y'!A$2:A$117  ,"&gt;="&amp;F41*(100-$B$2)/100, 'azure-vm-prices-1Y'!B$2:B$117,  "&gt;="&amp;G41*(100-$B$2)/100, 'azure-vm-prices-1Y'!D$2:D$117,  K41, 'azure-vm-prices-1Y'!E$2:E$117,  L41)),"")</f>
        <v>0</v>
      </c>
      <c r="Y41" s="4">
        <f>IF(Q41="YES",VLOOKUP(Z41 &amp; K41 &amp; L41,'azure-vm-prices-3Y'!G$2:H$118  , 2, 0),"")</f>
        <v>0</v>
      </c>
      <c r="Z41" s="4">
        <f>IF(Q41="YES", IF(O41="YES" , _xlfn.MINIFS('azure-vm-prices-3Y'!C$2:C$117,   'azure-vm-prices-3Y'!A$2:A$117  ,"&gt;="&amp;F41*(100-$B$2)/100, 'azure-vm-prices-3Y'!B$2:B$117  ,"&gt;="&amp;G41*(100-$B$2)/100, 'azure-vm-prices-3Y'!D$2:D$117,  K41, 'azure-vm-prices-3Y'!E$2:E$117,  L41), _xlfn.MINIFS('azure-vm-prices-3Y'!I$2:I$117,   'azure-vm-prices-3Y'!A$2:A$117  ,"&gt;="&amp;F41*(100-$B$2)/100, 'azure-vm-prices-3Y'!B$2:B$117,  "&gt;="&amp;G41*(100-$B$2)/100, 'azure-vm-prices-3Y'!D$2:D$117,  K41, 'azure-vm-prices-3Y'!E$2:E$117,  L41)),"")</f>
        <v>0</v>
      </c>
      <c r="AA41" s="4">
        <f>IF(Q41="YES",N41*V41*12,"")</f>
        <v>0</v>
      </c>
      <c r="AB41" s="4">
        <f>IF(Q41="YES",X41*8760,"")</f>
        <v>0</v>
      </c>
      <c r="AC41" s="4">
        <f>IF(Q41="YES",Z41*8760,"")</f>
        <v>0</v>
      </c>
      <c r="AD41" s="4">
        <f>IF(Q41="YES",IF(P41="YES", MIN(AA41:AC41), AA41),"")</f>
        <v>0</v>
      </c>
      <c r="AE41" s="4">
        <f>IF(AND(I41="STANDARD",Q41="YES",H41&lt;'azure-standard-disk-prices'!B2, H41&gt;0),1+IF(M41="YES",1),"")</f>
        <v>0</v>
      </c>
      <c r="AF41" s="4">
        <f>IF(AND(I41="STANDARD",Q41="YES",H41&gt;'azure-standard-disk-prices'!B2,H41&lt;'azure-standard-disk-prices'!B3),1+IF(M41="YES",1),"")</f>
        <v>0</v>
      </c>
      <c r="AG41" s="4">
        <f>IF(AND(I41="STANDARD",Q41="YES",H41&gt;'azure-standard-disk-prices'!B3,H41&lt;'azure-standard-disk-prices'!B4),1+IF(M41="YES",1),"")</f>
        <v>0</v>
      </c>
      <c r="AH41" s="4">
        <f>IF(AND(I41="STANDARD",Q41="YES",H41&gt;'azure-standard-disk-prices'!B4,H41&lt;'azure-standard-disk-prices'!B5),1+IF(M41="YES",1),"")</f>
        <v>0</v>
      </c>
      <c r="AI41" s="4">
        <f>IF(AND(I41="STANDARD",Q41="YES",H41&gt;'azure-standard-disk-prices'!B5,H41&lt;'azure-standard-disk-prices'!B6),1+IF(M41="YES",1),"")</f>
        <v>0</v>
      </c>
      <c r="AJ41" s="4">
        <f>IF(AND(I41="STANDARD",Q41="YES",H41&gt;'azure-standard-disk-prices'!B6,H41&lt;'azure-standard-disk-prices'!B7),1+IF(M41="YES",1),"")</f>
        <v>0</v>
      </c>
      <c r="AK41" s="4">
        <f>IF(AND(I41="STANDARD",Q41="YES",H41&gt;'azure-standard-disk-prices'!B7,H41&lt;'azure-standard-disk-prices'!B8),1+IF(M41="YES",1),"")</f>
        <v>0</v>
      </c>
      <c r="AL41" s="4">
        <f>IF(AND(I41="STANDARD",Q41="YES",H41&gt;'azure-standard-disk-prices'!B8,H41&lt;'azure-standard-disk-prices'!B9),1+IF(M41="YES",1),"")</f>
        <v>0</v>
      </c>
      <c r="AM41" s="4">
        <f>IF(AND(I40="PREMIUM",Q40="YES",H40&lt;'azure-premium-disk-prices'!B2,H40&gt;0),1+IF(M40="YES",1),"")</f>
        <v>0</v>
      </c>
      <c r="AN41" s="4">
        <f>IF(AND(I40="PREMIUM",Q40="YES",H40&gt;'azure-premium-disk-prices'!B2,H40&lt;'azure-premium-disk-prices'!B3),1+IF(M40="YES",1),"")</f>
        <v>0</v>
      </c>
      <c r="AO41" s="4">
        <f>IF(AND(I40="PREMIUM",Q40="YES",H40&gt;'azure-premium-disk-prices'!B3,H40&lt;'azure-premium-disk-prices'!B4),1+IF(M40="YES",1),"")</f>
        <v>0</v>
      </c>
      <c r="AP41" s="4">
        <f>IF(AND(I40="PREMIUM",Q40="YES",H40&gt;'azure-premium-disk-prices'!B4,H40&lt;'azure-premium-disk-prices'!B5),1+IF(M40="YES",1),"")</f>
        <v>0</v>
      </c>
      <c r="AQ41" s="4">
        <f>IF(AND(I40="PREMIUM",Q40="YES",H40&gt;'azure-premium-disk-prices'!B5,H40&lt;'azure-premium-disk-prices'!B6),1+IF(M40="YES",1),"")</f>
        <v>0</v>
      </c>
      <c r="AR41" s="4">
        <f>IF(AND(I40="PREMIUM",Q40="YES",H40&gt;'azure-premium-disk-prices'!B6,H40&lt;'azure-premium-disk-prices'!B7),1+IF(M40="YES",1),"")</f>
        <v>0</v>
      </c>
      <c r="AS41" s="4">
        <f>IF(AND(I40="PREMIUM",Q40="YES",H40&gt;'azure-premium-disk-prices'!B7,H40&lt;'azure-premium-disk-prices'!B8),1+IF(M40="YES",1),"")</f>
        <v>0</v>
      </c>
      <c r="AT41" s="4">
        <f>IF(AND(I40="PREMIUM",Q40="YES",H40&gt;'azure-premium-disk-prices'!B8,H40&lt;'azure-premium-disk-prices'!B9),1+IF(M40="YES",1),"")</f>
        <v>0</v>
      </c>
      <c r="AU41" s="4">
        <f>IF(AND(M41="YES", Q41="YES"),1,"")</f>
        <v>0</v>
      </c>
      <c r="AV41" s="4">
        <f>IF(AND(J41="STANDARD", Q41="YES"), IF(M41="YES",2,1) ,"")</f>
        <v>0</v>
      </c>
      <c r="AW41" s="4">
        <f>IF( AND(J41="PREMIUM",  Q41="YES"), IF(M41="YES",2,1) ,"")</f>
        <v>0</v>
      </c>
    </row>
    <row r="42" spans="5:49">
      <c r="E42" s="3"/>
      <c r="F42" s="3"/>
      <c r="G42" s="3"/>
      <c r="H42" s="3"/>
      <c r="I42" s="3" t="s">
        <v>10</v>
      </c>
      <c r="J42" s="3" t="s">
        <v>10</v>
      </c>
      <c r="K42" s="3" t="s">
        <v>7</v>
      </c>
      <c r="L42" s="3" t="s">
        <v>7</v>
      </c>
      <c r="M42" s="3" t="s">
        <v>7</v>
      </c>
      <c r="N42" s="3">
        <v>730</v>
      </c>
      <c r="O42" s="3" t="s">
        <v>7</v>
      </c>
      <c r="P42" s="3" t="s">
        <v>3</v>
      </c>
      <c r="Q42" s="3">
        <f>IF(AND(E42&lt;&gt;"", F42&lt;&gt;"", G42&lt;&gt;"", H42&lt;&gt;"", I42&lt;&gt;"", J42&lt;&gt;"", K42&lt;&gt;"", L42&lt;&gt;"", M42&lt;&gt;"", N42&lt;&gt;"", O42&lt;&gt;""),"YES","NO")</f>
        <v>0</v>
      </c>
      <c r="R42" s="4">
        <f>IF(AD42=AA42, U42, IF(AD42=AB42,W42,Y42))</f>
        <v>0</v>
      </c>
      <c r="S42" s="4">
        <f>AD42</f>
        <v>0</v>
      </c>
      <c r="T42" s="4">
        <f> IF(AA42="" ,"",IF(AD42=AA42, "PAYG", IF(AD42=AB42,"1Y RI","3Y RI")))</f>
        <v>0</v>
      </c>
      <c r="U42" s="4">
        <f>IF(Q42="YES",VLOOKUP(V42 &amp; K42 &amp; L42,'azure-vm-prices-base'!G$2:H$118, 2, 0),"")</f>
        <v>0</v>
      </c>
      <c r="V42" s="4">
        <f>IF(Q42="YES", IF(O42="YES" , _xlfn.MINIFS('azure-vm-prices-base'!C$2:C$117, 'azure-vm-prices-base'!A$2:A$117,"&gt;="&amp;F42*(100-$B$2)/100, 'azure-vm-prices-base'!B$2:B$117,"&gt;="&amp;G42*(100-$B$2)/100, 'azure-vm-prices-base'!D$2:D$117,K42, 'azure-vm-prices-base'!E$2:E$117,L42), _xlfn.MINIFS('azure-vm-prices-base'!I$2:I$117, 'azure-vm-prices-base'!A$2:A$117,"&gt;="&amp;F42*(100-$B$2)/100, 'azure-vm-prices-base'!B$2:B$117,"&gt;="&amp;G42*(100-$B$2)/100, 'azure-vm-prices-base'!D$2:D$117,K42, 'azure-vm-prices-base'!E$2:E$117,L42)),"")</f>
        <v>0</v>
      </c>
      <c r="W42" s="4">
        <f>IF(Q42="YES",VLOOKUP(X42 &amp; K42 &amp; L42,'azure-vm-prices-1Y'!G$2:H$118  , 2, 0),"")</f>
        <v>0</v>
      </c>
      <c r="X42" s="4">
        <f>IF(Q42="YES", IF(O42="YES" , _xlfn.MINIFS('azure-vm-prices-1Y'!C$2:C$117,   'azure-vm-prices-1Y'!A$2:A$117  ,"&gt;="&amp;F42*(100-$B$2)/100, 'azure-vm-prices-1Y'!B$2:B$117  ,"&gt;="&amp;G42*(100-$B$2)/100, 'azure-vm-prices-1Y'!D$2:D$117,  K42, 'azure-vm-prices-1Y'!E$2:E$117,  L42), _xlfn.MINIFS('azure-vm-prices-1Y'!I$2:I$117,   'azure-vm-prices-1Y'!A$2:A$117  ,"&gt;="&amp;F42*(100-$B$2)/100, 'azure-vm-prices-1Y'!B$2:B$117,  "&gt;="&amp;G42*(100-$B$2)/100, 'azure-vm-prices-1Y'!D$2:D$117,  K42, 'azure-vm-prices-1Y'!E$2:E$117,  L42)),"")</f>
        <v>0</v>
      </c>
      <c r="Y42" s="4">
        <f>IF(Q42="YES",VLOOKUP(Z42 &amp; K42 &amp; L42,'azure-vm-prices-3Y'!G$2:H$118  , 2, 0),"")</f>
        <v>0</v>
      </c>
      <c r="Z42" s="4">
        <f>IF(Q42="YES", IF(O42="YES" , _xlfn.MINIFS('azure-vm-prices-3Y'!C$2:C$117,   'azure-vm-prices-3Y'!A$2:A$117  ,"&gt;="&amp;F42*(100-$B$2)/100, 'azure-vm-prices-3Y'!B$2:B$117  ,"&gt;="&amp;G42*(100-$B$2)/100, 'azure-vm-prices-3Y'!D$2:D$117,  K42, 'azure-vm-prices-3Y'!E$2:E$117,  L42), _xlfn.MINIFS('azure-vm-prices-3Y'!I$2:I$117,   'azure-vm-prices-3Y'!A$2:A$117  ,"&gt;="&amp;F42*(100-$B$2)/100, 'azure-vm-prices-3Y'!B$2:B$117,  "&gt;="&amp;G42*(100-$B$2)/100, 'azure-vm-prices-3Y'!D$2:D$117,  K42, 'azure-vm-prices-3Y'!E$2:E$117,  L42)),"")</f>
        <v>0</v>
      </c>
      <c r="AA42" s="4">
        <f>IF(Q42="YES",N42*V42*12,"")</f>
        <v>0</v>
      </c>
      <c r="AB42" s="4">
        <f>IF(Q42="YES",X42*8760,"")</f>
        <v>0</v>
      </c>
      <c r="AC42" s="4">
        <f>IF(Q42="YES",Z42*8760,"")</f>
        <v>0</v>
      </c>
      <c r="AD42" s="4">
        <f>IF(Q42="YES",IF(P42="YES", MIN(AA42:AC42), AA42),"")</f>
        <v>0</v>
      </c>
      <c r="AE42" s="4">
        <f>IF(AND(I42="STANDARD",Q42="YES",H42&lt;'azure-standard-disk-prices'!B2, H42&gt;0),1+IF(M42="YES",1),"")</f>
        <v>0</v>
      </c>
      <c r="AF42" s="4">
        <f>IF(AND(I42="STANDARD",Q42="YES",H42&gt;'azure-standard-disk-prices'!B2,H42&lt;'azure-standard-disk-prices'!B3),1+IF(M42="YES",1),"")</f>
        <v>0</v>
      </c>
      <c r="AG42" s="4">
        <f>IF(AND(I42="STANDARD",Q42="YES",H42&gt;'azure-standard-disk-prices'!B3,H42&lt;'azure-standard-disk-prices'!B4),1+IF(M42="YES",1),"")</f>
        <v>0</v>
      </c>
      <c r="AH42" s="4">
        <f>IF(AND(I42="STANDARD",Q42="YES",H42&gt;'azure-standard-disk-prices'!B4,H42&lt;'azure-standard-disk-prices'!B5),1+IF(M42="YES",1),"")</f>
        <v>0</v>
      </c>
      <c r="AI42" s="4">
        <f>IF(AND(I42="STANDARD",Q42="YES",H42&gt;'azure-standard-disk-prices'!B5,H42&lt;'azure-standard-disk-prices'!B6),1+IF(M42="YES",1),"")</f>
        <v>0</v>
      </c>
      <c r="AJ42" s="4">
        <f>IF(AND(I42="STANDARD",Q42="YES",H42&gt;'azure-standard-disk-prices'!B6,H42&lt;'azure-standard-disk-prices'!B7),1+IF(M42="YES",1),"")</f>
        <v>0</v>
      </c>
      <c r="AK42" s="4">
        <f>IF(AND(I42="STANDARD",Q42="YES",H42&gt;'azure-standard-disk-prices'!B7,H42&lt;'azure-standard-disk-prices'!B8),1+IF(M42="YES",1),"")</f>
        <v>0</v>
      </c>
      <c r="AL42" s="4">
        <f>IF(AND(I42="STANDARD",Q42="YES",H42&gt;'azure-standard-disk-prices'!B8,H42&lt;'azure-standard-disk-prices'!B9),1+IF(M42="YES",1),"")</f>
        <v>0</v>
      </c>
      <c r="AM42" s="4">
        <f>IF(AND(I41="PREMIUM",Q41="YES",H41&lt;'azure-premium-disk-prices'!B2,H41&gt;0),1+IF(M41="YES",1),"")</f>
        <v>0</v>
      </c>
      <c r="AN42" s="4">
        <f>IF(AND(I41="PREMIUM",Q41="YES",H41&gt;'azure-premium-disk-prices'!B2,H41&lt;'azure-premium-disk-prices'!B3),1+IF(M41="YES",1),"")</f>
        <v>0</v>
      </c>
      <c r="AO42" s="4">
        <f>IF(AND(I41="PREMIUM",Q41="YES",H41&gt;'azure-premium-disk-prices'!B3,H41&lt;'azure-premium-disk-prices'!B4),1+IF(M41="YES",1),"")</f>
        <v>0</v>
      </c>
      <c r="AP42" s="4">
        <f>IF(AND(I41="PREMIUM",Q41="YES",H41&gt;'azure-premium-disk-prices'!B4,H41&lt;'azure-premium-disk-prices'!B5),1+IF(M41="YES",1),"")</f>
        <v>0</v>
      </c>
      <c r="AQ42" s="4">
        <f>IF(AND(I41="PREMIUM",Q41="YES",H41&gt;'azure-premium-disk-prices'!B5,H41&lt;'azure-premium-disk-prices'!B6),1+IF(M41="YES",1),"")</f>
        <v>0</v>
      </c>
      <c r="AR42" s="4">
        <f>IF(AND(I41="PREMIUM",Q41="YES",H41&gt;'azure-premium-disk-prices'!B6,H41&lt;'azure-premium-disk-prices'!B7),1+IF(M41="YES",1),"")</f>
        <v>0</v>
      </c>
      <c r="AS42" s="4">
        <f>IF(AND(I41="PREMIUM",Q41="YES",H41&gt;'azure-premium-disk-prices'!B7,H41&lt;'azure-premium-disk-prices'!B8),1+IF(M41="YES",1),"")</f>
        <v>0</v>
      </c>
      <c r="AT42" s="4">
        <f>IF(AND(I41="PREMIUM",Q41="YES",H41&gt;'azure-premium-disk-prices'!B8,H41&lt;'azure-premium-disk-prices'!B9),1+IF(M41="YES",1),"")</f>
        <v>0</v>
      </c>
      <c r="AU42" s="4">
        <f>IF(AND(M42="YES", Q42="YES"),1,"")</f>
        <v>0</v>
      </c>
      <c r="AV42" s="4">
        <f>IF(AND(J42="STANDARD", Q42="YES"), IF(M42="YES",2,1) ,"")</f>
        <v>0</v>
      </c>
      <c r="AW42" s="4">
        <f>IF( AND(J42="PREMIUM",  Q42="YES"), IF(M42="YES",2,1) ,"")</f>
        <v>0</v>
      </c>
    </row>
    <row r="43" spans="5:49">
      <c r="E43" s="3"/>
      <c r="F43" s="3"/>
      <c r="G43" s="3"/>
      <c r="H43" s="3"/>
      <c r="I43" s="3" t="s">
        <v>10</v>
      </c>
      <c r="J43" s="3" t="s">
        <v>10</v>
      </c>
      <c r="K43" s="3" t="s">
        <v>7</v>
      </c>
      <c r="L43" s="3" t="s">
        <v>7</v>
      </c>
      <c r="M43" s="3" t="s">
        <v>7</v>
      </c>
      <c r="N43" s="3">
        <v>730</v>
      </c>
      <c r="O43" s="3" t="s">
        <v>7</v>
      </c>
      <c r="P43" s="3" t="s">
        <v>3</v>
      </c>
      <c r="Q43" s="3">
        <f>IF(AND(E43&lt;&gt;"", F43&lt;&gt;"", G43&lt;&gt;"", H43&lt;&gt;"", I43&lt;&gt;"", J43&lt;&gt;"", K43&lt;&gt;"", L43&lt;&gt;"", M43&lt;&gt;"", N43&lt;&gt;"", O43&lt;&gt;""),"YES","NO")</f>
        <v>0</v>
      </c>
      <c r="R43" s="4">
        <f>IF(AD43=AA43, U43, IF(AD43=AB43,W43,Y43))</f>
        <v>0</v>
      </c>
      <c r="S43" s="4">
        <f>AD43</f>
        <v>0</v>
      </c>
      <c r="T43" s="4">
        <f> IF(AA43="" ,"",IF(AD43=AA43, "PAYG", IF(AD43=AB43,"1Y RI","3Y RI")))</f>
        <v>0</v>
      </c>
      <c r="U43" s="4">
        <f>IF(Q43="YES",VLOOKUP(V43 &amp; K43 &amp; L43,'azure-vm-prices-base'!G$2:H$118, 2, 0),"")</f>
        <v>0</v>
      </c>
      <c r="V43" s="4">
        <f>IF(Q43="YES", IF(O43="YES" , _xlfn.MINIFS('azure-vm-prices-base'!C$2:C$117, 'azure-vm-prices-base'!A$2:A$117,"&gt;="&amp;F43*(100-$B$2)/100, 'azure-vm-prices-base'!B$2:B$117,"&gt;="&amp;G43*(100-$B$2)/100, 'azure-vm-prices-base'!D$2:D$117,K43, 'azure-vm-prices-base'!E$2:E$117,L43), _xlfn.MINIFS('azure-vm-prices-base'!I$2:I$117, 'azure-vm-prices-base'!A$2:A$117,"&gt;="&amp;F43*(100-$B$2)/100, 'azure-vm-prices-base'!B$2:B$117,"&gt;="&amp;G43*(100-$B$2)/100, 'azure-vm-prices-base'!D$2:D$117,K43, 'azure-vm-prices-base'!E$2:E$117,L43)),"")</f>
        <v>0</v>
      </c>
      <c r="W43" s="4">
        <f>IF(Q43="YES",VLOOKUP(X43 &amp; K43 &amp; L43,'azure-vm-prices-1Y'!G$2:H$118  , 2, 0),"")</f>
        <v>0</v>
      </c>
      <c r="X43" s="4">
        <f>IF(Q43="YES", IF(O43="YES" , _xlfn.MINIFS('azure-vm-prices-1Y'!C$2:C$117,   'azure-vm-prices-1Y'!A$2:A$117  ,"&gt;="&amp;F43*(100-$B$2)/100, 'azure-vm-prices-1Y'!B$2:B$117  ,"&gt;="&amp;G43*(100-$B$2)/100, 'azure-vm-prices-1Y'!D$2:D$117,  K43, 'azure-vm-prices-1Y'!E$2:E$117,  L43), _xlfn.MINIFS('azure-vm-prices-1Y'!I$2:I$117,   'azure-vm-prices-1Y'!A$2:A$117  ,"&gt;="&amp;F43*(100-$B$2)/100, 'azure-vm-prices-1Y'!B$2:B$117,  "&gt;="&amp;G43*(100-$B$2)/100, 'azure-vm-prices-1Y'!D$2:D$117,  K43, 'azure-vm-prices-1Y'!E$2:E$117,  L43)),"")</f>
        <v>0</v>
      </c>
      <c r="Y43" s="4">
        <f>IF(Q43="YES",VLOOKUP(Z43 &amp; K43 &amp; L43,'azure-vm-prices-3Y'!G$2:H$118  , 2, 0),"")</f>
        <v>0</v>
      </c>
      <c r="Z43" s="4">
        <f>IF(Q43="YES", IF(O43="YES" , _xlfn.MINIFS('azure-vm-prices-3Y'!C$2:C$117,   'azure-vm-prices-3Y'!A$2:A$117  ,"&gt;="&amp;F43*(100-$B$2)/100, 'azure-vm-prices-3Y'!B$2:B$117  ,"&gt;="&amp;G43*(100-$B$2)/100, 'azure-vm-prices-3Y'!D$2:D$117,  K43, 'azure-vm-prices-3Y'!E$2:E$117,  L43), _xlfn.MINIFS('azure-vm-prices-3Y'!I$2:I$117,   'azure-vm-prices-3Y'!A$2:A$117  ,"&gt;="&amp;F43*(100-$B$2)/100, 'azure-vm-prices-3Y'!B$2:B$117,  "&gt;="&amp;G43*(100-$B$2)/100, 'azure-vm-prices-3Y'!D$2:D$117,  K43, 'azure-vm-prices-3Y'!E$2:E$117,  L43)),"")</f>
        <v>0</v>
      </c>
      <c r="AA43" s="4">
        <f>IF(Q43="YES",N43*V43*12,"")</f>
        <v>0</v>
      </c>
      <c r="AB43" s="4">
        <f>IF(Q43="YES",X43*8760,"")</f>
        <v>0</v>
      </c>
      <c r="AC43" s="4">
        <f>IF(Q43="YES",Z43*8760,"")</f>
        <v>0</v>
      </c>
      <c r="AD43" s="4">
        <f>IF(Q43="YES",IF(P43="YES", MIN(AA43:AC43), AA43),"")</f>
        <v>0</v>
      </c>
      <c r="AE43" s="4">
        <f>IF(AND(I43="STANDARD",Q43="YES",H43&lt;'azure-standard-disk-prices'!B2, H43&gt;0),1+IF(M43="YES",1),"")</f>
        <v>0</v>
      </c>
      <c r="AF43" s="4">
        <f>IF(AND(I43="STANDARD",Q43="YES",H43&gt;'azure-standard-disk-prices'!B2,H43&lt;'azure-standard-disk-prices'!B3),1+IF(M43="YES",1),"")</f>
        <v>0</v>
      </c>
      <c r="AG43" s="4">
        <f>IF(AND(I43="STANDARD",Q43="YES",H43&gt;'azure-standard-disk-prices'!B3,H43&lt;'azure-standard-disk-prices'!B4),1+IF(M43="YES",1),"")</f>
        <v>0</v>
      </c>
      <c r="AH43" s="4">
        <f>IF(AND(I43="STANDARD",Q43="YES",H43&gt;'azure-standard-disk-prices'!B4,H43&lt;'azure-standard-disk-prices'!B5),1+IF(M43="YES",1),"")</f>
        <v>0</v>
      </c>
      <c r="AI43" s="4">
        <f>IF(AND(I43="STANDARD",Q43="YES",H43&gt;'azure-standard-disk-prices'!B5,H43&lt;'azure-standard-disk-prices'!B6),1+IF(M43="YES",1),"")</f>
        <v>0</v>
      </c>
      <c r="AJ43" s="4">
        <f>IF(AND(I43="STANDARD",Q43="YES",H43&gt;'azure-standard-disk-prices'!B6,H43&lt;'azure-standard-disk-prices'!B7),1+IF(M43="YES",1),"")</f>
        <v>0</v>
      </c>
      <c r="AK43" s="4">
        <f>IF(AND(I43="STANDARD",Q43="YES",H43&gt;'azure-standard-disk-prices'!B7,H43&lt;'azure-standard-disk-prices'!B8),1+IF(M43="YES",1),"")</f>
        <v>0</v>
      </c>
      <c r="AL43" s="4">
        <f>IF(AND(I43="STANDARD",Q43="YES",H43&gt;'azure-standard-disk-prices'!B8,H43&lt;'azure-standard-disk-prices'!B9),1+IF(M43="YES",1),"")</f>
        <v>0</v>
      </c>
      <c r="AM43" s="4">
        <f>IF(AND(I42="PREMIUM",Q42="YES",H42&lt;'azure-premium-disk-prices'!B2,H42&gt;0),1+IF(M42="YES",1),"")</f>
        <v>0</v>
      </c>
      <c r="AN43" s="4">
        <f>IF(AND(I42="PREMIUM",Q42="YES",H42&gt;'azure-premium-disk-prices'!B2,H42&lt;'azure-premium-disk-prices'!B3),1+IF(M42="YES",1),"")</f>
        <v>0</v>
      </c>
      <c r="AO43" s="4">
        <f>IF(AND(I42="PREMIUM",Q42="YES",H42&gt;'azure-premium-disk-prices'!B3,H42&lt;'azure-premium-disk-prices'!B4),1+IF(M42="YES",1),"")</f>
        <v>0</v>
      </c>
      <c r="AP43" s="4">
        <f>IF(AND(I42="PREMIUM",Q42="YES",H42&gt;'azure-premium-disk-prices'!B4,H42&lt;'azure-premium-disk-prices'!B5),1+IF(M42="YES",1),"")</f>
        <v>0</v>
      </c>
      <c r="AQ43" s="4">
        <f>IF(AND(I42="PREMIUM",Q42="YES",H42&gt;'azure-premium-disk-prices'!B5,H42&lt;'azure-premium-disk-prices'!B6),1+IF(M42="YES",1),"")</f>
        <v>0</v>
      </c>
      <c r="AR43" s="4">
        <f>IF(AND(I42="PREMIUM",Q42="YES",H42&gt;'azure-premium-disk-prices'!B6,H42&lt;'azure-premium-disk-prices'!B7),1+IF(M42="YES",1),"")</f>
        <v>0</v>
      </c>
      <c r="AS43" s="4">
        <f>IF(AND(I42="PREMIUM",Q42="YES",H42&gt;'azure-premium-disk-prices'!B7,H42&lt;'azure-premium-disk-prices'!B8),1+IF(M42="YES",1),"")</f>
        <v>0</v>
      </c>
      <c r="AT43" s="4">
        <f>IF(AND(I42="PREMIUM",Q42="YES",H42&gt;'azure-premium-disk-prices'!B8,H42&lt;'azure-premium-disk-prices'!B9),1+IF(M42="YES",1),"")</f>
        <v>0</v>
      </c>
      <c r="AU43" s="4">
        <f>IF(AND(M43="YES", Q43="YES"),1,"")</f>
        <v>0</v>
      </c>
      <c r="AV43" s="4">
        <f>IF(AND(J43="STANDARD", Q43="YES"), IF(M43="YES",2,1) ,"")</f>
        <v>0</v>
      </c>
      <c r="AW43" s="4">
        <f>IF( AND(J43="PREMIUM",  Q43="YES"), IF(M43="YES",2,1) ,"")</f>
        <v>0</v>
      </c>
    </row>
    <row r="44" spans="5:49">
      <c r="E44" s="3"/>
      <c r="F44" s="3"/>
      <c r="G44" s="3"/>
      <c r="H44" s="3"/>
      <c r="I44" s="3" t="s">
        <v>10</v>
      </c>
      <c r="J44" s="3" t="s">
        <v>10</v>
      </c>
      <c r="K44" s="3" t="s">
        <v>7</v>
      </c>
      <c r="L44" s="3" t="s">
        <v>7</v>
      </c>
      <c r="M44" s="3" t="s">
        <v>7</v>
      </c>
      <c r="N44" s="3">
        <v>730</v>
      </c>
      <c r="O44" s="3" t="s">
        <v>7</v>
      </c>
      <c r="P44" s="3" t="s">
        <v>3</v>
      </c>
      <c r="Q44" s="3">
        <f>IF(AND(E44&lt;&gt;"", F44&lt;&gt;"", G44&lt;&gt;"", H44&lt;&gt;"", I44&lt;&gt;"", J44&lt;&gt;"", K44&lt;&gt;"", L44&lt;&gt;"", M44&lt;&gt;"", N44&lt;&gt;"", O44&lt;&gt;""),"YES","NO")</f>
        <v>0</v>
      </c>
      <c r="R44" s="4">
        <f>IF(AD44=AA44, U44, IF(AD44=AB44,W44,Y44))</f>
        <v>0</v>
      </c>
      <c r="S44" s="4">
        <f>AD44</f>
        <v>0</v>
      </c>
      <c r="T44" s="4">
        <f> IF(AA44="" ,"",IF(AD44=AA44, "PAYG", IF(AD44=AB44,"1Y RI","3Y RI")))</f>
        <v>0</v>
      </c>
      <c r="U44" s="4">
        <f>IF(Q44="YES",VLOOKUP(V44 &amp; K44 &amp; L44,'azure-vm-prices-base'!G$2:H$118, 2, 0),"")</f>
        <v>0</v>
      </c>
      <c r="V44" s="4">
        <f>IF(Q44="YES", IF(O44="YES" , _xlfn.MINIFS('azure-vm-prices-base'!C$2:C$117, 'azure-vm-prices-base'!A$2:A$117,"&gt;="&amp;F44*(100-$B$2)/100, 'azure-vm-prices-base'!B$2:B$117,"&gt;="&amp;G44*(100-$B$2)/100, 'azure-vm-prices-base'!D$2:D$117,K44, 'azure-vm-prices-base'!E$2:E$117,L44), _xlfn.MINIFS('azure-vm-prices-base'!I$2:I$117, 'azure-vm-prices-base'!A$2:A$117,"&gt;="&amp;F44*(100-$B$2)/100, 'azure-vm-prices-base'!B$2:B$117,"&gt;="&amp;G44*(100-$B$2)/100, 'azure-vm-prices-base'!D$2:D$117,K44, 'azure-vm-prices-base'!E$2:E$117,L44)),"")</f>
        <v>0</v>
      </c>
      <c r="W44" s="4">
        <f>IF(Q44="YES",VLOOKUP(X44 &amp; K44 &amp; L44,'azure-vm-prices-1Y'!G$2:H$118  , 2, 0),"")</f>
        <v>0</v>
      </c>
      <c r="X44" s="4">
        <f>IF(Q44="YES", IF(O44="YES" , _xlfn.MINIFS('azure-vm-prices-1Y'!C$2:C$117,   'azure-vm-prices-1Y'!A$2:A$117  ,"&gt;="&amp;F44*(100-$B$2)/100, 'azure-vm-prices-1Y'!B$2:B$117  ,"&gt;="&amp;G44*(100-$B$2)/100, 'azure-vm-prices-1Y'!D$2:D$117,  K44, 'azure-vm-prices-1Y'!E$2:E$117,  L44), _xlfn.MINIFS('azure-vm-prices-1Y'!I$2:I$117,   'azure-vm-prices-1Y'!A$2:A$117  ,"&gt;="&amp;F44*(100-$B$2)/100, 'azure-vm-prices-1Y'!B$2:B$117,  "&gt;="&amp;G44*(100-$B$2)/100, 'azure-vm-prices-1Y'!D$2:D$117,  K44, 'azure-vm-prices-1Y'!E$2:E$117,  L44)),"")</f>
        <v>0</v>
      </c>
      <c r="Y44" s="4">
        <f>IF(Q44="YES",VLOOKUP(Z44 &amp; K44 &amp; L44,'azure-vm-prices-3Y'!G$2:H$118  , 2, 0),"")</f>
        <v>0</v>
      </c>
      <c r="Z44" s="4">
        <f>IF(Q44="YES", IF(O44="YES" , _xlfn.MINIFS('azure-vm-prices-3Y'!C$2:C$117,   'azure-vm-prices-3Y'!A$2:A$117  ,"&gt;="&amp;F44*(100-$B$2)/100, 'azure-vm-prices-3Y'!B$2:B$117  ,"&gt;="&amp;G44*(100-$B$2)/100, 'azure-vm-prices-3Y'!D$2:D$117,  K44, 'azure-vm-prices-3Y'!E$2:E$117,  L44), _xlfn.MINIFS('azure-vm-prices-3Y'!I$2:I$117,   'azure-vm-prices-3Y'!A$2:A$117  ,"&gt;="&amp;F44*(100-$B$2)/100, 'azure-vm-prices-3Y'!B$2:B$117,  "&gt;="&amp;G44*(100-$B$2)/100, 'azure-vm-prices-3Y'!D$2:D$117,  K44, 'azure-vm-prices-3Y'!E$2:E$117,  L44)),"")</f>
        <v>0</v>
      </c>
      <c r="AA44" s="4">
        <f>IF(Q44="YES",N44*V44*12,"")</f>
        <v>0</v>
      </c>
      <c r="AB44" s="4">
        <f>IF(Q44="YES",X44*8760,"")</f>
        <v>0</v>
      </c>
      <c r="AC44" s="4">
        <f>IF(Q44="YES",Z44*8760,"")</f>
        <v>0</v>
      </c>
      <c r="AD44" s="4">
        <f>IF(Q44="YES",IF(P44="YES", MIN(AA44:AC44), AA44),"")</f>
        <v>0</v>
      </c>
      <c r="AE44" s="4">
        <f>IF(AND(I44="STANDARD",Q44="YES",H44&lt;'azure-standard-disk-prices'!B2, H44&gt;0),1+IF(M44="YES",1),"")</f>
        <v>0</v>
      </c>
      <c r="AF44" s="4">
        <f>IF(AND(I44="STANDARD",Q44="YES",H44&gt;'azure-standard-disk-prices'!B2,H44&lt;'azure-standard-disk-prices'!B3),1+IF(M44="YES",1),"")</f>
        <v>0</v>
      </c>
      <c r="AG44" s="4">
        <f>IF(AND(I44="STANDARD",Q44="YES",H44&gt;'azure-standard-disk-prices'!B3,H44&lt;'azure-standard-disk-prices'!B4),1+IF(M44="YES",1),"")</f>
        <v>0</v>
      </c>
      <c r="AH44" s="4">
        <f>IF(AND(I44="STANDARD",Q44="YES",H44&gt;'azure-standard-disk-prices'!B4,H44&lt;'azure-standard-disk-prices'!B5),1+IF(M44="YES",1),"")</f>
        <v>0</v>
      </c>
      <c r="AI44" s="4">
        <f>IF(AND(I44="STANDARD",Q44="YES",H44&gt;'azure-standard-disk-prices'!B5,H44&lt;'azure-standard-disk-prices'!B6),1+IF(M44="YES",1),"")</f>
        <v>0</v>
      </c>
      <c r="AJ44" s="4">
        <f>IF(AND(I44="STANDARD",Q44="YES",H44&gt;'azure-standard-disk-prices'!B6,H44&lt;'azure-standard-disk-prices'!B7),1+IF(M44="YES",1),"")</f>
        <v>0</v>
      </c>
      <c r="AK44" s="4">
        <f>IF(AND(I44="STANDARD",Q44="YES",H44&gt;'azure-standard-disk-prices'!B7,H44&lt;'azure-standard-disk-prices'!B8),1+IF(M44="YES",1),"")</f>
        <v>0</v>
      </c>
      <c r="AL44" s="4">
        <f>IF(AND(I44="STANDARD",Q44="YES",H44&gt;'azure-standard-disk-prices'!B8,H44&lt;'azure-standard-disk-prices'!B9),1+IF(M44="YES",1),"")</f>
        <v>0</v>
      </c>
      <c r="AM44" s="4">
        <f>IF(AND(I43="PREMIUM",Q43="YES",H43&lt;'azure-premium-disk-prices'!B2,H43&gt;0),1+IF(M43="YES",1),"")</f>
        <v>0</v>
      </c>
      <c r="AN44" s="4">
        <f>IF(AND(I43="PREMIUM",Q43="YES",H43&gt;'azure-premium-disk-prices'!B2,H43&lt;'azure-premium-disk-prices'!B3),1+IF(M43="YES",1),"")</f>
        <v>0</v>
      </c>
      <c r="AO44" s="4">
        <f>IF(AND(I43="PREMIUM",Q43="YES",H43&gt;'azure-premium-disk-prices'!B3,H43&lt;'azure-premium-disk-prices'!B4),1+IF(M43="YES",1),"")</f>
        <v>0</v>
      </c>
      <c r="AP44" s="4">
        <f>IF(AND(I43="PREMIUM",Q43="YES",H43&gt;'azure-premium-disk-prices'!B4,H43&lt;'azure-premium-disk-prices'!B5),1+IF(M43="YES",1),"")</f>
        <v>0</v>
      </c>
      <c r="AQ44" s="4">
        <f>IF(AND(I43="PREMIUM",Q43="YES",H43&gt;'azure-premium-disk-prices'!B5,H43&lt;'azure-premium-disk-prices'!B6),1+IF(M43="YES",1),"")</f>
        <v>0</v>
      </c>
      <c r="AR44" s="4">
        <f>IF(AND(I43="PREMIUM",Q43="YES",H43&gt;'azure-premium-disk-prices'!B6,H43&lt;'azure-premium-disk-prices'!B7),1+IF(M43="YES",1),"")</f>
        <v>0</v>
      </c>
      <c r="AS44" s="4">
        <f>IF(AND(I43="PREMIUM",Q43="YES",H43&gt;'azure-premium-disk-prices'!B7,H43&lt;'azure-premium-disk-prices'!B8),1+IF(M43="YES",1),"")</f>
        <v>0</v>
      </c>
      <c r="AT44" s="4">
        <f>IF(AND(I43="PREMIUM",Q43="YES",H43&gt;'azure-premium-disk-prices'!B8,H43&lt;'azure-premium-disk-prices'!B9),1+IF(M43="YES",1),"")</f>
        <v>0</v>
      </c>
      <c r="AU44" s="4">
        <f>IF(AND(M44="YES", Q44="YES"),1,"")</f>
        <v>0</v>
      </c>
      <c r="AV44" s="4">
        <f>IF(AND(J44="STANDARD", Q44="YES"), IF(M44="YES",2,1) ,"")</f>
        <v>0</v>
      </c>
      <c r="AW44" s="4">
        <f>IF( AND(J44="PREMIUM",  Q44="YES"), IF(M44="YES",2,1) ,"")</f>
        <v>0</v>
      </c>
    </row>
    <row r="45" spans="5:49">
      <c r="E45" s="3"/>
      <c r="F45" s="3"/>
      <c r="G45" s="3"/>
      <c r="H45" s="3"/>
      <c r="I45" s="3" t="s">
        <v>10</v>
      </c>
      <c r="J45" s="3" t="s">
        <v>10</v>
      </c>
      <c r="K45" s="3" t="s">
        <v>7</v>
      </c>
      <c r="L45" s="3" t="s">
        <v>7</v>
      </c>
      <c r="M45" s="3" t="s">
        <v>7</v>
      </c>
      <c r="N45" s="3">
        <v>730</v>
      </c>
      <c r="O45" s="3" t="s">
        <v>7</v>
      </c>
      <c r="P45" s="3" t="s">
        <v>3</v>
      </c>
      <c r="Q45" s="3">
        <f>IF(AND(E45&lt;&gt;"", F45&lt;&gt;"", G45&lt;&gt;"", H45&lt;&gt;"", I45&lt;&gt;"", J45&lt;&gt;"", K45&lt;&gt;"", L45&lt;&gt;"", M45&lt;&gt;"", N45&lt;&gt;"", O45&lt;&gt;""),"YES","NO")</f>
        <v>0</v>
      </c>
      <c r="R45" s="4">
        <f>IF(AD45=AA45, U45, IF(AD45=AB45,W45,Y45))</f>
        <v>0</v>
      </c>
      <c r="S45" s="4">
        <f>AD45</f>
        <v>0</v>
      </c>
      <c r="T45" s="4">
        <f> IF(AA45="" ,"",IF(AD45=AA45, "PAYG", IF(AD45=AB45,"1Y RI","3Y RI")))</f>
        <v>0</v>
      </c>
      <c r="U45" s="4">
        <f>IF(Q45="YES",VLOOKUP(V45 &amp; K45 &amp; L45,'azure-vm-prices-base'!G$2:H$118, 2, 0),"")</f>
        <v>0</v>
      </c>
      <c r="V45" s="4">
        <f>IF(Q45="YES", IF(O45="YES" , _xlfn.MINIFS('azure-vm-prices-base'!C$2:C$117, 'azure-vm-prices-base'!A$2:A$117,"&gt;="&amp;F45*(100-$B$2)/100, 'azure-vm-prices-base'!B$2:B$117,"&gt;="&amp;G45*(100-$B$2)/100, 'azure-vm-prices-base'!D$2:D$117,K45, 'azure-vm-prices-base'!E$2:E$117,L45), _xlfn.MINIFS('azure-vm-prices-base'!I$2:I$117, 'azure-vm-prices-base'!A$2:A$117,"&gt;="&amp;F45*(100-$B$2)/100, 'azure-vm-prices-base'!B$2:B$117,"&gt;="&amp;G45*(100-$B$2)/100, 'azure-vm-prices-base'!D$2:D$117,K45, 'azure-vm-prices-base'!E$2:E$117,L45)),"")</f>
        <v>0</v>
      </c>
      <c r="W45" s="4">
        <f>IF(Q45="YES",VLOOKUP(X45 &amp; K45 &amp; L45,'azure-vm-prices-1Y'!G$2:H$118  , 2, 0),"")</f>
        <v>0</v>
      </c>
      <c r="X45" s="4">
        <f>IF(Q45="YES", IF(O45="YES" , _xlfn.MINIFS('azure-vm-prices-1Y'!C$2:C$117,   'azure-vm-prices-1Y'!A$2:A$117  ,"&gt;="&amp;F45*(100-$B$2)/100, 'azure-vm-prices-1Y'!B$2:B$117  ,"&gt;="&amp;G45*(100-$B$2)/100, 'azure-vm-prices-1Y'!D$2:D$117,  K45, 'azure-vm-prices-1Y'!E$2:E$117,  L45), _xlfn.MINIFS('azure-vm-prices-1Y'!I$2:I$117,   'azure-vm-prices-1Y'!A$2:A$117  ,"&gt;="&amp;F45*(100-$B$2)/100, 'azure-vm-prices-1Y'!B$2:B$117,  "&gt;="&amp;G45*(100-$B$2)/100, 'azure-vm-prices-1Y'!D$2:D$117,  K45, 'azure-vm-prices-1Y'!E$2:E$117,  L45)),"")</f>
        <v>0</v>
      </c>
      <c r="Y45" s="4">
        <f>IF(Q45="YES",VLOOKUP(Z45 &amp; K45 &amp; L45,'azure-vm-prices-3Y'!G$2:H$118  , 2, 0),"")</f>
        <v>0</v>
      </c>
      <c r="Z45" s="4">
        <f>IF(Q45="YES", IF(O45="YES" , _xlfn.MINIFS('azure-vm-prices-3Y'!C$2:C$117,   'azure-vm-prices-3Y'!A$2:A$117  ,"&gt;="&amp;F45*(100-$B$2)/100, 'azure-vm-prices-3Y'!B$2:B$117  ,"&gt;="&amp;G45*(100-$B$2)/100, 'azure-vm-prices-3Y'!D$2:D$117,  K45, 'azure-vm-prices-3Y'!E$2:E$117,  L45), _xlfn.MINIFS('azure-vm-prices-3Y'!I$2:I$117,   'azure-vm-prices-3Y'!A$2:A$117  ,"&gt;="&amp;F45*(100-$B$2)/100, 'azure-vm-prices-3Y'!B$2:B$117,  "&gt;="&amp;G45*(100-$B$2)/100, 'azure-vm-prices-3Y'!D$2:D$117,  K45, 'azure-vm-prices-3Y'!E$2:E$117,  L45)),"")</f>
        <v>0</v>
      </c>
      <c r="AA45" s="4">
        <f>IF(Q45="YES",N45*V45*12,"")</f>
        <v>0</v>
      </c>
      <c r="AB45" s="4">
        <f>IF(Q45="YES",X45*8760,"")</f>
        <v>0</v>
      </c>
      <c r="AC45" s="4">
        <f>IF(Q45="YES",Z45*8760,"")</f>
        <v>0</v>
      </c>
      <c r="AD45" s="4">
        <f>IF(Q45="YES",IF(P45="YES", MIN(AA45:AC45), AA45),"")</f>
        <v>0</v>
      </c>
      <c r="AE45" s="4">
        <f>IF(AND(I45="STANDARD",Q45="YES",H45&lt;'azure-standard-disk-prices'!B2, H45&gt;0),1+IF(M45="YES",1),"")</f>
        <v>0</v>
      </c>
      <c r="AF45" s="4">
        <f>IF(AND(I45="STANDARD",Q45="YES",H45&gt;'azure-standard-disk-prices'!B2,H45&lt;'azure-standard-disk-prices'!B3),1+IF(M45="YES",1),"")</f>
        <v>0</v>
      </c>
      <c r="AG45" s="4">
        <f>IF(AND(I45="STANDARD",Q45="YES",H45&gt;'azure-standard-disk-prices'!B3,H45&lt;'azure-standard-disk-prices'!B4),1+IF(M45="YES",1),"")</f>
        <v>0</v>
      </c>
      <c r="AH45" s="4">
        <f>IF(AND(I45="STANDARD",Q45="YES",H45&gt;'azure-standard-disk-prices'!B4,H45&lt;'azure-standard-disk-prices'!B5),1+IF(M45="YES",1),"")</f>
        <v>0</v>
      </c>
      <c r="AI45" s="4">
        <f>IF(AND(I45="STANDARD",Q45="YES",H45&gt;'azure-standard-disk-prices'!B5,H45&lt;'azure-standard-disk-prices'!B6),1+IF(M45="YES",1),"")</f>
        <v>0</v>
      </c>
      <c r="AJ45" s="4">
        <f>IF(AND(I45="STANDARD",Q45="YES",H45&gt;'azure-standard-disk-prices'!B6,H45&lt;'azure-standard-disk-prices'!B7),1+IF(M45="YES",1),"")</f>
        <v>0</v>
      </c>
      <c r="AK45" s="4">
        <f>IF(AND(I45="STANDARD",Q45="YES",H45&gt;'azure-standard-disk-prices'!B7,H45&lt;'azure-standard-disk-prices'!B8),1+IF(M45="YES",1),"")</f>
        <v>0</v>
      </c>
      <c r="AL45" s="4">
        <f>IF(AND(I45="STANDARD",Q45="YES",H45&gt;'azure-standard-disk-prices'!B8,H45&lt;'azure-standard-disk-prices'!B9),1+IF(M45="YES",1),"")</f>
        <v>0</v>
      </c>
      <c r="AM45" s="4">
        <f>IF(AND(I44="PREMIUM",Q44="YES",H44&lt;'azure-premium-disk-prices'!B2,H44&gt;0),1+IF(M44="YES",1),"")</f>
        <v>0</v>
      </c>
      <c r="AN45" s="4">
        <f>IF(AND(I44="PREMIUM",Q44="YES",H44&gt;'azure-premium-disk-prices'!B2,H44&lt;'azure-premium-disk-prices'!B3),1+IF(M44="YES",1),"")</f>
        <v>0</v>
      </c>
      <c r="AO45" s="4">
        <f>IF(AND(I44="PREMIUM",Q44="YES",H44&gt;'azure-premium-disk-prices'!B3,H44&lt;'azure-premium-disk-prices'!B4),1+IF(M44="YES",1),"")</f>
        <v>0</v>
      </c>
      <c r="AP45" s="4">
        <f>IF(AND(I44="PREMIUM",Q44="YES",H44&gt;'azure-premium-disk-prices'!B4,H44&lt;'azure-premium-disk-prices'!B5),1+IF(M44="YES",1),"")</f>
        <v>0</v>
      </c>
      <c r="AQ45" s="4">
        <f>IF(AND(I44="PREMIUM",Q44="YES",H44&gt;'azure-premium-disk-prices'!B5,H44&lt;'azure-premium-disk-prices'!B6),1+IF(M44="YES",1),"")</f>
        <v>0</v>
      </c>
      <c r="AR45" s="4">
        <f>IF(AND(I44="PREMIUM",Q44="YES",H44&gt;'azure-premium-disk-prices'!B6,H44&lt;'azure-premium-disk-prices'!B7),1+IF(M44="YES",1),"")</f>
        <v>0</v>
      </c>
      <c r="AS45" s="4">
        <f>IF(AND(I44="PREMIUM",Q44="YES",H44&gt;'azure-premium-disk-prices'!B7,H44&lt;'azure-premium-disk-prices'!B8),1+IF(M44="YES",1),"")</f>
        <v>0</v>
      </c>
      <c r="AT45" s="4">
        <f>IF(AND(I44="PREMIUM",Q44="YES",H44&gt;'azure-premium-disk-prices'!B8,H44&lt;'azure-premium-disk-prices'!B9),1+IF(M44="YES",1),"")</f>
        <v>0</v>
      </c>
      <c r="AU45" s="4">
        <f>IF(AND(M45="YES", Q45="YES"),1,"")</f>
        <v>0</v>
      </c>
      <c r="AV45" s="4">
        <f>IF(AND(J45="STANDARD", Q45="YES"), IF(M45="YES",2,1) ,"")</f>
        <v>0</v>
      </c>
      <c r="AW45" s="4">
        <f>IF( AND(J45="PREMIUM",  Q45="YES"), IF(M45="YES",2,1) ,"")</f>
        <v>0</v>
      </c>
    </row>
    <row r="46" spans="5:49">
      <c r="E46" s="3"/>
      <c r="F46" s="3"/>
      <c r="G46" s="3"/>
      <c r="H46" s="3"/>
      <c r="I46" s="3" t="s">
        <v>10</v>
      </c>
      <c r="J46" s="3" t="s">
        <v>10</v>
      </c>
      <c r="K46" s="3" t="s">
        <v>7</v>
      </c>
      <c r="L46" s="3" t="s">
        <v>7</v>
      </c>
      <c r="M46" s="3" t="s">
        <v>7</v>
      </c>
      <c r="N46" s="3">
        <v>730</v>
      </c>
      <c r="O46" s="3" t="s">
        <v>7</v>
      </c>
      <c r="P46" s="3" t="s">
        <v>3</v>
      </c>
      <c r="Q46" s="3">
        <f>IF(AND(E46&lt;&gt;"", F46&lt;&gt;"", G46&lt;&gt;"", H46&lt;&gt;"", I46&lt;&gt;"", J46&lt;&gt;"", K46&lt;&gt;"", L46&lt;&gt;"", M46&lt;&gt;"", N46&lt;&gt;"", O46&lt;&gt;""),"YES","NO")</f>
        <v>0</v>
      </c>
      <c r="R46" s="4">
        <f>IF(AD46=AA46, U46, IF(AD46=AB46,W46,Y46))</f>
        <v>0</v>
      </c>
      <c r="S46" s="4">
        <f>AD46</f>
        <v>0</v>
      </c>
      <c r="T46" s="4">
        <f> IF(AA46="" ,"",IF(AD46=AA46, "PAYG", IF(AD46=AB46,"1Y RI","3Y RI")))</f>
        <v>0</v>
      </c>
      <c r="U46" s="4">
        <f>IF(Q46="YES",VLOOKUP(V46 &amp; K46 &amp; L46,'azure-vm-prices-base'!G$2:H$118, 2, 0),"")</f>
        <v>0</v>
      </c>
      <c r="V46" s="4">
        <f>IF(Q46="YES", IF(O46="YES" , _xlfn.MINIFS('azure-vm-prices-base'!C$2:C$117, 'azure-vm-prices-base'!A$2:A$117,"&gt;="&amp;F46*(100-$B$2)/100, 'azure-vm-prices-base'!B$2:B$117,"&gt;="&amp;G46*(100-$B$2)/100, 'azure-vm-prices-base'!D$2:D$117,K46, 'azure-vm-prices-base'!E$2:E$117,L46), _xlfn.MINIFS('azure-vm-prices-base'!I$2:I$117, 'azure-vm-prices-base'!A$2:A$117,"&gt;="&amp;F46*(100-$B$2)/100, 'azure-vm-prices-base'!B$2:B$117,"&gt;="&amp;G46*(100-$B$2)/100, 'azure-vm-prices-base'!D$2:D$117,K46, 'azure-vm-prices-base'!E$2:E$117,L46)),"")</f>
        <v>0</v>
      </c>
      <c r="W46" s="4">
        <f>IF(Q46="YES",VLOOKUP(X46 &amp; K46 &amp; L46,'azure-vm-prices-1Y'!G$2:H$118  , 2, 0),"")</f>
        <v>0</v>
      </c>
      <c r="X46" s="4">
        <f>IF(Q46="YES", IF(O46="YES" , _xlfn.MINIFS('azure-vm-prices-1Y'!C$2:C$117,   'azure-vm-prices-1Y'!A$2:A$117  ,"&gt;="&amp;F46*(100-$B$2)/100, 'azure-vm-prices-1Y'!B$2:B$117  ,"&gt;="&amp;G46*(100-$B$2)/100, 'azure-vm-prices-1Y'!D$2:D$117,  K46, 'azure-vm-prices-1Y'!E$2:E$117,  L46), _xlfn.MINIFS('azure-vm-prices-1Y'!I$2:I$117,   'azure-vm-prices-1Y'!A$2:A$117  ,"&gt;="&amp;F46*(100-$B$2)/100, 'azure-vm-prices-1Y'!B$2:B$117,  "&gt;="&amp;G46*(100-$B$2)/100, 'azure-vm-prices-1Y'!D$2:D$117,  K46, 'azure-vm-prices-1Y'!E$2:E$117,  L46)),"")</f>
        <v>0</v>
      </c>
      <c r="Y46" s="4">
        <f>IF(Q46="YES",VLOOKUP(Z46 &amp; K46 &amp; L46,'azure-vm-prices-3Y'!G$2:H$118  , 2, 0),"")</f>
        <v>0</v>
      </c>
      <c r="Z46" s="4">
        <f>IF(Q46="YES", IF(O46="YES" , _xlfn.MINIFS('azure-vm-prices-3Y'!C$2:C$117,   'azure-vm-prices-3Y'!A$2:A$117  ,"&gt;="&amp;F46*(100-$B$2)/100, 'azure-vm-prices-3Y'!B$2:B$117  ,"&gt;="&amp;G46*(100-$B$2)/100, 'azure-vm-prices-3Y'!D$2:D$117,  K46, 'azure-vm-prices-3Y'!E$2:E$117,  L46), _xlfn.MINIFS('azure-vm-prices-3Y'!I$2:I$117,   'azure-vm-prices-3Y'!A$2:A$117  ,"&gt;="&amp;F46*(100-$B$2)/100, 'azure-vm-prices-3Y'!B$2:B$117,  "&gt;="&amp;G46*(100-$B$2)/100, 'azure-vm-prices-3Y'!D$2:D$117,  K46, 'azure-vm-prices-3Y'!E$2:E$117,  L46)),"")</f>
        <v>0</v>
      </c>
      <c r="AA46" s="4">
        <f>IF(Q46="YES",N46*V46*12,"")</f>
        <v>0</v>
      </c>
      <c r="AB46" s="4">
        <f>IF(Q46="YES",X46*8760,"")</f>
        <v>0</v>
      </c>
      <c r="AC46" s="4">
        <f>IF(Q46="YES",Z46*8760,"")</f>
        <v>0</v>
      </c>
      <c r="AD46" s="4">
        <f>IF(Q46="YES",IF(P46="YES", MIN(AA46:AC46), AA46),"")</f>
        <v>0</v>
      </c>
      <c r="AE46" s="4">
        <f>IF(AND(I46="STANDARD",Q46="YES",H46&lt;'azure-standard-disk-prices'!B2, H46&gt;0),1+IF(M46="YES",1),"")</f>
        <v>0</v>
      </c>
      <c r="AF46" s="4">
        <f>IF(AND(I46="STANDARD",Q46="YES",H46&gt;'azure-standard-disk-prices'!B2,H46&lt;'azure-standard-disk-prices'!B3),1+IF(M46="YES",1),"")</f>
        <v>0</v>
      </c>
      <c r="AG46" s="4">
        <f>IF(AND(I46="STANDARD",Q46="YES",H46&gt;'azure-standard-disk-prices'!B3,H46&lt;'azure-standard-disk-prices'!B4),1+IF(M46="YES",1),"")</f>
        <v>0</v>
      </c>
      <c r="AH46" s="4">
        <f>IF(AND(I46="STANDARD",Q46="YES",H46&gt;'azure-standard-disk-prices'!B4,H46&lt;'azure-standard-disk-prices'!B5),1+IF(M46="YES",1),"")</f>
        <v>0</v>
      </c>
      <c r="AI46" s="4">
        <f>IF(AND(I46="STANDARD",Q46="YES",H46&gt;'azure-standard-disk-prices'!B5,H46&lt;'azure-standard-disk-prices'!B6),1+IF(M46="YES",1),"")</f>
        <v>0</v>
      </c>
      <c r="AJ46" s="4">
        <f>IF(AND(I46="STANDARD",Q46="YES",H46&gt;'azure-standard-disk-prices'!B6,H46&lt;'azure-standard-disk-prices'!B7),1+IF(M46="YES",1),"")</f>
        <v>0</v>
      </c>
      <c r="AK46" s="4">
        <f>IF(AND(I46="STANDARD",Q46="YES",H46&gt;'azure-standard-disk-prices'!B7,H46&lt;'azure-standard-disk-prices'!B8),1+IF(M46="YES",1),"")</f>
        <v>0</v>
      </c>
      <c r="AL46" s="4">
        <f>IF(AND(I46="STANDARD",Q46="YES",H46&gt;'azure-standard-disk-prices'!B8,H46&lt;'azure-standard-disk-prices'!B9),1+IF(M46="YES",1),"")</f>
        <v>0</v>
      </c>
      <c r="AM46" s="4">
        <f>IF(AND(I45="PREMIUM",Q45="YES",H45&lt;'azure-premium-disk-prices'!B2,H45&gt;0),1+IF(M45="YES",1),"")</f>
        <v>0</v>
      </c>
      <c r="AN46" s="4">
        <f>IF(AND(I45="PREMIUM",Q45="YES",H45&gt;'azure-premium-disk-prices'!B2,H45&lt;'azure-premium-disk-prices'!B3),1+IF(M45="YES",1),"")</f>
        <v>0</v>
      </c>
      <c r="AO46" s="4">
        <f>IF(AND(I45="PREMIUM",Q45="YES",H45&gt;'azure-premium-disk-prices'!B3,H45&lt;'azure-premium-disk-prices'!B4),1+IF(M45="YES",1),"")</f>
        <v>0</v>
      </c>
      <c r="AP46" s="4">
        <f>IF(AND(I45="PREMIUM",Q45="YES",H45&gt;'azure-premium-disk-prices'!B4,H45&lt;'azure-premium-disk-prices'!B5),1+IF(M45="YES",1),"")</f>
        <v>0</v>
      </c>
      <c r="AQ46" s="4">
        <f>IF(AND(I45="PREMIUM",Q45="YES",H45&gt;'azure-premium-disk-prices'!B5,H45&lt;'azure-premium-disk-prices'!B6),1+IF(M45="YES",1),"")</f>
        <v>0</v>
      </c>
      <c r="AR46" s="4">
        <f>IF(AND(I45="PREMIUM",Q45="YES",H45&gt;'azure-premium-disk-prices'!B6,H45&lt;'azure-premium-disk-prices'!B7),1+IF(M45="YES",1),"")</f>
        <v>0</v>
      </c>
      <c r="AS46" s="4">
        <f>IF(AND(I45="PREMIUM",Q45="YES",H45&gt;'azure-premium-disk-prices'!B7,H45&lt;'azure-premium-disk-prices'!B8),1+IF(M45="YES",1),"")</f>
        <v>0</v>
      </c>
      <c r="AT46" s="4">
        <f>IF(AND(I45="PREMIUM",Q45="YES",H45&gt;'azure-premium-disk-prices'!B8,H45&lt;'azure-premium-disk-prices'!B9),1+IF(M45="YES",1),"")</f>
        <v>0</v>
      </c>
      <c r="AU46" s="4">
        <f>IF(AND(M46="YES", Q46="YES"),1,"")</f>
        <v>0</v>
      </c>
      <c r="AV46" s="4">
        <f>IF(AND(J46="STANDARD", Q46="YES"), IF(M46="YES",2,1) ,"")</f>
        <v>0</v>
      </c>
      <c r="AW46" s="4">
        <f>IF( AND(J46="PREMIUM",  Q46="YES"), IF(M46="YES",2,1) ,"")</f>
        <v>0</v>
      </c>
    </row>
    <row r="47" spans="5:49">
      <c r="E47" s="3"/>
      <c r="F47" s="3"/>
      <c r="G47" s="3"/>
      <c r="H47" s="3"/>
      <c r="I47" s="3" t="s">
        <v>10</v>
      </c>
      <c r="J47" s="3" t="s">
        <v>10</v>
      </c>
      <c r="K47" s="3" t="s">
        <v>7</v>
      </c>
      <c r="L47" s="3" t="s">
        <v>7</v>
      </c>
      <c r="M47" s="3" t="s">
        <v>7</v>
      </c>
      <c r="N47" s="3">
        <v>730</v>
      </c>
      <c r="O47" s="3" t="s">
        <v>7</v>
      </c>
      <c r="P47" s="3" t="s">
        <v>3</v>
      </c>
      <c r="Q47" s="3">
        <f>IF(AND(E47&lt;&gt;"", F47&lt;&gt;"", G47&lt;&gt;"", H47&lt;&gt;"", I47&lt;&gt;"", J47&lt;&gt;"", K47&lt;&gt;"", L47&lt;&gt;"", M47&lt;&gt;"", N47&lt;&gt;"", O47&lt;&gt;""),"YES","NO")</f>
        <v>0</v>
      </c>
      <c r="R47" s="4">
        <f>IF(AD47=AA47, U47, IF(AD47=AB47,W47,Y47))</f>
        <v>0</v>
      </c>
      <c r="S47" s="4">
        <f>AD47</f>
        <v>0</v>
      </c>
      <c r="T47" s="4">
        <f> IF(AA47="" ,"",IF(AD47=AA47, "PAYG", IF(AD47=AB47,"1Y RI","3Y RI")))</f>
        <v>0</v>
      </c>
      <c r="U47" s="4">
        <f>IF(Q47="YES",VLOOKUP(V47 &amp; K47 &amp; L47,'azure-vm-prices-base'!G$2:H$118, 2, 0),"")</f>
        <v>0</v>
      </c>
      <c r="V47" s="4">
        <f>IF(Q47="YES", IF(O47="YES" , _xlfn.MINIFS('azure-vm-prices-base'!C$2:C$117, 'azure-vm-prices-base'!A$2:A$117,"&gt;="&amp;F47*(100-$B$2)/100, 'azure-vm-prices-base'!B$2:B$117,"&gt;="&amp;G47*(100-$B$2)/100, 'azure-vm-prices-base'!D$2:D$117,K47, 'azure-vm-prices-base'!E$2:E$117,L47), _xlfn.MINIFS('azure-vm-prices-base'!I$2:I$117, 'azure-vm-prices-base'!A$2:A$117,"&gt;="&amp;F47*(100-$B$2)/100, 'azure-vm-prices-base'!B$2:B$117,"&gt;="&amp;G47*(100-$B$2)/100, 'azure-vm-prices-base'!D$2:D$117,K47, 'azure-vm-prices-base'!E$2:E$117,L47)),"")</f>
        <v>0</v>
      </c>
      <c r="W47" s="4">
        <f>IF(Q47="YES",VLOOKUP(X47 &amp; K47 &amp; L47,'azure-vm-prices-1Y'!G$2:H$118  , 2, 0),"")</f>
        <v>0</v>
      </c>
      <c r="X47" s="4">
        <f>IF(Q47="YES", IF(O47="YES" , _xlfn.MINIFS('azure-vm-prices-1Y'!C$2:C$117,   'azure-vm-prices-1Y'!A$2:A$117  ,"&gt;="&amp;F47*(100-$B$2)/100, 'azure-vm-prices-1Y'!B$2:B$117  ,"&gt;="&amp;G47*(100-$B$2)/100, 'azure-vm-prices-1Y'!D$2:D$117,  K47, 'azure-vm-prices-1Y'!E$2:E$117,  L47), _xlfn.MINIFS('azure-vm-prices-1Y'!I$2:I$117,   'azure-vm-prices-1Y'!A$2:A$117  ,"&gt;="&amp;F47*(100-$B$2)/100, 'azure-vm-prices-1Y'!B$2:B$117,  "&gt;="&amp;G47*(100-$B$2)/100, 'azure-vm-prices-1Y'!D$2:D$117,  K47, 'azure-vm-prices-1Y'!E$2:E$117,  L47)),"")</f>
        <v>0</v>
      </c>
      <c r="Y47" s="4">
        <f>IF(Q47="YES",VLOOKUP(Z47 &amp; K47 &amp; L47,'azure-vm-prices-3Y'!G$2:H$118  , 2, 0),"")</f>
        <v>0</v>
      </c>
      <c r="Z47" s="4">
        <f>IF(Q47="YES", IF(O47="YES" , _xlfn.MINIFS('azure-vm-prices-3Y'!C$2:C$117,   'azure-vm-prices-3Y'!A$2:A$117  ,"&gt;="&amp;F47*(100-$B$2)/100, 'azure-vm-prices-3Y'!B$2:B$117  ,"&gt;="&amp;G47*(100-$B$2)/100, 'azure-vm-prices-3Y'!D$2:D$117,  K47, 'azure-vm-prices-3Y'!E$2:E$117,  L47), _xlfn.MINIFS('azure-vm-prices-3Y'!I$2:I$117,   'azure-vm-prices-3Y'!A$2:A$117  ,"&gt;="&amp;F47*(100-$B$2)/100, 'azure-vm-prices-3Y'!B$2:B$117,  "&gt;="&amp;G47*(100-$B$2)/100, 'azure-vm-prices-3Y'!D$2:D$117,  K47, 'azure-vm-prices-3Y'!E$2:E$117,  L47)),"")</f>
        <v>0</v>
      </c>
      <c r="AA47" s="4">
        <f>IF(Q47="YES",N47*V47*12,"")</f>
        <v>0</v>
      </c>
      <c r="AB47" s="4">
        <f>IF(Q47="YES",X47*8760,"")</f>
        <v>0</v>
      </c>
      <c r="AC47" s="4">
        <f>IF(Q47="YES",Z47*8760,"")</f>
        <v>0</v>
      </c>
      <c r="AD47" s="4">
        <f>IF(Q47="YES",IF(P47="YES", MIN(AA47:AC47), AA47),"")</f>
        <v>0</v>
      </c>
      <c r="AE47" s="4">
        <f>IF(AND(I47="STANDARD",Q47="YES",H47&lt;'azure-standard-disk-prices'!B2, H47&gt;0),1+IF(M47="YES",1),"")</f>
        <v>0</v>
      </c>
      <c r="AF47" s="4">
        <f>IF(AND(I47="STANDARD",Q47="YES",H47&gt;'azure-standard-disk-prices'!B2,H47&lt;'azure-standard-disk-prices'!B3),1+IF(M47="YES",1),"")</f>
        <v>0</v>
      </c>
      <c r="AG47" s="4">
        <f>IF(AND(I47="STANDARD",Q47="YES",H47&gt;'azure-standard-disk-prices'!B3,H47&lt;'azure-standard-disk-prices'!B4),1+IF(M47="YES",1),"")</f>
        <v>0</v>
      </c>
      <c r="AH47" s="4">
        <f>IF(AND(I47="STANDARD",Q47="YES",H47&gt;'azure-standard-disk-prices'!B4,H47&lt;'azure-standard-disk-prices'!B5),1+IF(M47="YES",1),"")</f>
        <v>0</v>
      </c>
      <c r="AI47" s="4">
        <f>IF(AND(I47="STANDARD",Q47="YES",H47&gt;'azure-standard-disk-prices'!B5,H47&lt;'azure-standard-disk-prices'!B6),1+IF(M47="YES",1),"")</f>
        <v>0</v>
      </c>
      <c r="AJ47" s="4">
        <f>IF(AND(I47="STANDARD",Q47="YES",H47&gt;'azure-standard-disk-prices'!B6,H47&lt;'azure-standard-disk-prices'!B7),1+IF(M47="YES",1),"")</f>
        <v>0</v>
      </c>
      <c r="AK47" s="4">
        <f>IF(AND(I47="STANDARD",Q47="YES",H47&gt;'azure-standard-disk-prices'!B7,H47&lt;'azure-standard-disk-prices'!B8),1+IF(M47="YES",1),"")</f>
        <v>0</v>
      </c>
      <c r="AL47" s="4">
        <f>IF(AND(I47="STANDARD",Q47="YES",H47&gt;'azure-standard-disk-prices'!B8,H47&lt;'azure-standard-disk-prices'!B9),1+IF(M47="YES",1),"")</f>
        <v>0</v>
      </c>
      <c r="AM47" s="4">
        <f>IF(AND(I46="PREMIUM",Q46="YES",H46&lt;'azure-premium-disk-prices'!B2,H46&gt;0),1+IF(M46="YES",1),"")</f>
        <v>0</v>
      </c>
      <c r="AN47" s="4">
        <f>IF(AND(I46="PREMIUM",Q46="YES",H46&gt;'azure-premium-disk-prices'!B2,H46&lt;'azure-premium-disk-prices'!B3),1+IF(M46="YES",1),"")</f>
        <v>0</v>
      </c>
      <c r="AO47" s="4">
        <f>IF(AND(I46="PREMIUM",Q46="YES",H46&gt;'azure-premium-disk-prices'!B3,H46&lt;'azure-premium-disk-prices'!B4),1+IF(M46="YES",1),"")</f>
        <v>0</v>
      </c>
      <c r="AP47" s="4">
        <f>IF(AND(I46="PREMIUM",Q46="YES",H46&gt;'azure-premium-disk-prices'!B4,H46&lt;'azure-premium-disk-prices'!B5),1+IF(M46="YES",1),"")</f>
        <v>0</v>
      </c>
      <c r="AQ47" s="4">
        <f>IF(AND(I46="PREMIUM",Q46="YES",H46&gt;'azure-premium-disk-prices'!B5,H46&lt;'azure-premium-disk-prices'!B6),1+IF(M46="YES",1),"")</f>
        <v>0</v>
      </c>
      <c r="AR47" s="4">
        <f>IF(AND(I46="PREMIUM",Q46="YES",H46&gt;'azure-premium-disk-prices'!B6,H46&lt;'azure-premium-disk-prices'!B7),1+IF(M46="YES",1),"")</f>
        <v>0</v>
      </c>
      <c r="AS47" s="4">
        <f>IF(AND(I46="PREMIUM",Q46="YES",H46&gt;'azure-premium-disk-prices'!B7,H46&lt;'azure-premium-disk-prices'!B8),1+IF(M46="YES",1),"")</f>
        <v>0</v>
      </c>
      <c r="AT47" s="4">
        <f>IF(AND(I46="PREMIUM",Q46="YES",H46&gt;'azure-premium-disk-prices'!B8,H46&lt;'azure-premium-disk-prices'!B9),1+IF(M46="YES",1),"")</f>
        <v>0</v>
      </c>
      <c r="AU47" s="4">
        <f>IF(AND(M47="YES", Q47="YES"),1,"")</f>
        <v>0</v>
      </c>
      <c r="AV47" s="4">
        <f>IF(AND(J47="STANDARD", Q47="YES"), IF(M47="YES",2,1) ,"")</f>
        <v>0</v>
      </c>
      <c r="AW47" s="4">
        <f>IF( AND(J47="PREMIUM",  Q47="YES"), IF(M47="YES",2,1) ,"")</f>
        <v>0</v>
      </c>
    </row>
    <row r="48" spans="5:49">
      <c r="E48" s="3"/>
      <c r="F48" s="3"/>
      <c r="G48" s="3"/>
      <c r="H48" s="3"/>
      <c r="I48" s="3" t="s">
        <v>10</v>
      </c>
      <c r="J48" s="3" t="s">
        <v>10</v>
      </c>
      <c r="K48" s="3" t="s">
        <v>7</v>
      </c>
      <c r="L48" s="3" t="s">
        <v>7</v>
      </c>
      <c r="M48" s="3" t="s">
        <v>7</v>
      </c>
      <c r="N48" s="3">
        <v>730</v>
      </c>
      <c r="O48" s="3" t="s">
        <v>7</v>
      </c>
      <c r="P48" s="3" t="s">
        <v>3</v>
      </c>
      <c r="Q48" s="3">
        <f>IF(AND(E48&lt;&gt;"", F48&lt;&gt;"", G48&lt;&gt;"", H48&lt;&gt;"", I48&lt;&gt;"", J48&lt;&gt;"", K48&lt;&gt;"", L48&lt;&gt;"", M48&lt;&gt;"", N48&lt;&gt;"", O48&lt;&gt;""),"YES","NO")</f>
        <v>0</v>
      </c>
      <c r="R48" s="4">
        <f>IF(AD48=AA48, U48, IF(AD48=AB48,W48,Y48))</f>
        <v>0</v>
      </c>
      <c r="S48" s="4">
        <f>AD48</f>
        <v>0</v>
      </c>
      <c r="T48" s="4">
        <f> IF(AA48="" ,"",IF(AD48=AA48, "PAYG", IF(AD48=AB48,"1Y RI","3Y RI")))</f>
        <v>0</v>
      </c>
      <c r="U48" s="4">
        <f>IF(Q48="YES",VLOOKUP(V48 &amp; K48 &amp; L48,'azure-vm-prices-base'!G$2:H$118, 2, 0),"")</f>
        <v>0</v>
      </c>
      <c r="V48" s="4">
        <f>IF(Q48="YES", IF(O48="YES" , _xlfn.MINIFS('azure-vm-prices-base'!C$2:C$117, 'azure-vm-prices-base'!A$2:A$117,"&gt;="&amp;F48*(100-$B$2)/100, 'azure-vm-prices-base'!B$2:B$117,"&gt;="&amp;G48*(100-$B$2)/100, 'azure-vm-prices-base'!D$2:D$117,K48, 'azure-vm-prices-base'!E$2:E$117,L48), _xlfn.MINIFS('azure-vm-prices-base'!I$2:I$117, 'azure-vm-prices-base'!A$2:A$117,"&gt;="&amp;F48*(100-$B$2)/100, 'azure-vm-prices-base'!B$2:B$117,"&gt;="&amp;G48*(100-$B$2)/100, 'azure-vm-prices-base'!D$2:D$117,K48, 'azure-vm-prices-base'!E$2:E$117,L48)),"")</f>
        <v>0</v>
      </c>
      <c r="W48" s="4">
        <f>IF(Q48="YES",VLOOKUP(X48 &amp; K48 &amp; L48,'azure-vm-prices-1Y'!G$2:H$118  , 2, 0),"")</f>
        <v>0</v>
      </c>
      <c r="X48" s="4">
        <f>IF(Q48="YES", IF(O48="YES" , _xlfn.MINIFS('azure-vm-prices-1Y'!C$2:C$117,   'azure-vm-prices-1Y'!A$2:A$117  ,"&gt;="&amp;F48*(100-$B$2)/100, 'azure-vm-prices-1Y'!B$2:B$117  ,"&gt;="&amp;G48*(100-$B$2)/100, 'azure-vm-prices-1Y'!D$2:D$117,  K48, 'azure-vm-prices-1Y'!E$2:E$117,  L48), _xlfn.MINIFS('azure-vm-prices-1Y'!I$2:I$117,   'azure-vm-prices-1Y'!A$2:A$117  ,"&gt;="&amp;F48*(100-$B$2)/100, 'azure-vm-prices-1Y'!B$2:B$117,  "&gt;="&amp;G48*(100-$B$2)/100, 'azure-vm-prices-1Y'!D$2:D$117,  K48, 'azure-vm-prices-1Y'!E$2:E$117,  L48)),"")</f>
        <v>0</v>
      </c>
      <c r="Y48" s="4">
        <f>IF(Q48="YES",VLOOKUP(Z48 &amp; K48 &amp; L48,'azure-vm-prices-3Y'!G$2:H$118  , 2, 0),"")</f>
        <v>0</v>
      </c>
      <c r="Z48" s="4">
        <f>IF(Q48="YES", IF(O48="YES" , _xlfn.MINIFS('azure-vm-prices-3Y'!C$2:C$117,   'azure-vm-prices-3Y'!A$2:A$117  ,"&gt;="&amp;F48*(100-$B$2)/100, 'azure-vm-prices-3Y'!B$2:B$117  ,"&gt;="&amp;G48*(100-$B$2)/100, 'azure-vm-prices-3Y'!D$2:D$117,  K48, 'azure-vm-prices-3Y'!E$2:E$117,  L48), _xlfn.MINIFS('azure-vm-prices-3Y'!I$2:I$117,   'azure-vm-prices-3Y'!A$2:A$117  ,"&gt;="&amp;F48*(100-$B$2)/100, 'azure-vm-prices-3Y'!B$2:B$117,  "&gt;="&amp;G48*(100-$B$2)/100, 'azure-vm-prices-3Y'!D$2:D$117,  K48, 'azure-vm-prices-3Y'!E$2:E$117,  L48)),"")</f>
        <v>0</v>
      </c>
      <c r="AA48" s="4">
        <f>IF(Q48="YES",N48*V48*12,"")</f>
        <v>0</v>
      </c>
      <c r="AB48" s="4">
        <f>IF(Q48="YES",X48*8760,"")</f>
        <v>0</v>
      </c>
      <c r="AC48" s="4">
        <f>IF(Q48="YES",Z48*8760,"")</f>
        <v>0</v>
      </c>
      <c r="AD48" s="4">
        <f>IF(Q48="YES",IF(P48="YES", MIN(AA48:AC48), AA48),"")</f>
        <v>0</v>
      </c>
      <c r="AE48" s="4">
        <f>IF(AND(I48="STANDARD",Q48="YES",H48&lt;'azure-standard-disk-prices'!B2, H48&gt;0),1+IF(M48="YES",1),"")</f>
        <v>0</v>
      </c>
      <c r="AF48" s="4">
        <f>IF(AND(I48="STANDARD",Q48="YES",H48&gt;'azure-standard-disk-prices'!B2,H48&lt;'azure-standard-disk-prices'!B3),1+IF(M48="YES",1),"")</f>
        <v>0</v>
      </c>
      <c r="AG48" s="4">
        <f>IF(AND(I48="STANDARD",Q48="YES",H48&gt;'azure-standard-disk-prices'!B3,H48&lt;'azure-standard-disk-prices'!B4),1+IF(M48="YES",1),"")</f>
        <v>0</v>
      </c>
      <c r="AH48" s="4">
        <f>IF(AND(I48="STANDARD",Q48="YES",H48&gt;'azure-standard-disk-prices'!B4,H48&lt;'azure-standard-disk-prices'!B5),1+IF(M48="YES",1),"")</f>
        <v>0</v>
      </c>
      <c r="AI48" s="4">
        <f>IF(AND(I48="STANDARD",Q48="YES",H48&gt;'azure-standard-disk-prices'!B5,H48&lt;'azure-standard-disk-prices'!B6),1+IF(M48="YES",1),"")</f>
        <v>0</v>
      </c>
      <c r="AJ48" s="4">
        <f>IF(AND(I48="STANDARD",Q48="YES",H48&gt;'azure-standard-disk-prices'!B6,H48&lt;'azure-standard-disk-prices'!B7),1+IF(M48="YES",1),"")</f>
        <v>0</v>
      </c>
      <c r="AK48" s="4">
        <f>IF(AND(I48="STANDARD",Q48="YES",H48&gt;'azure-standard-disk-prices'!B7,H48&lt;'azure-standard-disk-prices'!B8),1+IF(M48="YES",1),"")</f>
        <v>0</v>
      </c>
      <c r="AL48" s="4">
        <f>IF(AND(I48="STANDARD",Q48="YES",H48&gt;'azure-standard-disk-prices'!B8,H48&lt;'azure-standard-disk-prices'!B9),1+IF(M48="YES",1),"")</f>
        <v>0</v>
      </c>
      <c r="AM48" s="4">
        <f>IF(AND(I47="PREMIUM",Q47="YES",H47&lt;'azure-premium-disk-prices'!B2,H47&gt;0),1+IF(M47="YES",1),"")</f>
        <v>0</v>
      </c>
      <c r="AN48" s="4">
        <f>IF(AND(I47="PREMIUM",Q47="YES",H47&gt;'azure-premium-disk-prices'!B2,H47&lt;'azure-premium-disk-prices'!B3),1+IF(M47="YES",1),"")</f>
        <v>0</v>
      </c>
      <c r="AO48" s="4">
        <f>IF(AND(I47="PREMIUM",Q47="YES",H47&gt;'azure-premium-disk-prices'!B3,H47&lt;'azure-premium-disk-prices'!B4),1+IF(M47="YES",1),"")</f>
        <v>0</v>
      </c>
      <c r="AP48" s="4">
        <f>IF(AND(I47="PREMIUM",Q47="YES",H47&gt;'azure-premium-disk-prices'!B4,H47&lt;'azure-premium-disk-prices'!B5),1+IF(M47="YES",1),"")</f>
        <v>0</v>
      </c>
      <c r="AQ48" s="4">
        <f>IF(AND(I47="PREMIUM",Q47="YES",H47&gt;'azure-premium-disk-prices'!B5,H47&lt;'azure-premium-disk-prices'!B6),1+IF(M47="YES",1),"")</f>
        <v>0</v>
      </c>
      <c r="AR48" s="4">
        <f>IF(AND(I47="PREMIUM",Q47="YES",H47&gt;'azure-premium-disk-prices'!B6,H47&lt;'azure-premium-disk-prices'!B7),1+IF(M47="YES",1),"")</f>
        <v>0</v>
      </c>
      <c r="AS48" s="4">
        <f>IF(AND(I47="PREMIUM",Q47="YES",H47&gt;'azure-premium-disk-prices'!B7,H47&lt;'azure-premium-disk-prices'!B8),1+IF(M47="YES",1),"")</f>
        <v>0</v>
      </c>
      <c r="AT48" s="4">
        <f>IF(AND(I47="PREMIUM",Q47="YES",H47&gt;'azure-premium-disk-prices'!B8,H47&lt;'azure-premium-disk-prices'!B9),1+IF(M47="YES",1),"")</f>
        <v>0</v>
      </c>
      <c r="AU48" s="4">
        <f>IF(AND(M48="YES", Q48="YES"),1,"")</f>
        <v>0</v>
      </c>
      <c r="AV48" s="4">
        <f>IF(AND(J48="STANDARD", Q48="YES"), IF(M48="YES",2,1) ,"")</f>
        <v>0</v>
      </c>
      <c r="AW48" s="4">
        <f>IF( AND(J48="PREMIUM",  Q48="YES"), IF(M48="YES",2,1) ,"")</f>
        <v>0</v>
      </c>
    </row>
    <row r="49" spans="5:49">
      <c r="E49" s="3"/>
      <c r="F49" s="3"/>
      <c r="G49" s="3"/>
      <c r="H49" s="3"/>
      <c r="I49" s="3" t="s">
        <v>10</v>
      </c>
      <c r="J49" s="3" t="s">
        <v>10</v>
      </c>
      <c r="K49" s="3" t="s">
        <v>7</v>
      </c>
      <c r="L49" s="3" t="s">
        <v>7</v>
      </c>
      <c r="M49" s="3" t="s">
        <v>7</v>
      </c>
      <c r="N49" s="3">
        <v>730</v>
      </c>
      <c r="O49" s="3" t="s">
        <v>7</v>
      </c>
      <c r="P49" s="3" t="s">
        <v>3</v>
      </c>
      <c r="Q49" s="3">
        <f>IF(AND(E49&lt;&gt;"", F49&lt;&gt;"", G49&lt;&gt;"", H49&lt;&gt;"", I49&lt;&gt;"", J49&lt;&gt;"", K49&lt;&gt;"", L49&lt;&gt;"", M49&lt;&gt;"", N49&lt;&gt;"", O49&lt;&gt;""),"YES","NO")</f>
        <v>0</v>
      </c>
      <c r="R49" s="4">
        <f>IF(AD49=AA49, U49, IF(AD49=AB49,W49,Y49))</f>
        <v>0</v>
      </c>
      <c r="S49" s="4">
        <f>AD49</f>
        <v>0</v>
      </c>
      <c r="T49" s="4">
        <f> IF(AA49="" ,"",IF(AD49=AA49, "PAYG", IF(AD49=AB49,"1Y RI","3Y RI")))</f>
        <v>0</v>
      </c>
      <c r="U49" s="4">
        <f>IF(Q49="YES",VLOOKUP(V49 &amp; K49 &amp; L49,'azure-vm-prices-base'!G$2:H$118, 2, 0),"")</f>
        <v>0</v>
      </c>
      <c r="V49" s="4">
        <f>IF(Q49="YES", IF(O49="YES" , _xlfn.MINIFS('azure-vm-prices-base'!C$2:C$117, 'azure-vm-prices-base'!A$2:A$117,"&gt;="&amp;F49*(100-$B$2)/100, 'azure-vm-prices-base'!B$2:B$117,"&gt;="&amp;G49*(100-$B$2)/100, 'azure-vm-prices-base'!D$2:D$117,K49, 'azure-vm-prices-base'!E$2:E$117,L49), _xlfn.MINIFS('azure-vm-prices-base'!I$2:I$117, 'azure-vm-prices-base'!A$2:A$117,"&gt;="&amp;F49*(100-$B$2)/100, 'azure-vm-prices-base'!B$2:B$117,"&gt;="&amp;G49*(100-$B$2)/100, 'azure-vm-prices-base'!D$2:D$117,K49, 'azure-vm-prices-base'!E$2:E$117,L49)),"")</f>
        <v>0</v>
      </c>
      <c r="W49" s="4">
        <f>IF(Q49="YES",VLOOKUP(X49 &amp; K49 &amp; L49,'azure-vm-prices-1Y'!G$2:H$118  , 2, 0),"")</f>
        <v>0</v>
      </c>
      <c r="X49" s="4">
        <f>IF(Q49="YES", IF(O49="YES" , _xlfn.MINIFS('azure-vm-prices-1Y'!C$2:C$117,   'azure-vm-prices-1Y'!A$2:A$117  ,"&gt;="&amp;F49*(100-$B$2)/100, 'azure-vm-prices-1Y'!B$2:B$117  ,"&gt;="&amp;G49*(100-$B$2)/100, 'azure-vm-prices-1Y'!D$2:D$117,  K49, 'azure-vm-prices-1Y'!E$2:E$117,  L49), _xlfn.MINIFS('azure-vm-prices-1Y'!I$2:I$117,   'azure-vm-prices-1Y'!A$2:A$117  ,"&gt;="&amp;F49*(100-$B$2)/100, 'azure-vm-prices-1Y'!B$2:B$117,  "&gt;="&amp;G49*(100-$B$2)/100, 'azure-vm-prices-1Y'!D$2:D$117,  K49, 'azure-vm-prices-1Y'!E$2:E$117,  L49)),"")</f>
        <v>0</v>
      </c>
      <c r="Y49" s="4">
        <f>IF(Q49="YES",VLOOKUP(Z49 &amp; K49 &amp; L49,'azure-vm-prices-3Y'!G$2:H$118  , 2, 0),"")</f>
        <v>0</v>
      </c>
      <c r="Z49" s="4">
        <f>IF(Q49="YES", IF(O49="YES" , _xlfn.MINIFS('azure-vm-prices-3Y'!C$2:C$117,   'azure-vm-prices-3Y'!A$2:A$117  ,"&gt;="&amp;F49*(100-$B$2)/100, 'azure-vm-prices-3Y'!B$2:B$117  ,"&gt;="&amp;G49*(100-$B$2)/100, 'azure-vm-prices-3Y'!D$2:D$117,  K49, 'azure-vm-prices-3Y'!E$2:E$117,  L49), _xlfn.MINIFS('azure-vm-prices-3Y'!I$2:I$117,   'azure-vm-prices-3Y'!A$2:A$117  ,"&gt;="&amp;F49*(100-$B$2)/100, 'azure-vm-prices-3Y'!B$2:B$117,  "&gt;="&amp;G49*(100-$B$2)/100, 'azure-vm-prices-3Y'!D$2:D$117,  K49, 'azure-vm-prices-3Y'!E$2:E$117,  L49)),"")</f>
        <v>0</v>
      </c>
      <c r="AA49" s="4">
        <f>IF(Q49="YES",N49*V49*12,"")</f>
        <v>0</v>
      </c>
      <c r="AB49" s="4">
        <f>IF(Q49="YES",X49*8760,"")</f>
        <v>0</v>
      </c>
      <c r="AC49" s="4">
        <f>IF(Q49="YES",Z49*8760,"")</f>
        <v>0</v>
      </c>
      <c r="AD49" s="4">
        <f>IF(Q49="YES",IF(P49="YES", MIN(AA49:AC49), AA49),"")</f>
        <v>0</v>
      </c>
      <c r="AE49" s="4">
        <f>IF(AND(I49="STANDARD",Q49="YES",H49&lt;'azure-standard-disk-prices'!B2, H49&gt;0),1+IF(M49="YES",1),"")</f>
        <v>0</v>
      </c>
      <c r="AF49" s="4">
        <f>IF(AND(I49="STANDARD",Q49="YES",H49&gt;'azure-standard-disk-prices'!B2,H49&lt;'azure-standard-disk-prices'!B3),1+IF(M49="YES",1),"")</f>
        <v>0</v>
      </c>
      <c r="AG49" s="4">
        <f>IF(AND(I49="STANDARD",Q49="YES",H49&gt;'azure-standard-disk-prices'!B3,H49&lt;'azure-standard-disk-prices'!B4),1+IF(M49="YES",1),"")</f>
        <v>0</v>
      </c>
      <c r="AH49" s="4">
        <f>IF(AND(I49="STANDARD",Q49="YES",H49&gt;'azure-standard-disk-prices'!B4,H49&lt;'azure-standard-disk-prices'!B5),1+IF(M49="YES",1),"")</f>
        <v>0</v>
      </c>
      <c r="AI49" s="4">
        <f>IF(AND(I49="STANDARD",Q49="YES",H49&gt;'azure-standard-disk-prices'!B5,H49&lt;'azure-standard-disk-prices'!B6),1+IF(M49="YES",1),"")</f>
        <v>0</v>
      </c>
      <c r="AJ49" s="4">
        <f>IF(AND(I49="STANDARD",Q49="YES",H49&gt;'azure-standard-disk-prices'!B6,H49&lt;'azure-standard-disk-prices'!B7),1+IF(M49="YES",1),"")</f>
        <v>0</v>
      </c>
      <c r="AK49" s="4">
        <f>IF(AND(I49="STANDARD",Q49="YES",H49&gt;'azure-standard-disk-prices'!B7,H49&lt;'azure-standard-disk-prices'!B8),1+IF(M49="YES",1),"")</f>
        <v>0</v>
      </c>
      <c r="AL49" s="4">
        <f>IF(AND(I49="STANDARD",Q49="YES",H49&gt;'azure-standard-disk-prices'!B8,H49&lt;'azure-standard-disk-prices'!B9),1+IF(M49="YES",1),"")</f>
        <v>0</v>
      </c>
      <c r="AM49" s="4">
        <f>IF(AND(I48="PREMIUM",Q48="YES",H48&lt;'azure-premium-disk-prices'!B2,H48&gt;0),1+IF(M48="YES",1),"")</f>
        <v>0</v>
      </c>
      <c r="AN49" s="4">
        <f>IF(AND(I48="PREMIUM",Q48="YES",H48&gt;'azure-premium-disk-prices'!B2,H48&lt;'azure-premium-disk-prices'!B3),1+IF(M48="YES",1),"")</f>
        <v>0</v>
      </c>
      <c r="AO49" s="4">
        <f>IF(AND(I48="PREMIUM",Q48="YES",H48&gt;'azure-premium-disk-prices'!B3,H48&lt;'azure-premium-disk-prices'!B4),1+IF(M48="YES",1),"")</f>
        <v>0</v>
      </c>
      <c r="AP49" s="4">
        <f>IF(AND(I48="PREMIUM",Q48="YES",H48&gt;'azure-premium-disk-prices'!B4,H48&lt;'azure-premium-disk-prices'!B5),1+IF(M48="YES",1),"")</f>
        <v>0</v>
      </c>
      <c r="AQ49" s="4">
        <f>IF(AND(I48="PREMIUM",Q48="YES",H48&gt;'azure-premium-disk-prices'!B5,H48&lt;'azure-premium-disk-prices'!B6),1+IF(M48="YES",1),"")</f>
        <v>0</v>
      </c>
      <c r="AR49" s="4">
        <f>IF(AND(I48="PREMIUM",Q48="YES",H48&gt;'azure-premium-disk-prices'!B6,H48&lt;'azure-premium-disk-prices'!B7),1+IF(M48="YES",1),"")</f>
        <v>0</v>
      </c>
      <c r="AS49" s="4">
        <f>IF(AND(I48="PREMIUM",Q48="YES",H48&gt;'azure-premium-disk-prices'!B7,H48&lt;'azure-premium-disk-prices'!B8),1+IF(M48="YES",1),"")</f>
        <v>0</v>
      </c>
      <c r="AT49" s="4">
        <f>IF(AND(I48="PREMIUM",Q48="YES",H48&gt;'azure-premium-disk-prices'!B8,H48&lt;'azure-premium-disk-prices'!B9),1+IF(M48="YES",1),"")</f>
        <v>0</v>
      </c>
      <c r="AU49" s="4">
        <f>IF(AND(M49="YES", Q49="YES"),1,"")</f>
        <v>0</v>
      </c>
      <c r="AV49" s="4">
        <f>IF(AND(J49="STANDARD", Q49="YES"), IF(M49="YES",2,1) ,"")</f>
        <v>0</v>
      </c>
      <c r="AW49" s="4">
        <f>IF( AND(J49="PREMIUM",  Q49="YES"), IF(M49="YES",2,1) ,"")</f>
        <v>0</v>
      </c>
    </row>
    <row r="50" spans="5:49">
      <c r="E50" s="3"/>
      <c r="F50" s="3"/>
      <c r="G50" s="3"/>
      <c r="H50" s="3"/>
      <c r="I50" s="3" t="s">
        <v>10</v>
      </c>
      <c r="J50" s="3" t="s">
        <v>10</v>
      </c>
      <c r="K50" s="3" t="s">
        <v>7</v>
      </c>
      <c r="L50" s="3" t="s">
        <v>7</v>
      </c>
      <c r="M50" s="3" t="s">
        <v>7</v>
      </c>
      <c r="N50" s="3">
        <v>730</v>
      </c>
      <c r="O50" s="3" t="s">
        <v>7</v>
      </c>
      <c r="P50" s="3" t="s">
        <v>3</v>
      </c>
      <c r="Q50" s="3">
        <f>IF(AND(E50&lt;&gt;"", F50&lt;&gt;"", G50&lt;&gt;"", H50&lt;&gt;"", I50&lt;&gt;"", J50&lt;&gt;"", K50&lt;&gt;"", L50&lt;&gt;"", M50&lt;&gt;"", N50&lt;&gt;"", O50&lt;&gt;""),"YES","NO")</f>
        <v>0</v>
      </c>
      <c r="R50" s="4">
        <f>IF(AD50=AA50, U50, IF(AD50=AB50,W50,Y50))</f>
        <v>0</v>
      </c>
      <c r="S50" s="4">
        <f>AD50</f>
        <v>0</v>
      </c>
      <c r="T50" s="4">
        <f> IF(AA50="" ,"",IF(AD50=AA50, "PAYG", IF(AD50=AB50,"1Y RI","3Y RI")))</f>
        <v>0</v>
      </c>
      <c r="U50" s="4">
        <f>IF(Q50="YES",VLOOKUP(V50 &amp; K50 &amp; L50,'azure-vm-prices-base'!G$2:H$118, 2, 0),"")</f>
        <v>0</v>
      </c>
      <c r="V50" s="4">
        <f>IF(Q50="YES", IF(O50="YES" , _xlfn.MINIFS('azure-vm-prices-base'!C$2:C$117, 'azure-vm-prices-base'!A$2:A$117,"&gt;="&amp;F50*(100-$B$2)/100, 'azure-vm-prices-base'!B$2:B$117,"&gt;="&amp;G50*(100-$B$2)/100, 'azure-vm-prices-base'!D$2:D$117,K50, 'azure-vm-prices-base'!E$2:E$117,L50), _xlfn.MINIFS('azure-vm-prices-base'!I$2:I$117, 'azure-vm-prices-base'!A$2:A$117,"&gt;="&amp;F50*(100-$B$2)/100, 'azure-vm-prices-base'!B$2:B$117,"&gt;="&amp;G50*(100-$B$2)/100, 'azure-vm-prices-base'!D$2:D$117,K50, 'azure-vm-prices-base'!E$2:E$117,L50)),"")</f>
        <v>0</v>
      </c>
      <c r="W50" s="4">
        <f>IF(Q50="YES",VLOOKUP(X50 &amp; K50 &amp; L50,'azure-vm-prices-1Y'!G$2:H$118  , 2, 0),"")</f>
        <v>0</v>
      </c>
      <c r="X50" s="4">
        <f>IF(Q50="YES", IF(O50="YES" , _xlfn.MINIFS('azure-vm-prices-1Y'!C$2:C$117,   'azure-vm-prices-1Y'!A$2:A$117  ,"&gt;="&amp;F50*(100-$B$2)/100, 'azure-vm-prices-1Y'!B$2:B$117  ,"&gt;="&amp;G50*(100-$B$2)/100, 'azure-vm-prices-1Y'!D$2:D$117,  K50, 'azure-vm-prices-1Y'!E$2:E$117,  L50), _xlfn.MINIFS('azure-vm-prices-1Y'!I$2:I$117,   'azure-vm-prices-1Y'!A$2:A$117  ,"&gt;="&amp;F50*(100-$B$2)/100, 'azure-vm-prices-1Y'!B$2:B$117,  "&gt;="&amp;G50*(100-$B$2)/100, 'azure-vm-prices-1Y'!D$2:D$117,  K50, 'azure-vm-prices-1Y'!E$2:E$117,  L50)),"")</f>
        <v>0</v>
      </c>
      <c r="Y50" s="4">
        <f>IF(Q50="YES",VLOOKUP(Z50 &amp; K50 &amp; L50,'azure-vm-prices-3Y'!G$2:H$118  , 2, 0),"")</f>
        <v>0</v>
      </c>
      <c r="Z50" s="4">
        <f>IF(Q50="YES", IF(O50="YES" , _xlfn.MINIFS('azure-vm-prices-3Y'!C$2:C$117,   'azure-vm-prices-3Y'!A$2:A$117  ,"&gt;="&amp;F50*(100-$B$2)/100, 'azure-vm-prices-3Y'!B$2:B$117  ,"&gt;="&amp;G50*(100-$B$2)/100, 'azure-vm-prices-3Y'!D$2:D$117,  K50, 'azure-vm-prices-3Y'!E$2:E$117,  L50), _xlfn.MINIFS('azure-vm-prices-3Y'!I$2:I$117,   'azure-vm-prices-3Y'!A$2:A$117  ,"&gt;="&amp;F50*(100-$B$2)/100, 'azure-vm-prices-3Y'!B$2:B$117,  "&gt;="&amp;G50*(100-$B$2)/100, 'azure-vm-prices-3Y'!D$2:D$117,  K50, 'azure-vm-prices-3Y'!E$2:E$117,  L50)),"")</f>
        <v>0</v>
      </c>
      <c r="AA50" s="4">
        <f>IF(Q50="YES",N50*V50*12,"")</f>
        <v>0</v>
      </c>
      <c r="AB50" s="4">
        <f>IF(Q50="YES",X50*8760,"")</f>
        <v>0</v>
      </c>
      <c r="AC50" s="4">
        <f>IF(Q50="YES",Z50*8760,"")</f>
        <v>0</v>
      </c>
      <c r="AD50" s="4">
        <f>IF(Q50="YES",IF(P50="YES", MIN(AA50:AC50), AA50),"")</f>
        <v>0</v>
      </c>
      <c r="AE50" s="4">
        <f>IF(AND(I50="STANDARD",Q50="YES",H50&lt;'azure-standard-disk-prices'!B2, H50&gt;0),1+IF(M50="YES",1),"")</f>
        <v>0</v>
      </c>
      <c r="AF50" s="4">
        <f>IF(AND(I50="STANDARD",Q50="YES",H50&gt;'azure-standard-disk-prices'!B2,H50&lt;'azure-standard-disk-prices'!B3),1+IF(M50="YES",1),"")</f>
        <v>0</v>
      </c>
      <c r="AG50" s="4">
        <f>IF(AND(I50="STANDARD",Q50="YES",H50&gt;'azure-standard-disk-prices'!B3,H50&lt;'azure-standard-disk-prices'!B4),1+IF(M50="YES",1),"")</f>
        <v>0</v>
      </c>
      <c r="AH50" s="4">
        <f>IF(AND(I50="STANDARD",Q50="YES",H50&gt;'azure-standard-disk-prices'!B4,H50&lt;'azure-standard-disk-prices'!B5),1+IF(M50="YES",1),"")</f>
        <v>0</v>
      </c>
      <c r="AI50" s="4">
        <f>IF(AND(I50="STANDARD",Q50="YES",H50&gt;'azure-standard-disk-prices'!B5,H50&lt;'azure-standard-disk-prices'!B6),1+IF(M50="YES",1),"")</f>
        <v>0</v>
      </c>
      <c r="AJ50" s="4">
        <f>IF(AND(I50="STANDARD",Q50="YES",H50&gt;'azure-standard-disk-prices'!B6,H50&lt;'azure-standard-disk-prices'!B7),1+IF(M50="YES",1),"")</f>
        <v>0</v>
      </c>
      <c r="AK50" s="4">
        <f>IF(AND(I50="STANDARD",Q50="YES",H50&gt;'azure-standard-disk-prices'!B7,H50&lt;'azure-standard-disk-prices'!B8),1+IF(M50="YES",1),"")</f>
        <v>0</v>
      </c>
      <c r="AL50" s="4">
        <f>IF(AND(I50="STANDARD",Q50="YES",H50&gt;'azure-standard-disk-prices'!B8,H50&lt;'azure-standard-disk-prices'!B9),1+IF(M50="YES",1),"")</f>
        <v>0</v>
      </c>
      <c r="AM50" s="4">
        <f>IF(AND(I49="PREMIUM",Q49="YES",H49&lt;'azure-premium-disk-prices'!B2,H49&gt;0),1+IF(M49="YES",1),"")</f>
        <v>0</v>
      </c>
      <c r="AN50" s="4">
        <f>IF(AND(I49="PREMIUM",Q49="YES",H49&gt;'azure-premium-disk-prices'!B2,H49&lt;'azure-premium-disk-prices'!B3),1+IF(M49="YES",1),"")</f>
        <v>0</v>
      </c>
      <c r="AO50" s="4">
        <f>IF(AND(I49="PREMIUM",Q49="YES",H49&gt;'azure-premium-disk-prices'!B3,H49&lt;'azure-premium-disk-prices'!B4),1+IF(M49="YES",1),"")</f>
        <v>0</v>
      </c>
      <c r="AP50" s="4">
        <f>IF(AND(I49="PREMIUM",Q49="YES",H49&gt;'azure-premium-disk-prices'!B4,H49&lt;'azure-premium-disk-prices'!B5),1+IF(M49="YES",1),"")</f>
        <v>0</v>
      </c>
      <c r="AQ50" s="4">
        <f>IF(AND(I49="PREMIUM",Q49="YES",H49&gt;'azure-premium-disk-prices'!B5,H49&lt;'azure-premium-disk-prices'!B6),1+IF(M49="YES",1),"")</f>
        <v>0</v>
      </c>
      <c r="AR50" s="4">
        <f>IF(AND(I49="PREMIUM",Q49="YES",H49&gt;'azure-premium-disk-prices'!B6,H49&lt;'azure-premium-disk-prices'!B7),1+IF(M49="YES",1),"")</f>
        <v>0</v>
      </c>
      <c r="AS50" s="4">
        <f>IF(AND(I49="PREMIUM",Q49="YES",H49&gt;'azure-premium-disk-prices'!B7,H49&lt;'azure-premium-disk-prices'!B8),1+IF(M49="YES",1),"")</f>
        <v>0</v>
      </c>
      <c r="AT50" s="4">
        <f>IF(AND(I49="PREMIUM",Q49="YES",H49&gt;'azure-premium-disk-prices'!B8,H49&lt;'azure-premium-disk-prices'!B9),1+IF(M49="YES",1),"")</f>
        <v>0</v>
      </c>
      <c r="AU50" s="4">
        <f>IF(AND(M50="YES", Q50="YES"),1,"")</f>
        <v>0</v>
      </c>
      <c r="AV50" s="4">
        <f>IF(AND(J50="STANDARD", Q50="YES"), IF(M50="YES",2,1) ,"")</f>
        <v>0</v>
      </c>
      <c r="AW50" s="4">
        <f>IF( AND(J50="PREMIUM",  Q50="YES"), IF(M50="YES",2,1) ,"")</f>
        <v>0</v>
      </c>
    </row>
    <row r="51" spans="5:49">
      <c r="E51" s="3"/>
      <c r="F51" s="3"/>
      <c r="G51" s="3"/>
      <c r="H51" s="3"/>
      <c r="I51" s="3" t="s">
        <v>10</v>
      </c>
      <c r="J51" s="3" t="s">
        <v>10</v>
      </c>
      <c r="K51" s="3" t="s">
        <v>7</v>
      </c>
      <c r="L51" s="3" t="s">
        <v>7</v>
      </c>
      <c r="M51" s="3" t="s">
        <v>7</v>
      </c>
      <c r="N51" s="3">
        <v>730</v>
      </c>
      <c r="O51" s="3" t="s">
        <v>7</v>
      </c>
      <c r="P51" s="3" t="s">
        <v>3</v>
      </c>
      <c r="Q51" s="3">
        <f>IF(AND(E51&lt;&gt;"", F51&lt;&gt;"", G51&lt;&gt;"", H51&lt;&gt;"", I51&lt;&gt;"", J51&lt;&gt;"", K51&lt;&gt;"", L51&lt;&gt;"", M51&lt;&gt;"", N51&lt;&gt;"", O51&lt;&gt;""),"YES","NO")</f>
        <v>0</v>
      </c>
      <c r="R51" s="4">
        <f>IF(AD51=AA51, U51, IF(AD51=AB51,W51,Y51))</f>
        <v>0</v>
      </c>
      <c r="S51" s="4">
        <f>AD51</f>
        <v>0</v>
      </c>
      <c r="T51" s="4">
        <f> IF(AA51="" ,"",IF(AD51=AA51, "PAYG", IF(AD51=AB51,"1Y RI","3Y RI")))</f>
        <v>0</v>
      </c>
      <c r="U51" s="4">
        <f>IF(Q51="YES",VLOOKUP(V51 &amp; K51 &amp; L51,'azure-vm-prices-base'!G$2:H$118, 2, 0),"")</f>
        <v>0</v>
      </c>
      <c r="V51" s="4">
        <f>IF(Q51="YES", IF(O51="YES" , _xlfn.MINIFS('azure-vm-prices-base'!C$2:C$117, 'azure-vm-prices-base'!A$2:A$117,"&gt;="&amp;F51*(100-$B$2)/100, 'azure-vm-prices-base'!B$2:B$117,"&gt;="&amp;G51*(100-$B$2)/100, 'azure-vm-prices-base'!D$2:D$117,K51, 'azure-vm-prices-base'!E$2:E$117,L51), _xlfn.MINIFS('azure-vm-prices-base'!I$2:I$117, 'azure-vm-prices-base'!A$2:A$117,"&gt;="&amp;F51*(100-$B$2)/100, 'azure-vm-prices-base'!B$2:B$117,"&gt;="&amp;G51*(100-$B$2)/100, 'azure-vm-prices-base'!D$2:D$117,K51, 'azure-vm-prices-base'!E$2:E$117,L51)),"")</f>
        <v>0</v>
      </c>
      <c r="W51" s="4">
        <f>IF(Q51="YES",VLOOKUP(X51 &amp; K51 &amp; L51,'azure-vm-prices-1Y'!G$2:H$118  , 2, 0),"")</f>
        <v>0</v>
      </c>
      <c r="X51" s="4">
        <f>IF(Q51="YES", IF(O51="YES" , _xlfn.MINIFS('azure-vm-prices-1Y'!C$2:C$117,   'azure-vm-prices-1Y'!A$2:A$117  ,"&gt;="&amp;F51*(100-$B$2)/100, 'azure-vm-prices-1Y'!B$2:B$117  ,"&gt;="&amp;G51*(100-$B$2)/100, 'azure-vm-prices-1Y'!D$2:D$117,  K51, 'azure-vm-prices-1Y'!E$2:E$117,  L51), _xlfn.MINIFS('azure-vm-prices-1Y'!I$2:I$117,   'azure-vm-prices-1Y'!A$2:A$117  ,"&gt;="&amp;F51*(100-$B$2)/100, 'azure-vm-prices-1Y'!B$2:B$117,  "&gt;="&amp;G51*(100-$B$2)/100, 'azure-vm-prices-1Y'!D$2:D$117,  K51, 'azure-vm-prices-1Y'!E$2:E$117,  L51)),"")</f>
        <v>0</v>
      </c>
      <c r="Y51" s="4">
        <f>IF(Q51="YES",VLOOKUP(Z51 &amp; K51 &amp; L51,'azure-vm-prices-3Y'!G$2:H$118  , 2, 0),"")</f>
        <v>0</v>
      </c>
      <c r="Z51" s="4">
        <f>IF(Q51="YES", IF(O51="YES" , _xlfn.MINIFS('azure-vm-prices-3Y'!C$2:C$117,   'azure-vm-prices-3Y'!A$2:A$117  ,"&gt;="&amp;F51*(100-$B$2)/100, 'azure-vm-prices-3Y'!B$2:B$117  ,"&gt;="&amp;G51*(100-$B$2)/100, 'azure-vm-prices-3Y'!D$2:D$117,  K51, 'azure-vm-prices-3Y'!E$2:E$117,  L51), _xlfn.MINIFS('azure-vm-prices-3Y'!I$2:I$117,   'azure-vm-prices-3Y'!A$2:A$117  ,"&gt;="&amp;F51*(100-$B$2)/100, 'azure-vm-prices-3Y'!B$2:B$117,  "&gt;="&amp;G51*(100-$B$2)/100, 'azure-vm-prices-3Y'!D$2:D$117,  K51, 'azure-vm-prices-3Y'!E$2:E$117,  L51)),"")</f>
        <v>0</v>
      </c>
      <c r="AA51" s="4">
        <f>IF(Q51="YES",N51*V51*12,"")</f>
        <v>0</v>
      </c>
      <c r="AB51" s="4">
        <f>IF(Q51="YES",X51*8760,"")</f>
        <v>0</v>
      </c>
      <c r="AC51" s="4">
        <f>IF(Q51="YES",Z51*8760,"")</f>
        <v>0</v>
      </c>
      <c r="AD51" s="4">
        <f>IF(Q51="YES",IF(P51="YES", MIN(AA51:AC51), AA51),"")</f>
        <v>0</v>
      </c>
      <c r="AE51" s="4">
        <f>IF(AND(I51="STANDARD",Q51="YES",H51&lt;'azure-standard-disk-prices'!B2, H51&gt;0),1+IF(M51="YES",1),"")</f>
        <v>0</v>
      </c>
      <c r="AF51" s="4">
        <f>IF(AND(I51="STANDARD",Q51="YES",H51&gt;'azure-standard-disk-prices'!B2,H51&lt;'azure-standard-disk-prices'!B3),1+IF(M51="YES",1),"")</f>
        <v>0</v>
      </c>
      <c r="AG51" s="4">
        <f>IF(AND(I51="STANDARD",Q51="YES",H51&gt;'azure-standard-disk-prices'!B3,H51&lt;'azure-standard-disk-prices'!B4),1+IF(M51="YES",1),"")</f>
        <v>0</v>
      </c>
      <c r="AH51" s="4">
        <f>IF(AND(I51="STANDARD",Q51="YES",H51&gt;'azure-standard-disk-prices'!B4,H51&lt;'azure-standard-disk-prices'!B5),1+IF(M51="YES",1),"")</f>
        <v>0</v>
      </c>
      <c r="AI51" s="4">
        <f>IF(AND(I51="STANDARD",Q51="YES",H51&gt;'azure-standard-disk-prices'!B5,H51&lt;'azure-standard-disk-prices'!B6),1+IF(M51="YES",1),"")</f>
        <v>0</v>
      </c>
      <c r="AJ51" s="4">
        <f>IF(AND(I51="STANDARD",Q51="YES",H51&gt;'azure-standard-disk-prices'!B6,H51&lt;'azure-standard-disk-prices'!B7),1+IF(M51="YES",1),"")</f>
        <v>0</v>
      </c>
      <c r="AK51" s="4">
        <f>IF(AND(I51="STANDARD",Q51="YES",H51&gt;'azure-standard-disk-prices'!B7,H51&lt;'azure-standard-disk-prices'!B8),1+IF(M51="YES",1),"")</f>
        <v>0</v>
      </c>
      <c r="AL51" s="4">
        <f>IF(AND(I51="STANDARD",Q51="YES",H51&gt;'azure-standard-disk-prices'!B8,H51&lt;'azure-standard-disk-prices'!B9),1+IF(M51="YES",1),"")</f>
        <v>0</v>
      </c>
      <c r="AM51" s="4">
        <f>IF(AND(I50="PREMIUM",Q50="YES",H50&lt;'azure-premium-disk-prices'!B2,H50&gt;0),1+IF(M50="YES",1),"")</f>
        <v>0</v>
      </c>
      <c r="AN51" s="4">
        <f>IF(AND(I50="PREMIUM",Q50="YES",H50&gt;'azure-premium-disk-prices'!B2,H50&lt;'azure-premium-disk-prices'!B3),1+IF(M50="YES",1),"")</f>
        <v>0</v>
      </c>
      <c r="AO51" s="4">
        <f>IF(AND(I50="PREMIUM",Q50="YES",H50&gt;'azure-premium-disk-prices'!B3,H50&lt;'azure-premium-disk-prices'!B4),1+IF(M50="YES",1),"")</f>
        <v>0</v>
      </c>
      <c r="AP51" s="4">
        <f>IF(AND(I50="PREMIUM",Q50="YES",H50&gt;'azure-premium-disk-prices'!B4,H50&lt;'azure-premium-disk-prices'!B5),1+IF(M50="YES",1),"")</f>
        <v>0</v>
      </c>
      <c r="AQ51" s="4">
        <f>IF(AND(I50="PREMIUM",Q50="YES",H50&gt;'azure-premium-disk-prices'!B5,H50&lt;'azure-premium-disk-prices'!B6),1+IF(M50="YES",1),"")</f>
        <v>0</v>
      </c>
      <c r="AR51" s="4">
        <f>IF(AND(I50="PREMIUM",Q50="YES",H50&gt;'azure-premium-disk-prices'!B6,H50&lt;'azure-premium-disk-prices'!B7),1+IF(M50="YES",1),"")</f>
        <v>0</v>
      </c>
      <c r="AS51" s="4">
        <f>IF(AND(I50="PREMIUM",Q50="YES",H50&gt;'azure-premium-disk-prices'!B7,H50&lt;'azure-premium-disk-prices'!B8),1+IF(M50="YES",1),"")</f>
        <v>0</v>
      </c>
      <c r="AT51" s="4">
        <f>IF(AND(I50="PREMIUM",Q50="YES",H50&gt;'azure-premium-disk-prices'!B8,H50&lt;'azure-premium-disk-prices'!B9),1+IF(M50="YES",1),"")</f>
        <v>0</v>
      </c>
      <c r="AU51" s="4">
        <f>IF(AND(M51="YES", Q51="YES"),1,"")</f>
        <v>0</v>
      </c>
      <c r="AV51" s="4">
        <f>IF(AND(J51="STANDARD", Q51="YES"), IF(M51="YES",2,1) ,"")</f>
        <v>0</v>
      </c>
      <c r="AW51" s="4">
        <f>IF( AND(J51="PREMIUM",  Q51="YES"), IF(M51="YES",2,1) ,"")</f>
        <v>0</v>
      </c>
    </row>
    <row r="52" spans="5:49">
      <c r="E52" s="3"/>
      <c r="F52" s="3"/>
      <c r="G52" s="3"/>
      <c r="H52" s="3"/>
      <c r="I52" s="3" t="s">
        <v>10</v>
      </c>
      <c r="J52" s="3" t="s">
        <v>10</v>
      </c>
      <c r="K52" s="3" t="s">
        <v>7</v>
      </c>
      <c r="L52" s="3" t="s">
        <v>7</v>
      </c>
      <c r="M52" s="3" t="s">
        <v>7</v>
      </c>
      <c r="N52" s="3">
        <v>730</v>
      </c>
      <c r="O52" s="3" t="s">
        <v>7</v>
      </c>
      <c r="P52" s="3" t="s">
        <v>3</v>
      </c>
      <c r="Q52" s="3">
        <f>IF(AND(E52&lt;&gt;"", F52&lt;&gt;"", G52&lt;&gt;"", H52&lt;&gt;"", I52&lt;&gt;"", J52&lt;&gt;"", K52&lt;&gt;"", L52&lt;&gt;"", M52&lt;&gt;"", N52&lt;&gt;"", O52&lt;&gt;""),"YES","NO")</f>
        <v>0</v>
      </c>
      <c r="R52" s="4">
        <f>IF(AD52=AA52, U52, IF(AD52=AB52,W52,Y52))</f>
        <v>0</v>
      </c>
      <c r="S52" s="4">
        <f>AD52</f>
        <v>0</v>
      </c>
      <c r="T52" s="4">
        <f> IF(AA52="" ,"",IF(AD52=AA52, "PAYG", IF(AD52=AB52,"1Y RI","3Y RI")))</f>
        <v>0</v>
      </c>
      <c r="U52" s="4">
        <f>IF(Q52="YES",VLOOKUP(V52 &amp; K52 &amp; L52,'azure-vm-prices-base'!G$2:H$118, 2, 0),"")</f>
        <v>0</v>
      </c>
      <c r="V52" s="4">
        <f>IF(Q52="YES", IF(O52="YES" , _xlfn.MINIFS('azure-vm-prices-base'!C$2:C$117, 'azure-vm-prices-base'!A$2:A$117,"&gt;="&amp;F52*(100-$B$2)/100, 'azure-vm-prices-base'!B$2:B$117,"&gt;="&amp;G52*(100-$B$2)/100, 'azure-vm-prices-base'!D$2:D$117,K52, 'azure-vm-prices-base'!E$2:E$117,L52), _xlfn.MINIFS('azure-vm-prices-base'!I$2:I$117, 'azure-vm-prices-base'!A$2:A$117,"&gt;="&amp;F52*(100-$B$2)/100, 'azure-vm-prices-base'!B$2:B$117,"&gt;="&amp;G52*(100-$B$2)/100, 'azure-vm-prices-base'!D$2:D$117,K52, 'azure-vm-prices-base'!E$2:E$117,L52)),"")</f>
        <v>0</v>
      </c>
      <c r="W52" s="4">
        <f>IF(Q52="YES",VLOOKUP(X52 &amp; K52 &amp; L52,'azure-vm-prices-1Y'!G$2:H$118  , 2, 0),"")</f>
        <v>0</v>
      </c>
      <c r="X52" s="4">
        <f>IF(Q52="YES", IF(O52="YES" , _xlfn.MINIFS('azure-vm-prices-1Y'!C$2:C$117,   'azure-vm-prices-1Y'!A$2:A$117  ,"&gt;="&amp;F52*(100-$B$2)/100, 'azure-vm-prices-1Y'!B$2:B$117  ,"&gt;="&amp;G52*(100-$B$2)/100, 'azure-vm-prices-1Y'!D$2:D$117,  K52, 'azure-vm-prices-1Y'!E$2:E$117,  L52), _xlfn.MINIFS('azure-vm-prices-1Y'!I$2:I$117,   'azure-vm-prices-1Y'!A$2:A$117  ,"&gt;="&amp;F52*(100-$B$2)/100, 'azure-vm-prices-1Y'!B$2:B$117,  "&gt;="&amp;G52*(100-$B$2)/100, 'azure-vm-prices-1Y'!D$2:D$117,  K52, 'azure-vm-prices-1Y'!E$2:E$117,  L52)),"")</f>
        <v>0</v>
      </c>
      <c r="Y52" s="4">
        <f>IF(Q52="YES",VLOOKUP(Z52 &amp; K52 &amp; L52,'azure-vm-prices-3Y'!G$2:H$118  , 2, 0),"")</f>
        <v>0</v>
      </c>
      <c r="Z52" s="4">
        <f>IF(Q52="YES", IF(O52="YES" , _xlfn.MINIFS('azure-vm-prices-3Y'!C$2:C$117,   'azure-vm-prices-3Y'!A$2:A$117  ,"&gt;="&amp;F52*(100-$B$2)/100, 'azure-vm-prices-3Y'!B$2:B$117  ,"&gt;="&amp;G52*(100-$B$2)/100, 'azure-vm-prices-3Y'!D$2:D$117,  K52, 'azure-vm-prices-3Y'!E$2:E$117,  L52), _xlfn.MINIFS('azure-vm-prices-3Y'!I$2:I$117,   'azure-vm-prices-3Y'!A$2:A$117  ,"&gt;="&amp;F52*(100-$B$2)/100, 'azure-vm-prices-3Y'!B$2:B$117,  "&gt;="&amp;G52*(100-$B$2)/100, 'azure-vm-prices-3Y'!D$2:D$117,  K52, 'azure-vm-prices-3Y'!E$2:E$117,  L52)),"")</f>
        <v>0</v>
      </c>
      <c r="AA52" s="4">
        <f>IF(Q52="YES",N52*V52*12,"")</f>
        <v>0</v>
      </c>
      <c r="AB52" s="4">
        <f>IF(Q52="YES",X52*8760,"")</f>
        <v>0</v>
      </c>
      <c r="AC52" s="4">
        <f>IF(Q52="YES",Z52*8760,"")</f>
        <v>0</v>
      </c>
      <c r="AD52" s="4">
        <f>IF(Q52="YES",IF(P52="YES", MIN(AA52:AC52), AA52),"")</f>
        <v>0</v>
      </c>
      <c r="AE52" s="4">
        <f>IF(AND(I52="STANDARD",Q52="YES",H52&lt;'azure-standard-disk-prices'!B2, H52&gt;0),1+IF(M52="YES",1),"")</f>
        <v>0</v>
      </c>
      <c r="AF52" s="4">
        <f>IF(AND(I52="STANDARD",Q52="YES",H52&gt;'azure-standard-disk-prices'!B2,H52&lt;'azure-standard-disk-prices'!B3),1+IF(M52="YES",1),"")</f>
        <v>0</v>
      </c>
      <c r="AG52" s="4">
        <f>IF(AND(I52="STANDARD",Q52="YES",H52&gt;'azure-standard-disk-prices'!B3,H52&lt;'azure-standard-disk-prices'!B4),1+IF(M52="YES",1),"")</f>
        <v>0</v>
      </c>
      <c r="AH52" s="4">
        <f>IF(AND(I52="STANDARD",Q52="YES",H52&gt;'azure-standard-disk-prices'!B4,H52&lt;'azure-standard-disk-prices'!B5),1+IF(M52="YES",1),"")</f>
        <v>0</v>
      </c>
      <c r="AI52" s="4">
        <f>IF(AND(I52="STANDARD",Q52="YES",H52&gt;'azure-standard-disk-prices'!B5,H52&lt;'azure-standard-disk-prices'!B6),1+IF(M52="YES",1),"")</f>
        <v>0</v>
      </c>
      <c r="AJ52" s="4">
        <f>IF(AND(I52="STANDARD",Q52="YES",H52&gt;'azure-standard-disk-prices'!B6,H52&lt;'azure-standard-disk-prices'!B7),1+IF(M52="YES",1),"")</f>
        <v>0</v>
      </c>
      <c r="AK52" s="4">
        <f>IF(AND(I52="STANDARD",Q52="YES",H52&gt;'azure-standard-disk-prices'!B7,H52&lt;'azure-standard-disk-prices'!B8),1+IF(M52="YES",1),"")</f>
        <v>0</v>
      </c>
      <c r="AL52" s="4">
        <f>IF(AND(I52="STANDARD",Q52="YES",H52&gt;'azure-standard-disk-prices'!B8,H52&lt;'azure-standard-disk-prices'!B9),1+IF(M52="YES",1),"")</f>
        <v>0</v>
      </c>
      <c r="AM52" s="4">
        <f>IF(AND(I51="PREMIUM",Q51="YES",H51&lt;'azure-premium-disk-prices'!B2,H51&gt;0),1+IF(M51="YES",1),"")</f>
        <v>0</v>
      </c>
      <c r="AN52" s="4">
        <f>IF(AND(I51="PREMIUM",Q51="YES",H51&gt;'azure-premium-disk-prices'!B2,H51&lt;'azure-premium-disk-prices'!B3),1+IF(M51="YES",1),"")</f>
        <v>0</v>
      </c>
      <c r="AO52" s="4">
        <f>IF(AND(I51="PREMIUM",Q51="YES",H51&gt;'azure-premium-disk-prices'!B3,H51&lt;'azure-premium-disk-prices'!B4),1+IF(M51="YES",1),"")</f>
        <v>0</v>
      </c>
      <c r="AP52" s="4">
        <f>IF(AND(I51="PREMIUM",Q51="YES",H51&gt;'azure-premium-disk-prices'!B4,H51&lt;'azure-premium-disk-prices'!B5),1+IF(M51="YES",1),"")</f>
        <v>0</v>
      </c>
      <c r="AQ52" s="4">
        <f>IF(AND(I51="PREMIUM",Q51="YES",H51&gt;'azure-premium-disk-prices'!B5,H51&lt;'azure-premium-disk-prices'!B6),1+IF(M51="YES",1),"")</f>
        <v>0</v>
      </c>
      <c r="AR52" s="4">
        <f>IF(AND(I51="PREMIUM",Q51="YES",H51&gt;'azure-premium-disk-prices'!B6,H51&lt;'azure-premium-disk-prices'!B7),1+IF(M51="YES",1),"")</f>
        <v>0</v>
      </c>
      <c r="AS52" s="4">
        <f>IF(AND(I51="PREMIUM",Q51="YES",H51&gt;'azure-premium-disk-prices'!B7,H51&lt;'azure-premium-disk-prices'!B8),1+IF(M51="YES",1),"")</f>
        <v>0</v>
      </c>
      <c r="AT52" s="4">
        <f>IF(AND(I51="PREMIUM",Q51="YES",H51&gt;'azure-premium-disk-prices'!B8,H51&lt;'azure-premium-disk-prices'!B9),1+IF(M51="YES",1),"")</f>
        <v>0</v>
      </c>
      <c r="AU52" s="4">
        <f>IF(AND(M52="YES", Q52="YES"),1,"")</f>
        <v>0</v>
      </c>
      <c r="AV52" s="4">
        <f>IF(AND(J52="STANDARD", Q52="YES"), IF(M52="YES",2,1) ,"")</f>
        <v>0</v>
      </c>
      <c r="AW52" s="4">
        <f>IF( AND(J52="PREMIUM",  Q52="YES"), IF(M52="YES",2,1) ,"")</f>
        <v>0</v>
      </c>
    </row>
    <row r="53" spans="5:49">
      <c r="E53" s="3"/>
      <c r="F53" s="3"/>
      <c r="G53" s="3"/>
      <c r="H53" s="3"/>
      <c r="I53" s="3" t="s">
        <v>10</v>
      </c>
      <c r="J53" s="3" t="s">
        <v>10</v>
      </c>
      <c r="K53" s="3" t="s">
        <v>7</v>
      </c>
      <c r="L53" s="3" t="s">
        <v>7</v>
      </c>
      <c r="M53" s="3" t="s">
        <v>7</v>
      </c>
      <c r="N53" s="3">
        <v>730</v>
      </c>
      <c r="O53" s="3" t="s">
        <v>7</v>
      </c>
      <c r="P53" s="3" t="s">
        <v>3</v>
      </c>
      <c r="Q53" s="3">
        <f>IF(AND(E53&lt;&gt;"", F53&lt;&gt;"", G53&lt;&gt;"", H53&lt;&gt;"", I53&lt;&gt;"", J53&lt;&gt;"", K53&lt;&gt;"", L53&lt;&gt;"", M53&lt;&gt;"", N53&lt;&gt;"", O53&lt;&gt;""),"YES","NO")</f>
        <v>0</v>
      </c>
      <c r="R53" s="4">
        <f>IF(AD53=AA53, U53, IF(AD53=AB53,W53,Y53))</f>
        <v>0</v>
      </c>
      <c r="S53" s="4">
        <f>AD53</f>
        <v>0</v>
      </c>
      <c r="T53" s="4">
        <f> IF(AA53="" ,"",IF(AD53=AA53, "PAYG", IF(AD53=AB53,"1Y RI","3Y RI")))</f>
        <v>0</v>
      </c>
      <c r="U53" s="4">
        <f>IF(Q53="YES",VLOOKUP(V53 &amp; K53 &amp; L53,'azure-vm-prices-base'!G$2:H$118, 2, 0),"")</f>
        <v>0</v>
      </c>
      <c r="V53" s="4">
        <f>IF(Q53="YES", IF(O53="YES" , _xlfn.MINIFS('azure-vm-prices-base'!C$2:C$117, 'azure-vm-prices-base'!A$2:A$117,"&gt;="&amp;F53*(100-$B$2)/100, 'azure-vm-prices-base'!B$2:B$117,"&gt;="&amp;G53*(100-$B$2)/100, 'azure-vm-prices-base'!D$2:D$117,K53, 'azure-vm-prices-base'!E$2:E$117,L53), _xlfn.MINIFS('azure-vm-prices-base'!I$2:I$117, 'azure-vm-prices-base'!A$2:A$117,"&gt;="&amp;F53*(100-$B$2)/100, 'azure-vm-prices-base'!B$2:B$117,"&gt;="&amp;G53*(100-$B$2)/100, 'azure-vm-prices-base'!D$2:D$117,K53, 'azure-vm-prices-base'!E$2:E$117,L53)),"")</f>
        <v>0</v>
      </c>
      <c r="W53" s="4">
        <f>IF(Q53="YES",VLOOKUP(X53 &amp; K53 &amp; L53,'azure-vm-prices-1Y'!G$2:H$118  , 2, 0),"")</f>
        <v>0</v>
      </c>
      <c r="X53" s="4">
        <f>IF(Q53="YES", IF(O53="YES" , _xlfn.MINIFS('azure-vm-prices-1Y'!C$2:C$117,   'azure-vm-prices-1Y'!A$2:A$117  ,"&gt;="&amp;F53*(100-$B$2)/100, 'azure-vm-prices-1Y'!B$2:B$117  ,"&gt;="&amp;G53*(100-$B$2)/100, 'azure-vm-prices-1Y'!D$2:D$117,  K53, 'azure-vm-prices-1Y'!E$2:E$117,  L53), _xlfn.MINIFS('azure-vm-prices-1Y'!I$2:I$117,   'azure-vm-prices-1Y'!A$2:A$117  ,"&gt;="&amp;F53*(100-$B$2)/100, 'azure-vm-prices-1Y'!B$2:B$117,  "&gt;="&amp;G53*(100-$B$2)/100, 'azure-vm-prices-1Y'!D$2:D$117,  K53, 'azure-vm-prices-1Y'!E$2:E$117,  L53)),"")</f>
        <v>0</v>
      </c>
      <c r="Y53" s="4">
        <f>IF(Q53="YES",VLOOKUP(Z53 &amp; K53 &amp; L53,'azure-vm-prices-3Y'!G$2:H$118  , 2, 0),"")</f>
        <v>0</v>
      </c>
      <c r="Z53" s="4">
        <f>IF(Q53="YES", IF(O53="YES" , _xlfn.MINIFS('azure-vm-prices-3Y'!C$2:C$117,   'azure-vm-prices-3Y'!A$2:A$117  ,"&gt;="&amp;F53*(100-$B$2)/100, 'azure-vm-prices-3Y'!B$2:B$117  ,"&gt;="&amp;G53*(100-$B$2)/100, 'azure-vm-prices-3Y'!D$2:D$117,  K53, 'azure-vm-prices-3Y'!E$2:E$117,  L53), _xlfn.MINIFS('azure-vm-prices-3Y'!I$2:I$117,   'azure-vm-prices-3Y'!A$2:A$117  ,"&gt;="&amp;F53*(100-$B$2)/100, 'azure-vm-prices-3Y'!B$2:B$117,  "&gt;="&amp;G53*(100-$B$2)/100, 'azure-vm-prices-3Y'!D$2:D$117,  K53, 'azure-vm-prices-3Y'!E$2:E$117,  L53)),"")</f>
        <v>0</v>
      </c>
      <c r="AA53" s="4">
        <f>IF(Q53="YES",N53*V53*12,"")</f>
        <v>0</v>
      </c>
      <c r="AB53" s="4">
        <f>IF(Q53="YES",X53*8760,"")</f>
        <v>0</v>
      </c>
      <c r="AC53" s="4">
        <f>IF(Q53="YES",Z53*8760,"")</f>
        <v>0</v>
      </c>
      <c r="AD53" s="4">
        <f>IF(Q53="YES",IF(P53="YES", MIN(AA53:AC53), AA53),"")</f>
        <v>0</v>
      </c>
      <c r="AE53" s="4">
        <f>IF(AND(I53="STANDARD",Q53="YES",H53&lt;'azure-standard-disk-prices'!B2, H53&gt;0),1+IF(M53="YES",1),"")</f>
        <v>0</v>
      </c>
      <c r="AF53" s="4">
        <f>IF(AND(I53="STANDARD",Q53="YES",H53&gt;'azure-standard-disk-prices'!B2,H53&lt;'azure-standard-disk-prices'!B3),1+IF(M53="YES",1),"")</f>
        <v>0</v>
      </c>
      <c r="AG53" s="4">
        <f>IF(AND(I53="STANDARD",Q53="YES",H53&gt;'azure-standard-disk-prices'!B3,H53&lt;'azure-standard-disk-prices'!B4),1+IF(M53="YES",1),"")</f>
        <v>0</v>
      </c>
      <c r="AH53" s="4">
        <f>IF(AND(I53="STANDARD",Q53="YES",H53&gt;'azure-standard-disk-prices'!B4,H53&lt;'azure-standard-disk-prices'!B5),1+IF(M53="YES",1),"")</f>
        <v>0</v>
      </c>
      <c r="AI53" s="4">
        <f>IF(AND(I53="STANDARD",Q53="YES",H53&gt;'azure-standard-disk-prices'!B5,H53&lt;'azure-standard-disk-prices'!B6),1+IF(M53="YES",1),"")</f>
        <v>0</v>
      </c>
      <c r="AJ53" s="4">
        <f>IF(AND(I53="STANDARD",Q53="YES",H53&gt;'azure-standard-disk-prices'!B6,H53&lt;'azure-standard-disk-prices'!B7),1+IF(M53="YES",1),"")</f>
        <v>0</v>
      </c>
      <c r="AK53" s="4">
        <f>IF(AND(I53="STANDARD",Q53="YES",H53&gt;'azure-standard-disk-prices'!B7,H53&lt;'azure-standard-disk-prices'!B8),1+IF(M53="YES",1),"")</f>
        <v>0</v>
      </c>
      <c r="AL53" s="4">
        <f>IF(AND(I53="STANDARD",Q53="YES",H53&gt;'azure-standard-disk-prices'!B8,H53&lt;'azure-standard-disk-prices'!B9),1+IF(M53="YES",1),"")</f>
        <v>0</v>
      </c>
      <c r="AM53" s="4">
        <f>IF(AND(I52="PREMIUM",Q52="YES",H52&lt;'azure-premium-disk-prices'!B2,H52&gt;0),1+IF(M52="YES",1),"")</f>
        <v>0</v>
      </c>
      <c r="AN53" s="4">
        <f>IF(AND(I52="PREMIUM",Q52="YES",H52&gt;'azure-premium-disk-prices'!B2,H52&lt;'azure-premium-disk-prices'!B3),1+IF(M52="YES",1),"")</f>
        <v>0</v>
      </c>
      <c r="AO53" s="4">
        <f>IF(AND(I52="PREMIUM",Q52="YES",H52&gt;'azure-premium-disk-prices'!B3,H52&lt;'azure-premium-disk-prices'!B4),1+IF(M52="YES",1),"")</f>
        <v>0</v>
      </c>
      <c r="AP53" s="4">
        <f>IF(AND(I52="PREMIUM",Q52="YES",H52&gt;'azure-premium-disk-prices'!B4,H52&lt;'azure-premium-disk-prices'!B5),1+IF(M52="YES",1),"")</f>
        <v>0</v>
      </c>
      <c r="AQ53" s="4">
        <f>IF(AND(I52="PREMIUM",Q52="YES",H52&gt;'azure-premium-disk-prices'!B5,H52&lt;'azure-premium-disk-prices'!B6),1+IF(M52="YES",1),"")</f>
        <v>0</v>
      </c>
      <c r="AR53" s="4">
        <f>IF(AND(I52="PREMIUM",Q52="YES",H52&gt;'azure-premium-disk-prices'!B6,H52&lt;'azure-premium-disk-prices'!B7),1+IF(M52="YES",1),"")</f>
        <v>0</v>
      </c>
      <c r="AS53" s="4">
        <f>IF(AND(I52="PREMIUM",Q52="YES",H52&gt;'azure-premium-disk-prices'!B7,H52&lt;'azure-premium-disk-prices'!B8),1+IF(M52="YES",1),"")</f>
        <v>0</v>
      </c>
      <c r="AT53" s="4">
        <f>IF(AND(I52="PREMIUM",Q52="YES",H52&gt;'azure-premium-disk-prices'!B8,H52&lt;'azure-premium-disk-prices'!B9),1+IF(M52="YES",1),"")</f>
        <v>0</v>
      </c>
      <c r="AU53" s="4">
        <f>IF(AND(M53="YES", Q53="YES"),1,"")</f>
        <v>0</v>
      </c>
      <c r="AV53" s="4">
        <f>IF(AND(J53="STANDARD", Q53="YES"), IF(M53="YES",2,1) ,"")</f>
        <v>0</v>
      </c>
      <c r="AW53" s="4">
        <f>IF( AND(J53="PREMIUM",  Q53="YES"), IF(M53="YES",2,1) ,"")</f>
        <v>0</v>
      </c>
    </row>
    <row r="54" spans="5:49">
      <c r="E54" s="3"/>
      <c r="F54" s="3"/>
      <c r="G54" s="3"/>
      <c r="H54" s="3"/>
      <c r="I54" s="3" t="s">
        <v>10</v>
      </c>
      <c r="J54" s="3" t="s">
        <v>10</v>
      </c>
      <c r="K54" s="3" t="s">
        <v>7</v>
      </c>
      <c r="L54" s="3" t="s">
        <v>7</v>
      </c>
      <c r="M54" s="3" t="s">
        <v>7</v>
      </c>
      <c r="N54" s="3">
        <v>730</v>
      </c>
      <c r="O54" s="3" t="s">
        <v>7</v>
      </c>
      <c r="P54" s="3" t="s">
        <v>3</v>
      </c>
      <c r="Q54" s="3">
        <f>IF(AND(E54&lt;&gt;"", F54&lt;&gt;"", G54&lt;&gt;"", H54&lt;&gt;"", I54&lt;&gt;"", J54&lt;&gt;"", K54&lt;&gt;"", L54&lt;&gt;"", M54&lt;&gt;"", N54&lt;&gt;"", O54&lt;&gt;""),"YES","NO")</f>
        <v>0</v>
      </c>
      <c r="R54" s="4">
        <f>IF(AD54=AA54, U54, IF(AD54=AB54,W54,Y54))</f>
        <v>0</v>
      </c>
      <c r="S54" s="4">
        <f>AD54</f>
        <v>0</v>
      </c>
      <c r="T54" s="4">
        <f> IF(AA54="" ,"",IF(AD54=AA54, "PAYG", IF(AD54=AB54,"1Y RI","3Y RI")))</f>
        <v>0</v>
      </c>
      <c r="U54" s="4">
        <f>IF(Q54="YES",VLOOKUP(V54 &amp; K54 &amp; L54,'azure-vm-prices-base'!G$2:H$118, 2, 0),"")</f>
        <v>0</v>
      </c>
      <c r="V54" s="4">
        <f>IF(Q54="YES", IF(O54="YES" , _xlfn.MINIFS('azure-vm-prices-base'!C$2:C$117, 'azure-vm-prices-base'!A$2:A$117,"&gt;="&amp;F54*(100-$B$2)/100, 'azure-vm-prices-base'!B$2:B$117,"&gt;="&amp;G54*(100-$B$2)/100, 'azure-vm-prices-base'!D$2:D$117,K54, 'azure-vm-prices-base'!E$2:E$117,L54), _xlfn.MINIFS('azure-vm-prices-base'!I$2:I$117, 'azure-vm-prices-base'!A$2:A$117,"&gt;="&amp;F54*(100-$B$2)/100, 'azure-vm-prices-base'!B$2:B$117,"&gt;="&amp;G54*(100-$B$2)/100, 'azure-vm-prices-base'!D$2:D$117,K54, 'azure-vm-prices-base'!E$2:E$117,L54)),"")</f>
        <v>0</v>
      </c>
      <c r="W54" s="4">
        <f>IF(Q54="YES",VLOOKUP(X54 &amp; K54 &amp; L54,'azure-vm-prices-1Y'!G$2:H$118  , 2, 0),"")</f>
        <v>0</v>
      </c>
      <c r="X54" s="4">
        <f>IF(Q54="YES", IF(O54="YES" , _xlfn.MINIFS('azure-vm-prices-1Y'!C$2:C$117,   'azure-vm-prices-1Y'!A$2:A$117  ,"&gt;="&amp;F54*(100-$B$2)/100, 'azure-vm-prices-1Y'!B$2:B$117  ,"&gt;="&amp;G54*(100-$B$2)/100, 'azure-vm-prices-1Y'!D$2:D$117,  K54, 'azure-vm-prices-1Y'!E$2:E$117,  L54), _xlfn.MINIFS('azure-vm-prices-1Y'!I$2:I$117,   'azure-vm-prices-1Y'!A$2:A$117  ,"&gt;="&amp;F54*(100-$B$2)/100, 'azure-vm-prices-1Y'!B$2:B$117,  "&gt;="&amp;G54*(100-$B$2)/100, 'azure-vm-prices-1Y'!D$2:D$117,  K54, 'azure-vm-prices-1Y'!E$2:E$117,  L54)),"")</f>
        <v>0</v>
      </c>
      <c r="Y54" s="4">
        <f>IF(Q54="YES",VLOOKUP(Z54 &amp; K54 &amp; L54,'azure-vm-prices-3Y'!G$2:H$118  , 2, 0),"")</f>
        <v>0</v>
      </c>
      <c r="Z54" s="4">
        <f>IF(Q54="YES", IF(O54="YES" , _xlfn.MINIFS('azure-vm-prices-3Y'!C$2:C$117,   'azure-vm-prices-3Y'!A$2:A$117  ,"&gt;="&amp;F54*(100-$B$2)/100, 'azure-vm-prices-3Y'!B$2:B$117  ,"&gt;="&amp;G54*(100-$B$2)/100, 'azure-vm-prices-3Y'!D$2:D$117,  K54, 'azure-vm-prices-3Y'!E$2:E$117,  L54), _xlfn.MINIFS('azure-vm-prices-3Y'!I$2:I$117,   'azure-vm-prices-3Y'!A$2:A$117  ,"&gt;="&amp;F54*(100-$B$2)/100, 'azure-vm-prices-3Y'!B$2:B$117,  "&gt;="&amp;G54*(100-$B$2)/100, 'azure-vm-prices-3Y'!D$2:D$117,  K54, 'azure-vm-prices-3Y'!E$2:E$117,  L54)),"")</f>
        <v>0</v>
      </c>
      <c r="AA54" s="4">
        <f>IF(Q54="YES",N54*V54*12,"")</f>
        <v>0</v>
      </c>
      <c r="AB54" s="4">
        <f>IF(Q54="YES",X54*8760,"")</f>
        <v>0</v>
      </c>
      <c r="AC54" s="4">
        <f>IF(Q54="YES",Z54*8760,"")</f>
        <v>0</v>
      </c>
      <c r="AD54" s="4">
        <f>IF(Q54="YES",IF(P54="YES", MIN(AA54:AC54), AA54),"")</f>
        <v>0</v>
      </c>
      <c r="AE54" s="4">
        <f>IF(AND(I54="STANDARD",Q54="YES",H54&lt;'azure-standard-disk-prices'!B2, H54&gt;0),1+IF(M54="YES",1),"")</f>
        <v>0</v>
      </c>
      <c r="AF54" s="4">
        <f>IF(AND(I54="STANDARD",Q54="YES",H54&gt;'azure-standard-disk-prices'!B2,H54&lt;'azure-standard-disk-prices'!B3),1+IF(M54="YES",1),"")</f>
        <v>0</v>
      </c>
      <c r="AG54" s="4">
        <f>IF(AND(I54="STANDARD",Q54="YES",H54&gt;'azure-standard-disk-prices'!B3,H54&lt;'azure-standard-disk-prices'!B4),1+IF(M54="YES",1),"")</f>
        <v>0</v>
      </c>
      <c r="AH54" s="4">
        <f>IF(AND(I54="STANDARD",Q54="YES",H54&gt;'azure-standard-disk-prices'!B4,H54&lt;'azure-standard-disk-prices'!B5),1+IF(M54="YES",1),"")</f>
        <v>0</v>
      </c>
      <c r="AI54" s="4">
        <f>IF(AND(I54="STANDARD",Q54="YES",H54&gt;'azure-standard-disk-prices'!B5,H54&lt;'azure-standard-disk-prices'!B6),1+IF(M54="YES",1),"")</f>
        <v>0</v>
      </c>
      <c r="AJ54" s="4">
        <f>IF(AND(I54="STANDARD",Q54="YES",H54&gt;'azure-standard-disk-prices'!B6,H54&lt;'azure-standard-disk-prices'!B7),1+IF(M54="YES",1),"")</f>
        <v>0</v>
      </c>
      <c r="AK54" s="4">
        <f>IF(AND(I54="STANDARD",Q54="YES",H54&gt;'azure-standard-disk-prices'!B7,H54&lt;'azure-standard-disk-prices'!B8),1+IF(M54="YES",1),"")</f>
        <v>0</v>
      </c>
      <c r="AL54" s="4">
        <f>IF(AND(I54="STANDARD",Q54="YES",H54&gt;'azure-standard-disk-prices'!B8,H54&lt;'azure-standard-disk-prices'!B9),1+IF(M54="YES",1),"")</f>
        <v>0</v>
      </c>
      <c r="AM54" s="4">
        <f>IF(AND(I53="PREMIUM",Q53="YES",H53&lt;'azure-premium-disk-prices'!B2,H53&gt;0),1+IF(M53="YES",1),"")</f>
        <v>0</v>
      </c>
      <c r="AN54" s="4">
        <f>IF(AND(I53="PREMIUM",Q53="YES",H53&gt;'azure-premium-disk-prices'!B2,H53&lt;'azure-premium-disk-prices'!B3),1+IF(M53="YES",1),"")</f>
        <v>0</v>
      </c>
      <c r="AO54" s="4">
        <f>IF(AND(I53="PREMIUM",Q53="YES",H53&gt;'azure-premium-disk-prices'!B3,H53&lt;'azure-premium-disk-prices'!B4),1+IF(M53="YES",1),"")</f>
        <v>0</v>
      </c>
      <c r="AP54" s="4">
        <f>IF(AND(I53="PREMIUM",Q53="YES",H53&gt;'azure-premium-disk-prices'!B4,H53&lt;'azure-premium-disk-prices'!B5),1+IF(M53="YES",1),"")</f>
        <v>0</v>
      </c>
      <c r="AQ54" s="4">
        <f>IF(AND(I53="PREMIUM",Q53="YES",H53&gt;'azure-premium-disk-prices'!B5,H53&lt;'azure-premium-disk-prices'!B6),1+IF(M53="YES",1),"")</f>
        <v>0</v>
      </c>
      <c r="AR54" s="4">
        <f>IF(AND(I53="PREMIUM",Q53="YES",H53&gt;'azure-premium-disk-prices'!B6,H53&lt;'azure-premium-disk-prices'!B7),1+IF(M53="YES",1),"")</f>
        <v>0</v>
      </c>
      <c r="AS54" s="4">
        <f>IF(AND(I53="PREMIUM",Q53="YES",H53&gt;'azure-premium-disk-prices'!B7,H53&lt;'azure-premium-disk-prices'!B8),1+IF(M53="YES",1),"")</f>
        <v>0</v>
      </c>
      <c r="AT54" s="4">
        <f>IF(AND(I53="PREMIUM",Q53="YES",H53&gt;'azure-premium-disk-prices'!B8,H53&lt;'azure-premium-disk-prices'!B9),1+IF(M53="YES",1),"")</f>
        <v>0</v>
      </c>
      <c r="AU54" s="4">
        <f>IF(AND(M54="YES", Q54="YES"),1,"")</f>
        <v>0</v>
      </c>
      <c r="AV54" s="4">
        <f>IF(AND(J54="STANDARD", Q54="YES"), IF(M54="YES",2,1) ,"")</f>
        <v>0</v>
      </c>
      <c r="AW54" s="4">
        <f>IF( AND(J54="PREMIUM",  Q54="YES"), IF(M54="YES",2,1) ,"")</f>
        <v>0</v>
      </c>
    </row>
    <row r="55" spans="5:49">
      <c r="E55" s="3"/>
      <c r="F55" s="3"/>
      <c r="G55" s="3"/>
      <c r="H55" s="3"/>
      <c r="I55" s="3" t="s">
        <v>10</v>
      </c>
      <c r="J55" s="3" t="s">
        <v>10</v>
      </c>
      <c r="K55" s="3" t="s">
        <v>7</v>
      </c>
      <c r="L55" s="3" t="s">
        <v>7</v>
      </c>
      <c r="M55" s="3" t="s">
        <v>7</v>
      </c>
      <c r="N55" s="3">
        <v>730</v>
      </c>
      <c r="O55" s="3" t="s">
        <v>7</v>
      </c>
      <c r="P55" s="3" t="s">
        <v>3</v>
      </c>
      <c r="Q55" s="3">
        <f>IF(AND(E55&lt;&gt;"", F55&lt;&gt;"", G55&lt;&gt;"", H55&lt;&gt;"", I55&lt;&gt;"", J55&lt;&gt;"", K55&lt;&gt;"", L55&lt;&gt;"", M55&lt;&gt;"", N55&lt;&gt;"", O55&lt;&gt;""),"YES","NO")</f>
        <v>0</v>
      </c>
      <c r="R55" s="4">
        <f>IF(AD55=AA55, U55, IF(AD55=AB55,W55,Y55))</f>
        <v>0</v>
      </c>
      <c r="S55" s="4">
        <f>AD55</f>
        <v>0</v>
      </c>
      <c r="T55" s="4">
        <f> IF(AA55="" ,"",IF(AD55=AA55, "PAYG", IF(AD55=AB55,"1Y RI","3Y RI")))</f>
        <v>0</v>
      </c>
      <c r="U55" s="4">
        <f>IF(Q55="YES",VLOOKUP(V55 &amp; K55 &amp; L55,'azure-vm-prices-base'!G$2:H$118, 2, 0),"")</f>
        <v>0</v>
      </c>
      <c r="V55" s="4">
        <f>IF(Q55="YES", IF(O55="YES" , _xlfn.MINIFS('azure-vm-prices-base'!C$2:C$117, 'azure-vm-prices-base'!A$2:A$117,"&gt;="&amp;F55*(100-$B$2)/100, 'azure-vm-prices-base'!B$2:B$117,"&gt;="&amp;G55*(100-$B$2)/100, 'azure-vm-prices-base'!D$2:D$117,K55, 'azure-vm-prices-base'!E$2:E$117,L55), _xlfn.MINIFS('azure-vm-prices-base'!I$2:I$117, 'azure-vm-prices-base'!A$2:A$117,"&gt;="&amp;F55*(100-$B$2)/100, 'azure-vm-prices-base'!B$2:B$117,"&gt;="&amp;G55*(100-$B$2)/100, 'azure-vm-prices-base'!D$2:D$117,K55, 'azure-vm-prices-base'!E$2:E$117,L55)),"")</f>
        <v>0</v>
      </c>
      <c r="W55" s="4">
        <f>IF(Q55="YES",VLOOKUP(X55 &amp; K55 &amp; L55,'azure-vm-prices-1Y'!G$2:H$118  , 2, 0),"")</f>
        <v>0</v>
      </c>
      <c r="X55" s="4">
        <f>IF(Q55="YES", IF(O55="YES" , _xlfn.MINIFS('azure-vm-prices-1Y'!C$2:C$117,   'azure-vm-prices-1Y'!A$2:A$117  ,"&gt;="&amp;F55*(100-$B$2)/100, 'azure-vm-prices-1Y'!B$2:B$117  ,"&gt;="&amp;G55*(100-$B$2)/100, 'azure-vm-prices-1Y'!D$2:D$117,  K55, 'azure-vm-prices-1Y'!E$2:E$117,  L55), _xlfn.MINIFS('azure-vm-prices-1Y'!I$2:I$117,   'azure-vm-prices-1Y'!A$2:A$117  ,"&gt;="&amp;F55*(100-$B$2)/100, 'azure-vm-prices-1Y'!B$2:B$117,  "&gt;="&amp;G55*(100-$B$2)/100, 'azure-vm-prices-1Y'!D$2:D$117,  K55, 'azure-vm-prices-1Y'!E$2:E$117,  L55)),"")</f>
        <v>0</v>
      </c>
      <c r="Y55" s="4">
        <f>IF(Q55="YES",VLOOKUP(Z55 &amp; K55 &amp; L55,'azure-vm-prices-3Y'!G$2:H$118  , 2, 0),"")</f>
        <v>0</v>
      </c>
      <c r="Z55" s="4">
        <f>IF(Q55="YES", IF(O55="YES" , _xlfn.MINIFS('azure-vm-prices-3Y'!C$2:C$117,   'azure-vm-prices-3Y'!A$2:A$117  ,"&gt;="&amp;F55*(100-$B$2)/100, 'azure-vm-prices-3Y'!B$2:B$117  ,"&gt;="&amp;G55*(100-$B$2)/100, 'azure-vm-prices-3Y'!D$2:D$117,  K55, 'azure-vm-prices-3Y'!E$2:E$117,  L55), _xlfn.MINIFS('azure-vm-prices-3Y'!I$2:I$117,   'azure-vm-prices-3Y'!A$2:A$117  ,"&gt;="&amp;F55*(100-$B$2)/100, 'azure-vm-prices-3Y'!B$2:B$117,  "&gt;="&amp;G55*(100-$B$2)/100, 'azure-vm-prices-3Y'!D$2:D$117,  K55, 'azure-vm-prices-3Y'!E$2:E$117,  L55)),"")</f>
        <v>0</v>
      </c>
      <c r="AA55" s="4">
        <f>IF(Q55="YES",N55*V55*12,"")</f>
        <v>0</v>
      </c>
      <c r="AB55" s="4">
        <f>IF(Q55="YES",X55*8760,"")</f>
        <v>0</v>
      </c>
      <c r="AC55" s="4">
        <f>IF(Q55="YES",Z55*8760,"")</f>
        <v>0</v>
      </c>
      <c r="AD55" s="4">
        <f>IF(Q55="YES",IF(P55="YES", MIN(AA55:AC55), AA55),"")</f>
        <v>0</v>
      </c>
      <c r="AE55" s="4">
        <f>IF(AND(I55="STANDARD",Q55="YES",H55&lt;'azure-standard-disk-prices'!B2, H55&gt;0),1+IF(M55="YES",1),"")</f>
        <v>0</v>
      </c>
      <c r="AF55" s="4">
        <f>IF(AND(I55="STANDARD",Q55="YES",H55&gt;'azure-standard-disk-prices'!B2,H55&lt;'azure-standard-disk-prices'!B3),1+IF(M55="YES",1),"")</f>
        <v>0</v>
      </c>
      <c r="AG55" s="4">
        <f>IF(AND(I55="STANDARD",Q55="YES",H55&gt;'azure-standard-disk-prices'!B3,H55&lt;'azure-standard-disk-prices'!B4),1+IF(M55="YES",1),"")</f>
        <v>0</v>
      </c>
      <c r="AH55" s="4">
        <f>IF(AND(I55="STANDARD",Q55="YES",H55&gt;'azure-standard-disk-prices'!B4,H55&lt;'azure-standard-disk-prices'!B5),1+IF(M55="YES",1),"")</f>
        <v>0</v>
      </c>
      <c r="AI55" s="4">
        <f>IF(AND(I55="STANDARD",Q55="YES",H55&gt;'azure-standard-disk-prices'!B5,H55&lt;'azure-standard-disk-prices'!B6),1+IF(M55="YES",1),"")</f>
        <v>0</v>
      </c>
      <c r="AJ55" s="4">
        <f>IF(AND(I55="STANDARD",Q55="YES",H55&gt;'azure-standard-disk-prices'!B6,H55&lt;'azure-standard-disk-prices'!B7),1+IF(M55="YES",1),"")</f>
        <v>0</v>
      </c>
      <c r="AK55" s="4">
        <f>IF(AND(I55="STANDARD",Q55="YES",H55&gt;'azure-standard-disk-prices'!B7,H55&lt;'azure-standard-disk-prices'!B8),1+IF(M55="YES",1),"")</f>
        <v>0</v>
      </c>
      <c r="AL55" s="4">
        <f>IF(AND(I55="STANDARD",Q55="YES",H55&gt;'azure-standard-disk-prices'!B8,H55&lt;'azure-standard-disk-prices'!B9),1+IF(M55="YES",1),"")</f>
        <v>0</v>
      </c>
      <c r="AM55" s="4">
        <f>IF(AND(I54="PREMIUM",Q54="YES",H54&lt;'azure-premium-disk-prices'!B2,H54&gt;0),1+IF(M54="YES",1),"")</f>
        <v>0</v>
      </c>
      <c r="AN55" s="4">
        <f>IF(AND(I54="PREMIUM",Q54="YES",H54&gt;'azure-premium-disk-prices'!B2,H54&lt;'azure-premium-disk-prices'!B3),1+IF(M54="YES",1),"")</f>
        <v>0</v>
      </c>
      <c r="AO55" s="4">
        <f>IF(AND(I54="PREMIUM",Q54="YES",H54&gt;'azure-premium-disk-prices'!B3,H54&lt;'azure-premium-disk-prices'!B4),1+IF(M54="YES",1),"")</f>
        <v>0</v>
      </c>
      <c r="AP55" s="4">
        <f>IF(AND(I54="PREMIUM",Q54="YES",H54&gt;'azure-premium-disk-prices'!B4,H54&lt;'azure-premium-disk-prices'!B5),1+IF(M54="YES",1),"")</f>
        <v>0</v>
      </c>
      <c r="AQ55" s="4">
        <f>IF(AND(I54="PREMIUM",Q54="YES",H54&gt;'azure-premium-disk-prices'!B5,H54&lt;'azure-premium-disk-prices'!B6),1+IF(M54="YES",1),"")</f>
        <v>0</v>
      </c>
      <c r="AR55" s="4">
        <f>IF(AND(I54="PREMIUM",Q54="YES",H54&gt;'azure-premium-disk-prices'!B6,H54&lt;'azure-premium-disk-prices'!B7),1+IF(M54="YES",1),"")</f>
        <v>0</v>
      </c>
      <c r="AS55" s="4">
        <f>IF(AND(I54="PREMIUM",Q54="YES",H54&gt;'azure-premium-disk-prices'!B7,H54&lt;'azure-premium-disk-prices'!B8),1+IF(M54="YES",1),"")</f>
        <v>0</v>
      </c>
      <c r="AT55" s="4">
        <f>IF(AND(I54="PREMIUM",Q54="YES",H54&gt;'azure-premium-disk-prices'!B8,H54&lt;'azure-premium-disk-prices'!B9),1+IF(M54="YES",1),"")</f>
        <v>0</v>
      </c>
      <c r="AU55" s="4">
        <f>IF(AND(M55="YES", Q55="YES"),1,"")</f>
        <v>0</v>
      </c>
      <c r="AV55" s="4">
        <f>IF(AND(J55="STANDARD", Q55="YES"), IF(M55="YES",2,1) ,"")</f>
        <v>0</v>
      </c>
      <c r="AW55" s="4">
        <f>IF( AND(J55="PREMIUM",  Q55="YES"), IF(M55="YES",2,1) ,"")</f>
        <v>0</v>
      </c>
    </row>
    <row r="56" spans="5:49">
      <c r="E56" s="3"/>
      <c r="F56" s="3"/>
      <c r="G56" s="3"/>
      <c r="H56" s="3"/>
      <c r="I56" s="3" t="s">
        <v>10</v>
      </c>
      <c r="J56" s="3" t="s">
        <v>10</v>
      </c>
      <c r="K56" s="3" t="s">
        <v>7</v>
      </c>
      <c r="L56" s="3" t="s">
        <v>7</v>
      </c>
      <c r="M56" s="3" t="s">
        <v>7</v>
      </c>
      <c r="N56" s="3">
        <v>730</v>
      </c>
      <c r="O56" s="3" t="s">
        <v>7</v>
      </c>
      <c r="P56" s="3" t="s">
        <v>3</v>
      </c>
      <c r="Q56" s="3">
        <f>IF(AND(E56&lt;&gt;"", F56&lt;&gt;"", G56&lt;&gt;"", H56&lt;&gt;"", I56&lt;&gt;"", J56&lt;&gt;"", K56&lt;&gt;"", L56&lt;&gt;"", M56&lt;&gt;"", N56&lt;&gt;"", O56&lt;&gt;""),"YES","NO")</f>
        <v>0</v>
      </c>
      <c r="R56" s="4">
        <f>IF(AD56=AA56, U56, IF(AD56=AB56,W56,Y56))</f>
        <v>0</v>
      </c>
      <c r="S56" s="4">
        <f>AD56</f>
        <v>0</v>
      </c>
      <c r="T56" s="4">
        <f> IF(AA56="" ,"",IF(AD56=AA56, "PAYG", IF(AD56=AB56,"1Y RI","3Y RI")))</f>
        <v>0</v>
      </c>
      <c r="U56" s="4">
        <f>IF(Q56="YES",VLOOKUP(V56 &amp; K56 &amp; L56,'azure-vm-prices-base'!G$2:H$118, 2, 0),"")</f>
        <v>0</v>
      </c>
      <c r="V56" s="4">
        <f>IF(Q56="YES", IF(O56="YES" , _xlfn.MINIFS('azure-vm-prices-base'!C$2:C$117, 'azure-vm-prices-base'!A$2:A$117,"&gt;="&amp;F56*(100-$B$2)/100, 'azure-vm-prices-base'!B$2:B$117,"&gt;="&amp;G56*(100-$B$2)/100, 'azure-vm-prices-base'!D$2:D$117,K56, 'azure-vm-prices-base'!E$2:E$117,L56), _xlfn.MINIFS('azure-vm-prices-base'!I$2:I$117, 'azure-vm-prices-base'!A$2:A$117,"&gt;="&amp;F56*(100-$B$2)/100, 'azure-vm-prices-base'!B$2:B$117,"&gt;="&amp;G56*(100-$B$2)/100, 'azure-vm-prices-base'!D$2:D$117,K56, 'azure-vm-prices-base'!E$2:E$117,L56)),"")</f>
        <v>0</v>
      </c>
      <c r="W56" s="4">
        <f>IF(Q56="YES",VLOOKUP(X56 &amp; K56 &amp; L56,'azure-vm-prices-1Y'!G$2:H$118  , 2, 0),"")</f>
        <v>0</v>
      </c>
      <c r="X56" s="4">
        <f>IF(Q56="YES", IF(O56="YES" , _xlfn.MINIFS('azure-vm-prices-1Y'!C$2:C$117,   'azure-vm-prices-1Y'!A$2:A$117  ,"&gt;="&amp;F56*(100-$B$2)/100, 'azure-vm-prices-1Y'!B$2:B$117  ,"&gt;="&amp;G56*(100-$B$2)/100, 'azure-vm-prices-1Y'!D$2:D$117,  K56, 'azure-vm-prices-1Y'!E$2:E$117,  L56), _xlfn.MINIFS('azure-vm-prices-1Y'!I$2:I$117,   'azure-vm-prices-1Y'!A$2:A$117  ,"&gt;="&amp;F56*(100-$B$2)/100, 'azure-vm-prices-1Y'!B$2:B$117,  "&gt;="&amp;G56*(100-$B$2)/100, 'azure-vm-prices-1Y'!D$2:D$117,  K56, 'azure-vm-prices-1Y'!E$2:E$117,  L56)),"")</f>
        <v>0</v>
      </c>
      <c r="Y56" s="4">
        <f>IF(Q56="YES",VLOOKUP(Z56 &amp; K56 &amp; L56,'azure-vm-prices-3Y'!G$2:H$118  , 2, 0),"")</f>
        <v>0</v>
      </c>
      <c r="Z56" s="4">
        <f>IF(Q56="YES", IF(O56="YES" , _xlfn.MINIFS('azure-vm-prices-3Y'!C$2:C$117,   'azure-vm-prices-3Y'!A$2:A$117  ,"&gt;="&amp;F56*(100-$B$2)/100, 'azure-vm-prices-3Y'!B$2:B$117  ,"&gt;="&amp;G56*(100-$B$2)/100, 'azure-vm-prices-3Y'!D$2:D$117,  K56, 'azure-vm-prices-3Y'!E$2:E$117,  L56), _xlfn.MINIFS('azure-vm-prices-3Y'!I$2:I$117,   'azure-vm-prices-3Y'!A$2:A$117  ,"&gt;="&amp;F56*(100-$B$2)/100, 'azure-vm-prices-3Y'!B$2:B$117,  "&gt;="&amp;G56*(100-$B$2)/100, 'azure-vm-prices-3Y'!D$2:D$117,  K56, 'azure-vm-prices-3Y'!E$2:E$117,  L56)),"")</f>
        <v>0</v>
      </c>
      <c r="AA56" s="4">
        <f>IF(Q56="YES",N56*V56*12,"")</f>
        <v>0</v>
      </c>
      <c r="AB56" s="4">
        <f>IF(Q56="YES",X56*8760,"")</f>
        <v>0</v>
      </c>
      <c r="AC56" s="4">
        <f>IF(Q56="YES",Z56*8760,"")</f>
        <v>0</v>
      </c>
      <c r="AD56" s="4">
        <f>IF(Q56="YES",IF(P56="YES", MIN(AA56:AC56), AA56),"")</f>
        <v>0</v>
      </c>
      <c r="AE56" s="4">
        <f>IF(AND(I56="STANDARD",Q56="YES",H56&lt;'azure-standard-disk-prices'!B2, H56&gt;0),1+IF(M56="YES",1),"")</f>
        <v>0</v>
      </c>
      <c r="AF56" s="4">
        <f>IF(AND(I56="STANDARD",Q56="YES",H56&gt;'azure-standard-disk-prices'!B2,H56&lt;'azure-standard-disk-prices'!B3),1+IF(M56="YES",1),"")</f>
        <v>0</v>
      </c>
      <c r="AG56" s="4">
        <f>IF(AND(I56="STANDARD",Q56="YES",H56&gt;'azure-standard-disk-prices'!B3,H56&lt;'azure-standard-disk-prices'!B4),1+IF(M56="YES",1),"")</f>
        <v>0</v>
      </c>
      <c r="AH56" s="4">
        <f>IF(AND(I56="STANDARD",Q56="YES",H56&gt;'azure-standard-disk-prices'!B4,H56&lt;'azure-standard-disk-prices'!B5),1+IF(M56="YES",1),"")</f>
        <v>0</v>
      </c>
      <c r="AI56" s="4">
        <f>IF(AND(I56="STANDARD",Q56="YES",H56&gt;'azure-standard-disk-prices'!B5,H56&lt;'azure-standard-disk-prices'!B6),1+IF(M56="YES",1),"")</f>
        <v>0</v>
      </c>
      <c r="AJ56" s="4">
        <f>IF(AND(I56="STANDARD",Q56="YES",H56&gt;'azure-standard-disk-prices'!B6,H56&lt;'azure-standard-disk-prices'!B7),1+IF(M56="YES",1),"")</f>
        <v>0</v>
      </c>
      <c r="AK56" s="4">
        <f>IF(AND(I56="STANDARD",Q56="YES",H56&gt;'azure-standard-disk-prices'!B7,H56&lt;'azure-standard-disk-prices'!B8),1+IF(M56="YES",1),"")</f>
        <v>0</v>
      </c>
      <c r="AL56" s="4">
        <f>IF(AND(I56="STANDARD",Q56="YES",H56&gt;'azure-standard-disk-prices'!B8,H56&lt;'azure-standard-disk-prices'!B9),1+IF(M56="YES",1),"")</f>
        <v>0</v>
      </c>
      <c r="AM56" s="4">
        <f>IF(AND(I55="PREMIUM",Q55="YES",H55&lt;'azure-premium-disk-prices'!B2,H55&gt;0),1+IF(M55="YES",1),"")</f>
        <v>0</v>
      </c>
      <c r="AN56" s="4">
        <f>IF(AND(I55="PREMIUM",Q55="YES",H55&gt;'azure-premium-disk-prices'!B2,H55&lt;'azure-premium-disk-prices'!B3),1+IF(M55="YES",1),"")</f>
        <v>0</v>
      </c>
      <c r="AO56" s="4">
        <f>IF(AND(I55="PREMIUM",Q55="YES",H55&gt;'azure-premium-disk-prices'!B3,H55&lt;'azure-premium-disk-prices'!B4),1+IF(M55="YES",1),"")</f>
        <v>0</v>
      </c>
      <c r="AP56" s="4">
        <f>IF(AND(I55="PREMIUM",Q55="YES",H55&gt;'azure-premium-disk-prices'!B4,H55&lt;'azure-premium-disk-prices'!B5),1+IF(M55="YES",1),"")</f>
        <v>0</v>
      </c>
      <c r="AQ56" s="4">
        <f>IF(AND(I55="PREMIUM",Q55="YES",H55&gt;'azure-premium-disk-prices'!B5,H55&lt;'azure-premium-disk-prices'!B6),1+IF(M55="YES",1),"")</f>
        <v>0</v>
      </c>
      <c r="AR56" s="4">
        <f>IF(AND(I55="PREMIUM",Q55="YES",H55&gt;'azure-premium-disk-prices'!B6,H55&lt;'azure-premium-disk-prices'!B7),1+IF(M55="YES",1),"")</f>
        <v>0</v>
      </c>
      <c r="AS56" s="4">
        <f>IF(AND(I55="PREMIUM",Q55="YES",H55&gt;'azure-premium-disk-prices'!B7,H55&lt;'azure-premium-disk-prices'!B8),1+IF(M55="YES",1),"")</f>
        <v>0</v>
      </c>
      <c r="AT56" s="4">
        <f>IF(AND(I55="PREMIUM",Q55="YES",H55&gt;'azure-premium-disk-prices'!B8,H55&lt;'azure-premium-disk-prices'!B9),1+IF(M55="YES",1),"")</f>
        <v>0</v>
      </c>
      <c r="AU56" s="4">
        <f>IF(AND(M56="YES", Q56="YES"),1,"")</f>
        <v>0</v>
      </c>
      <c r="AV56" s="4">
        <f>IF(AND(J56="STANDARD", Q56="YES"), IF(M56="YES",2,1) ,"")</f>
        <v>0</v>
      </c>
      <c r="AW56" s="4">
        <f>IF( AND(J56="PREMIUM",  Q56="YES"), IF(M56="YES",2,1) ,"")</f>
        <v>0</v>
      </c>
    </row>
    <row r="57" spans="5:49">
      <c r="E57" s="3"/>
      <c r="F57" s="3"/>
      <c r="G57" s="3"/>
      <c r="H57" s="3"/>
      <c r="I57" s="3" t="s">
        <v>10</v>
      </c>
      <c r="J57" s="3" t="s">
        <v>10</v>
      </c>
      <c r="K57" s="3" t="s">
        <v>7</v>
      </c>
      <c r="L57" s="3" t="s">
        <v>7</v>
      </c>
      <c r="M57" s="3" t="s">
        <v>7</v>
      </c>
      <c r="N57" s="3">
        <v>730</v>
      </c>
      <c r="O57" s="3" t="s">
        <v>7</v>
      </c>
      <c r="P57" s="3" t="s">
        <v>3</v>
      </c>
      <c r="Q57" s="3">
        <f>IF(AND(E57&lt;&gt;"", F57&lt;&gt;"", G57&lt;&gt;"", H57&lt;&gt;"", I57&lt;&gt;"", J57&lt;&gt;"", K57&lt;&gt;"", L57&lt;&gt;"", M57&lt;&gt;"", N57&lt;&gt;"", O57&lt;&gt;""),"YES","NO")</f>
        <v>0</v>
      </c>
      <c r="R57" s="4">
        <f>IF(AD57=AA57, U57, IF(AD57=AB57,W57,Y57))</f>
        <v>0</v>
      </c>
      <c r="S57" s="4">
        <f>AD57</f>
        <v>0</v>
      </c>
      <c r="T57" s="4">
        <f> IF(AA57="" ,"",IF(AD57=AA57, "PAYG", IF(AD57=AB57,"1Y RI","3Y RI")))</f>
        <v>0</v>
      </c>
      <c r="U57" s="4">
        <f>IF(Q57="YES",VLOOKUP(V57 &amp; K57 &amp; L57,'azure-vm-prices-base'!G$2:H$118, 2, 0),"")</f>
        <v>0</v>
      </c>
      <c r="V57" s="4">
        <f>IF(Q57="YES", IF(O57="YES" , _xlfn.MINIFS('azure-vm-prices-base'!C$2:C$117, 'azure-vm-prices-base'!A$2:A$117,"&gt;="&amp;F57*(100-$B$2)/100, 'azure-vm-prices-base'!B$2:B$117,"&gt;="&amp;G57*(100-$B$2)/100, 'azure-vm-prices-base'!D$2:D$117,K57, 'azure-vm-prices-base'!E$2:E$117,L57), _xlfn.MINIFS('azure-vm-prices-base'!I$2:I$117, 'azure-vm-prices-base'!A$2:A$117,"&gt;="&amp;F57*(100-$B$2)/100, 'azure-vm-prices-base'!B$2:B$117,"&gt;="&amp;G57*(100-$B$2)/100, 'azure-vm-prices-base'!D$2:D$117,K57, 'azure-vm-prices-base'!E$2:E$117,L57)),"")</f>
        <v>0</v>
      </c>
      <c r="W57" s="4">
        <f>IF(Q57="YES",VLOOKUP(X57 &amp; K57 &amp; L57,'azure-vm-prices-1Y'!G$2:H$118  , 2, 0),"")</f>
        <v>0</v>
      </c>
      <c r="X57" s="4">
        <f>IF(Q57="YES", IF(O57="YES" , _xlfn.MINIFS('azure-vm-prices-1Y'!C$2:C$117,   'azure-vm-prices-1Y'!A$2:A$117  ,"&gt;="&amp;F57*(100-$B$2)/100, 'azure-vm-prices-1Y'!B$2:B$117  ,"&gt;="&amp;G57*(100-$B$2)/100, 'azure-vm-prices-1Y'!D$2:D$117,  K57, 'azure-vm-prices-1Y'!E$2:E$117,  L57), _xlfn.MINIFS('azure-vm-prices-1Y'!I$2:I$117,   'azure-vm-prices-1Y'!A$2:A$117  ,"&gt;="&amp;F57*(100-$B$2)/100, 'azure-vm-prices-1Y'!B$2:B$117,  "&gt;="&amp;G57*(100-$B$2)/100, 'azure-vm-prices-1Y'!D$2:D$117,  K57, 'azure-vm-prices-1Y'!E$2:E$117,  L57)),"")</f>
        <v>0</v>
      </c>
      <c r="Y57" s="4">
        <f>IF(Q57="YES",VLOOKUP(Z57 &amp; K57 &amp; L57,'azure-vm-prices-3Y'!G$2:H$118  , 2, 0),"")</f>
        <v>0</v>
      </c>
      <c r="Z57" s="4">
        <f>IF(Q57="YES", IF(O57="YES" , _xlfn.MINIFS('azure-vm-prices-3Y'!C$2:C$117,   'azure-vm-prices-3Y'!A$2:A$117  ,"&gt;="&amp;F57*(100-$B$2)/100, 'azure-vm-prices-3Y'!B$2:B$117  ,"&gt;="&amp;G57*(100-$B$2)/100, 'azure-vm-prices-3Y'!D$2:D$117,  K57, 'azure-vm-prices-3Y'!E$2:E$117,  L57), _xlfn.MINIFS('azure-vm-prices-3Y'!I$2:I$117,   'azure-vm-prices-3Y'!A$2:A$117  ,"&gt;="&amp;F57*(100-$B$2)/100, 'azure-vm-prices-3Y'!B$2:B$117,  "&gt;="&amp;G57*(100-$B$2)/100, 'azure-vm-prices-3Y'!D$2:D$117,  K57, 'azure-vm-prices-3Y'!E$2:E$117,  L57)),"")</f>
        <v>0</v>
      </c>
      <c r="AA57" s="4">
        <f>IF(Q57="YES",N57*V57*12,"")</f>
        <v>0</v>
      </c>
      <c r="AB57" s="4">
        <f>IF(Q57="YES",X57*8760,"")</f>
        <v>0</v>
      </c>
      <c r="AC57" s="4">
        <f>IF(Q57="YES",Z57*8760,"")</f>
        <v>0</v>
      </c>
      <c r="AD57" s="4">
        <f>IF(Q57="YES",IF(P57="YES", MIN(AA57:AC57), AA57),"")</f>
        <v>0</v>
      </c>
      <c r="AE57" s="4">
        <f>IF(AND(I57="STANDARD",Q57="YES",H57&lt;'azure-standard-disk-prices'!B2, H57&gt;0),1+IF(M57="YES",1),"")</f>
        <v>0</v>
      </c>
      <c r="AF57" s="4">
        <f>IF(AND(I57="STANDARD",Q57="YES",H57&gt;'azure-standard-disk-prices'!B2,H57&lt;'azure-standard-disk-prices'!B3),1+IF(M57="YES",1),"")</f>
        <v>0</v>
      </c>
      <c r="AG57" s="4">
        <f>IF(AND(I57="STANDARD",Q57="YES",H57&gt;'azure-standard-disk-prices'!B3,H57&lt;'azure-standard-disk-prices'!B4),1+IF(M57="YES",1),"")</f>
        <v>0</v>
      </c>
      <c r="AH57" s="4">
        <f>IF(AND(I57="STANDARD",Q57="YES",H57&gt;'azure-standard-disk-prices'!B4,H57&lt;'azure-standard-disk-prices'!B5),1+IF(M57="YES",1),"")</f>
        <v>0</v>
      </c>
      <c r="AI57" s="4">
        <f>IF(AND(I57="STANDARD",Q57="YES",H57&gt;'azure-standard-disk-prices'!B5,H57&lt;'azure-standard-disk-prices'!B6),1+IF(M57="YES",1),"")</f>
        <v>0</v>
      </c>
      <c r="AJ57" s="4">
        <f>IF(AND(I57="STANDARD",Q57="YES",H57&gt;'azure-standard-disk-prices'!B6,H57&lt;'azure-standard-disk-prices'!B7),1+IF(M57="YES",1),"")</f>
        <v>0</v>
      </c>
      <c r="AK57" s="4">
        <f>IF(AND(I57="STANDARD",Q57="YES",H57&gt;'azure-standard-disk-prices'!B7,H57&lt;'azure-standard-disk-prices'!B8),1+IF(M57="YES",1),"")</f>
        <v>0</v>
      </c>
      <c r="AL57" s="4">
        <f>IF(AND(I57="STANDARD",Q57="YES",H57&gt;'azure-standard-disk-prices'!B8,H57&lt;'azure-standard-disk-prices'!B9),1+IF(M57="YES",1),"")</f>
        <v>0</v>
      </c>
      <c r="AM57" s="4">
        <f>IF(AND(I56="PREMIUM",Q56="YES",H56&lt;'azure-premium-disk-prices'!B2,H56&gt;0),1+IF(M56="YES",1),"")</f>
        <v>0</v>
      </c>
      <c r="AN57" s="4">
        <f>IF(AND(I56="PREMIUM",Q56="YES",H56&gt;'azure-premium-disk-prices'!B2,H56&lt;'azure-premium-disk-prices'!B3),1+IF(M56="YES",1),"")</f>
        <v>0</v>
      </c>
      <c r="AO57" s="4">
        <f>IF(AND(I56="PREMIUM",Q56="YES",H56&gt;'azure-premium-disk-prices'!B3,H56&lt;'azure-premium-disk-prices'!B4),1+IF(M56="YES",1),"")</f>
        <v>0</v>
      </c>
      <c r="AP57" s="4">
        <f>IF(AND(I56="PREMIUM",Q56="YES",H56&gt;'azure-premium-disk-prices'!B4,H56&lt;'azure-premium-disk-prices'!B5),1+IF(M56="YES",1),"")</f>
        <v>0</v>
      </c>
      <c r="AQ57" s="4">
        <f>IF(AND(I56="PREMIUM",Q56="YES",H56&gt;'azure-premium-disk-prices'!B5,H56&lt;'azure-premium-disk-prices'!B6),1+IF(M56="YES",1),"")</f>
        <v>0</v>
      </c>
      <c r="AR57" s="4">
        <f>IF(AND(I56="PREMIUM",Q56="YES",H56&gt;'azure-premium-disk-prices'!B6,H56&lt;'azure-premium-disk-prices'!B7),1+IF(M56="YES",1),"")</f>
        <v>0</v>
      </c>
      <c r="AS57" s="4">
        <f>IF(AND(I56="PREMIUM",Q56="YES",H56&gt;'azure-premium-disk-prices'!B7,H56&lt;'azure-premium-disk-prices'!B8),1+IF(M56="YES",1),"")</f>
        <v>0</v>
      </c>
      <c r="AT57" s="4">
        <f>IF(AND(I56="PREMIUM",Q56="YES",H56&gt;'azure-premium-disk-prices'!B8,H56&lt;'azure-premium-disk-prices'!B9),1+IF(M56="YES",1),"")</f>
        <v>0</v>
      </c>
      <c r="AU57" s="4">
        <f>IF(AND(M57="YES", Q57="YES"),1,"")</f>
        <v>0</v>
      </c>
      <c r="AV57" s="4">
        <f>IF(AND(J57="STANDARD", Q57="YES"), IF(M57="YES",2,1) ,"")</f>
        <v>0</v>
      </c>
      <c r="AW57" s="4">
        <f>IF( AND(J57="PREMIUM",  Q57="YES"), IF(M57="YES",2,1) ,"")</f>
        <v>0</v>
      </c>
    </row>
    <row r="58" spans="5:49">
      <c r="E58" s="3"/>
      <c r="F58" s="3"/>
      <c r="G58" s="3"/>
      <c r="H58" s="3"/>
      <c r="I58" s="3" t="s">
        <v>10</v>
      </c>
      <c r="J58" s="3" t="s">
        <v>10</v>
      </c>
      <c r="K58" s="3" t="s">
        <v>7</v>
      </c>
      <c r="L58" s="3" t="s">
        <v>7</v>
      </c>
      <c r="M58" s="3" t="s">
        <v>7</v>
      </c>
      <c r="N58" s="3">
        <v>730</v>
      </c>
      <c r="O58" s="3" t="s">
        <v>7</v>
      </c>
      <c r="P58" s="3" t="s">
        <v>3</v>
      </c>
      <c r="Q58" s="3">
        <f>IF(AND(E58&lt;&gt;"", F58&lt;&gt;"", G58&lt;&gt;"", H58&lt;&gt;"", I58&lt;&gt;"", J58&lt;&gt;"", K58&lt;&gt;"", L58&lt;&gt;"", M58&lt;&gt;"", N58&lt;&gt;"", O58&lt;&gt;""),"YES","NO")</f>
        <v>0</v>
      </c>
      <c r="R58" s="4">
        <f>IF(AD58=AA58, U58, IF(AD58=AB58,W58,Y58))</f>
        <v>0</v>
      </c>
      <c r="S58" s="4">
        <f>AD58</f>
        <v>0</v>
      </c>
      <c r="T58" s="4">
        <f> IF(AA58="" ,"",IF(AD58=AA58, "PAYG", IF(AD58=AB58,"1Y RI","3Y RI")))</f>
        <v>0</v>
      </c>
      <c r="U58" s="4">
        <f>IF(Q58="YES",VLOOKUP(V58 &amp; K58 &amp; L58,'azure-vm-prices-base'!G$2:H$118, 2, 0),"")</f>
        <v>0</v>
      </c>
      <c r="V58" s="4">
        <f>IF(Q58="YES", IF(O58="YES" , _xlfn.MINIFS('azure-vm-prices-base'!C$2:C$117, 'azure-vm-prices-base'!A$2:A$117,"&gt;="&amp;F58*(100-$B$2)/100, 'azure-vm-prices-base'!B$2:B$117,"&gt;="&amp;G58*(100-$B$2)/100, 'azure-vm-prices-base'!D$2:D$117,K58, 'azure-vm-prices-base'!E$2:E$117,L58), _xlfn.MINIFS('azure-vm-prices-base'!I$2:I$117, 'azure-vm-prices-base'!A$2:A$117,"&gt;="&amp;F58*(100-$B$2)/100, 'azure-vm-prices-base'!B$2:B$117,"&gt;="&amp;G58*(100-$B$2)/100, 'azure-vm-prices-base'!D$2:D$117,K58, 'azure-vm-prices-base'!E$2:E$117,L58)),"")</f>
        <v>0</v>
      </c>
      <c r="W58" s="4">
        <f>IF(Q58="YES",VLOOKUP(X58 &amp; K58 &amp; L58,'azure-vm-prices-1Y'!G$2:H$118  , 2, 0),"")</f>
        <v>0</v>
      </c>
      <c r="X58" s="4">
        <f>IF(Q58="YES", IF(O58="YES" , _xlfn.MINIFS('azure-vm-prices-1Y'!C$2:C$117,   'azure-vm-prices-1Y'!A$2:A$117  ,"&gt;="&amp;F58*(100-$B$2)/100, 'azure-vm-prices-1Y'!B$2:B$117  ,"&gt;="&amp;G58*(100-$B$2)/100, 'azure-vm-prices-1Y'!D$2:D$117,  K58, 'azure-vm-prices-1Y'!E$2:E$117,  L58), _xlfn.MINIFS('azure-vm-prices-1Y'!I$2:I$117,   'azure-vm-prices-1Y'!A$2:A$117  ,"&gt;="&amp;F58*(100-$B$2)/100, 'azure-vm-prices-1Y'!B$2:B$117,  "&gt;="&amp;G58*(100-$B$2)/100, 'azure-vm-prices-1Y'!D$2:D$117,  K58, 'azure-vm-prices-1Y'!E$2:E$117,  L58)),"")</f>
        <v>0</v>
      </c>
      <c r="Y58" s="4">
        <f>IF(Q58="YES",VLOOKUP(Z58 &amp; K58 &amp; L58,'azure-vm-prices-3Y'!G$2:H$118  , 2, 0),"")</f>
        <v>0</v>
      </c>
      <c r="Z58" s="4">
        <f>IF(Q58="YES", IF(O58="YES" , _xlfn.MINIFS('azure-vm-prices-3Y'!C$2:C$117,   'azure-vm-prices-3Y'!A$2:A$117  ,"&gt;="&amp;F58*(100-$B$2)/100, 'azure-vm-prices-3Y'!B$2:B$117  ,"&gt;="&amp;G58*(100-$B$2)/100, 'azure-vm-prices-3Y'!D$2:D$117,  K58, 'azure-vm-prices-3Y'!E$2:E$117,  L58), _xlfn.MINIFS('azure-vm-prices-3Y'!I$2:I$117,   'azure-vm-prices-3Y'!A$2:A$117  ,"&gt;="&amp;F58*(100-$B$2)/100, 'azure-vm-prices-3Y'!B$2:B$117,  "&gt;="&amp;G58*(100-$B$2)/100, 'azure-vm-prices-3Y'!D$2:D$117,  K58, 'azure-vm-prices-3Y'!E$2:E$117,  L58)),"")</f>
        <v>0</v>
      </c>
      <c r="AA58" s="4">
        <f>IF(Q58="YES",N58*V58*12,"")</f>
        <v>0</v>
      </c>
      <c r="AB58" s="4">
        <f>IF(Q58="YES",X58*8760,"")</f>
        <v>0</v>
      </c>
      <c r="AC58" s="4">
        <f>IF(Q58="YES",Z58*8760,"")</f>
        <v>0</v>
      </c>
      <c r="AD58" s="4">
        <f>IF(Q58="YES",IF(P58="YES", MIN(AA58:AC58), AA58),"")</f>
        <v>0</v>
      </c>
      <c r="AE58" s="4">
        <f>IF(AND(I58="STANDARD",Q58="YES",H58&lt;'azure-standard-disk-prices'!B2, H58&gt;0),1+IF(M58="YES",1),"")</f>
        <v>0</v>
      </c>
      <c r="AF58" s="4">
        <f>IF(AND(I58="STANDARD",Q58="YES",H58&gt;'azure-standard-disk-prices'!B2,H58&lt;'azure-standard-disk-prices'!B3),1+IF(M58="YES",1),"")</f>
        <v>0</v>
      </c>
      <c r="AG58" s="4">
        <f>IF(AND(I58="STANDARD",Q58="YES",H58&gt;'azure-standard-disk-prices'!B3,H58&lt;'azure-standard-disk-prices'!B4),1+IF(M58="YES",1),"")</f>
        <v>0</v>
      </c>
      <c r="AH58" s="4">
        <f>IF(AND(I58="STANDARD",Q58="YES",H58&gt;'azure-standard-disk-prices'!B4,H58&lt;'azure-standard-disk-prices'!B5),1+IF(M58="YES",1),"")</f>
        <v>0</v>
      </c>
      <c r="AI58" s="4">
        <f>IF(AND(I58="STANDARD",Q58="YES",H58&gt;'azure-standard-disk-prices'!B5,H58&lt;'azure-standard-disk-prices'!B6),1+IF(M58="YES",1),"")</f>
        <v>0</v>
      </c>
      <c r="AJ58" s="4">
        <f>IF(AND(I58="STANDARD",Q58="YES",H58&gt;'azure-standard-disk-prices'!B6,H58&lt;'azure-standard-disk-prices'!B7),1+IF(M58="YES",1),"")</f>
        <v>0</v>
      </c>
      <c r="AK58" s="4">
        <f>IF(AND(I58="STANDARD",Q58="YES",H58&gt;'azure-standard-disk-prices'!B7,H58&lt;'azure-standard-disk-prices'!B8),1+IF(M58="YES",1),"")</f>
        <v>0</v>
      </c>
      <c r="AL58" s="4">
        <f>IF(AND(I58="STANDARD",Q58="YES",H58&gt;'azure-standard-disk-prices'!B8,H58&lt;'azure-standard-disk-prices'!B9),1+IF(M58="YES",1),"")</f>
        <v>0</v>
      </c>
      <c r="AM58" s="4">
        <f>IF(AND(I57="PREMIUM",Q57="YES",H57&lt;'azure-premium-disk-prices'!B2,H57&gt;0),1+IF(M57="YES",1),"")</f>
        <v>0</v>
      </c>
      <c r="AN58" s="4">
        <f>IF(AND(I57="PREMIUM",Q57="YES",H57&gt;'azure-premium-disk-prices'!B2,H57&lt;'azure-premium-disk-prices'!B3),1+IF(M57="YES",1),"")</f>
        <v>0</v>
      </c>
      <c r="AO58" s="4">
        <f>IF(AND(I57="PREMIUM",Q57="YES",H57&gt;'azure-premium-disk-prices'!B3,H57&lt;'azure-premium-disk-prices'!B4),1+IF(M57="YES",1),"")</f>
        <v>0</v>
      </c>
      <c r="AP58" s="4">
        <f>IF(AND(I57="PREMIUM",Q57="YES",H57&gt;'azure-premium-disk-prices'!B4,H57&lt;'azure-premium-disk-prices'!B5),1+IF(M57="YES",1),"")</f>
        <v>0</v>
      </c>
      <c r="AQ58" s="4">
        <f>IF(AND(I57="PREMIUM",Q57="YES",H57&gt;'azure-premium-disk-prices'!B5,H57&lt;'azure-premium-disk-prices'!B6),1+IF(M57="YES",1),"")</f>
        <v>0</v>
      </c>
      <c r="AR58" s="4">
        <f>IF(AND(I57="PREMIUM",Q57="YES",H57&gt;'azure-premium-disk-prices'!B6,H57&lt;'azure-premium-disk-prices'!B7),1+IF(M57="YES",1),"")</f>
        <v>0</v>
      </c>
      <c r="AS58" s="4">
        <f>IF(AND(I57="PREMIUM",Q57="YES",H57&gt;'azure-premium-disk-prices'!B7,H57&lt;'azure-premium-disk-prices'!B8),1+IF(M57="YES",1),"")</f>
        <v>0</v>
      </c>
      <c r="AT58" s="4">
        <f>IF(AND(I57="PREMIUM",Q57="YES",H57&gt;'azure-premium-disk-prices'!B8,H57&lt;'azure-premium-disk-prices'!B9),1+IF(M57="YES",1),"")</f>
        <v>0</v>
      </c>
      <c r="AU58" s="4">
        <f>IF(AND(M58="YES", Q58="YES"),1,"")</f>
        <v>0</v>
      </c>
      <c r="AV58" s="4">
        <f>IF(AND(J58="STANDARD", Q58="YES"), IF(M58="YES",2,1) ,"")</f>
        <v>0</v>
      </c>
      <c r="AW58" s="4">
        <f>IF( AND(J58="PREMIUM",  Q58="YES"), IF(M58="YES",2,1) ,"")</f>
        <v>0</v>
      </c>
    </row>
    <row r="59" spans="5:49">
      <c r="E59" s="3"/>
      <c r="F59" s="3"/>
      <c r="G59" s="3"/>
      <c r="H59" s="3"/>
      <c r="I59" s="3" t="s">
        <v>10</v>
      </c>
      <c r="J59" s="3" t="s">
        <v>10</v>
      </c>
      <c r="K59" s="3" t="s">
        <v>7</v>
      </c>
      <c r="L59" s="3" t="s">
        <v>7</v>
      </c>
      <c r="M59" s="3" t="s">
        <v>7</v>
      </c>
      <c r="N59" s="3">
        <v>730</v>
      </c>
      <c r="O59" s="3" t="s">
        <v>7</v>
      </c>
      <c r="P59" s="3" t="s">
        <v>3</v>
      </c>
      <c r="Q59" s="3">
        <f>IF(AND(E59&lt;&gt;"", F59&lt;&gt;"", G59&lt;&gt;"", H59&lt;&gt;"", I59&lt;&gt;"", J59&lt;&gt;"", K59&lt;&gt;"", L59&lt;&gt;"", M59&lt;&gt;"", N59&lt;&gt;"", O59&lt;&gt;""),"YES","NO")</f>
        <v>0</v>
      </c>
      <c r="R59" s="4">
        <f>IF(AD59=AA59, U59, IF(AD59=AB59,W59,Y59))</f>
        <v>0</v>
      </c>
      <c r="S59" s="4">
        <f>AD59</f>
        <v>0</v>
      </c>
      <c r="T59" s="4">
        <f> IF(AA59="" ,"",IF(AD59=AA59, "PAYG", IF(AD59=AB59,"1Y RI","3Y RI")))</f>
        <v>0</v>
      </c>
      <c r="U59" s="4">
        <f>IF(Q59="YES",VLOOKUP(V59 &amp; K59 &amp; L59,'azure-vm-prices-base'!G$2:H$118, 2, 0),"")</f>
        <v>0</v>
      </c>
      <c r="V59" s="4">
        <f>IF(Q59="YES", IF(O59="YES" , _xlfn.MINIFS('azure-vm-prices-base'!C$2:C$117, 'azure-vm-prices-base'!A$2:A$117,"&gt;="&amp;F59*(100-$B$2)/100, 'azure-vm-prices-base'!B$2:B$117,"&gt;="&amp;G59*(100-$B$2)/100, 'azure-vm-prices-base'!D$2:D$117,K59, 'azure-vm-prices-base'!E$2:E$117,L59), _xlfn.MINIFS('azure-vm-prices-base'!I$2:I$117, 'azure-vm-prices-base'!A$2:A$117,"&gt;="&amp;F59*(100-$B$2)/100, 'azure-vm-prices-base'!B$2:B$117,"&gt;="&amp;G59*(100-$B$2)/100, 'azure-vm-prices-base'!D$2:D$117,K59, 'azure-vm-prices-base'!E$2:E$117,L59)),"")</f>
        <v>0</v>
      </c>
      <c r="W59" s="4">
        <f>IF(Q59="YES",VLOOKUP(X59 &amp; K59 &amp; L59,'azure-vm-prices-1Y'!G$2:H$118  , 2, 0),"")</f>
        <v>0</v>
      </c>
      <c r="X59" s="4">
        <f>IF(Q59="YES", IF(O59="YES" , _xlfn.MINIFS('azure-vm-prices-1Y'!C$2:C$117,   'azure-vm-prices-1Y'!A$2:A$117  ,"&gt;="&amp;F59*(100-$B$2)/100, 'azure-vm-prices-1Y'!B$2:B$117  ,"&gt;="&amp;G59*(100-$B$2)/100, 'azure-vm-prices-1Y'!D$2:D$117,  K59, 'azure-vm-prices-1Y'!E$2:E$117,  L59), _xlfn.MINIFS('azure-vm-prices-1Y'!I$2:I$117,   'azure-vm-prices-1Y'!A$2:A$117  ,"&gt;="&amp;F59*(100-$B$2)/100, 'azure-vm-prices-1Y'!B$2:B$117,  "&gt;="&amp;G59*(100-$B$2)/100, 'azure-vm-prices-1Y'!D$2:D$117,  K59, 'azure-vm-prices-1Y'!E$2:E$117,  L59)),"")</f>
        <v>0</v>
      </c>
      <c r="Y59" s="4">
        <f>IF(Q59="YES",VLOOKUP(Z59 &amp; K59 &amp; L59,'azure-vm-prices-3Y'!G$2:H$118  , 2, 0),"")</f>
        <v>0</v>
      </c>
      <c r="Z59" s="4">
        <f>IF(Q59="YES", IF(O59="YES" , _xlfn.MINIFS('azure-vm-prices-3Y'!C$2:C$117,   'azure-vm-prices-3Y'!A$2:A$117  ,"&gt;="&amp;F59*(100-$B$2)/100, 'azure-vm-prices-3Y'!B$2:B$117  ,"&gt;="&amp;G59*(100-$B$2)/100, 'azure-vm-prices-3Y'!D$2:D$117,  K59, 'azure-vm-prices-3Y'!E$2:E$117,  L59), _xlfn.MINIFS('azure-vm-prices-3Y'!I$2:I$117,   'azure-vm-prices-3Y'!A$2:A$117  ,"&gt;="&amp;F59*(100-$B$2)/100, 'azure-vm-prices-3Y'!B$2:B$117,  "&gt;="&amp;G59*(100-$B$2)/100, 'azure-vm-prices-3Y'!D$2:D$117,  K59, 'azure-vm-prices-3Y'!E$2:E$117,  L59)),"")</f>
        <v>0</v>
      </c>
      <c r="AA59" s="4">
        <f>IF(Q59="YES",N59*V59*12,"")</f>
        <v>0</v>
      </c>
      <c r="AB59" s="4">
        <f>IF(Q59="YES",X59*8760,"")</f>
        <v>0</v>
      </c>
      <c r="AC59" s="4">
        <f>IF(Q59="YES",Z59*8760,"")</f>
        <v>0</v>
      </c>
      <c r="AD59" s="4">
        <f>IF(Q59="YES",IF(P59="YES", MIN(AA59:AC59), AA59),"")</f>
        <v>0</v>
      </c>
      <c r="AE59" s="4">
        <f>IF(AND(I59="STANDARD",Q59="YES",H59&lt;'azure-standard-disk-prices'!B2, H59&gt;0),1+IF(M59="YES",1),"")</f>
        <v>0</v>
      </c>
      <c r="AF59" s="4">
        <f>IF(AND(I59="STANDARD",Q59="YES",H59&gt;'azure-standard-disk-prices'!B2,H59&lt;'azure-standard-disk-prices'!B3),1+IF(M59="YES",1),"")</f>
        <v>0</v>
      </c>
      <c r="AG59" s="4">
        <f>IF(AND(I59="STANDARD",Q59="YES",H59&gt;'azure-standard-disk-prices'!B3,H59&lt;'azure-standard-disk-prices'!B4),1+IF(M59="YES",1),"")</f>
        <v>0</v>
      </c>
      <c r="AH59" s="4">
        <f>IF(AND(I59="STANDARD",Q59="YES",H59&gt;'azure-standard-disk-prices'!B4,H59&lt;'azure-standard-disk-prices'!B5),1+IF(M59="YES",1),"")</f>
        <v>0</v>
      </c>
      <c r="AI59" s="4">
        <f>IF(AND(I59="STANDARD",Q59="YES",H59&gt;'azure-standard-disk-prices'!B5,H59&lt;'azure-standard-disk-prices'!B6),1+IF(M59="YES",1),"")</f>
        <v>0</v>
      </c>
      <c r="AJ59" s="4">
        <f>IF(AND(I59="STANDARD",Q59="YES",H59&gt;'azure-standard-disk-prices'!B6,H59&lt;'azure-standard-disk-prices'!B7),1+IF(M59="YES",1),"")</f>
        <v>0</v>
      </c>
      <c r="AK59" s="4">
        <f>IF(AND(I59="STANDARD",Q59="YES",H59&gt;'azure-standard-disk-prices'!B7,H59&lt;'azure-standard-disk-prices'!B8),1+IF(M59="YES",1),"")</f>
        <v>0</v>
      </c>
      <c r="AL59" s="4">
        <f>IF(AND(I59="STANDARD",Q59="YES",H59&gt;'azure-standard-disk-prices'!B8,H59&lt;'azure-standard-disk-prices'!B9),1+IF(M59="YES",1),"")</f>
        <v>0</v>
      </c>
      <c r="AM59" s="4">
        <f>IF(AND(I58="PREMIUM",Q58="YES",H58&lt;'azure-premium-disk-prices'!B2,H58&gt;0),1+IF(M58="YES",1),"")</f>
        <v>0</v>
      </c>
      <c r="AN59" s="4">
        <f>IF(AND(I58="PREMIUM",Q58="YES",H58&gt;'azure-premium-disk-prices'!B2,H58&lt;'azure-premium-disk-prices'!B3),1+IF(M58="YES",1),"")</f>
        <v>0</v>
      </c>
      <c r="AO59" s="4">
        <f>IF(AND(I58="PREMIUM",Q58="YES",H58&gt;'azure-premium-disk-prices'!B3,H58&lt;'azure-premium-disk-prices'!B4),1+IF(M58="YES",1),"")</f>
        <v>0</v>
      </c>
      <c r="AP59" s="4">
        <f>IF(AND(I58="PREMIUM",Q58="YES",H58&gt;'azure-premium-disk-prices'!B4,H58&lt;'azure-premium-disk-prices'!B5),1+IF(M58="YES",1),"")</f>
        <v>0</v>
      </c>
      <c r="AQ59" s="4">
        <f>IF(AND(I58="PREMIUM",Q58="YES",H58&gt;'azure-premium-disk-prices'!B5,H58&lt;'azure-premium-disk-prices'!B6),1+IF(M58="YES",1),"")</f>
        <v>0</v>
      </c>
      <c r="AR59" s="4">
        <f>IF(AND(I58="PREMIUM",Q58="YES",H58&gt;'azure-premium-disk-prices'!B6,H58&lt;'azure-premium-disk-prices'!B7),1+IF(M58="YES",1),"")</f>
        <v>0</v>
      </c>
      <c r="AS59" s="4">
        <f>IF(AND(I58="PREMIUM",Q58="YES",H58&gt;'azure-premium-disk-prices'!B7,H58&lt;'azure-premium-disk-prices'!B8),1+IF(M58="YES",1),"")</f>
        <v>0</v>
      </c>
      <c r="AT59" s="4">
        <f>IF(AND(I58="PREMIUM",Q58="YES",H58&gt;'azure-premium-disk-prices'!B8,H58&lt;'azure-premium-disk-prices'!B9),1+IF(M58="YES",1),"")</f>
        <v>0</v>
      </c>
      <c r="AU59" s="4">
        <f>IF(AND(M59="YES", Q59="YES"),1,"")</f>
        <v>0</v>
      </c>
      <c r="AV59" s="4">
        <f>IF(AND(J59="STANDARD", Q59="YES"), IF(M59="YES",2,1) ,"")</f>
        <v>0</v>
      </c>
      <c r="AW59" s="4">
        <f>IF( AND(J59="PREMIUM",  Q59="YES"), IF(M59="YES",2,1) ,"")</f>
        <v>0</v>
      </c>
    </row>
    <row r="60" spans="5:49">
      <c r="E60" s="3"/>
      <c r="F60" s="3"/>
      <c r="G60" s="3"/>
      <c r="H60" s="3"/>
      <c r="I60" s="3" t="s">
        <v>10</v>
      </c>
      <c r="J60" s="3" t="s">
        <v>10</v>
      </c>
      <c r="K60" s="3" t="s">
        <v>7</v>
      </c>
      <c r="L60" s="3" t="s">
        <v>7</v>
      </c>
      <c r="M60" s="3" t="s">
        <v>7</v>
      </c>
      <c r="N60" s="3">
        <v>730</v>
      </c>
      <c r="O60" s="3" t="s">
        <v>7</v>
      </c>
      <c r="P60" s="3" t="s">
        <v>3</v>
      </c>
      <c r="Q60" s="3">
        <f>IF(AND(E60&lt;&gt;"", F60&lt;&gt;"", G60&lt;&gt;"", H60&lt;&gt;"", I60&lt;&gt;"", J60&lt;&gt;"", K60&lt;&gt;"", L60&lt;&gt;"", M60&lt;&gt;"", N60&lt;&gt;"", O60&lt;&gt;""),"YES","NO")</f>
        <v>0</v>
      </c>
      <c r="R60" s="4">
        <f>IF(AD60=AA60, U60, IF(AD60=AB60,W60,Y60))</f>
        <v>0</v>
      </c>
      <c r="S60" s="4">
        <f>AD60</f>
        <v>0</v>
      </c>
      <c r="T60" s="4">
        <f> IF(AA60="" ,"",IF(AD60=AA60, "PAYG", IF(AD60=AB60,"1Y RI","3Y RI")))</f>
        <v>0</v>
      </c>
      <c r="U60" s="4">
        <f>IF(Q60="YES",VLOOKUP(V60 &amp; K60 &amp; L60,'azure-vm-prices-base'!G$2:H$118, 2, 0),"")</f>
        <v>0</v>
      </c>
      <c r="V60" s="4">
        <f>IF(Q60="YES", IF(O60="YES" , _xlfn.MINIFS('azure-vm-prices-base'!C$2:C$117, 'azure-vm-prices-base'!A$2:A$117,"&gt;="&amp;F60*(100-$B$2)/100, 'azure-vm-prices-base'!B$2:B$117,"&gt;="&amp;G60*(100-$B$2)/100, 'azure-vm-prices-base'!D$2:D$117,K60, 'azure-vm-prices-base'!E$2:E$117,L60), _xlfn.MINIFS('azure-vm-prices-base'!I$2:I$117, 'azure-vm-prices-base'!A$2:A$117,"&gt;="&amp;F60*(100-$B$2)/100, 'azure-vm-prices-base'!B$2:B$117,"&gt;="&amp;G60*(100-$B$2)/100, 'azure-vm-prices-base'!D$2:D$117,K60, 'azure-vm-prices-base'!E$2:E$117,L60)),"")</f>
        <v>0</v>
      </c>
      <c r="W60" s="4">
        <f>IF(Q60="YES",VLOOKUP(X60 &amp; K60 &amp; L60,'azure-vm-prices-1Y'!G$2:H$118  , 2, 0),"")</f>
        <v>0</v>
      </c>
      <c r="X60" s="4">
        <f>IF(Q60="YES", IF(O60="YES" , _xlfn.MINIFS('azure-vm-prices-1Y'!C$2:C$117,   'azure-vm-prices-1Y'!A$2:A$117  ,"&gt;="&amp;F60*(100-$B$2)/100, 'azure-vm-prices-1Y'!B$2:B$117  ,"&gt;="&amp;G60*(100-$B$2)/100, 'azure-vm-prices-1Y'!D$2:D$117,  K60, 'azure-vm-prices-1Y'!E$2:E$117,  L60), _xlfn.MINIFS('azure-vm-prices-1Y'!I$2:I$117,   'azure-vm-prices-1Y'!A$2:A$117  ,"&gt;="&amp;F60*(100-$B$2)/100, 'azure-vm-prices-1Y'!B$2:B$117,  "&gt;="&amp;G60*(100-$B$2)/100, 'azure-vm-prices-1Y'!D$2:D$117,  K60, 'azure-vm-prices-1Y'!E$2:E$117,  L60)),"")</f>
        <v>0</v>
      </c>
      <c r="Y60" s="4">
        <f>IF(Q60="YES",VLOOKUP(Z60 &amp; K60 &amp; L60,'azure-vm-prices-3Y'!G$2:H$118  , 2, 0),"")</f>
        <v>0</v>
      </c>
      <c r="Z60" s="4">
        <f>IF(Q60="YES", IF(O60="YES" , _xlfn.MINIFS('azure-vm-prices-3Y'!C$2:C$117,   'azure-vm-prices-3Y'!A$2:A$117  ,"&gt;="&amp;F60*(100-$B$2)/100, 'azure-vm-prices-3Y'!B$2:B$117  ,"&gt;="&amp;G60*(100-$B$2)/100, 'azure-vm-prices-3Y'!D$2:D$117,  K60, 'azure-vm-prices-3Y'!E$2:E$117,  L60), _xlfn.MINIFS('azure-vm-prices-3Y'!I$2:I$117,   'azure-vm-prices-3Y'!A$2:A$117  ,"&gt;="&amp;F60*(100-$B$2)/100, 'azure-vm-prices-3Y'!B$2:B$117,  "&gt;="&amp;G60*(100-$B$2)/100, 'azure-vm-prices-3Y'!D$2:D$117,  K60, 'azure-vm-prices-3Y'!E$2:E$117,  L60)),"")</f>
        <v>0</v>
      </c>
      <c r="AA60" s="4">
        <f>IF(Q60="YES",N60*V60*12,"")</f>
        <v>0</v>
      </c>
      <c r="AB60" s="4">
        <f>IF(Q60="YES",X60*8760,"")</f>
        <v>0</v>
      </c>
      <c r="AC60" s="4">
        <f>IF(Q60="YES",Z60*8760,"")</f>
        <v>0</v>
      </c>
      <c r="AD60" s="4">
        <f>IF(Q60="YES",IF(P60="YES", MIN(AA60:AC60), AA60),"")</f>
        <v>0</v>
      </c>
      <c r="AE60" s="4">
        <f>IF(AND(I60="STANDARD",Q60="YES",H60&lt;'azure-standard-disk-prices'!B2, H60&gt;0),1+IF(M60="YES",1),"")</f>
        <v>0</v>
      </c>
      <c r="AF60" s="4">
        <f>IF(AND(I60="STANDARD",Q60="YES",H60&gt;'azure-standard-disk-prices'!B2,H60&lt;'azure-standard-disk-prices'!B3),1+IF(M60="YES",1),"")</f>
        <v>0</v>
      </c>
      <c r="AG60" s="4">
        <f>IF(AND(I60="STANDARD",Q60="YES",H60&gt;'azure-standard-disk-prices'!B3,H60&lt;'azure-standard-disk-prices'!B4),1+IF(M60="YES",1),"")</f>
        <v>0</v>
      </c>
      <c r="AH60" s="4">
        <f>IF(AND(I60="STANDARD",Q60="YES",H60&gt;'azure-standard-disk-prices'!B4,H60&lt;'azure-standard-disk-prices'!B5),1+IF(M60="YES",1),"")</f>
        <v>0</v>
      </c>
      <c r="AI60" s="4">
        <f>IF(AND(I60="STANDARD",Q60="YES",H60&gt;'azure-standard-disk-prices'!B5,H60&lt;'azure-standard-disk-prices'!B6),1+IF(M60="YES",1),"")</f>
        <v>0</v>
      </c>
      <c r="AJ60" s="4">
        <f>IF(AND(I60="STANDARD",Q60="YES",H60&gt;'azure-standard-disk-prices'!B6,H60&lt;'azure-standard-disk-prices'!B7),1+IF(M60="YES",1),"")</f>
        <v>0</v>
      </c>
      <c r="AK60" s="4">
        <f>IF(AND(I60="STANDARD",Q60="YES",H60&gt;'azure-standard-disk-prices'!B7,H60&lt;'azure-standard-disk-prices'!B8),1+IF(M60="YES",1),"")</f>
        <v>0</v>
      </c>
      <c r="AL60" s="4">
        <f>IF(AND(I60="STANDARD",Q60="YES",H60&gt;'azure-standard-disk-prices'!B8,H60&lt;'azure-standard-disk-prices'!B9),1+IF(M60="YES",1),"")</f>
        <v>0</v>
      </c>
      <c r="AM60" s="4">
        <f>IF(AND(I59="PREMIUM",Q59="YES",H59&lt;'azure-premium-disk-prices'!B2,H59&gt;0),1+IF(M59="YES",1),"")</f>
        <v>0</v>
      </c>
      <c r="AN60" s="4">
        <f>IF(AND(I59="PREMIUM",Q59="YES",H59&gt;'azure-premium-disk-prices'!B2,H59&lt;'azure-premium-disk-prices'!B3),1+IF(M59="YES",1),"")</f>
        <v>0</v>
      </c>
      <c r="AO60" s="4">
        <f>IF(AND(I59="PREMIUM",Q59="YES",H59&gt;'azure-premium-disk-prices'!B3,H59&lt;'azure-premium-disk-prices'!B4),1+IF(M59="YES",1),"")</f>
        <v>0</v>
      </c>
      <c r="AP60" s="4">
        <f>IF(AND(I59="PREMIUM",Q59="YES",H59&gt;'azure-premium-disk-prices'!B4,H59&lt;'azure-premium-disk-prices'!B5),1+IF(M59="YES",1),"")</f>
        <v>0</v>
      </c>
      <c r="AQ60" s="4">
        <f>IF(AND(I59="PREMIUM",Q59="YES",H59&gt;'azure-premium-disk-prices'!B5,H59&lt;'azure-premium-disk-prices'!B6),1+IF(M59="YES",1),"")</f>
        <v>0</v>
      </c>
      <c r="AR60" s="4">
        <f>IF(AND(I59="PREMIUM",Q59="YES",H59&gt;'azure-premium-disk-prices'!B6,H59&lt;'azure-premium-disk-prices'!B7),1+IF(M59="YES",1),"")</f>
        <v>0</v>
      </c>
      <c r="AS60" s="4">
        <f>IF(AND(I59="PREMIUM",Q59="YES",H59&gt;'azure-premium-disk-prices'!B7,H59&lt;'azure-premium-disk-prices'!B8),1+IF(M59="YES",1),"")</f>
        <v>0</v>
      </c>
      <c r="AT60" s="4">
        <f>IF(AND(I59="PREMIUM",Q59="YES",H59&gt;'azure-premium-disk-prices'!B8,H59&lt;'azure-premium-disk-prices'!B9),1+IF(M59="YES",1),"")</f>
        <v>0</v>
      </c>
      <c r="AU60" s="4">
        <f>IF(AND(M60="YES", Q60="YES"),1,"")</f>
        <v>0</v>
      </c>
      <c r="AV60" s="4">
        <f>IF(AND(J60="STANDARD", Q60="YES"), IF(M60="YES",2,1) ,"")</f>
        <v>0</v>
      </c>
      <c r="AW60" s="4">
        <f>IF( AND(J60="PREMIUM",  Q60="YES"), IF(M60="YES",2,1) ,"")</f>
        <v>0</v>
      </c>
    </row>
    <row r="61" spans="5:49">
      <c r="E61" s="3"/>
      <c r="F61" s="3"/>
      <c r="G61" s="3"/>
      <c r="H61" s="3"/>
      <c r="I61" s="3" t="s">
        <v>10</v>
      </c>
      <c r="J61" s="3" t="s">
        <v>10</v>
      </c>
      <c r="K61" s="3" t="s">
        <v>7</v>
      </c>
      <c r="L61" s="3" t="s">
        <v>7</v>
      </c>
      <c r="M61" s="3" t="s">
        <v>7</v>
      </c>
      <c r="N61" s="3">
        <v>730</v>
      </c>
      <c r="O61" s="3" t="s">
        <v>7</v>
      </c>
      <c r="P61" s="3" t="s">
        <v>3</v>
      </c>
      <c r="Q61" s="3">
        <f>IF(AND(E61&lt;&gt;"", F61&lt;&gt;"", G61&lt;&gt;"", H61&lt;&gt;"", I61&lt;&gt;"", J61&lt;&gt;"", K61&lt;&gt;"", L61&lt;&gt;"", M61&lt;&gt;"", N61&lt;&gt;"", O61&lt;&gt;""),"YES","NO")</f>
        <v>0</v>
      </c>
      <c r="R61" s="4">
        <f>IF(AD61=AA61, U61, IF(AD61=AB61,W61,Y61))</f>
        <v>0</v>
      </c>
      <c r="S61" s="4">
        <f>AD61</f>
        <v>0</v>
      </c>
      <c r="T61" s="4">
        <f> IF(AA61="" ,"",IF(AD61=AA61, "PAYG", IF(AD61=AB61,"1Y RI","3Y RI")))</f>
        <v>0</v>
      </c>
      <c r="U61" s="4">
        <f>IF(Q61="YES",VLOOKUP(V61 &amp; K61 &amp; L61,'azure-vm-prices-base'!G$2:H$118, 2, 0),"")</f>
        <v>0</v>
      </c>
      <c r="V61" s="4">
        <f>IF(Q61="YES", IF(O61="YES" , _xlfn.MINIFS('azure-vm-prices-base'!C$2:C$117, 'azure-vm-prices-base'!A$2:A$117,"&gt;="&amp;F61*(100-$B$2)/100, 'azure-vm-prices-base'!B$2:B$117,"&gt;="&amp;G61*(100-$B$2)/100, 'azure-vm-prices-base'!D$2:D$117,K61, 'azure-vm-prices-base'!E$2:E$117,L61), _xlfn.MINIFS('azure-vm-prices-base'!I$2:I$117, 'azure-vm-prices-base'!A$2:A$117,"&gt;="&amp;F61*(100-$B$2)/100, 'azure-vm-prices-base'!B$2:B$117,"&gt;="&amp;G61*(100-$B$2)/100, 'azure-vm-prices-base'!D$2:D$117,K61, 'azure-vm-prices-base'!E$2:E$117,L61)),"")</f>
        <v>0</v>
      </c>
      <c r="W61" s="4">
        <f>IF(Q61="YES",VLOOKUP(X61 &amp; K61 &amp; L61,'azure-vm-prices-1Y'!G$2:H$118  , 2, 0),"")</f>
        <v>0</v>
      </c>
      <c r="X61" s="4">
        <f>IF(Q61="YES", IF(O61="YES" , _xlfn.MINIFS('azure-vm-prices-1Y'!C$2:C$117,   'azure-vm-prices-1Y'!A$2:A$117  ,"&gt;="&amp;F61*(100-$B$2)/100, 'azure-vm-prices-1Y'!B$2:B$117  ,"&gt;="&amp;G61*(100-$B$2)/100, 'azure-vm-prices-1Y'!D$2:D$117,  K61, 'azure-vm-prices-1Y'!E$2:E$117,  L61), _xlfn.MINIFS('azure-vm-prices-1Y'!I$2:I$117,   'azure-vm-prices-1Y'!A$2:A$117  ,"&gt;="&amp;F61*(100-$B$2)/100, 'azure-vm-prices-1Y'!B$2:B$117,  "&gt;="&amp;G61*(100-$B$2)/100, 'azure-vm-prices-1Y'!D$2:D$117,  K61, 'azure-vm-prices-1Y'!E$2:E$117,  L61)),"")</f>
        <v>0</v>
      </c>
      <c r="Y61" s="4">
        <f>IF(Q61="YES",VLOOKUP(Z61 &amp; K61 &amp; L61,'azure-vm-prices-3Y'!G$2:H$118  , 2, 0),"")</f>
        <v>0</v>
      </c>
      <c r="Z61" s="4">
        <f>IF(Q61="YES", IF(O61="YES" , _xlfn.MINIFS('azure-vm-prices-3Y'!C$2:C$117,   'azure-vm-prices-3Y'!A$2:A$117  ,"&gt;="&amp;F61*(100-$B$2)/100, 'azure-vm-prices-3Y'!B$2:B$117  ,"&gt;="&amp;G61*(100-$B$2)/100, 'azure-vm-prices-3Y'!D$2:D$117,  K61, 'azure-vm-prices-3Y'!E$2:E$117,  L61), _xlfn.MINIFS('azure-vm-prices-3Y'!I$2:I$117,   'azure-vm-prices-3Y'!A$2:A$117  ,"&gt;="&amp;F61*(100-$B$2)/100, 'azure-vm-prices-3Y'!B$2:B$117,  "&gt;="&amp;G61*(100-$B$2)/100, 'azure-vm-prices-3Y'!D$2:D$117,  K61, 'azure-vm-prices-3Y'!E$2:E$117,  L61)),"")</f>
        <v>0</v>
      </c>
      <c r="AA61" s="4">
        <f>IF(Q61="YES",N61*V61*12,"")</f>
        <v>0</v>
      </c>
      <c r="AB61" s="4">
        <f>IF(Q61="YES",X61*8760,"")</f>
        <v>0</v>
      </c>
      <c r="AC61" s="4">
        <f>IF(Q61="YES",Z61*8760,"")</f>
        <v>0</v>
      </c>
      <c r="AD61" s="4">
        <f>IF(Q61="YES",IF(P61="YES", MIN(AA61:AC61), AA61),"")</f>
        <v>0</v>
      </c>
      <c r="AE61" s="4">
        <f>IF(AND(I61="STANDARD",Q61="YES",H61&lt;'azure-standard-disk-prices'!B2, H61&gt;0),1+IF(M61="YES",1),"")</f>
        <v>0</v>
      </c>
      <c r="AF61" s="4">
        <f>IF(AND(I61="STANDARD",Q61="YES",H61&gt;'azure-standard-disk-prices'!B2,H61&lt;'azure-standard-disk-prices'!B3),1+IF(M61="YES",1),"")</f>
        <v>0</v>
      </c>
      <c r="AG61" s="4">
        <f>IF(AND(I61="STANDARD",Q61="YES",H61&gt;'azure-standard-disk-prices'!B3,H61&lt;'azure-standard-disk-prices'!B4),1+IF(M61="YES",1),"")</f>
        <v>0</v>
      </c>
      <c r="AH61" s="4">
        <f>IF(AND(I61="STANDARD",Q61="YES",H61&gt;'azure-standard-disk-prices'!B4,H61&lt;'azure-standard-disk-prices'!B5),1+IF(M61="YES",1),"")</f>
        <v>0</v>
      </c>
      <c r="AI61" s="4">
        <f>IF(AND(I61="STANDARD",Q61="YES",H61&gt;'azure-standard-disk-prices'!B5,H61&lt;'azure-standard-disk-prices'!B6),1+IF(M61="YES",1),"")</f>
        <v>0</v>
      </c>
      <c r="AJ61" s="4">
        <f>IF(AND(I61="STANDARD",Q61="YES",H61&gt;'azure-standard-disk-prices'!B6,H61&lt;'azure-standard-disk-prices'!B7),1+IF(M61="YES",1),"")</f>
        <v>0</v>
      </c>
      <c r="AK61" s="4">
        <f>IF(AND(I61="STANDARD",Q61="YES",H61&gt;'azure-standard-disk-prices'!B7,H61&lt;'azure-standard-disk-prices'!B8),1+IF(M61="YES",1),"")</f>
        <v>0</v>
      </c>
      <c r="AL61" s="4">
        <f>IF(AND(I61="STANDARD",Q61="YES",H61&gt;'azure-standard-disk-prices'!B8,H61&lt;'azure-standard-disk-prices'!B9),1+IF(M61="YES",1),"")</f>
        <v>0</v>
      </c>
      <c r="AM61" s="4">
        <f>IF(AND(I60="PREMIUM",Q60="YES",H60&lt;'azure-premium-disk-prices'!B2,H60&gt;0),1+IF(M60="YES",1),"")</f>
        <v>0</v>
      </c>
      <c r="AN61" s="4">
        <f>IF(AND(I60="PREMIUM",Q60="YES",H60&gt;'azure-premium-disk-prices'!B2,H60&lt;'azure-premium-disk-prices'!B3),1+IF(M60="YES",1),"")</f>
        <v>0</v>
      </c>
      <c r="AO61" s="4">
        <f>IF(AND(I60="PREMIUM",Q60="YES",H60&gt;'azure-premium-disk-prices'!B3,H60&lt;'azure-premium-disk-prices'!B4),1+IF(M60="YES",1),"")</f>
        <v>0</v>
      </c>
      <c r="AP61" s="4">
        <f>IF(AND(I60="PREMIUM",Q60="YES",H60&gt;'azure-premium-disk-prices'!B4,H60&lt;'azure-premium-disk-prices'!B5),1+IF(M60="YES",1),"")</f>
        <v>0</v>
      </c>
      <c r="AQ61" s="4">
        <f>IF(AND(I60="PREMIUM",Q60="YES",H60&gt;'azure-premium-disk-prices'!B5,H60&lt;'azure-premium-disk-prices'!B6),1+IF(M60="YES",1),"")</f>
        <v>0</v>
      </c>
      <c r="AR61" s="4">
        <f>IF(AND(I60="PREMIUM",Q60="YES",H60&gt;'azure-premium-disk-prices'!B6,H60&lt;'azure-premium-disk-prices'!B7),1+IF(M60="YES",1),"")</f>
        <v>0</v>
      </c>
      <c r="AS61" s="4">
        <f>IF(AND(I60="PREMIUM",Q60="YES",H60&gt;'azure-premium-disk-prices'!B7,H60&lt;'azure-premium-disk-prices'!B8),1+IF(M60="YES",1),"")</f>
        <v>0</v>
      </c>
      <c r="AT61" s="4">
        <f>IF(AND(I60="PREMIUM",Q60="YES",H60&gt;'azure-premium-disk-prices'!B8,H60&lt;'azure-premium-disk-prices'!B9),1+IF(M60="YES",1),"")</f>
        <v>0</v>
      </c>
      <c r="AU61" s="4">
        <f>IF(AND(M61="YES", Q61="YES"),1,"")</f>
        <v>0</v>
      </c>
      <c r="AV61" s="4">
        <f>IF(AND(J61="STANDARD", Q61="YES"), IF(M61="YES",2,1) ,"")</f>
        <v>0</v>
      </c>
      <c r="AW61" s="4">
        <f>IF( AND(J61="PREMIUM",  Q61="YES"), IF(M61="YES",2,1) ,"")</f>
        <v>0</v>
      </c>
    </row>
    <row r="62" spans="5:49">
      <c r="E62" s="3"/>
      <c r="F62" s="3"/>
      <c r="G62" s="3"/>
      <c r="H62" s="3"/>
      <c r="I62" s="3" t="s">
        <v>10</v>
      </c>
      <c r="J62" s="3" t="s">
        <v>10</v>
      </c>
      <c r="K62" s="3" t="s">
        <v>7</v>
      </c>
      <c r="L62" s="3" t="s">
        <v>7</v>
      </c>
      <c r="M62" s="3" t="s">
        <v>7</v>
      </c>
      <c r="N62" s="3">
        <v>730</v>
      </c>
      <c r="O62" s="3" t="s">
        <v>7</v>
      </c>
      <c r="P62" s="3" t="s">
        <v>3</v>
      </c>
      <c r="Q62" s="3">
        <f>IF(AND(E62&lt;&gt;"", F62&lt;&gt;"", G62&lt;&gt;"", H62&lt;&gt;"", I62&lt;&gt;"", J62&lt;&gt;"", K62&lt;&gt;"", L62&lt;&gt;"", M62&lt;&gt;"", N62&lt;&gt;"", O62&lt;&gt;""),"YES","NO")</f>
        <v>0</v>
      </c>
      <c r="R62" s="4">
        <f>IF(AD62=AA62, U62, IF(AD62=AB62,W62,Y62))</f>
        <v>0</v>
      </c>
      <c r="S62" s="4">
        <f>AD62</f>
        <v>0</v>
      </c>
      <c r="T62" s="4">
        <f> IF(AA62="" ,"",IF(AD62=AA62, "PAYG", IF(AD62=AB62,"1Y RI","3Y RI")))</f>
        <v>0</v>
      </c>
      <c r="U62" s="4">
        <f>IF(Q62="YES",VLOOKUP(V62 &amp; K62 &amp; L62,'azure-vm-prices-base'!G$2:H$118, 2, 0),"")</f>
        <v>0</v>
      </c>
      <c r="V62" s="4">
        <f>IF(Q62="YES", IF(O62="YES" , _xlfn.MINIFS('azure-vm-prices-base'!C$2:C$117, 'azure-vm-prices-base'!A$2:A$117,"&gt;="&amp;F62*(100-$B$2)/100, 'azure-vm-prices-base'!B$2:B$117,"&gt;="&amp;G62*(100-$B$2)/100, 'azure-vm-prices-base'!D$2:D$117,K62, 'azure-vm-prices-base'!E$2:E$117,L62), _xlfn.MINIFS('azure-vm-prices-base'!I$2:I$117, 'azure-vm-prices-base'!A$2:A$117,"&gt;="&amp;F62*(100-$B$2)/100, 'azure-vm-prices-base'!B$2:B$117,"&gt;="&amp;G62*(100-$B$2)/100, 'azure-vm-prices-base'!D$2:D$117,K62, 'azure-vm-prices-base'!E$2:E$117,L62)),"")</f>
        <v>0</v>
      </c>
      <c r="W62" s="4">
        <f>IF(Q62="YES",VLOOKUP(X62 &amp; K62 &amp; L62,'azure-vm-prices-1Y'!G$2:H$118  , 2, 0),"")</f>
        <v>0</v>
      </c>
      <c r="X62" s="4">
        <f>IF(Q62="YES", IF(O62="YES" , _xlfn.MINIFS('azure-vm-prices-1Y'!C$2:C$117,   'azure-vm-prices-1Y'!A$2:A$117  ,"&gt;="&amp;F62*(100-$B$2)/100, 'azure-vm-prices-1Y'!B$2:B$117  ,"&gt;="&amp;G62*(100-$B$2)/100, 'azure-vm-prices-1Y'!D$2:D$117,  K62, 'azure-vm-prices-1Y'!E$2:E$117,  L62), _xlfn.MINIFS('azure-vm-prices-1Y'!I$2:I$117,   'azure-vm-prices-1Y'!A$2:A$117  ,"&gt;="&amp;F62*(100-$B$2)/100, 'azure-vm-prices-1Y'!B$2:B$117,  "&gt;="&amp;G62*(100-$B$2)/100, 'azure-vm-prices-1Y'!D$2:D$117,  K62, 'azure-vm-prices-1Y'!E$2:E$117,  L62)),"")</f>
        <v>0</v>
      </c>
      <c r="Y62" s="4">
        <f>IF(Q62="YES",VLOOKUP(Z62 &amp; K62 &amp; L62,'azure-vm-prices-3Y'!G$2:H$118  , 2, 0),"")</f>
        <v>0</v>
      </c>
      <c r="Z62" s="4">
        <f>IF(Q62="YES", IF(O62="YES" , _xlfn.MINIFS('azure-vm-prices-3Y'!C$2:C$117,   'azure-vm-prices-3Y'!A$2:A$117  ,"&gt;="&amp;F62*(100-$B$2)/100, 'azure-vm-prices-3Y'!B$2:B$117  ,"&gt;="&amp;G62*(100-$B$2)/100, 'azure-vm-prices-3Y'!D$2:D$117,  K62, 'azure-vm-prices-3Y'!E$2:E$117,  L62), _xlfn.MINIFS('azure-vm-prices-3Y'!I$2:I$117,   'azure-vm-prices-3Y'!A$2:A$117  ,"&gt;="&amp;F62*(100-$B$2)/100, 'azure-vm-prices-3Y'!B$2:B$117,  "&gt;="&amp;G62*(100-$B$2)/100, 'azure-vm-prices-3Y'!D$2:D$117,  K62, 'azure-vm-prices-3Y'!E$2:E$117,  L62)),"")</f>
        <v>0</v>
      </c>
      <c r="AA62" s="4">
        <f>IF(Q62="YES",N62*V62*12,"")</f>
        <v>0</v>
      </c>
      <c r="AB62" s="4">
        <f>IF(Q62="YES",X62*8760,"")</f>
        <v>0</v>
      </c>
      <c r="AC62" s="4">
        <f>IF(Q62="YES",Z62*8760,"")</f>
        <v>0</v>
      </c>
      <c r="AD62" s="4">
        <f>IF(Q62="YES",IF(P62="YES", MIN(AA62:AC62), AA62),"")</f>
        <v>0</v>
      </c>
      <c r="AE62" s="4">
        <f>IF(AND(I62="STANDARD",Q62="YES",H62&lt;'azure-standard-disk-prices'!B2, H62&gt;0),1+IF(M62="YES",1),"")</f>
        <v>0</v>
      </c>
      <c r="AF62" s="4">
        <f>IF(AND(I62="STANDARD",Q62="YES",H62&gt;'azure-standard-disk-prices'!B2,H62&lt;'azure-standard-disk-prices'!B3),1+IF(M62="YES",1),"")</f>
        <v>0</v>
      </c>
      <c r="AG62" s="4">
        <f>IF(AND(I62="STANDARD",Q62="YES",H62&gt;'azure-standard-disk-prices'!B3,H62&lt;'azure-standard-disk-prices'!B4),1+IF(M62="YES",1),"")</f>
        <v>0</v>
      </c>
      <c r="AH62" s="4">
        <f>IF(AND(I62="STANDARD",Q62="YES",H62&gt;'azure-standard-disk-prices'!B4,H62&lt;'azure-standard-disk-prices'!B5),1+IF(M62="YES",1),"")</f>
        <v>0</v>
      </c>
      <c r="AI62" s="4">
        <f>IF(AND(I62="STANDARD",Q62="YES",H62&gt;'azure-standard-disk-prices'!B5,H62&lt;'azure-standard-disk-prices'!B6),1+IF(M62="YES",1),"")</f>
        <v>0</v>
      </c>
      <c r="AJ62" s="4">
        <f>IF(AND(I62="STANDARD",Q62="YES",H62&gt;'azure-standard-disk-prices'!B6,H62&lt;'azure-standard-disk-prices'!B7),1+IF(M62="YES",1),"")</f>
        <v>0</v>
      </c>
      <c r="AK62" s="4">
        <f>IF(AND(I62="STANDARD",Q62="YES",H62&gt;'azure-standard-disk-prices'!B7,H62&lt;'azure-standard-disk-prices'!B8),1+IF(M62="YES",1),"")</f>
        <v>0</v>
      </c>
      <c r="AL62" s="4">
        <f>IF(AND(I62="STANDARD",Q62="YES",H62&gt;'azure-standard-disk-prices'!B8,H62&lt;'azure-standard-disk-prices'!B9),1+IF(M62="YES",1),"")</f>
        <v>0</v>
      </c>
      <c r="AM62" s="4">
        <f>IF(AND(I61="PREMIUM",Q61="YES",H61&lt;'azure-premium-disk-prices'!B2,H61&gt;0),1+IF(M61="YES",1),"")</f>
        <v>0</v>
      </c>
      <c r="AN62" s="4">
        <f>IF(AND(I61="PREMIUM",Q61="YES",H61&gt;'azure-premium-disk-prices'!B2,H61&lt;'azure-premium-disk-prices'!B3),1+IF(M61="YES",1),"")</f>
        <v>0</v>
      </c>
      <c r="AO62" s="4">
        <f>IF(AND(I61="PREMIUM",Q61="YES",H61&gt;'azure-premium-disk-prices'!B3,H61&lt;'azure-premium-disk-prices'!B4),1+IF(M61="YES",1),"")</f>
        <v>0</v>
      </c>
      <c r="AP62" s="4">
        <f>IF(AND(I61="PREMIUM",Q61="YES",H61&gt;'azure-premium-disk-prices'!B4,H61&lt;'azure-premium-disk-prices'!B5),1+IF(M61="YES",1),"")</f>
        <v>0</v>
      </c>
      <c r="AQ62" s="4">
        <f>IF(AND(I61="PREMIUM",Q61="YES",H61&gt;'azure-premium-disk-prices'!B5,H61&lt;'azure-premium-disk-prices'!B6),1+IF(M61="YES",1),"")</f>
        <v>0</v>
      </c>
      <c r="AR62" s="4">
        <f>IF(AND(I61="PREMIUM",Q61="YES",H61&gt;'azure-premium-disk-prices'!B6,H61&lt;'azure-premium-disk-prices'!B7),1+IF(M61="YES",1),"")</f>
        <v>0</v>
      </c>
      <c r="AS62" s="4">
        <f>IF(AND(I61="PREMIUM",Q61="YES",H61&gt;'azure-premium-disk-prices'!B7,H61&lt;'azure-premium-disk-prices'!B8),1+IF(M61="YES",1),"")</f>
        <v>0</v>
      </c>
      <c r="AT62" s="4">
        <f>IF(AND(I61="PREMIUM",Q61="YES",H61&gt;'azure-premium-disk-prices'!B8,H61&lt;'azure-premium-disk-prices'!B9),1+IF(M61="YES",1),"")</f>
        <v>0</v>
      </c>
      <c r="AU62" s="4">
        <f>IF(AND(M62="YES", Q62="YES"),1,"")</f>
        <v>0</v>
      </c>
      <c r="AV62" s="4">
        <f>IF(AND(J62="STANDARD", Q62="YES"), IF(M62="YES",2,1) ,"")</f>
        <v>0</v>
      </c>
      <c r="AW62" s="4">
        <f>IF( AND(J62="PREMIUM",  Q62="YES"), IF(M62="YES",2,1) ,"")</f>
        <v>0</v>
      </c>
    </row>
    <row r="63" spans="5:49">
      <c r="E63" s="3"/>
      <c r="F63" s="3"/>
      <c r="G63" s="3"/>
      <c r="H63" s="3"/>
      <c r="I63" s="3" t="s">
        <v>10</v>
      </c>
      <c r="J63" s="3" t="s">
        <v>10</v>
      </c>
      <c r="K63" s="3" t="s">
        <v>7</v>
      </c>
      <c r="L63" s="3" t="s">
        <v>7</v>
      </c>
      <c r="M63" s="3" t="s">
        <v>7</v>
      </c>
      <c r="N63" s="3">
        <v>730</v>
      </c>
      <c r="O63" s="3" t="s">
        <v>7</v>
      </c>
      <c r="P63" s="3" t="s">
        <v>3</v>
      </c>
      <c r="Q63" s="3">
        <f>IF(AND(E63&lt;&gt;"", F63&lt;&gt;"", G63&lt;&gt;"", H63&lt;&gt;"", I63&lt;&gt;"", J63&lt;&gt;"", K63&lt;&gt;"", L63&lt;&gt;"", M63&lt;&gt;"", N63&lt;&gt;"", O63&lt;&gt;""),"YES","NO")</f>
        <v>0</v>
      </c>
      <c r="R63" s="4">
        <f>IF(AD63=AA63, U63, IF(AD63=AB63,W63,Y63))</f>
        <v>0</v>
      </c>
      <c r="S63" s="4">
        <f>AD63</f>
        <v>0</v>
      </c>
      <c r="T63" s="4">
        <f> IF(AA63="" ,"",IF(AD63=AA63, "PAYG", IF(AD63=AB63,"1Y RI","3Y RI")))</f>
        <v>0</v>
      </c>
      <c r="U63" s="4">
        <f>IF(Q63="YES",VLOOKUP(V63 &amp; K63 &amp; L63,'azure-vm-prices-base'!G$2:H$118, 2, 0),"")</f>
        <v>0</v>
      </c>
      <c r="V63" s="4">
        <f>IF(Q63="YES", IF(O63="YES" , _xlfn.MINIFS('azure-vm-prices-base'!C$2:C$117, 'azure-vm-prices-base'!A$2:A$117,"&gt;="&amp;F63*(100-$B$2)/100, 'azure-vm-prices-base'!B$2:B$117,"&gt;="&amp;G63*(100-$B$2)/100, 'azure-vm-prices-base'!D$2:D$117,K63, 'azure-vm-prices-base'!E$2:E$117,L63), _xlfn.MINIFS('azure-vm-prices-base'!I$2:I$117, 'azure-vm-prices-base'!A$2:A$117,"&gt;="&amp;F63*(100-$B$2)/100, 'azure-vm-prices-base'!B$2:B$117,"&gt;="&amp;G63*(100-$B$2)/100, 'azure-vm-prices-base'!D$2:D$117,K63, 'azure-vm-prices-base'!E$2:E$117,L63)),"")</f>
        <v>0</v>
      </c>
      <c r="W63" s="4">
        <f>IF(Q63="YES",VLOOKUP(X63 &amp; K63 &amp; L63,'azure-vm-prices-1Y'!G$2:H$118  , 2, 0),"")</f>
        <v>0</v>
      </c>
      <c r="X63" s="4">
        <f>IF(Q63="YES", IF(O63="YES" , _xlfn.MINIFS('azure-vm-prices-1Y'!C$2:C$117,   'azure-vm-prices-1Y'!A$2:A$117  ,"&gt;="&amp;F63*(100-$B$2)/100, 'azure-vm-prices-1Y'!B$2:B$117  ,"&gt;="&amp;G63*(100-$B$2)/100, 'azure-vm-prices-1Y'!D$2:D$117,  K63, 'azure-vm-prices-1Y'!E$2:E$117,  L63), _xlfn.MINIFS('azure-vm-prices-1Y'!I$2:I$117,   'azure-vm-prices-1Y'!A$2:A$117  ,"&gt;="&amp;F63*(100-$B$2)/100, 'azure-vm-prices-1Y'!B$2:B$117,  "&gt;="&amp;G63*(100-$B$2)/100, 'azure-vm-prices-1Y'!D$2:D$117,  K63, 'azure-vm-prices-1Y'!E$2:E$117,  L63)),"")</f>
        <v>0</v>
      </c>
      <c r="Y63" s="4">
        <f>IF(Q63="YES",VLOOKUP(Z63 &amp; K63 &amp; L63,'azure-vm-prices-3Y'!G$2:H$118  , 2, 0),"")</f>
        <v>0</v>
      </c>
      <c r="Z63" s="4">
        <f>IF(Q63="YES", IF(O63="YES" , _xlfn.MINIFS('azure-vm-prices-3Y'!C$2:C$117,   'azure-vm-prices-3Y'!A$2:A$117  ,"&gt;="&amp;F63*(100-$B$2)/100, 'azure-vm-prices-3Y'!B$2:B$117  ,"&gt;="&amp;G63*(100-$B$2)/100, 'azure-vm-prices-3Y'!D$2:D$117,  K63, 'azure-vm-prices-3Y'!E$2:E$117,  L63), _xlfn.MINIFS('azure-vm-prices-3Y'!I$2:I$117,   'azure-vm-prices-3Y'!A$2:A$117  ,"&gt;="&amp;F63*(100-$B$2)/100, 'azure-vm-prices-3Y'!B$2:B$117,  "&gt;="&amp;G63*(100-$B$2)/100, 'azure-vm-prices-3Y'!D$2:D$117,  K63, 'azure-vm-prices-3Y'!E$2:E$117,  L63)),"")</f>
        <v>0</v>
      </c>
      <c r="AA63" s="4">
        <f>IF(Q63="YES",N63*V63*12,"")</f>
        <v>0</v>
      </c>
      <c r="AB63" s="4">
        <f>IF(Q63="YES",X63*8760,"")</f>
        <v>0</v>
      </c>
      <c r="AC63" s="4">
        <f>IF(Q63="YES",Z63*8760,"")</f>
        <v>0</v>
      </c>
      <c r="AD63" s="4">
        <f>IF(Q63="YES",IF(P63="YES", MIN(AA63:AC63), AA63),"")</f>
        <v>0</v>
      </c>
      <c r="AE63" s="4">
        <f>IF(AND(I63="STANDARD",Q63="YES",H63&lt;'azure-standard-disk-prices'!B2, H63&gt;0),1+IF(M63="YES",1),"")</f>
        <v>0</v>
      </c>
      <c r="AF63" s="4">
        <f>IF(AND(I63="STANDARD",Q63="YES",H63&gt;'azure-standard-disk-prices'!B2,H63&lt;'azure-standard-disk-prices'!B3),1+IF(M63="YES",1),"")</f>
        <v>0</v>
      </c>
      <c r="AG63" s="4">
        <f>IF(AND(I63="STANDARD",Q63="YES",H63&gt;'azure-standard-disk-prices'!B3,H63&lt;'azure-standard-disk-prices'!B4),1+IF(M63="YES",1),"")</f>
        <v>0</v>
      </c>
      <c r="AH63" s="4">
        <f>IF(AND(I63="STANDARD",Q63="YES",H63&gt;'azure-standard-disk-prices'!B4,H63&lt;'azure-standard-disk-prices'!B5),1+IF(M63="YES",1),"")</f>
        <v>0</v>
      </c>
      <c r="AI63" s="4">
        <f>IF(AND(I63="STANDARD",Q63="YES",H63&gt;'azure-standard-disk-prices'!B5,H63&lt;'azure-standard-disk-prices'!B6),1+IF(M63="YES",1),"")</f>
        <v>0</v>
      </c>
      <c r="AJ63" s="4">
        <f>IF(AND(I63="STANDARD",Q63="YES",H63&gt;'azure-standard-disk-prices'!B6,H63&lt;'azure-standard-disk-prices'!B7),1+IF(M63="YES",1),"")</f>
        <v>0</v>
      </c>
      <c r="AK63" s="4">
        <f>IF(AND(I63="STANDARD",Q63="YES",H63&gt;'azure-standard-disk-prices'!B7,H63&lt;'azure-standard-disk-prices'!B8),1+IF(M63="YES",1),"")</f>
        <v>0</v>
      </c>
      <c r="AL63" s="4">
        <f>IF(AND(I63="STANDARD",Q63="YES",H63&gt;'azure-standard-disk-prices'!B8,H63&lt;'azure-standard-disk-prices'!B9),1+IF(M63="YES",1),"")</f>
        <v>0</v>
      </c>
      <c r="AM63" s="4">
        <f>IF(AND(I62="PREMIUM",Q62="YES",H62&lt;'azure-premium-disk-prices'!B2,H62&gt;0),1+IF(M62="YES",1),"")</f>
        <v>0</v>
      </c>
      <c r="AN63" s="4">
        <f>IF(AND(I62="PREMIUM",Q62="YES",H62&gt;'azure-premium-disk-prices'!B2,H62&lt;'azure-premium-disk-prices'!B3),1+IF(M62="YES",1),"")</f>
        <v>0</v>
      </c>
      <c r="AO63" s="4">
        <f>IF(AND(I62="PREMIUM",Q62="YES",H62&gt;'azure-premium-disk-prices'!B3,H62&lt;'azure-premium-disk-prices'!B4),1+IF(M62="YES",1),"")</f>
        <v>0</v>
      </c>
      <c r="AP63" s="4">
        <f>IF(AND(I62="PREMIUM",Q62="YES",H62&gt;'azure-premium-disk-prices'!B4,H62&lt;'azure-premium-disk-prices'!B5),1+IF(M62="YES",1),"")</f>
        <v>0</v>
      </c>
      <c r="AQ63" s="4">
        <f>IF(AND(I62="PREMIUM",Q62="YES",H62&gt;'azure-premium-disk-prices'!B5,H62&lt;'azure-premium-disk-prices'!B6),1+IF(M62="YES",1),"")</f>
        <v>0</v>
      </c>
      <c r="AR63" s="4">
        <f>IF(AND(I62="PREMIUM",Q62="YES",H62&gt;'azure-premium-disk-prices'!B6,H62&lt;'azure-premium-disk-prices'!B7),1+IF(M62="YES",1),"")</f>
        <v>0</v>
      </c>
      <c r="AS63" s="4">
        <f>IF(AND(I62="PREMIUM",Q62="YES",H62&gt;'azure-premium-disk-prices'!B7,H62&lt;'azure-premium-disk-prices'!B8),1+IF(M62="YES",1),"")</f>
        <v>0</v>
      </c>
      <c r="AT63" s="4">
        <f>IF(AND(I62="PREMIUM",Q62="YES",H62&gt;'azure-premium-disk-prices'!B8,H62&lt;'azure-premium-disk-prices'!B9),1+IF(M62="YES",1),"")</f>
        <v>0</v>
      </c>
      <c r="AU63" s="4">
        <f>IF(AND(M63="YES", Q63="YES"),1,"")</f>
        <v>0</v>
      </c>
      <c r="AV63" s="4">
        <f>IF(AND(J63="STANDARD", Q63="YES"), IF(M63="YES",2,1) ,"")</f>
        <v>0</v>
      </c>
      <c r="AW63" s="4">
        <f>IF( AND(J63="PREMIUM",  Q63="YES"), IF(M63="YES",2,1) ,"")</f>
        <v>0</v>
      </c>
    </row>
    <row r="64" spans="5:49">
      <c r="E64" s="3"/>
      <c r="F64" s="3"/>
      <c r="G64" s="3"/>
      <c r="H64" s="3"/>
      <c r="I64" s="3" t="s">
        <v>10</v>
      </c>
      <c r="J64" s="3" t="s">
        <v>10</v>
      </c>
      <c r="K64" s="3" t="s">
        <v>7</v>
      </c>
      <c r="L64" s="3" t="s">
        <v>7</v>
      </c>
      <c r="M64" s="3" t="s">
        <v>7</v>
      </c>
      <c r="N64" s="3">
        <v>730</v>
      </c>
      <c r="O64" s="3" t="s">
        <v>7</v>
      </c>
      <c r="P64" s="3" t="s">
        <v>3</v>
      </c>
      <c r="Q64" s="3">
        <f>IF(AND(E64&lt;&gt;"", F64&lt;&gt;"", G64&lt;&gt;"", H64&lt;&gt;"", I64&lt;&gt;"", J64&lt;&gt;"", K64&lt;&gt;"", L64&lt;&gt;"", M64&lt;&gt;"", N64&lt;&gt;"", O64&lt;&gt;""),"YES","NO")</f>
        <v>0</v>
      </c>
      <c r="R64" s="4">
        <f>IF(AD64=AA64, U64, IF(AD64=AB64,W64,Y64))</f>
        <v>0</v>
      </c>
      <c r="S64" s="4">
        <f>AD64</f>
        <v>0</v>
      </c>
      <c r="T64" s="4">
        <f> IF(AA64="" ,"",IF(AD64=AA64, "PAYG", IF(AD64=AB64,"1Y RI","3Y RI")))</f>
        <v>0</v>
      </c>
      <c r="U64" s="4">
        <f>IF(Q64="YES",VLOOKUP(V64 &amp; K64 &amp; L64,'azure-vm-prices-base'!G$2:H$118, 2, 0),"")</f>
        <v>0</v>
      </c>
      <c r="V64" s="4">
        <f>IF(Q64="YES", IF(O64="YES" , _xlfn.MINIFS('azure-vm-prices-base'!C$2:C$117, 'azure-vm-prices-base'!A$2:A$117,"&gt;="&amp;F64*(100-$B$2)/100, 'azure-vm-prices-base'!B$2:B$117,"&gt;="&amp;G64*(100-$B$2)/100, 'azure-vm-prices-base'!D$2:D$117,K64, 'azure-vm-prices-base'!E$2:E$117,L64), _xlfn.MINIFS('azure-vm-prices-base'!I$2:I$117, 'azure-vm-prices-base'!A$2:A$117,"&gt;="&amp;F64*(100-$B$2)/100, 'azure-vm-prices-base'!B$2:B$117,"&gt;="&amp;G64*(100-$B$2)/100, 'azure-vm-prices-base'!D$2:D$117,K64, 'azure-vm-prices-base'!E$2:E$117,L64)),"")</f>
        <v>0</v>
      </c>
      <c r="W64" s="4">
        <f>IF(Q64="YES",VLOOKUP(X64 &amp; K64 &amp; L64,'azure-vm-prices-1Y'!G$2:H$118  , 2, 0),"")</f>
        <v>0</v>
      </c>
      <c r="X64" s="4">
        <f>IF(Q64="YES", IF(O64="YES" , _xlfn.MINIFS('azure-vm-prices-1Y'!C$2:C$117,   'azure-vm-prices-1Y'!A$2:A$117  ,"&gt;="&amp;F64*(100-$B$2)/100, 'azure-vm-prices-1Y'!B$2:B$117  ,"&gt;="&amp;G64*(100-$B$2)/100, 'azure-vm-prices-1Y'!D$2:D$117,  K64, 'azure-vm-prices-1Y'!E$2:E$117,  L64), _xlfn.MINIFS('azure-vm-prices-1Y'!I$2:I$117,   'azure-vm-prices-1Y'!A$2:A$117  ,"&gt;="&amp;F64*(100-$B$2)/100, 'azure-vm-prices-1Y'!B$2:B$117,  "&gt;="&amp;G64*(100-$B$2)/100, 'azure-vm-prices-1Y'!D$2:D$117,  K64, 'azure-vm-prices-1Y'!E$2:E$117,  L64)),"")</f>
        <v>0</v>
      </c>
      <c r="Y64" s="4">
        <f>IF(Q64="YES",VLOOKUP(Z64 &amp; K64 &amp; L64,'azure-vm-prices-3Y'!G$2:H$118  , 2, 0),"")</f>
        <v>0</v>
      </c>
      <c r="Z64" s="4">
        <f>IF(Q64="YES", IF(O64="YES" , _xlfn.MINIFS('azure-vm-prices-3Y'!C$2:C$117,   'azure-vm-prices-3Y'!A$2:A$117  ,"&gt;="&amp;F64*(100-$B$2)/100, 'azure-vm-prices-3Y'!B$2:B$117  ,"&gt;="&amp;G64*(100-$B$2)/100, 'azure-vm-prices-3Y'!D$2:D$117,  K64, 'azure-vm-prices-3Y'!E$2:E$117,  L64), _xlfn.MINIFS('azure-vm-prices-3Y'!I$2:I$117,   'azure-vm-prices-3Y'!A$2:A$117  ,"&gt;="&amp;F64*(100-$B$2)/100, 'azure-vm-prices-3Y'!B$2:B$117,  "&gt;="&amp;G64*(100-$B$2)/100, 'azure-vm-prices-3Y'!D$2:D$117,  K64, 'azure-vm-prices-3Y'!E$2:E$117,  L64)),"")</f>
        <v>0</v>
      </c>
      <c r="AA64" s="4">
        <f>IF(Q64="YES",N64*V64*12,"")</f>
        <v>0</v>
      </c>
      <c r="AB64" s="4">
        <f>IF(Q64="YES",X64*8760,"")</f>
        <v>0</v>
      </c>
      <c r="AC64" s="4">
        <f>IF(Q64="YES",Z64*8760,"")</f>
        <v>0</v>
      </c>
      <c r="AD64" s="4">
        <f>IF(Q64="YES",IF(P64="YES", MIN(AA64:AC64), AA64),"")</f>
        <v>0</v>
      </c>
      <c r="AE64" s="4">
        <f>IF(AND(I64="STANDARD",Q64="YES",H64&lt;'azure-standard-disk-prices'!B2, H64&gt;0),1+IF(M64="YES",1),"")</f>
        <v>0</v>
      </c>
      <c r="AF64" s="4">
        <f>IF(AND(I64="STANDARD",Q64="YES",H64&gt;'azure-standard-disk-prices'!B2,H64&lt;'azure-standard-disk-prices'!B3),1+IF(M64="YES",1),"")</f>
        <v>0</v>
      </c>
      <c r="AG64" s="4">
        <f>IF(AND(I64="STANDARD",Q64="YES",H64&gt;'azure-standard-disk-prices'!B3,H64&lt;'azure-standard-disk-prices'!B4),1+IF(M64="YES",1),"")</f>
        <v>0</v>
      </c>
      <c r="AH64" s="4">
        <f>IF(AND(I64="STANDARD",Q64="YES",H64&gt;'azure-standard-disk-prices'!B4,H64&lt;'azure-standard-disk-prices'!B5),1+IF(M64="YES",1),"")</f>
        <v>0</v>
      </c>
      <c r="AI64" s="4">
        <f>IF(AND(I64="STANDARD",Q64="YES",H64&gt;'azure-standard-disk-prices'!B5,H64&lt;'azure-standard-disk-prices'!B6),1+IF(M64="YES",1),"")</f>
        <v>0</v>
      </c>
      <c r="AJ64" s="4">
        <f>IF(AND(I64="STANDARD",Q64="YES",H64&gt;'azure-standard-disk-prices'!B6,H64&lt;'azure-standard-disk-prices'!B7),1+IF(M64="YES",1),"")</f>
        <v>0</v>
      </c>
      <c r="AK64" s="4">
        <f>IF(AND(I64="STANDARD",Q64="YES",H64&gt;'azure-standard-disk-prices'!B7,H64&lt;'azure-standard-disk-prices'!B8),1+IF(M64="YES",1),"")</f>
        <v>0</v>
      </c>
      <c r="AL64" s="4">
        <f>IF(AND(I64="STANDARD",Q64="YES",H64&gt;'azure-standard-disk-prices'!B8,H64&lt;'azure-standard-disk-prices'!B9),1+IF(M64="YES",1),"")</f>
        <v>0</v>
      </c>
      <c r="AM64" s="4">
        <f>IF(AND(I63="PREMIUM",Q63="YES",H63&lt;'azure-premium-disk-prices'!B2,H63&gt;0),1+IF(M63="YES",1),"")</f>
        <v>0</v>
      </c>
      <c r="AN64" s="4">
        <f>IF(AND(I63="PREMIUM",Q63="YES",H63&gt;'azure-premium-disk-prices'!B2,H63&lt;'azure-premium-disk-prices'!B3),1+IF(M63="YES",1),"")</f>
        <v>0</v>
      </c>
      <c r="AO64" s="4">
        <f>IF(AND(I63="PREMIUM",Q63="YES",H63&gt;'azure-premium-disk-prices'!B3,H63&lt;'azure-premium-disk-prices'!B4),1+IF(M63="YES",1),"")</f>
        <v>0</v>
      </c>
      <c r="AP64" s="4">
        <f>IF(AND(I63="PREMIUM",Q63="YES",H63&gt;'azure-premium-disk-prices'!B4,H63&lt;'azure-premium-disk-prices'!B5),1+IF(M63="YES",1),"")</f>
        <v>0</v>
      </c>
      <c r="AQ64" s="4">
        <f>IF(AND(I63="PREMIUM",Q63="YES",H63&gt;'azure-premium-disk-prices'!B5,H63&lt;'azure-premium-disk-prices'!B6),1+IF(M63="YES",1),"")</f>
        <v>0</v>
      </c>
      <c r="AR64" s="4">
        <f>IF(AND(I63="PREMIUM",Q63="YES",H63&gt;'azure-premium-disk-prices'!B6,H63&lt;'azure-premium-disk-prices'!B7),1+IF(M63="YES",1),"")</f>
        <v>0</v>
      </c>
      <c r="AS64" s="4">
        <f>IF(AND(I63="PREMIUM",Q63="YES",H63&gt;'azure-premium-disk-prices'!B7,H63&lt;'azure-premium-disk-prices'!B8),1+IF(M63="YES",1),"")</f>
        <v>0</v>
      </c>
      <c r="AT64" s="4">
        <f>IF(AND(I63="PREMIUM",Q63="YES",H63&gt;'azure-premium-disk-prices'!B8,H63&lt;'azure-premium-disk-prices'!B9),1+IF(M63="YES",1),"")</f>
        <v>0</v>
      </c>
      <c r="AU64" s="4">
        <f>IF(AND(M64="YES", Q64="YES"),1,"")</f>
        <v>0</v>
      </c>
      <c r="AV64" s="4">
        <f>IF(AND(J64="STANDARD", Q64="YES"), IF(M64="YES",2,1) ,"")</f>
        <v>0</v>
      </c>
      <c r="AW64" s="4">
        <f>IF( AND(J64="PREMIUM",  Q64="YES"), IF(M64="YES",2,1) ,"")</f>
        <v>0</v>
      </c>
    </row>
    <row r="65" spans="5:49">
      <c r="E65" s="3"/>
      <c r="F65" s="3"/>
      <c r="G65" s="3"/>
      <c r="H65" s="3"/>
      <c r="I65" s="3" t="s">
        <v>10</v>
      </c>
      <c r="J65" s="3" t="s">
        <v>10</v>
      </c>
      <c r="K65" s="3" t="s">
        <v>7</v>
      </c>
      <c r="L65" s="3" t="s">
        <v>7</v>
      </c>
      <c r="M65" s="3" t="s">
        <v>7</v>
      </c>
      <c r="N65" s="3">
        <v>730</v>
      </c>
      <c r="O65" s="3" t="s">
        <v>7</v>
      </c>
      <c r="P65" s="3" t="s">
        <v>3</v>
      </c>
      <c r="Q65" s="3">
        <f>IF(AND(E65&lt;&gt;"", F65&lt;&gt;"", G65&lt;&gt;"", H65&lt;&gt;"", I65&lt;&gt;"", J65&lt;&gt;"", K65&lt;&gt;"", L65&lt;&gt;"", M65&lt;&gt;"", N65&lt;&gt;"", O65&lt;&gt;""),"YES","NO")</f>
        <v>0</v>
      </c>
      <c r="R65" s="4">
        <f>IF(AD65=AA65, U65, IF(AD65=AB65,W65,Y65))</f>
        <v>0</v>
      </c>
      <c r="S65" s="4">
        <f>AD65</f>
        <v>0</v>
      </c>
      <c r="T65" s="4">
        <f> IF(AA65="" ,"",IF(AD65=AA65, "PAYG", IF(AD65=AB65,"1Y RI","3Y RI")))</f>
        <v>0</v>
      </c>
      <c r="U65" s="4">
        <f>IF(Q65="YES",VLOOKUP(V65 &amp; K65 &amp; L65,'azure-vm-prices-base'!G$2:H$118, 2, 0),"")</f>
        <v>0</v>
      </c>
      <c r="V65" s="4">
        <f>IF(Q65="YES", IF(O65="YES" , _xlfn.MINIFS('azure-vm-prices-base'!C$2:C$117, 'azure-vm-prices-base'!A$2:A$117,"&gt;="&amp;F65*(100-$B$2)/100, 'azure-vm-prices-base'!B$2:B$117,"&gt;="&amp;G65*(100-$B$2)/100, 'azure-vm-prices-base'!D$2:D$117,K65, 'azure-vm-prices-base'!E$2:E$117,L65), _xlfn.MINIFS('azure-vm-prices-base'!I$2:I$117, 'azure-vm-prices-base'!A$2:A$117,"&gt;="&amp;F65*(100-$B$2)/100, 'azure-vm-prices-base'!B$2:B$117,"&gt;="&amp;G65*(100-$B$2)/100, 'azure-vm-prices-base'!D$2:D$117,K65, 'azure-vm-prices-base'!E$2:E$117,L65)),"")</f>
        <v>0</v>
      </c>
      <c r="W65" s="4">
        <f>IF(Q65="YES",VLOOKUP(X65 &amp; K65 &amp; L65,'azure-vm-prices-1Y'!G$2:H$118  , 2, 0),"")</f>
        <v>0</v>
      </c>
      <c r="X65" s="4">
        <f>IF(Q65="YES", IF(O65="YES" , _xlfn.MINIFS('azure-vm-prices-1Y'!C$2:C$117,   'azure-vm-prices-1Y'!A$2:A$117  ,"&gt;="&amp;F65*(100-$B$2)/100, 'azure-vm-prices-1Y'!B$2:B$117  ,"&gt;="&amp;G65*(100-$B$2)/100, 'azure-vm-prices-1Y'!D$2:D$117,  K65, 'azure-vm-prices-1Y'!E$2:E$117,  L65), _xlfn.MINIFS('azure-vm-prices-1Y'!I$2:I$117,   'azure-vm-prices-1Y'!A$2:A$117  ,"&gt;="&amp;F65*(100-$B$2)/100, 'azure-vm-prices-1Y'!B$2:B$117,  "&gt;="&amp;G65*(100-$B$2)/100, 'azure-vm-prices-1Y'!D$2:D$117,  K65, 'azure-vm-prices-1Y'!E$2:E$117,  L65)),"")</f>
        <v>0</v>
      </c>
      <c r="Y65" s="4">
        <f>IF(Q65="YES",VLOOKUP(Z65 &amp; K65 &amp; L65,'azure-vm-prices-3Y'!G$2:H$118  , 2, 0),"")</f>
        <v>0</v>
      </c>
      <c r="Z65" s="4">
        <f>IF(Q65="YES", IF(O65="YES" , _xlfn.MINIFS('azure-vm-prices-3Y'!C$2:C$117,   'azure-vm-prices-3Y'!A$2:A$117  ,"&gt;="&amp;F65*(100-$B$2)/100, 'azure-vm-prices-3Y'!B$2:B$117  ,"&gt;="&amp;G65*(100-$B$2)/100, 'azure-vm-prices-3Y'!D$2:D$117,  K65, 'azure-vm-prices-3Y'!E$2:E$117,  L65), _xlfn.MINIFS('azure-vm-prices-3Y'!I$2:I$117,   'azure-vm-prices-3Y'!A$2:A$117  ,"&gt;="&amp;F65*(100-$B$2)/100, 'azure-vm-prices-3Y'!B$2:B$117,  "&gt;="&amp;G65*(100-$B$2)/100, 'azure-vm-prices-3Y'!D$2:D$117,  K65, 'azure-vm-prices-3Y'!E$2:E$117,  L65)),"")</f>
        <v>0</v>
      </c>
      <c r="AA65" s="4">
        <f>IF(Q65="YES",N65*V65*12,"")</f>
        <v>0</v>
      </c>
      <c r="AB65" s="4">
        <f>IF(Q65="YES",X65*8760,"")</f>
        <v>0</v>
      </c>
      <c r="AC65" s="4">
        <f>IF(Q65="YES",Z65*8760,"")</f>
        <v>0</v>
      </c>
      <c r="AD65" s="4">
        <f>IF(Q65="YES",IF(P65="YES", MIN(AA65:AC65), AA65),"")</f>
        <v>0</v>
      </c>
      <c r="AE65" s="4">
        <f>IF(AND(I65="STANDARD",Q65="YES",H65&lt;'azure-standard-disk-prices'!B2, H65&gt;0),1+IF(M65="YES",1),"")</f>
        <v>0</v>
      </c>
      <c r="AF65" s="4">
        <f>IF(AND(I65="STANDARD",Q65="YES",H65&gt;'azure-standard-disk-prices'!B2,H65&lt;'azure-standard-disk-prices'!B3),1+IF(M65="YES",1),"")</f>
        <v>0</v>
      </c>
      <c r="AG65" s="4">
        <f>IF(AND(I65="STANDARD",Q65="YES",H65&gt;'azure-standard-disk-prices'!B3,H65&lt;'azure-standard-disk-prices'!B4),1+IF(M65="YES",1),"")</f>
        <v>0</v>
      </c>
      <c r="AH65" s="4">
        <f>IF(AND(I65="STANDARD",Q65="YES",H65&gt;'azure-standard-disk-prices'!B4,H65&lt;'azure-standard-disk-prices'!B5),1+IF(M65="YES",1),"")</f>
        <v>0</v>
      </c>
      <c r="AI65" s="4">
        <f>IF(AND(I65="STANDARD",Q65="YES",H65&gt;'azure-standard-disk-prices'!B5,H65&lt;'azure-standard-disk-prices'!B6),1+IF(M65="YES",1),"")</f>
        <v>0</v>
      </c>
      <c r="AJ65" s="4">
        <f>IF(AND(I65="STANDARD",Q65="YES",H65&gt;'azure-standard-disk-prices'!B6,H65&lt;'azure-standard-disk-prices'!B7),1+IF(M65="YES",1),"")</f>
        <v>0</v>
      </c>
      <c r="AK65" s="4">
        <f>IF(AND(I65="STANDARD",Q65="YES",H65&gt;'azure-standard-disk-prices'!B7,H65&lt;'azure-standard-disk-prices'!B8),1+IF(M65="YES",1),"")</f>
        <v>0</v>
      </c>
      <c r="AL65" s="4">
        <f>IF(AND(I65="STANDARD",Q65="YES",H65&gt;'azure-standard-disk-prices'!B8,H65&lt;'azure-standard-disk-prices'!B9),1+IF(M65="YES",1),"")</f>
        <v>0</v>
      </c>
      <c r="AM65" s="4">
        <f>IF(AND(I64="PREMIUM",Q64="YES",H64&lt;'azure-premium-disk-prices'!B2,H64&gt;0),1+IF(M64="YES",1),"")</f>
        <v>0</v>
      </c>
      <c r="AN65" s="4">
        <f>IF(AND(I64="PREMIUM",Q64="YES",H64&gt;'azure-premium-disk-prices'!B2,H64&lt;'azure-premium-disk-prices'!B3),1+IF(M64="YES",1),"")</f>
        <v>0</v>
      </c>
      <c r="AO65" s="4">
        <f>IF(AND(I64="PREMIUM",Q64="YES",H64&gt;'azure-premium-disk-prices'!B3,H64&lt;'azure-premium-disk-prices'!B4),1+IF(M64="YES",1),"")</f>
        <v>0</v>
      </c>
      <c r="AP65" s="4">
        <f>IF(AND(I64="PREMIUM",Q64="YES",H64&gt;'azure-premium-disk-prices'!B4,H64&lt;'azure-premium-disk-prices'!B5),1+IF(M64="YES",1),"")</f>
        <v>0</v>
      </c>
      <c r="AQ65" s="4">
        <f>IF(AND(I64="PREMIUM",Q64="YES",H64&gt;'azure-premium-disk-prices'!B5,H64&lt;'azure-premium-disk-prices'!B6),1+IF(M64="YES",1),"")</f>
        <v>0</v>
      </c>
      <c r="AR65" s="4">
        <f>IF(AND(I64="PREMIUM",Q64="YES",H64&gt;'azure-premium-disk-prices'!B6,H64&lt;'azure-premium-disk-prices'!B7),1+IF(M64="YES",1),"")</f>
        <v>0</v>
      </c>
      <c r="AS65" s="4">
        <f>IF(AND(I64="PREMIUM",Q64="YES",H64&gt;'azure-premium-disk-prices'!B7,H64&lt;'azure-premium-disk-prices'!B8),1+IF(M64="YES",1),"")</f>
        <v>0</v>
      </c>
      <c r="AT65" s="4">
        <f>IF(AND(I64="PREMIUM",Q64="YES",H64&gt;'azure-premium-disk-prices'!B8,H64&lt;'azure-premium-disk-prices'!B9),1+IF(M64="YES",1),"")</f>
        <v>0</v>
      </c>
      <c r="AU65" s="4">
        <f>IF(AND(M65="YES", Q65="YES"),1,"")</f>
        <v>0</v>
      </c>
      <c r="AV65" s="4">
        <f>IF(AND(J65="STANDARD", Q65="YES"), IF(M65="YES",2,1) ,"")</f>
        <v>0</v>
      </c>
      <c r="AW65" s="4">
        <f>IF( AND(J65="PREMIUM",  Q65="YES"), IF(M65="YES",2,1) ,"")</f>
        <v>0</v>
      </c>
    </row>
    <row r="66" spans="5:49">
      <c r="E66" s="3"/>
      <c r="F66" s="3"/>
      <c r="G66" s="3"/>
      <c r="H66" s="3"/>
      <c r="I66" s="3" t="s">
        <v>10</v>
      </c>
      <c r="J66" s="3" t="s">
        <v>10</v>
      </c>
      <c r="K66" s="3" t="s">
        <v>7</v>
      </c>
      <c r="L66" s="3" t="s">
        <v>7</v>
      </c>
      <c r="M66" s="3" t="s">
        <v>7</v>
      </c>
      <c r="N66" s="3">
        <v>730</v>
      </c>
      <c r="O66" s="3" t="s">
        <v>7</v>
      </c>
      <c r="P66" s="3" t="s">
        <v>3</v>
      </c>
      <c r="Q66" s="3">
        <f>IF(AND(E66&lt;&gt;"", F66&lt;&gt;"", G66&lt;&gt;"", H66&lt;&gt;"", I66&lt;&gt;"", J66&lt;&gt;"", K66&lt;&gt;"", L66&lt;&gt;"", M66&lt;&gt;"", N66&lt;&gt;"", O66&lt;&gt;""),"YES","NO")</f>
        <v>0</v>
      </c>
      <c r="R66" s="4">
        <f>IF(AD66=AA66, U66, IF(AD66=AB66,W66,Y66))</f>
        <v>0</v>
      </c>
      <c r="S66" s="4">
        <f>AD66</f>
        <v>0</v>
      </c>
      <c r="T66" s="4">
        <f> IF(AA66="" ,"",IF(AD66=AA66, "PAYG", IF(AD66=AB66,"1Y RI","3Y RI")))</f>
        <v>0</v>
      </c>
      <c r="U66" s="4">
        <f>IF(Q66="YES",VLOOKUP(V66 &amp; K66 &amp; L66,'azure-vm-prices-base'!G$2:H$118, 2, 0),"")</f>
        <v>0</v>
      </c>
      <c r="V66" s="4">
        <f>IF(Q66="YES", IF(O66="YES" , _xlfn.MINIFS('azure-vm-prices-base'!C$2:C$117, 'azure-vm-prices-base'!A$2:A$117,"&gt;="&amp;F66*(100-$B$2)/100, 'azure-vm-prices-base'!B$2:B$117,"&gt;="&amp;G66*(100-$B$2)/100, 'azure-vm-prices-base'!D$2:D$117,K66, 'azure-vm-prices-base'!E$2:E$117,L66), _xlfn.MINIFS('azure-vm-prices-base'!I$2:I$117, 'azure-vm-prices-base'!A$2:A$117,"&gt;="&amp;F66*(100-$B$2)/100, 'azure-vm-prices-base'!B$2:B$117,"&gt;="&amp;G66*(100-$B$2)/100, 'azure-vm-prices-base'!D$2:D$117,K66, 'azure-vm-prices-base'!E$2:E$117,L66)),"")</f>
        <v>0</v>
      </c>
      <c r="W66" s="4">
        <f>IF(Q66="YES",VLOOKUP(X66 &amp; K66 &amp; L66,'azure-vm-prices-1Y'!G$2:H$118  , 2, 0),"")</f>
        <v>0</v>
      </c>
      <c r="X66" s="4">
        <f>IF(Q66="YES", IF(O66="YES" , _xlfn.MINIFS('azure-vm-prices-1Y'!C$2:C$117,   'azure-vm-prices-1Y'!A$2:A$117  ,"&gt;="&amp;F66*(100-$B$2)/100, 'azure-vm-prices-1Y'!B$2:B$117  ,"&gt;="&amp;G66*(100-$B$2)/100, 'azure-vm-prices-1Y'!D$2:D$117,  K66, 'azure-vm-prices-1Y'!E$2:E$117,  L66), _xlfn.MINIFS('azure-vm-prices-1Y'!I$2:I$117,   'azure-vm-prices-1Y'!A$2:A$117  ,"&gt;="&amp;F66*(100-$B$2)/100, 'azure-vm-prices-1Y'!B$2:B$117,  "&gt;="&amp;G66*(100-$B$2)/100, 'azure-vm-prices-1Y'!D$2:D$117,  K66, 'azure-vm-prices-1Y'!E$2:E$117,  L66)),"")</f>
        <v>0</v>
      </c>
      <c r="Y66" s="4">
        <f>IF(Q66="YES",VLOOKUP(Z66 &amp; K66 &amp; L66,'azure-vm-prices-3Y'!G$2:H$118  , 2, 0),"")</f>
        <v>0</v>
      </c>
      <c r="Z66" s="4">
        <f>IF(Q66="YES", IF(O66="YES" , _xlfn.MINIFS('azure-vm-prices-3Y'!C$2:C$117,   'azure-vm-prices-3Y'!A$2:A$117  ,"&gt;="&amp;F66*(100-$B$2)/100, 'azure-vm-prices-3Y'!B$2:B$117  ,"&gt;="&amp;G66*(100-$B$2)/100, 'azure-vm-prices-3Y'!D$2:D$117,  K66, 'azure-vm-prices-3Y'!E$2:E$117,  L66), _xlfn.MINIFS('azure-vm-prices-3Y'!I$2:I$117,   'azure-vm-prices-3Y'!A$2:A$117  ,"&gt;="&amp;F66*(100-$B$2)/100, 'azure-vm-prices-3Y'!B$2:B$117,  "&gt;="&amp;G66*(100-$B$2)/100, 'azure-vm-prices-3Y'!D$2:D$117,  K66, 'azure-vm-prices-3Y'!E$2:E$117,  L66)),"")</f>
        <v>0</v>
      </c>
      <c r="AA66" s="4">
        <f>IF(Q66="YES",N66*V66*12,"")</f>
        <v>0</v>
      </c>
      <c r="AB66" s="4">
        <f>IF(Q66="YES",X66*8760,"")</f>
        <v>0</v>
      </c>
      <c r="AC66" s="4">
        <f>IF(Q66="YES",Z66*8760,"")</f>
        <v>0</v>
      </c>
      <c r="AD66" s="4">
        <f>IF(Q66="YES",IF(P66="YES", MIN(AA66:AC66), AA66),"")</f>
        <v>0</v>
      </c>
      <c r="AE66" s="4">
        <f>IF(AND(I66="STANDARD",Q66="YES",H66&lt;'azure-standard-disk-prices'!B2, H66&gt;0),1+IF(M66="YES",1),"")</f>
        <v>0</v>
      </c>
      <c r="AF66" s="4">
        <f>IF(AND(I66="STANDARD",Q66="YES",H66&gt;'azure-standard-disk-prices'!B2,H66&lt;'azure-standard-disk-prices'!B3),1+IF(M66="YES",1),"")</f>
        <v>0</v>
      </c>
      <c r="AG66" s="4">
        <f>IF(AND(I66="STANDARD",Q66="YES",H66&gt;'azure-standard-disk-prices'!B3,H66&lt;'azure-standard-disk-prices'!B4),1+IF(M66="YES",1),"")</f>
        <v>0</v>
      </c>
      <c r="AH66" s="4">
        <f>IF(AND(I66="STANDARD",Q66="YES",H66&gt;'azure-standard-disk-prices'!B4,H66&lt;'azure-standard-disk-prices'!B5),1+IF(M66="YES",1),"")</f>
        <v>0</v>
      </c>
      <c r="AI66" s="4">
        <f>IF(AND(I66="STANDARD",Q66="YES",H66&gt;'azure-standard-disk-prices'!B5,H66&lt;'azure-standard-disk-prices'!B6),1+IF(M66="YES",1),"")</f>
        <v>0</v>
      </c>
      <c r="AJ66" s="4">
        <f>IF(AND(I66="STANDARD",Q66="YES",H66&gt;'azure-standard-disk-prices'!B6,H66&lt;'azure-standard-disk-prices'!B7),1+IF(M66="YES",1),"")</f>
        <v>0</v>
      </c>
      <c r="AK66" s="4">
        <f>IF(AND(I66="STANDARD",Q66="YES",H66&gt;'azure-standard-disk-prices'!B7,H66&lt;'azure-standard-disk-prices'!B8),1+IF(M66="YES",1),"")</f>
        <v>0</v>
      </c>
      <c r="AL66" s="4">
        <f>IF(AND(I66="STANDARD",Q66="YES",H66&gt;'azure-standard-disk-prices'!B8,H66&lt;'azure-standard-disk-prices'!B9),1+IF(M66="YES",1),"")</f>
        <v>0</v>
      </c>
      <c r="AM66" s="4">
        <f>IF(AND(I65="PREMIUM",Q65="YES",H65&lt;'azure-premium-disk-prices'!B2,H65&gt;0),1+IF(M65="YES",1),"")</f>
        <v>0</v>
      </c>
      <c r="AN66" s="4">
        <f>IF(AND(I65="PREMIUM",Q65="YES",H65&gt;'azure-premium-disk-prices'!B2,H65&lt;'azure-premium-disk-prices'!B3),1+IF(M65="YES",1),"")</f>
        <v>0</v>
      </c>
      <c r="AO66" s="4">
        <f>IF(AND(I65="PREMIUM",Q65="YES",H65&gt;'azure-premium-disk-prices'!B3,H65&lt;'azure-premium-disk-prices'!B4),1+IF(M65="YES",1),"")</f>
        <v>0</v>
      </c>
      <c r="AP66" s="4">
        <f>IF(AND(I65="PREMIUM",Q65="YES",H65&gt;'azure-premium-disk-prices'!B4,H65&lt;'azure-premium-disk-prices'!B5),1+IF(M65="YES",1),"")</f>
        <v>0</v>
      </c>
      <c r="AQ66" s="4">
        <f>IF(AND(I65="PREMIUM",Q65="YES",H65&gt;'azure-premium-disk-prices'!B5,H65&lt;'azure-premium-disk-prices'!B6),1+IF(M65="YES",1),"")</f>
        <v>0</v>
      </c>
      <c r="AR66" s="4">
        <f>IF(AND(I65="PREMIUM",Q65="YES",H65&gt;'azure-premium-disk-prices'!B6,H65&lt;'azure-premium-disk-prices'!B7),1+IF(M65="YES",1),"")</f>
        <v>0</v>
      </c>
      <c r="AS66" s="4">
        <f>IF(AND(I65="PREMIUM",Q65="YES",H65&gt;'azure-premium-disk-prices'!B7,H65&lt;'azure-premium-disk-prices'!B8),1+IF(M65="YES",1),"")</f>
        <v>0</v>
      </c>
      <c r="AT66" s="4">
        <f>IF(AND(I65="PREMIUM",Q65="YES",H65&gt;'azure-premium-disk-prices'!B8,H65&lt;'azure-premium-disk-prices'!B9),1+IF(M65="YES",1),"")</f>
        <v>0</v>
      </c>
      <c r="AU66" s="4">
        <f>IF(AND(M66="YES", Q66="YES"),1,"")</f>
        <v>0</v>
      </c>
      <c r="AV66" s="4">
        <f>IF(AND(J66="STANDARD", Q66="YES"), IF(M66="YES",2,1) ,"")</f>
        <v>0</v>
      </c>
      <c r="AW66" s="4">
        <f>IF( AND(J66="PREMIUM",  Q66="YES"), IF(M66="YES",2,1) ,"")</f>
        <v>0</v>
      </c>
    </row>
    <row r="67" spans="5:49">
      <c r="E67" s="3"/>
      <c r="F67" s="3"/>
      <c r="G67" s="3"/>
      <c r="H67" s="3"/>
      <c r="I67" s="3" t="s">
        <v>10</v>
      </c>
      <c r="J67" s="3" t="s">
        <v>10</v>
      </c>
      <c r="K67" s="3" t="s">
        <v>7</v>
      </c>
      <c r="L67" s="3" t="s">
        <v>7</v>
      </c>
      <c r="M67" s="3" t="s">
        <v>7</v>
      </c>
      <c r="N67" s="3">
        <v>730</v>
      </c>
      <c r="O67" s="3" t="s">
        <v>7</v>
      </c>
      <c r="P67" s="3" t="s">
        <v>3</v>
      </c>
      <c r="Q67" s="3">
        <f>IF(AND(E67&lt;&gt;"", F67&lt;&gt;"", G67&lt;&gt;"", H67&lt;&gt;"", I67&lt;&gt;"", J67&lt;&gt;"", K67&lt;&gt;"", L67&lt;&gt;"", M67&lt;&gt;"", N67&lt;&gt;"", O67&lt;&gt;""),"YES","NO")</f>
        <v>0</v>
      </c>
      <c r="R67" s="4">
        <f>IF(AD67=AA67, U67, IF(AD67=AB67,W67,Y67))</f>
        <v>0</v>
      </c>
      <c r="S67" s="4">
        <f>AD67</f>
        <v>0</v>
      </c>
      <c r="T67" s="4">
        <f> IF(AA67="" ,"",IF(AD67=AA67, "PAYG", IF(AD67=AB67,"1Y RI","3Y RI")))</f>
        <v>0</v>
      </c>
      <c r="U67" s="4">
        <f>IF(Q67="YES",VLOOKUP(V67 &amp; K67 &amp; L67,'azure-vm-prices-base'!G$2:H$118, 2, 0),"")</f>
        <v>0</v>
      </c>
      <c r="V67" s="4">
        <f>IF(Q67="YES", IF(O67="YES" , _xlfn.MINIFS('azure-vm-prices-base'!C$2:C$117, 'azure-vm-prices-base'!A$2:A$117,"&gt;="&amp;F67*(100-$B$2)/100, 'azure-vm-prices-base'!B$2:B$117,"&gt;="&amp;G67*(100-$B$2)/100, 'azure-vm-prices-base'!D$2:D$117,K67, 'azure-vm-prices-base'!E$2:E$117,L67), _xlfn.MINIFS('azure-vm-prices-base'!I$2:I$117, 'azure-vm-prices-base'!A$2:A$117,"&gt;="&amp;F67*(100-$B$2)/100, 'azure-vm-prices-base'!B$2:B$117,"&gt;="&amp;G67*(100-$B$2)/100, 'azure-vm-prices-base'!D$2:D$117,K67, 'azure-vm-prices-base'!E$2:E$117,L67)),"")</f>
        <v>0</v>
      </c>
      <c r="W67" s="4">
        <f>IF(Q67="YES",VLOOKUP(X67 &amp; K67 &amp; L67,'azure-vm-prices-1Y'!G$2:H$118  , 2, 0),"")</f>
        <v>0</v>
      </c>
      <c r="X67" s="4">
        <f>IF(Q67="YES", IF(O67="YES" , _xlfn.MINIFS('azure-vm-prices-1Y'!C$2:C$117,   'azure-vm-prices-1Y'!A$2:A$117  ,"&gt;="&amp;F67*(100-$B$2)/100, 'azure-vm-prices-1Y'!B$2:B$117  ,"&gt;="&amp;G67*(100-$B$2)/100, 'azure-vm-prices-1Y'!D$2:D$117,  K67, 'azure-vm-prices-1Y'!E$2:E$117,  L67), _xlfn.MINIFS('azure-vm-prices-1Y'!I$2:I$117,   'azure-vm-prices-1Y'!A$2:A$117  ,"&gt;="&amp;F67*(100-$B$2)/100, 'azure-vm-prices-1Y'!B$2:B$117,  "&gt;="&amp;G67*(100-$B$2)/100, 'azure-vm-prices-1Y'!D$2:D$117,  K67, 'azure-vm-prices-1Y'!E$2:E$117,  L67)),"")</f>
        <v>0</v>
      </c>
      <c r="Y67" s="4">
        <f>IF(Q67="YES",VLOOKUP(Z67 &amp; K67 &amp; L67,'azure-vm-prices-3Y'!G$2:H$118  , 2, 0),"")</f>
        <v>0</v>
      </c>
      <c r="Z67" s="4">
        <f>IF(Q67="YES", IF(O67="YES" , _xlfn.MINIFS('azure-vm-prices-3Y'!C$2:C$117,   'azure-vm-prices-3Y'!A$2:A$117  ,"&gt;="&amp;F67*(100-$B$2)/100, 'azure-vm-prices-3Y'!B$2:B$117  ,"&gt;="&amp;G67*(100-$B$2)/100, 'azure-vm-prices-3Y'!D$2:D$117,  K67, 'azure-vm-prices-3Y'!E$2:E$117,  L67), _xlfn.MINIFS('azure-vm-prices-3Y'!I$2:I$117,   'azure-vm-prices-3Y'!A$2:A$117  ,"&gt;="&amp;F67*(100-$B$2)/100, 'azure-vm-prices-3Y'!B$2:B$117,  "&gt;="&amp;G67*(100-$B$2)/100, 'azure-vm-prices-3Y'!D$2:D$117,  K67, 'azure-vm-prices-3Y'!E$2:E$117,  L67)),"")</f>
        <v>0</v>
      </c>
      <c r="AA67" s="4">
        <f>IF(Q67="YES",N67*V67*12,"")</f>
        <v>0</v>
      </c>
      <c r="AB67" s="4">
        <f>IF(Q67="YES",X67*8760,"")</f>
        <v>0</v>
      </c>
      <c r="AC67" s="4">
        <f>IF(Q67="YES",Z67*8760,"")</f>
        <v>0</v>
      </c>
      <c r="AD67" s="4">
        <f>IF(Q67="YES",IF(P67="YES", MIN(AA67:AC67), AA67),"")</f>
        <v>0</v>
      </c>
      <c r="AE67" s="4">
        <f>IF(AND(I67="STANDARD",Q67="YES",H67&lt;'azure-standard-disk-prices'!B2, H67&gt;0),1+IF(M67="YES",1),"")</f>
        <v>0</v>
      </c>
      <c r="AF67" s="4">
        <f>IF(AND(I67="STANDARD",Q67="YES",H67&gt;'azure-standard-disk-prices'!B2,H67&lt;'azure-standard-disk-prices'!B3),1+IF(M67="YES",1),"")</f>
        <v>0</v>
      </c>
      <c r="AG67" s="4">
        <f>IF(AND(I67="STANDARD",Q67="YES",H67&gt;'azure-standard-disk-prices'!B3,H67&lt;'azure-standard-disk-prices'!B4),1+IF(M67="YES",1),"")</f>
        <v>0</v>
      </c>
      <c r="AH67" s="4">
        <f>IF(AND(I67="STANDARD",Q67="YES",H67&gt;'azure-standard-disk-prices'!B4,H67&lt;'azure-standard-disk-prices'!B5),1+IF(M67="YES",1),"")</f>
        <v>0</v>
      </c>
      <c r="AI67" s="4">
        <f>IF(AND(I67="STANDARD",Q67="YES",H67&gt;'azure-standard-disk-prices'!B5,H67&lt;'azure-standard-disk-prices'!B6),1+IF(M67="YES",1),"")</f>
        <v>0</v>
      </c>
      <c r="AJ67" s="4">
        <f>IF(AND(I67="STANDARD",Q67="YES",H67&gt;'azure-standard-disk-prices'!B6,H67&lt;'azure-standard-disk-prices'!B7),1+IF(M67="YES",1),"")</f>
        <v>0</v>
      </c>
      <c r="AK67" s="4">
        <f>IF(AND(I67="STANDARD",Q67="YES",H67&gt;'azure-standard-disk-prices'!B7,H67&lt;'azure-standard-disk-prices'!B8),1+IF(M67="YES",1),"")</f>
        <v>0</v>
      </c>
      <c r="AL67" s="4">
        <f>IF(AND(I67="STANDARD",Q67="YES",H67&gt;'azure-standard-disk-prices'!B8,H67&lt;'azure-standard-disk-prices'!B9),1+IF(M67="YES",1),"")</f>
        <v>0</v>
      </c>
      <c r="AM67" s="4">
        <f>IF(AND(I66="PREMIUM",Q66="YES",H66&lt;'azure-premium-disk-prices'!B2,H66&gt;0),1+IF(M66="YES",1),"")</f>
        <v>0</v>
      </c>
      <c r="AN67" s="4">
        <f>IF(AND(I66="PREMIUM",Q66="YES",H66&gt;'azure-premium-disk-prices'!B2,H66&lt;'azure-premium-disk-prices'!B3),1+IF(M66="YES",1),"")</f>
        <v>0</v>
      </c>
      <c r="AO67" s="4">
        <f>IF(AND(I66="PREMIUM",Q66="YES",H66&gt;'azure-premium-disk-prices'!B3,H66&lt;'azure-premium-disk-prices'!B4),1+IF(M66="YES",1),"")</f>
        <v>0</v>
      </c>
      <c r="AP67" s="4">
        <f>IF(AND(I66="PREMIUM",Q66="YES",H66&gt;'azure-premium-disk-prices'!B4,H66&lt;'azure-premium-disk-prices'!B5),1+IF(M66="YES",1),"")</f>
        <v>0</v>
      </c>
      <c r="AQ67" s="4">
        <f>IF(AND(I66="PREMIUM",Q66="YES",H66&gt;'azure-premium-disk-prices'!B5,H66&lt;'azure-premium-disk-prices'!B6),1+IF(M66="YES",1),"")</f>
        <v>0</v>
      </c>
      <c r="AR67" s="4">
        <f>IF(AND(I66="PREMIUM",Q66="YES",H66&gt;'azure-premium-disk-prices'!B6,H66&lt;'azure-premium-disk-prices'!B7),1+IF(M66="YES",1),"")</f>
        <v>0</v>
      </c>
      <c r="AS67" s="4">
        <f>IF(AND(I66="PREMIUM",Q66="YES",H66&gt;'azure-premium-disk-prices'!B7,H66&lt;'azure-premium-disk-prices'!B8),1+IF(M66="YES",1),"")</f>
        <v>0</v>
      </c>
      <c r="AT67" s="4">
        <f>IF(AND(I66="PREMIUM",Q66="YES",H66&gt;'azure-premium-disk-prices'!B8,H66&lt;'azure-premium-disk-prices'!B9),1+IF(M66="YES",1),"")</f>
        <v>0</v>
      </c>
      <c r="AU67" s="4">
        <f>IF(AND(M67="YES", Q67="YES"),1,"")</f>
        <v>0</v>
      </c>
      <c r="AV67" s="4">
        <f>IF(AND(J67="STANDARD", Q67="YES"), IF(M67="YES",2,1) ,"")</f>
        <v>0</v>
      </c>
      <c r="AW67" s="4">
        <f>IF( AND(J67="PREMIUM",  Q67="YES"), IF(M67="YES",2,1) ,"")</f>
        <v>0</v>
      </c>
    </row>
    <row r="68" spans="5:49">
      <c r="E68" s="3"/>
      <c r="F68" s="3"/>
      <c r="G68" s="3"/>
      <c r="H68" s="3"/>
      <c r="I68" s="3" t="s">
        <v>10</v>
      </c>
      <c r="J68" s="3" t="s">
        <v>10</v>
      </c>
      <c r="K68" s="3" t="s">
        <v>7</v>
      </c>
      <c r="L68" s="3" t="s">
        <v>7</v>
      </c>
      <c r="M68" s="3" t="s">
        <v>7</v>
      </c>
      <c r="N68" s="3">
        <v>730</v>
      </c>
      <c r="O68" s="3" t="s">
        <v>7</v>
      </c>
      <c r="P68" s="3" t="s">
        <v>3</v>
      </c>
      <c r="Q68" s="3">
        <f>IF(AND(E68&lt;&gt;"", F68&lt;&gt;"", G68&lt;&gt;"", H68&lt;&gt;"", I68&lt;&gt;"", J68&lt;&gt;"", K68&lt;&gt;"", L68&lt;&gt;"", M68&lt;&gt;"", N68&lt;&gt;"", O68&lt;&gt;""),"YES","NO")</f>
        <v>0</v>
      </c>
      <c r="R68" s="4">
        <f>IF(AD68=AA68, U68, IF(AD68=AB68,W68,Y68))</f>
        <v>0</v>
      </c>
      <c r="S68" s="4">
        <f>AD68</f>
        <v>0</v>
      </c>
      <c r="T68" s="4">
        <f> IF(AA68="" ,"",IF(AD68=AA68, "PAYG", IF(AD68=AB68,"1Y RI","3Y RI")))</f>
        <v>0</v>
      </c>
      <c r="U68" s="4">
        <f>IF(Q68="YES",VLOOKUP(V68 &amp; K68 &amp; L68,'azure-vm-prices-base'!G$2:H$118, 2, 0),"")</f>
        <v>0</v>
      </c>
      <c r="V68" s="4">
        <f>IF(Q68="YES", IF(O68="YES" , _xlfn.MINIFS('azure-vm-prices-base'!C$2:C$117, 'azure-vm-prices-base'!A$2:A$117,"&gt;="&amp;F68*(100-$B$2)/100, 'azure-vm-prices-base'!B$2:B$117,"&gt;="&amp;G68*(100-$B$2)/100, 'azure-vm-prices-base'!D$2:D$117,K68, 'azure-vm-prices-base'!E$2:E$117,L68), _xlfn.MINIFS('azure-vm-prices-base'!I$2:I$117, 'azure-vm-prices-base'!A$2:A$117,"&gt;="&amp;F68*(100-$B$2)/100, 'azure-vm-prices-base'!B$2:B$117,"&gt;="&amp;G68*(100-$B$2)/100, 'azure-vm-prices-base'!D$2:D$117,K68, 'azure-vm-prices-base'!E$2:E$117,L68)),"")</f>
        <v>0</v>
      </c>
      <c r="W68" s="4">
        <f>IF(Q68="YES",VLOOKUP(X68 &amp; K68 &amp; L68,'azure-vm-prices-1Y'!G$2:H$118  , 2, 0),"")</f>
        <v>0</v>
      </c>
      <c r="X68" s="4">
        <f>IF(Q68="YES", IF(O68="YES" , _xlfn.MINIFS('azure-vm-prices-1Y'!C$2:C$117,   'azure-vm-prices-1Y'!A$2:A$117  ,"&gt;="&amp;F68*(100-$B$2)/100, 'azure-vm-prices-1Y'!B$2:B$117  ,"&gt;="&amp;G68*(100-$B$2)/100, 'azure-vm-prices-1Y'!D$2:D$117,  K68, 'azure-vm-prices-1Y'!E$2:E$117,  L68), _xlfn.MINIFS('azure-vm-prices-1Y'!I$2:I$117,   'azure-vm-prices-1Y'!A$2:A$117  ,"&gt;="&amp;F68*(100-$B$2)/100, 'azure-vm-prices-1Y'!B$2:B$117,  "&gt;="&amp;G68*(100-$B$2)/100, 'azure-vm-prices-1Y'!D$2:D$117,  K68, 'azure-vm-prices-1Y'!E$2:E$117,  L68)),"")</f>
        <v>0</v>
      </c>
      <c r="Y68" s="4">
        <f>IF(Q68="YES",VLOOKUP(Z68 &amp; K68 &amp; L68,'azure-vm-prices-3Y'!G$2:H$118  , 2, 0),"")</f>
        <v>0</v>
      </c>
      <c r="Z68" s="4">
        <f>IF(Q68="YES", IF(O68="YES" , _xlfn.MINIFS('azure-vm-prices-3Y'!C$2:C$117,   'azure-vm-prices-3Y'!A$2:A$117  ,"&gt;="&amp;F68*(100-$B$2)/100, 'azure-vm-prices-3Y'!B$2:B$117  ,"&gt;="&amp;G68*(100-$B$2)/100, 'azure-vm-prices-3Y'!D$2:D$117,  K68, 'azure-vm-prices-3Y'!E$2:E$117,  L68), _xlfn.MINIFS('azure-vm-prices-3Y'!I$2:I$117,   'azure-vm-prices-3Y'!A$2:A$117  ,"&gt;="&amp;F68*(100-$B$2)/100, 'azure-vm-prices-3Y'!B$2:B$117,  "&gt;="&amp;G68*(100-$B$2)/100, 'azure-vm-prices-3Y'!D$2:D$117,  K68, 'azure-vm-prices-3Y'!E$2:E$117,  L68)),"")</f>
        <v>0</v>
      </c>
      <c r="AA68" s="4">
        <f>IF(Q68="YES",N68*V68*12,"")</f>
        <v>0</v>
      </c>
      <c r="AB68" s="4">
        <f>IF(Q68="YES",X68*8760,"")</f>
        <v>0</v>
      </c>
      <c r="AC68" s="4">
        <f>IF(Q68="YES",Z68*8760,"")</f>
        <v>0</v>
      </c>
      <c r="AD68" s="4">
        <f>IF(Q68="YES",IF(P68="YES", MIN(AA68:AC68), AA68),"")</f>
        <v>0</v>
      </c>
      <c r="AE68" s="4">
        <f>IF(AND(I68="STANDARD",Q68="YES",H68&lt;'azure-standard-disk-prices'!B2, H68&gt;0),1+IF(M68="YES",1),"")</f>
        <v>0</v>
      </c>
      <c r="AF68" s="4">
        <f>IF(AND(I68="STANDARD",Q68="YES",H68&gt;'azure-standard-disk-prices'!B2,H68&lt;'azure-standard-disk-prices'!B3),1+IF(M68="YES",1),"")</f>
        <v>0</v>
      </c>
      <c r="AG68" s="4">
        <f>IF(AND(I68="STANDARD",Q68="YES",H68&gt;'azure-standard-disk-prices'!B3,H68&lt;'azure-standard-disk-prices'!B4),1+IF(M68="YES",1),"")</f>
        <v>0</v>
      </c>
      <c r="AH68" s="4">
        <f>IF(AND(I68="STANDARD",Q68="YES",H68&gt;'azure-standard-disk-prices'!B4,H68&lt;'azure-standard-disk-prices'!B5),1+IF(M68="YES",1),"")</f>
        <v>0</v>
      </c>
      <c r="AI68" s="4">
        <f>IF(AND(I68="STANDARD",Q68="YES",H68&gt;'azure-standard-disk-prices'!B5,H68&lt;'azure-standard-disk-prices'!B6),1+IF(M68="YES",1),"")</f>
        <v>0</v>
      </c>
      <c r="AJ68" s="4">
        <f>IF(AND(I68="STANDARD",Q68="YES",H68&gt;'azure-standard-disk-prices'!B6,H68&lt;'azure-standard-disk-prices'!B7),1+IF(M68="YES",1),"")</f>
        <v>0</v>
      </c>
      <c r="AK68" s="4">
        <f>IF(AND(I68="STANDARD",Q68="YES",H68&gt;'azure-standard-disk-prices'!B7,H68&lt;'azure-standard-disk-prices'!B8),1+IF(M68="YES",1),"")</f>
        <v>0</v>
      </c>
      <c r="AL68" s="4">
        <f>IF(AND(I68="STANDARD",Q68="YES",H68&gt;'azure-standard-disk-prices'!B8,H68&lt;'azure-standard-disk-prices'!B9),1+IF(M68="YES",1),"")</f>
        <v>0</v>
      </c>
      <c r="AM68" s="4">
        <f>IF(AND(I67="PREMIUM",Q67="YES",H67&lt;'azure-premium-disk-prices'!B2,H67&gt;0),1+IF(M67="YES",1),"")</f>
        <v>0</v>
      </c>
      <c r="AN68" s="4">
        <f>IF(AND(I67="PREMIUM",Q67="YES",H67&gt;'azure-premium-disk-prices'!B2,H67&lt;'azure-premium-disk-prices'!B3),1+IF(M67="YES",1),"")</f>
        <v>0</v>
      </c>
      <c r="AO68" s="4">
        <f>IF(AND(I67="PREMIUM",Q67="YES",H67&gt;'azure-premium-disk-prices'!B3,H67&lt;'azure-premium-disk-prices'!B4),1+IF(M67="YES",1),"")</f>
        <v>0</v>
      </c>
      <c r="AP68" s="4">
        <f>IF(AND(I67="PREMIUM",Q67="YES",H67&gt;'azure-premium-disk-prices'!B4,H67&lt;'azure-premium-disk-prices'!B5),1+IF(M67="YES",1),"")</f>
        <v>0</v>
      </c>
      <c r="AQ68" s="4">
        <f>IF(AND(I67="PREMIUM",Q67="YES",H67&gt;'azure-premium-disk-prices'!B5,H67&lt;'azure-premium-disk-prices'!B6),1+IF(M67="YES",1),"")</f>
        <v>0</v>
      </c>
      <c r="AR68" s="4">
        <f>IF(AND(I67="PREMIUM",Q67="YES",H67&gt;'azure-premium-disk-prices'!B6,H67&lt;'azure-premium-disk-prices'!B7),1+IF(M67="YES",1),"")</f>
        <v>0</v>
      </c>
      <c r="AS68" s="4">
        <f>IF(AND(I67="PREMIUM",Q67="YES",H67&gt;'azure-premium-disk-prices'!B7,H67&lt;'azure-premium-disk-prices'!B8),1+IF(M67="YES",1),"")</f>
        <v>0</v>
      </c>
      <c r="AT68" s="4">
        <f>IF(AND(I67="PREMIUM",Q67="YES",H67&gt;'azure-premium-disk-prices'!B8,H67&lt;'azure-premium-disk-prices'!B9),1+IF(M67="YES",1),"")</f>
        <v>0</v>
      </c>
      <c r="AU68" s="4">
        <f>IF(AND(M68="YES", Q68="YES"),1,"")</f>
        <v>0</v>
      </c>
      <c r="AV68" s="4">
        <f>IF(AND(J68="STANDARD", Q68="YES"), IF(M68="YES",2,1) ,"")</f>
        <v>0</v>
      </c>
      <c r="AW68" s="4">
        <f>IF( AND(J68="PREMIUM",  Q68="YES"), IF(M68="YES",2,1) ,"")</f>
        <v>0</v>
      </c>
    </row>
    <row r="69" spans="5:49">
      <c r="E69" s="3"/>
      <c r="F69" s="3"/>
      <c r="G69" s="3"/>
      <c r="H69" s="3"/>
      <c r="I69" s="3" t="s">
        <v>10</v>
      </c>
      <c r="J69" s="3" t="s">
        <v>10</v>
      </c>
      <c r="K69" s="3" t="s">
        <v>7</v>
      </c>
      <c r="L69" s="3" t="s">
        <v>7</v>
      </c>
      <c r="M69" s="3" t="s">
        <v>7</v>
      </c>
      <c r="N69" s="3">
        <v>730</v>
      </c>
      <c r="O69" s="3" t="s">
        <v>7</v>
      </c>
      <c r="P69" s="3" t="s">
        <v>3</v>
      </c>
      <c r="Q69" s="3">
        <f>IF(AND(E69&lt;&gt;"", F69&lt;&gt;"", G69&lt;&gt;"", H69&lt;&gt;"", I69&lt;&gt;"", J69&lt;&gt;"", K69&lt;&gt;"", L69&lt;&gt;"", M69&lt;&gt;"", N69&lt;&gt;"", O69&lt;&gt;""),"YES","NO")</f>
        <v>0</v>
      </c>
      <c r="R69" s="4">
        <f>IF(AD69=AA69, U69, IF(AD69=AB69,W69,Y69))</f>
        <v>0</v>
      </c>
      <c r="S69" s="4">
        <f>AD69</f>
        <v>0</v>
      </c>
      <c r="T69" s="4">
        <f> IF(AA69="" ,"",IF(AD69=AA69, "PAYG", IF(AD69=AB69,"1Y RI","3Y RI")))</f>
        <v>0</v>
      </c>
      <c r="U69" s="4">
        <f>IF(Q69="YES",VLOOKUP(V69 &amp; K69 &amp; L69,'azure-vm-prices-base'!G$2:H$118, 2, 0),"")</f>
        <v>0</v>
      </c>
      <c r="V69" s="4">
        <f>IF(Q69="YES", IF(O69="YES" , _xlfn.MINIFS('azure-vm-prices-base'!C$2:C$117, 'azure-vm-prices-base'!A$2:A$117,"&gt;="&amp;F69*(100-$B$2)/100, 'azure-vm-prices-base'!B$2:B$117,"&gt;="&amp;G69*(100-$B$2)/100, 'azure-vm-prices-base'!D$2:D$117,K69, 'azure-vm-prices-base'!E$2:E$117,L69), _xlfn.MINIFS('azure-vm-prices-base'!I$2:I$117, 'azure-vm-prices-base'!A$2:A$117,"&gt;="&amp;F69*(100-$B$2)/100, 'azure-vm-prices-base'!B$2:B$117,"&gt;="&amp;G69*(100-$B$2)/100, 'azure-vm-prices-base'!D$2:D$117,K69, 'azure-vm-prices-base'!E$2:E$117,L69)),"")</f>
        <v>0</v>
      </c>
      <c r="W69" s="4">
        <f>IF(Q69="YES",VLOOKUP(X69 &amp; K69 &amp; L69,'azure-vm-prices-1Y'!G$2:H$118  , 2, 0),"")</f>
        <v>0</v>
      </c>
      <c r="X69" s="4">
        <f>IF(Q69="YES", IF(O69="YES" , _xlfn.MINIFS('azure-vm-prices-1Y'!C$2:C$117,   'azure-vm-prices-1Y'!A$2:A$117  ,"&gt;="&amp;F69*(100-$B$2)/100, 'azure-vm-prices-1Y'!B$2:B$117  ,"&gt;="&amp;G69*(100-$B$2)/100, 'azure-vm-prices-1Y'!D$2:D$117,  K69, 'azure-vm-prices-1Y'!E$2:E$117,  L69), _xlfn.MINIFS('azure-vm-prices-1Y'!I$2:I$117,   'azure-vm-prices-1Y'!A$2:A$117  ,"&gt;="&amp;F69*(100-$B$2)/100, 'azure-vm-prices-1Y'!B$2:B$117,  "&gt;="&amp;G69*(100-$B$2)/100, 'azure-vm-prices-1Y'!D$2:D$117,  K69, 'azure-vm-prices-1Y'!E$2:E$117,  L69)),"")</f>
        <v>0</v>
      </c>
      <c r="Y69" s="4">
        <f>IF(Q69="YES",VLOOKUP(Z69 &amp; K69 &amp; L69,'azure-vm-prices-3Y'!G$2:H$118  , 2, 0),"")</f>
        <v>0</v>
      </c>
      <c r="Z69" s="4">
        <f>IF(Q69="YES", IF(O69="YES" , _xlfn.MINIFS('azure-vm-prices-3Y'!C$2:C$117,   'azure-vm-prices-3Y'!A$2:A$117  ,"&gt;="&amp;F69*(100-$B$2)/100, 'azure-vm-prices-3Y'!B$2:B$117  ,"&gt;="&amp;G69*(100-$B$2)/100, 'azure-vm-prices-3Y'!D$2:D$117,  K69, 'azure-vm-prices-3Y'!E$2:E$117,  L69), _xlfn.MINIFS('azure-vm-prices-3Y'!I$2:I$117,   'azure-vm-prices-3Y'!A$2:A$117  ,"&gt;="&amp;F69*(100-$B$2)/100, 'azure-vm-prices-3Y'!B$2:B$117,  "&gt;="&amp;G69*(100-$B$2)/100, 'azure-vm-prices-3Y'!D$2:D$117,  K69, 'azure-vm-prices-3Y'!E$2:E$117,  L69)),"")</f>
        <v>0</v>
      </c>
      <c r="AA69" s="4">
        <f>IF(Q69="YES",N69*V69*12,"")</f>
        <v>0</v>
      </c>
      <c r="AB69" s="4">
        <f>IF(Q69="YES",X69*8760,"")</f>
        <v>0</v>
      </c>
      <c r="AC69" s="4">
        <f>IF(Q69="YES",Z69*8760,"")</f>
        <v>0</v>
      </c>
      <c r="AD69" s="4">
        <f>IF(Q69="YES",IF(P69="YES", MIN(AA69:AC69), AA69),"")</f>
        <v>0</v>
      </c>
      <c r="AE69" s="4">
        <f>IF(AND(I69="STANDARD",Q69="YES",H69&lt;'azure-standard-disk-prices'!B2, H69&gt;0),1+IF(M69="YES",1),"")</f>
        <v>0</v>
      </c>
      <c r="AF69" s="4">
        <f>IF(AND(I69="STANDARD",Q69="YES",H69&gt;'azure-standard-disk-prices'!B2,H69&lt;'azure-standard-disk-prices'!B3),1+IF(M69="YES",1),"")</f>
        <v>0</v>
      </c>
      <c r="AG69" s="4">
        <f>IF(AND(I69="STANDARD",Q69="YES",H69&gt;'azure-standard-disk-prices'!B3,H69&lt;'azure-standard-disk-prices'!B4),1+IF(M69="YES",1),"")</f>
        <v>0</v>
      </c>
      <c r="AH69" s="4">
        <f>IF(AND(I69="STANDARD",Q69="YES",H69&gt;'azure-standard-disk-prices'!B4,H69&lt;'azure-standard-disk-prices'!B5),1+IF(M69="YES",1),"")</f>
        <v>0</v>
      </c>
      <c r="AI69" s="4">
        <f>IF(AND(I69="STANDARD",Q69="YES",H69&gt;'azure-standard-disk-prices'!B5,H69&lt;'azure-standard-disk-prices'!B6),1+IF(M69="YES",1),"")</f>
        <v>0</v>
      </c>
      <c r="AJ69" s="4">
        <f>IF(AND(I69="STANDARD",Q69="YES",H69&gt;'azure-standard-disk-prices'!B6,H69&lt;'azure-standard-disk-prices'!B7),1+IF(M69="YES",1),"")</f>
        <v>0</v>
      </c>
      <c r="AK69" s="4">
        <f>IF(AND(I69="STANDARD",Q69="YES",H69&gt;'azure-standard-disk-prices'!B7,H69&lt;'azure-standard-disk-prices'!B8),1+IF(M69="YES",1),"")</f>
        <v>0</v>
      </c>
      <c r="AL69" s="4">
        <f>IF(AND(I69="STANDARD",Q69="YES",H69&gt;'azure-standard-disk-prices'!B8,H69&lt;'azure-standard-disk-prices'!B9),1+IF(M69="YES",1),"")</f>
        <v>0</v>
      </c>
      <c r="AM69" s="4">
        <f>IF(AND(I68="PREMIUM",Q68="YES",H68&lt;'azure-premium-disk-prices'!B2,H68&gt;0),1+IF(M68="YES",1),"")</f>
        <v>0</v>
      </c>
      <c r="AN69" s="4">
        <f>IF(AND(I68="PREMIUM",Q68="YES",H68&gt;'azure-premium-disk-prices'!B2,H68&lt;'azure-premium-disk-prices'!B3),1+IF(M68="YES",1),"")</f>
        <v>0</v>
      </c>
      <c r="AO69" s="4">
        <f>IF(AND(I68="PREMIUM",Q68="YES",H68&gt;'azure-premium-disk-prices'!B3,H68&lt;'azure-premium-disk-prices'!B4),1+IF(M68="YES",1),"")</f>
        <v>0</v>
      </c>
      <c r="AP69" s="4">
        <f>IF(AND(I68="PREMIUM",Q68="YES",H68&gt;'azure-premium-disk-prices'!B4,H68&lt;'azure-premium-disk-prices'!B5),1+IF(M68="YES",1),"")</f>
        <v>0</v>
      </c>
      <c r="AQ69" s="4">
        <f>IF(AND(I68="PREMIUM",Q68="YES",H68&gt;'azure-premium-disk-prices'!B5,H68&lt;'azure-premium-disk-prices'!B6),1+IF(M68="YES",1),"")</f>
        <v>0</v>
      </c>
      <c r="AR69" s="4">
        <f>IF(AND(I68="PREMIUM",Q68="YES",H68&gt;'azure-premium-disk-prices'!B6,H68&lt;'azure-premium-disk-prices'!B7),1+IF(M68="YES",1),"")</f>
        <v>0</v>
      </c>
      <c r="AS69" s="4">
        <f>IF(AND(I68="PREMIUM",Q68="YES",H68&gt;'azure-premium-disk-prices'!B7,H68&lt;'azure-premium-disk-prices'!B8),1+IF(M68="YES",1),"")</f>
        <v>0</v>
      </c>
      <c r="AT69" s="4">
        <f>IF(AND(I68="PREMIUM",Q68="YES",H68&gt;'azure-premium-disk-prices'!B8,H68&lt;'azure-premium-disk-prices'!B9),1+IF(M68="YES",1),"")</f>
        <v>0</v>
      </c>
      <c r="AU69" s="4">
        <f>IF(AND(M69="YES", Q69="YES"),1,"")</f>
        <v>0</v>
      </c>
      <c r="AV69" s="4">
        <f>IF(AND(J69="STANDARD", Q69="YES"), IF(M69="YES",2,1) ,"")</f>
        <v>0</v>
      </c>
      <c r="AW69" s="4">
        <f>IF( AND(J69="PREMIUM",  Q69="YES"), IF(M69="YES",2,1) ,"")</f>
        <v>0</v>
      </c>
    </row>
    <row r="70" spans="5:49">
      <c r="E70" s="3"/>
      <c r="F70" s="3"/>
      <c r="G70" s="3"/>
      <c r="H70" s="3"/>
      <c r="I70" s="3" t="s">
        <v>10</v>
      </c>
      <c r="J70" s="3" t="s">
        <v>10</v>
      </c>
      <c r="K70" s="3" t="s">
        <v>7</v>
      </c>
      <c r="L70" s="3" t="s">
        <v>7</v>
      </c>
      <c r="M70" s="3" t="s">
        <v>7</v>
      </c>
      <c r="N70" s="3">
        <v>730</v>
      </c>
      <c r="O70" s="3" t="s">
        <v>7</v>
      </c>
      <c r="P70" s="3" t="s">
        <v>3</v>
      </c>
      <c r="Q70" s="3">
        <f>IF(AND(E70&lt;&gt;"", F70&lt;&gt;"", G70&lt;&gt;"", H70&lt;&gt;"", I70&lt;&gt;"", J70&lt;&gt;"", K70&lt;&gt;"", L70&lt;&gt;"", M70&lt;&gt;"", N70&lt;&gt;"", O70&lt;&gt;""),"YES","NO")</f>
        <v>0</v>
      </c>
      <c r="R70" s="4">
        <f>IF(AD70=AA70, U70, IF(AD70=AB70,W70,Y70))</f>
        <v>0</v>
      </c>
      <c r="S70" s="4">
        <f>AD70</f>
        <v>0</v>
      </c>
      <c r="T70" s="4">
        <f> IF(AA70="" ,"",IF(AD70=AA70, "PAYG", IF(AD70=AB70,"1Y RI","3Y RI")))</f>
        <v>0</v>
      </c>
      <c r="U70" s="4">
        <f>IF(Q70="YES",VLOOKUP(V70 &amp; K70 &amp; L70,'azure-vm-prices-base'!G$2:H$118, 2, 0),"")</f>
        <v>0</v>
      </c>
      <c r="V70" s="4">
        <f>IF(Q70="YES", IF(O70="YES" , _xlfn.MINIFS('azure-vm-prices-base'!C$2:C$117, 'azure-vm-prices-base'!A$2:A$117,"&gt;="&amp;F70*(100-$B$2)/100, 'azure-vm-prices-base'!B$2:B$117,"&gt;="&amp;G70*(100-$B$2)/100, 'azure-vm-prices-base'!D$2:D$117,K70, 'azure-vm-prices-base'!E$2:E$117,L70), _xlfn.MINIFS('azure-vm-prices-base'!I$2:I$117, 'azure-vm-prices-base'!A$2:A$117,"&gt;="&amp;F70*(100-$B$2)/100, 'azure-vm-prices-base'!B$2:B$117,"&gt;="&amp;G70*(100-$B$2)/100, 'azure-vm-prices-base'!D$2:D$117,K70, 'azure-vm-prices-base'!E$2:E$117,L70)),"")</f>
        <v>0</v>
      </c>
      <c r="W70" s="4">
        <f>IF(Q70="YES",VLOOKUP(X70 &amp; K70 &amp; L70,'azure-vm-prices-1Y'!G$2:H$118  , 2, 0),"")</f>
        <v>0</v>
      </c>
      <c r="X70" s="4">
        <f>IF(Q70="YES", IF(O70="YES" , _xlfn.MINIFS('azure-vm-prices-1Y'!C$2:C$117,   'azure-vm-prices-1Y'!A$2:A$117  ,"&gt;="&amp;F70*(100-$B$2)/100, 'azure-vm-prices-1Y'!B$2:B$117  ,"&gt;="&amp;G70*(100-$B$2)/100, 'azure-vm-prices-1Y'!D$2:D$117,  K70, 'azure-vm-prices-1Y'!E$2:E$117,  L70), _xlfn.MINIFS('azure-vm-prices-1Y'!I$2:I$117,   'azure-vm-prices-1Y'!A$2:A$117  ,"&gt;="&amp;F70*(100-$B$2)/100, 'azure-vm-prices-1Y'!B$2:B$117,  "&gt;="&amp;G70*(100-$B$2)/100, 'azure-vm-prices-1Y'!D$2:D$117,  K70, 'azure-vm-prices-1Y'!E$2:E$117,  L70)),"")</f>
        <v>0</v>
      </c>
      <c r="Y70" s="4">
        <f>IF(Q70="YES",VLOOKUP(Z70 &amp; K70 &amp; L70,'azure-vm-prices-3Y'!G$2:H$118  , 2, 0),"")</f>
        <v>0</v>
      </c>
      <c r="Z70" s="4">
        <f>IF(Q70="YES", IF(O70="YES" , _xlfn.MINIFS('azure-vm-prices-3Y'!C$2:C$117,   'azure-vm-prices-3Y'!A$2:A$117  ,"&gt;="&amp;F70*(100-$B$2)/100, 'azure-vm-prices-3Y'!B$2:B$117  ,"&gt;="&amp;G70*(100-$B$2)/100, 'azure-vm-prices-3Y'!D$2:D$117,  K70, 'azure-vm-prices-3Y'!E$2:E$117,  L70), _xlfn.MINIFS('azure-vm-prices-3Y'!I$2:I$117,   'azure-vm-prices-3Y'!A$2:A$117  ,"&gt;="&amp;F70*(100-$B$2)/100, 'azure-vm-prices-3Y'!B$2:B$117,  "&gt;="&amp;G70*(100-$B$2)/100, 'azure-vm-prices-3Y'!D$2:D$117,  K70, 'azure-vm-prices-3Y'!E$2:E$117,  L70)),"")</f>
        <v>0</v>
      </c>
      <c r="AA70" s="4">
        <f>IF(Q70="YES",N70*V70*12,"")</f>
        <v>0</v>
      </c>
      <c r="AB70" s="4">
        <f>IF(Q70="YES",X70*8760,"")</f>
        <v>0</v>
      </c>
      <c r="AC70" s="4">
        <f>IF(Q70="YES",Z70*8760,"")</f>
        <v>0</v>
      </c>
      <c r="AD70" s="4">
        <f>IF(Q70="YES",IF(P70="YES", MIN(AA70:AC70), AA70),"")</f>
        <v>0</v>
      </c>
      <c r="AE70" s="4">
        <f>IF(AND(I70="STANDARD",Q70="YES",H70&lt;'azure-standard-disk-prices'!B2, H70&gt;0),1+IF(M70="YES",1),"")</f>
        <v>0</v>
      </c>
      <c r="AF70" s="4">
        <f>IF(AND(I70="STANDARD",Q70="YES",H70&gt;'azure-standard-disk-prices'!B2,H70&lt;'azure-standard-disk-prices'!B3),1+IF(M70="YES",1),"")</f>
        <v>0</v>
      </c>
      <c r="AG70" s="4">
        <f>IF(AND(I70="STANDARD",Q70="YES",H70&gt;'azure-standard-disk-prices'!B3,H70&lt;'azure-standard-disk-prices'!B4),1+IF(M70="YES",1),"")</f>
        <v>0</v>
      </c>
      <c r="AH70" s="4">
        <f>IF(AND(I70="STANDARD",Q70="YES",H70&gt;'azure-standard-disk-prices'!B4,H70&lt;'azure-standard-disk-prices'!B5),1+IF(M70="YES",1),"")</f>
        <v>0</v>
      </c>
      <c r="AI70" s="4">
        <f>IF(AND(I70="STANDARD",Q70="YES",H70&gt;'azure-standard-disk-prices'!B5,H70&lt;'azure-standard-disk-prices'!B6),1+IF(M70="YES",1),"")</f>
        <v>0</v>
      </c>
      <c r="AJ70" s="4">
        <f>IF(AND(I70="STANDARD",Q70="YES",H70&gt;'azure-standard-disk-prices'!B6,H70&lt;'azure-standard-disk-prices'!B7),1+IF(M70="YES",1),"")</f>
        <v>0</v>
      </c>
      <c r="AK70" s="4">
        <f>IF(AND(I70="STANDARD",Q70="YES",H70&gt;'azure-standard-disk-prices'!B7,H70&lt;'azure-standard-disk-prices'!B8),1+IF(M70="YES",1),"")</f>
        <v>0</v>
      </c>
      <c r="AL70" s="4">
        <f>IF(AND(I70="STANDARD",Q70="YES",H70&gt;'azure-standard-disk-prices'!B8,H70&lt;'azure-standard-disk-prices'!B9),1+IF(M70="YES",1),"")</f>
        <v>0</v>
      </c>
      <c r="AM70" s="4">
        <f>IF(AND(I69="PREMIUM",Q69="YES",H69&lt;'azure-premium-disk-prices'!B2,H69&gt;0),1+IF(M69="YES",1),"")</f>
        <v>0</v>
      </c>
      <c r="AN70" s="4">
        <f>IF(AND(I69="PREMIUM",Q69="YES",H69&gt;'azure-premium-disk-prices'!B2,H69&lt;'azure-premium-disk-prices'!B3),1+IF(M69="YES",1),"")</f>
        <v>0</v>
      </c>
      <c r="AO70" s="4">
        <f>IF(AND(I69="PREMIUM",Q69="YES",H69&gt;'azure-premium-disk-prices'!B3,H69&lt;'azure-premium-disk-prices'!B4),1+IF(M69="YES",1),"")</f>
        <v>0</v>
      </c>
      <c r="AP70" s="4">
        <f>IF(AND(I69="PREMIUM",Q69="YES",H69&gt;'azure-premium-disk-prices'!B4,H69&lt;'azure-premium-disk-prices'!B5),1+IF(M69="YES",1),"")</f>
        <v>0</v>
      </c>
      <c r="AQ70" s="4">
        <f>IF(AND(I69="PREMIUM",Q69="YES",H69&gt;'azure-premium-disk-prices'!B5,H69&lt;'azure-premium-disk-prices'!B6),1+IF(M69="YES",1),"")</f>
        <v>0</v>
      </c>
      <c r="AR70" s="4">
        <f>IF(AND(I69="PREMIUM",Q69="YES",H69&gt;'azure-premium-disk-prices'!B6,H69&lt;'azure-premium-disk-prices'!B7),1+IF(M69="YES",1),"")</f>
        <v>0</v>
      </c>
      <c r="AS70" s="4">
        <f>IF(AND(I69="PREMIUM",Q69="YES",H69&gt;'azure-premium-disk-prices'!B7,H69&lt;'azure-premium-disk-prices'!B8),1+IF(M69="YES",1),"")</f>
        <v>0</v>
      </c>
      <c r="AT70" s="4">
        <f>IF(AND(I69="PREMIUM",Q69="YES",H69&gt;'azure-premium-disk-prices'!B8,H69&lt;'azure-premium-disk-prices'!B9),1+IF(M69="YES",1),"")</f>
        <v>0</v>
      </c>
      <c r="AU70" s="4">
        <f>IF(AND(M70="YES", Q70="YES"),1,"")</f>
        <v>0</v>
      </c>
      <c r="AV70" s="4">
        <f>IF(AND(J70="STANDARD", Q70="YES"), IF(M70="YES",2,1) ,"")</f>
        <v>0</v>
      </c>
      <c r="AW70" s="4">
        <f>IF( AND(J70="PREMIUM",  Q70="YES"), IF(M70="YES",2,1) ,"")</f>
        <v>0</v>
      </c>
    </row>
    <row r="71" spans="5:49">
      <c r="E71" s="3"/>
      <c r="F71" s="3"/>
      <c r="G71" s="3"/>
      <c r="H71" s="3"/>
      <c r="I71" s="3" t="s">
        <v>10</v>
      </c>
      <c r="J71" s="3" t="s">
        <v>10</v>
      </c>
      <c r="K71" s="3" t="s">
        <v>7</v>
      </c>
      <c r="L71" s="3" t="s">
        <v>7</v>
      </c>
      <c r="M71" s="3" t="s">
        <v>7</v>
      </c>
      <c r="N71" s="3">
        <v>730</v>
      </c>
      <c r="O71" s="3" t="s">
        <v>7</v>
      </c>
      <c r="P71" s="3" t="s">
        <v>3</v>
      </c>
      <c r="Q71" s="3">
        <f>IF(AND(E71&lt;&gt;"", F71&lt;&gt;"", G71&lt;&gt;"", H71&lt;&gt;"", I71&lt;&gt;"", J71&lt;&gt;"", K71&lt;&gt;"", L71&lt;&gt;"", M71&lt;&gt;"", N71&lt;&gt;"", O71&lt;&gt;""),"YES","NO")</f>
        <v>0</v>
      </c>
      <c r="R71" s="4">
        <f>IF(AD71=AA71, U71, IF(AD71=AB71,W71,Y71))</f>
        <v>0</v>
      </c>
      <c r="S71" s="4">
        <f>AD71</f>
        <v>0</v>
      </c>
      <c r="T71" s="4">
        <f> IF(AA71="" ,"",IF(AD71=AA71, "PAYG", IF(AD71=AB71,"1Y RI","3Y RI")))</f>
        <v>0</v>
      </c>
      <c r="U71" s="4">
        <f>IF(Q71="YES",VLOOKUP(V71 &amp; K71 &amp; L71,'azure-vm-prices-base'!G$2:H$118, 2, 0),"")</f>
        <v>0</v>
      </c>
      <c r="V71" s="4">
        <f>IF(Q71="YES", IF(O71="YES" , _xlfn.MINIFS('azure-vm-prices-base'!C$2:C$117, 'azure-vm-prices-base'!A$2:A$117,"&gt;="&amp;F71*(100-$B$2)/100, 'azure-vm-prices-base'!B$2:B$117,"&gt;="&amp;G71*(100-$B$2)/100, 'azure-vm-prices-base'!D$2:D$117,K71, 'azure-vm-prices-base'!E$2:E$117,L71), _xlfn.MINIFS('azure-vm-prices-base'!I$2:I$117, 'azure-vm-prices-base'!A$2:A$117,"&gt;="&amp;F71*(100-$B$2)/100, 'azure-vm-prices-base'!B$2:B$117,"&gt;="&amp;G71*(100-$B$2)/100, 'azure-vm-prices-base'!D$2:D$117,K71, 'azure-vm-prices-base'!E$2:E$117,L71)),"")</f>
        <v>0</v>
      </c>
      <c r="W71" s="4">
        <f>IF(Q71="YES",VLOOKUP(X71 &amp; K71 &amp; L71,'azure-vm-prices-1Y'!G$2:H$118  , 2, 0),"")</f>
        <v>0</v>
      </c>
      <c r="X71" s="4">
        <f>IF(Q71="YES", IF(O71="YES" , _xlfn.MINIFS('azure-vm-prices-1Y'!C$2:C$117,   'azure-vm-prices-1Y'!A$2:A$117  ,"&gt;="&amp;F71*(100-$B$2)/100, 'azure-vm-prices-1Y'!B$2:B$117  ,"&gt;="&amp;G71*(100-$B$2)/100, 'azure-vm-prices-1Y'!D$2:D$117,  K71, 'azure-vm-prices-1Y'!E$2:E$117,  L71), _xlfn.MINIFS('azure-vm-prices-1Y'!I$2:I$117,   'azure-vm-prices-1Y'!A$2:A$117  ,"&gt;="&amp;F71*(100-$B$2)/100, 'azure-vm-prices-1Y'!B$2:B$117,  "&gt;="&amp;G71*(100-$B$2)/100, 'azure-vm-prices-1Y'!D$2:D$117,  K71, 'azure-vm-prices-1Y'!E$2:E$117,  L71)),"")</f>
        <v>0</v>
      </c>
      <c r="Y71" s="4">
        <f>IF(Q71="YES",VLOOKUP(Z71 &amp; K71 &amp; L71,'azure-vm-prices-3Y'!G$2:H$118  , 2, 0),"")</f>
        <v>0</v>
      </c>
      <c r="Z71" s="4">
        <f>IF(Q71="YES", IF(O71="YES" , _xlfn.MINIFS('azure-vm-prices-3Y'!C$2:C$117,   'azure-vm-prices-3Y'!A$2:A$117  ,"&gt;="&amp;F71*(100-$B$2)/100, 'azure-vm-prices-3Y'!B$2:B$117  ,"&gt;="&amp;G71*(100-$B$2)/100, 'azure-vm-prices-3Y'!D$2:D$117,  K71, 'azure-vm-prices-3Y'!E$2:E$117,  L71), _xlfn.MINIFS('azure-vm-prices-3Y'!I$2:I$117,   'azure-vm-prices-3Y'!A$2:A$117  ,"&gt;="&amp;F71*(100-$B$2)/100, 'azure-vm-prices-3Y'!B$2:B$117,  "&gt;="&amp;G71*(100-$B$2)/100, 'azure-vm-prices-3Y'!D$2:D$117,  K71, 'azure-vm-prices-3Y'!E$2:E$117,  L71)),"")</f>
        <v>0</v>
      </c>
      <c r="AA71" s="4">
        <f>IF(Q71="YES",N71*V71*12,"")</f>
        <v>0</v>
      </c>
      <c r="AB71" s="4">
        <f>IF(Q71="YES",X71*8760,"")</f>
        <v>0</v>
      </c>
      <c r="AC71" s="4">
        <f>IF(Q71="YES",Z71*8760,"")</f>
        <v>0</v>
      </c>
      <c r="AD71" s="4">
        <f>IF(Q71="YES",IF(P71="YES", MIN(AA71:AC71), AA71),"")</f>
        <v>0</v>
      </c>
      <c r="AE71" s="4">
        <f>IF(AND(I71="STANDARD",Q71="YES",H71&lt;'azure-standard-disk-prices'!B2, H71&gt;0),1+IF(M71="YES",1),"")</f>
        <v>0</v>
      </c>
      <c r="AF71" s="4">
        <f>IF(AND(I71="STANDARD",Q71="YES",H71&gt;'azure-standard-disk-prices'!B2,H71&lt;'azure-standard-disk-prices'!B3),1+IF(M71="YES",1),"")</f>
        <v>0</v>
      </c>
      <c r="AG71" s="4">
        <f>IF(AND(I71="STANDARD",Q71="YES",H71&gt;'azure-standard-disk-prices'!B3,H71&lt;'azure-standard-disk-prices'!B4),1+IF(M71="YES",1),"")</f>
        <v>0</v>
      </c>
      <c r="AH71" s="4">
        <f>IF(AND(I71="STANDARD",Q71="YES",H71&gt;'azure-standard-disk-prices'!B4,H71&lt;'azure-standard-disk-prices'!B5),1+IF(M71="YES",1),"")</f>
        <v>0</v>
      </c>
      <c r="AI71" s="4">
        <f>IF(AND(I71="STANDARD",Q71="YES",H71&gt;'azure-standard-disk-prices'!B5,H71&lt;'azure-standard-disk-prices'!B6),1+IF(M71="YES",1),"")</f>
        <v>0</v>
      </c>
      <c r="AJ71" s="4">
        <f>IF(AND(I71="STANDARD",Q71="YES",H71&gt;'azure-standard-disk-prices'!B6,H71&lt;'azure-standard-disk-prices'!B7),1+IF(M71="YES",1),"")</f>
        <v>0</v>
      </c>
      <c r="AK71" s="4">
        <f>IF(AND(I71="STANDARD",Q71="YES",H71&gt;'azure-standard-disk-prices'!B7,H71&lt;'azure-standard-disk-prices'!B8),1+IF(M71="YES",1),"")</f>
        <v>0</v>
      </c>
      <c r="AL71" s="4">
        <f>IF(AND(I71="STANDARD",Q71="YES",H71&gt;'azure-standard-disk-prices'!B8,H71&lt;'azure-standard-disk-prices'!B9),1+IF(M71="YES",1),"")</f>
        <v>0</v>
      </c>
      <c r="AM71" s="4">
        <f>IF(AND(I70="PREMIUM",Q70="YES",H70&lt;'azure-premium-disk-prices'!B2,H70&gt;0),1+IF(M70="YES",1),"")</f>
        <v>0</v>
      </c>
      <c r="AN71" s="4">
        <f>IF(AND(I70="PREMIUM",Q70="YES",H70&gt;'azure-premium-disk-prices'!B2,H70&lt;'azure-premium-disk-prices'!B3),1+IF(M70="YES",1),"")</f>
        <v>0</v>
      </c>
      <c r="AO71" s="4">
        <f>IF(AND(I70="PREMIUM",Q70="YES",H70&gt;'azure-premium-disk-prices'!B3,H70&lt;'azure-premium-disk-prices'!B4),1+IF(M70="YES",1),"")</f>
        <v>0</v>
      </c>
      <c r="AP71" s="4">
        <f>IF(AND(I70="PREMIUM",Q70="YES",H70&gt;'azure-premium-disk-prices'!B4,H70&lt;'azure-premium-disk-prices'!B5),1+IF(M70="YES",1),"")</f>
        <v>0</v>
      </c>
      <c r="AQ71" s="4">
        <f>IF(AND(I70="PREMIUM",Q70="YES",H70&gt;'azure-premium-disk-prices'!B5,H70&lt;'azure-premium-disk-prices'!B6),1+IF(M70="YES",1),"")</f>
        <v>0</v>
      </c>
      <c r="AR71" s="4">
        <f>IF(AND(I70="PREMIUM",Q70="YES",H70&gt;'azure-premium-disk-prices'!B6,H70&lt;'azure-premium-disk-prices'!B7),1+IF(M70="YES",1),"")</f>
        <v>0</v>
      </c>
      <c r="AS71" s="4">
        <f>IF(AND(I70="PREMIUM",Q70="YES",H70&gt;'azure-premium-disk-prices'!B7,H70&lt;'azure-premium-disk-prices'!B8),1+IF(M70="YES",1),"")</f>
        <v>0</v>
      </c>
      <c r="AT71" s="4">
        <f>IF(AND(I70="PREMIUM",Q70="YES",H70&gt;'azure-premium-disk-prices'!B8,H70&lt;'azure-premium-disk-prices'!B9),1+IF(M70="YES",1),"")</f>
        <v>0</v>
      </c>
      <c r="AU71" s="4">
        <f>IF(AND(M71="YES", Q71="YES"),1,"")</f>
        <v>0</v>
      </c>
      <c r="AV71" s="4">
        <f>IF(AND(J71="STANDARD", Q71="YES"), IF(M71="YES",2,1) ,"")</f>
        <v>0</v>
      </c>
      <c r="AW71" s="4">
        <f>IF( AND(J71="PREMIUM",  Q71="YES"), IF(M71="YES",2,1) ,"")</f>
        <v>0</v>
      </c>
    </row>
    <row r="72" spans="5:49">
      <c r="E72" s="3"/>
      <c r="F72" s="3"/>
      <c r="G72" s="3"/>
      <c r="H72" s="3"/>
      <c r="I72" s="3" t="s">
        <v>10</v>
      </c>
      <c r="J72" s="3" t="s">
        <v>10</v>
      </c>
      <c r="K72" s="3" t="s">
        <v>7</v>
      </c>
      <c r="L72" s="3" t="s">
        <v>7</v>
      </c>
      <c r="M72" s="3" t="s">
        <v>7</v>
      </c>
      <c r="N72" s="3">
        <v>730</v>
      </c>
      <c r="O72" s="3" t="s">
        <v>7</v>
      </c>
      <c r="P72" s="3" t="s">
        <v>3</v>
      </c>
      <c r="Q72" s="3">
        <f>IF(AND(E72&lt;&gt;"", F72&lt;&gt;"", G72&lt;&gt;"", H72&lt;&gt;"", I72&lt;&gt;"", J72&lt;&gt;"", K72&lt;&gt;"", L72&lt;&gt;"", M72&lt;&gt;"", N72&lt;&gt;"", O72&lt;&gt;""),"YES","NO")</f>
        <v>0</v>
      </c>
      <c r="R72" s="4">
        <f>IF(AD72=AA72, U72, IF(AD72=AB72,W72,Y72))</f>
        <v>0</v>
      </c>
      <c r="S72" s="4">
        <f>AD72</f>
        <v>0</v>
      </c>
      <c r="T72" s="4">
        <f> IF(AA72="" ,"",IF(AD72=AA72, "PAYG", IF(AD72=AB72,"1Y RI","3Y RI")))</f>
        <v>0</v>
      </c>
      <c r="U72" s="4">
        <f>IF(Q72="YES",VLOOKUP(V72 &amp; K72 &amp; L72,'azure-vm-prices-base'!G$2:H$118, 2, 0),"")</f>
        <v>0</v>
      </c>
      <c r="V72" s="4">
        <f>IF(Q72="YES", IF(O72="YES" , _xlfn.MINIFS('azure-vm-prices-base'!C$2:C$117, 'azure-vm-prices-base'!A$2:A$117,"&gt;="&amp;F72*(100-$B$2)/100, 'azure-vm-prices-base'!B$2:B$117,"&gt;="&amp;G72*(100-$B$2)/100, 'azure-vm-prices-base'!D$2:D$117,K72, 'azure-vm-prices-base'!E$2:E$117,L72), _xlfn.MINIFS('azure-vm-prices-base'!I$2:I$117, 'azure-vm-prices-base'!A$2:A$117,"&gt;="&amp;F72*(100-$B$2)/100, 'azure-vm-prices-base'!B$2:B$117,"&gt;="&amp;G72*(100-$B$2)/100, 'azure-vm-prices-base'!D$2:D$117,K72, 'azure-vm-prices-base'!E$2:E$117,L72)),"")</f>
        <v>0</v>
      </c>
      <c r="W72" s="4">
        <f>IF(Q72="YES",VLOOKUP(X72 &amp; K72 &amp; L72,'azure-vm-prices-1Y'!G$2:H$118  , 2, 0),"")</f>
        <v>0</v>
      </c>
      <c r="X72" s="4">
        <f>IF(Q72="YES", IF(O72="YES" , _xlfn.MINIFS('azure-vm-prices-1Y'!C$2:C$117,   'azure-vm-prices-1Y'!A$2:A$117  ,"&gt;="&amp;F72*(100-$B$2)/100, 'azure-vm-prices-1Y'!B$2:B$117  ,"&gt;="&amp;G72*(100-$B$2)/100, 'azure-vm-prices-1Y'!D$2:D$117,  K72, 'azure-vm-prices-1Y'!E$2:E$117,  L72), _xlfn.MINIFS('azure-vm-prices-1Y'!I$2:I$117,   'azure-vm-prices-1Y'!A$2:A$117  ,"&gt;="&amp;F72*(100-$B$2)/100, 'azure-vm-prices-1Y'!B$2:B$117,  "&gt;="&amp;G72*(100-$B$2)/100, 'azure-vm-prices-1Y'!D$2:D$117,  K72, 'azure-vm-prices-1Y'!E$2:E$117,  L72)),"")</f>
        <v>0</v>
      </c>
      <c r="Y72" s="4">
        <f>IF(Q72="YES",VLOOKUP(Z72 &amp; K72 &amp; L72,'azure-vm-prices-3Y'!G$2:H$118  , 2, 0),"")</f>
        <v>0</v>
      </c>
      <c r="Z72" s="4">
        <f>IF(Q72="YES", IF(O72="YES" , _xlfn.MINIFS('azure-vm-prices-3Y'!C$2:C$117,   'azure-vm-prices-3Y'!A$2:A$117  ,"&gt;="&amp;F72*(100-$B$2)/100, 'azure-vm-prices-3Y'!B$2:B$117  ,"&gt;="&amp;G72*(100-$B$2)/100, 'azure-vm-prices-3Y'!D$2:D$117,  K72, 'azure-vm-prices-3Y'!E$2:E$117,  L72), _xlfn.MINIFS('azure-vm-prices-3Y'!I$2:I$117,   'azure-vm-prices-3Y'!A$2:A$117  ,"&gt;="&amp;F72*(100-$B$2)/100, 'azure-vm-prices-3Y'!B$2:B$117,  "&gt;="&amp;G72*(100-$B$2)/100, 'azure-vm-prices-3Y'!D$2:D$117,  K72, 'azure-vm-prices-3Y'!E$2:E$117,  L72)),"")</f>
        <v>0</v>
      </c>
      <c r="AA72" s="4">
        <f>IF(Q72="YES",N72*V72*12,"")</f>
        <v>0</v>
      </c>
      <c r="AB72" s="4">
        <f>IF(Q72="YES",X72*8760,"")</f>
        <v>0</v>
      </c>
      <c r="AC72" s="4">
        <f>IF(Q72="YES",Z72*8760,"")</f>
        <v>0</v>
      </c>
      <c r="AD72" s="4">
        <f>IF(Q72="YES",IF(P72="YES", MIN(AA72:AC72), AA72),"")</f>
        <v>0</v>
      </c>
      <c r="AE72" s="4">
        <f>IF(AND(I72="STANDARD",Q72="YES",H72&lt;'azure-standard-disk-prices'!B2, H72&gt;0),1+IF(M72="YES",1),"")</f>
        <v>0</v>
      </c>
      <c r="AF72" s="4">
        <f>IF(AND(I72="STANDARD",Q72="YES",H72&gt;'azure-standard-disk-prices'!B2,H72&lt;'azure-standard-disk-prices'!B3),1+IF(M72="YES",1),"")</f>
        <v>0</v>
      </c>
      <c r="AG72" s="4">
        <f>IF(AND(I72="STANDARD",Q72="YES",H72&gt;'azure-standard-disk-prices'!B3,H72&lt;'azure-standard-disk-prices'!B4),1+IF(M72="YES",1),"")</f>
        <v>0</v>
      </c>
      <c r="AH72" s="4">
        <f>IF(AND(I72="STANDARD",Q72="YES",H72&gt;'azure-standard-disk-prices'!B4,H72&lt;'azure-standard-disk-prices'!B5),1+IF(M72="YES",1),"")</f>
        <v>0</v>
      </c>
      <c r="AI72" s="4">
        <f>IF(AND(I72="STANDARD",Q72="YES",H72&gt;'azure-standard-disk-prices'!B5,H72&lt;'azure-standard-disk-prices'!B6),1+IF(M72="YES",1),"")</f>
        <v>0</v>
      </c>
      <c r="AJ72" s="4">
        <f>IF(AND(I72="STANDARD",Q72="YES",H72&gt;'azure-standard-disk-prices'!B6,H72&lt;'azure-standard-disk-prices'!B7),1+IF(M72="YES",1),"")</f>
        <v>0</v>
      </c>
      <c r="AK72" s="4">
        <f>IF(AND(I72="STANDARD",Q72="YES",H72&gt;'azure-standard-disk-prices'!B7,H72&lt;'azure-standard-disk-prices'!B8),1+IF(M72="YES",1),"")</f>
        <v>0</v>
      </c>
      <c r="AL72" s="4">
        <f>IF(AND(I72="STANDARD",Q72="YES",H72&gt;'azure-standard-disk-prices'!B8,H72&lt;'azure-standard-disk-prices'!B9),1+IF(M72="YES",1),"")</f>
        <v>0</v>
      </c>
      <c r="AM72" s="4">
        <f>IF(AND(I71="PREMIUM",Q71="YES",H71&lt;'azure-premium-disk-prices'!B2,H71&gt;0),1+IF(M71="YES",1),"")</f>
        <v>0</v>
      </c>
      <c r="AN72" s="4">
        <f>IF(AND(I71="PREMIUM",Q71="YES",H71&gt;'azure-premium-disk-prices'!B2,H71&lt;'azure-premium-disk-prices'!B3),1+IF(M71="YES",1),"")</f>
        <v>0</v>
      </c>
      <c r="AO72" s="4">
        <f>IF(AND(I71="PREMIUM",Q71="YES",H71&gt;'azure-premium-disk-prices'!B3,H71&lt;'azure-premium-disk-prices'!B4),1+IF(M71="YES",1),"")</f>
        <v>0</v>
      </c>
      <c r="AP72" s="4">
        <f>IF(AND(I71="PREMIUM",Q71="YES",H71&gt;'azure-premium-disk-prices'!B4,H71&lt;'azure-premium-disk-prices'!B5),1+IF(M71="YES",1),"")</f>
        <v>0</v>
      </c>
      <c r="AQ72" s="4">
        <f>IF(AND(I71="PREMIUM",Q71="YES",H71&gt;'azure-premium-disk-prices'!B5,H71&lt;'azure-premium-disk-prices'!B6),1+IF(M71="YES",1),"")</f>
        <v>0</v>
      </c>
      <c r="AR72" s="4">
        <f>IF(AND(I71="PREMIUM",Q71="YES",H71&gt;'azure-premium-disk-prices'!B6,H71&lt;'azure-premium-disk-prices'!B7),1+IF(M71="YES",1),"")</f>
        <v>0</v>
      </c>
      <c r="AS72" s="4">
        <f>IF(AND(I71="PREMIUM",Q71="YES",H71&gt;'azure-premium-disk-prices'!B7,H71&lt;'azure-premium-disk-prices'!B8),1+IF(M71="YES",1),"")</f>
        <v>0</v>
      </c>
      <c r="AT72" s="4">
        <f>IF(AND(I71="PREMIUM",Q71="YES",H71&gt;'azure-premium-disk-prices'!B8,H71&lt;'azure-premium-disk-prices'!B9),1+IF(M71="YES",1),"")</f>
        <v>0</v>
      </c>
      <c r="AU72" s="4">
        <f>IF(AND(M72="YES", Q72="YES"),1,"")</f>
        <v>0</v>
      </c>
      <c r="AV72" s="4">
        <f>IF(AND(J72="STANDARD", Q72="YES"), IF(M72="YES",2,1) ,"")</f>
        <v>0</v>
      </c>
      <c r="AW72" s="4">
        <f>IF( AND(J72="PREMIUM",  Q72="YES"), IF(M72="YES",2,1) ,"")</f>
        <v>0</v>
      </c>
    </row>
    <row r="73" spans="5:49">
      <c r="E73" s="3"/>
      <c r="F73" s="3"/>
      <c r="G73" s="3"/>
      <c r="H73" s="3"/>
      <c r="I73" s="3" t="s">
        <v>10</v>
      </c>
      <c r="J73" s="3" t="s">
        <v>10</v>
      </c>
      <c r="K73" s="3" t="s">
        <v>7</v>
      </c>
      <c r="L73" s="3" t="s">
        <v>7</v>
      </c>
      <c r="M73" s="3" t="s">
        <v>7</v>
      </c>
      <c r="N73" s="3">
        <v>730</v>
      </c>
      <c r="O73" s="3" t="s">
        <v>7</v>
      </c>
      <c r="P73" s="3" t="s">
        <v>3</v>
      </c>
      <c r="Q73" s="3">
        <f>IF(AND(E73&lt;&gt;"", F73&lt;&gt;"", G73&lt;&gt;"", H73&lt;&gt;"", I73&lt;&gt;"", J73&lt;&gt;"", K73&lt;&gt;"", L73&lt;&gt;"", M73&lt;&gt;"", N73&lt;&gt;"", O73&lt;&gt;""),"YES","NO")</f>
        <v>0</v>
      </c>
      <c r="R73" s="4">
        <f>IF(AD73=AA73, U73, IF(AD73=AB73,W73,Y73))</f>
        <v>0</v>
      </c>
      <c r="S73" s="4">
        <f>AD73</f>
        <v>0</v>
      </c>
      <c r="T73" s="4">
        <f> IF(AA73="" ,"",IF(AD73=AA73, "PAYG", IF(AD73=AB73,"1Y RI","3Y RI")))</f>
        <v>0</v>
      </c>
      <c r="U73" s="4">
        <f>IF(Q73="YES",VLOOKUP(V73 &amp; K73 &amp; L73,'azure-vm-prices-base'!G$2:H$118, 2, 0),"")</f>
        <v>0</v>
      </c>
      <c r="V73" s="4">
        <f>IF(Q73="YES", IF(O73="YES" , _xlfn.MINIFS('azure-vm-prices-base'!C$2:C$117, 'azure-vm-prices-base'!A$2:A$117,"&gt;="&amp;F73*(100-$B$2)/100, 'azure-vm-prices-base'!B$2:B$117,"&gt;="&amp;G73*(100-$B$2)/100, 'azure-vm-prices-base'!D$2:D$117,K73, 'azure-vm-prices-base'!E$2:E$117,L73), _xlfn.MINIFS('azure-vm-prices-base'!I$2:I$117, 'azure-vm-prices-base'!A$2:A$117,"&gt;="&amp;F73*(100-$B$2)/100, 'azure-vm-prices-base'!B$2:B$117,"&gt;="&amp;G73*(100-$B$2)/100, 'azure-vm-prices-base'!D$2:D$117,K73, 'azure-vm-prices-base'!E$2:E$117,L73)),"")</f>
        <v>0</v>
      </c>
      <c r="W73" s="4">
        <f>IF(Q73="YES",VLOOKUP(X73 &amp; K73 &amp; L73,'azure-vm-prices-1Y'!G$2:H$118  , 2, 0),"")</f>
        <v>0</v>
      </c>
      <c r="X73" s="4">
        <f>IF(Q73="YES", IF(O73="YES" , _xlfn.MINIFS('azure-vm-prices-1Y'!C$2:C$117,   'azure-vm-prices-1Y'!A$2:A$117  ,"&gt;="&amp;F73*(100-$B$2)/100, 'azure-vm-prices-1Y'!B$2:B$117  ,"&gt;="&amp;G73*(100-$B$2)/100, 'azure-vm-prices-1Y'!D$2:D$117,  K73, 'azure-vm-prices-1Y'!E$2:E$117,  L73), _xlfn.MINIFS('azure-vm-prices-1Y'!I$2:I$117,   'azure-vm-prices-1Y'!A$2:A$117  ,"&gt;="&amp;F73*(100-$B$2)/100, 'azure-vm-prices-1Y'!B$2:B$117,  "&gt;="&amp;G73*(100-$B$2)/100, 'azure-vm-prices-1Y'!D$2:D$117,  K73, 'azure-vm-prices-1Y'!E$2:E$117,  L73)),"")</f>
        <v>0</v>
      </c>
      <c r="Y73" s="4">
        <f>IF(Q73="YES",VLOOKUP(Z73 &amp; K73 &amp; L73,'azure-vm-prices-3Y'!G$2:H$118  , 2, 0),"")</f>
        <v>0</v>
      </c>
      <c r="Z73" s="4">
        <f>IF(Q73="YES", IF(O73="YES" , _xlfn.MINIFS('azure-vm-prices-3Y'!C$2:C$117,   'azure-vm-prices-3Y'!A$2:A$117  ,"&gt;="&amp;F73*(100-$B$2)/100, 'azure-vm-prices-3Y'!B$2:B$117  ,"&gt;="&amp;G73*(100-$B$2)/100, 'azure-vm-prices-3Y'!D$2:D$117,  K73, 'azure-vm-prices-3Y'!E$2:E$117,  L73), _xlfn.MINIFS('azure-vm-prices-3Y'!I$2:I$117,   'azure-vm-prices-3Y'!A$2:A$117  ,"&gt;="&amp;F73*(100-$B$2)/100, 'azure-vm-prices-3Y'!B$2:B$117,  "&gt;="&amp;G73*(100-$B$2)/100, 'azure-vm-prices-3Y'!D$2:D$117,  K73, 'azure-vm-prices-3Y'!E$2:E$117,  L73)),"")</f>
        <v>0</v>
      </c>
      <c r="AA73" s="4">
        <f>IF(Q73="YES",N73*V73*12,"")</f>
        <v>0</v>
      </c>
      <c r="AB73" s="4">
        <f>IF(Q73="YES",X73*8760,"")</f>
        <v>0</v>
      </c>
      <c r="AC73" s="4">
        <f>IF(Q73="YES",Z73*8760,"")</f>
        <v>0</v>
      </c>
      <c r="AD73" s="4">
        <f>IF(Q73="YES",IF(P73="YES", MIN(AA73:AC73), AA73),"")</f>
        <v>0</v>
      </c>
      <c r="AE73" s="4">
        <f>IF(AND(I73="STANDARD",Q73="YES",H73&lt;'azure-standard-disk-prices'!B2, H73&gt;0),1+IF(M73="YES",1),"")</f>
        <v>0</v>
      </c>
      <c r="AF73" s="4">
        <f>IF(AND(I73="STANDARD",Q73="YES",H73&gt;'azure-standard-disk-prices'!B2,H73&lt;'azure-standard-disk-prices'!B3),1+IF(M73="YES",1),"")</f>
        <v>0</v>
      </c>
      <c r="AG73" s="4">
        <f>IF(AND(I73="STANDARD",Q73="YES",H73&gt;'azure-standard-disk-prices'!B3,H73&lt;'azure-standard-disk-prices'!B4),1+IF(M73="YES",1),"")</f>
        <v>0</v>
      </c>
      <c r="AH73" s="4">
        <f>IF(AND(I73="STANDARD",Q73="YES",H73&gt;'azure-standard-disk-prices'!B4,H73&lt;'azure-standard-disk-prices'!B5),1+IF(M73="YES",1),"")</f>
        <v>0</v>
      </c>
      <c r="AI73" s="4">
        <f>IF(AND(I73="STANDARD",Q73="YES",H73&gt;'azure-standard-disk-prices'!B5,H73&lt;'azure-standard-disk-prices'!B6),1+IF(M73="YES",1),"")</f>
        <v>0</v>
      </c>
      <c r="AJ73" s="4">
        <f>IF(AND(I73="STANDARD",Q73="YES",H73&gt;'azure-standard-disk-prices'!B6,H73&lt;'azure-standard-disk-prices'!B7),1+IF(M73="YES",1),"")</f>
        <v>0</v>
      </c>
      <c r="AK73" s="4">
        <f>IF(AND(I73="STANDARD",Q73="YES",H73&gt;'azure-standard-disk-prices'!B7,H73&lt;'azure-standard-disk-prices'!B8),1+IF(M73="YES",1),"")</f>
        <v>0</v>
      </c>
      <c r="AL73" s="4">
        <f>IF(AND(I73="STANDARD",Q73="YES",H73&gt;'azure-standard-disk-prices'!B8,H73&lt;'azure-standard-disk-prices'!B9),1+IF(M73="YES",1),"")</f>
        <v>0</v>
      </c>
      <c r="AM73" s="4">
        <f>IF(AND(I72="PREMIUM",Q72="YES",H72&lt;'azure-premium-disk-prices'!B2,H72&gt;0),1+IF(M72="YES",1),"")</f>
        <v>0</v>
      </c>
      <c r="AN73" s="4">
        <f>IF(AND(I72="PREMIUM",Q72="YES",H72&gt;'azure-premium-disk-prices'!B2,H72&lt;'azure-premium-disk-prices'!B3),1+IF(M72="YES",1),"")</f>
        <v>0</v>
      </c>
      <c r="AO73" s="4">
        <f>IF(AND(I72="PREMIUM",Q72="YES",H72&gt;'azure-premium-disk-prices'!B3,H72&lt;'azure-premium-disk-prices'!B4),1+IF(M72="YES",1),"")</f>
        <v>0</v>
      </c>
      <c r="AP73" s="4">
        <f>IF(AND(I72="PREMIUM",Q72="YES",H72&gt;'azure-premium-disk-prices'!B4,H72&lt;'azure-premium-disk-prices'!B5),1+IF(M72="YES",1),"")</f>
        <v>0</v>
      </c>
      <c r="AQ73" s="4">
        <f>IF(AND(I72="PREMIUM",Q72="YES",H72&gt;'azure-premium-disk-prices'!B5,H72&lt;'azure-premium-disk-prices'!B6),1+IF(M72="YES",1),"")</f>
        <v>0</v>
      </c>
      <c r="AR73" s="4">
        <f>IF(AND(I72="PREMIUM",Q72="YES",H72&gt;'azure-premium-disk-prices'!B6,H72&lt;'azure-premium-disk-prices'!B7),1+IF(M72="YES",1),"")</f>
        <v>0</v>
      </c>
      <c r="AS73" s="4">
        <f>IF(AND(I72="PREMIUM",Q72="YES",H72&gt;'azure-premium-disk-prices'!B7,H72&lt;'azure-premium-disk-prices'!B8),1+IF(M72="YES",1),"")</f>
        <v>0</v>
      </c>
      <c r="AT73" s="4">
        <f>IF(AND(I72="PREMIUM",Q72="YES",H72&gt;'azure-premium-disk-prices'!B8,H72&lt;'azure-premium-disk-prices'!B9),1+IF(M72="YES",1),"")</f>
        <v>0</v>
      </c>
      <c r="AU73" s="4">
        <f>IF(AND(M73="YES", Q73="YES"),1,"")</f>
        <v>0</v>
      </c>
      <c r="AV73" s="4">
        <f>IF(AND(J73="STANDARD", Q73="YES"), IF(M73="YES",2,1) ,"")</f>
        <v>0</v>
      </c>
      <c r="AW73" s="4">
        <f>IF( AND(J73="PREMIUM",  Q73="YES"), IF(M73="YES",2,1) ,"")</f>
        <v>0</v>
      </c>
    </row>
    <row r="74" spans="5:49">
      <c r="E74" s="3"/>
      <c r="F74" s="3"/>
      <c r="G74" s="3"/>
      <c r="H74" s="3"/>
      <c r="I74" s="3" t="s">
        <v>10</v>
      </c>
      <c r="J74" s="3" t="s">
        <v>10</v>
      </c>
      <c r="K74" s="3" t="s">
        <v>7</v>
      </c>
      <c r="L74" s="3" t="s">
        <v>7</v>
      </c>
      <c r="M74" s="3" t="s">
        <v>7</v>
      </c>
      <c r="N74" s="3">
        <v>730</v>
      </c>
      <c r="O74" s="3" t="s">
        <v>7</v>
      </c>
      <c r="P74" s="3" t="s">
        <v>3</v>
      </c>
      <c r="Q74" s="3">
        <f>IF(AND(E74&lt;&gt;"", F74&lt;&gt;"", G74&lt;&gt;"", H74&lt;&gt;"", I74&lt;&gt;"", J74&lt;&gt;"", K74&lt;&gt;"", L74&lt;&gt;"", M74&lt;&gt;"", N74&lt;&gt;"", O74&lt;&gt;""),"YES","NO")</f>
        <v>0</v>
      </c>
      <c r="R74" s="4">
        <f>IF(AD74=AA74, U74, IF(AD74=AB74,W74,Y74))</f>
        <v>0</v>
      </c>
      <c r="S74" s="4">
        <f>AD74</f>
        <v>0</v>
      </c>
      <c r="T74" s="4">
        <f> IF(AA74="" ,"",IF(AD74=AA74, "PAYG", IF(AD74=AB74,"1Y RI","3Y RI")))</f>
        <v>0</v>
      </c>
      <c r="U74" s="4">
        <f>IF(Q74="YES",VLOOKUP(V74 &amp; K74 &amp; L74,'azure-vm-prices-base'!G$2:H$118, 2, 0),"")</f>
        <v>0</v>
      </c>
      <c r="V74" s="4">
        <f>IF(Q74="YES", IF(O74="YES" , _xlfn.MINIFS('azure-vm-prices-base'!C$2:C$117, 'azure-vm-prices-base'!A$2:A$117,"&gt;="&amp;F74*(100-$B$2)/100, 'azure-vm-prices-base'!B$2:B$117,"&gt;="&amp;G74*(100-$B$2)/100, 'azure-vm-prices-base'!D$2:D$117,K74, 'azure-vm-prices-base'!E$2:E$117,L74), _xlfn.MINIFS('azure-vm-prices-base'!I$2:I$117, 'azure-vm-prices-base'!A$2:A$117,"&gt;="&amp;F74*(100-$B$2)/100, 'azure-vm-prices-base'!B$2:B$117,"&gt;="&amp;G74*(100-$B$2)/100, 'azure-vm-prices-base'!D$2:D$117,K74, 'azure-vm-prices-base'!E$2:E$117,L74)),"")</f>
        <v>0</v>
      </c>
      <c r="W74" s="4">
        <f>IF(Q74="YES",VLOOKUP(X74 &amp; K74 &amp; L74,'azure-vm-prices-1Y'!G$2:H$118  , 2, 0),"")</f>
        <v>0</v>
      </c>
      <c r="X74" s="4">
        <f>IF(Q74="YES", IF(O74="YES" , _xlfn.MINIFS('azure-vm-prices-1Y'!C$2:C$117,   'azure-vm-prices-1Y'!A$2:A$117  ,"&gt;="&amp;F74*(100-$B$2)/100, 'azure-vm-prices-1Y'!B$2:B$117  ,"&gt;="&amp;G74*(100-$B$2)/100, 'azure-vm-prices-1Y'!D$2:D$117,  K74, 'azure-vm-prices-1Y'!E$2:E$117,  L74), _xlfn.MINIFS('azure-vm-prices-1Y'!I$2:I$117,   'azure-vm-prices-1Y'!A$2:A$117  ,"&gt;="&amp;F74*(100-$B$2)/100, 'azure-vm-prices-1Y'!B$2:B$117,  "&gt;="&amp;G74*(100-$B$2)/100, 'azure-vm-prices-1Y'!D$2:D$117,  K74, 'azure-vm-prices-1Y'!E$2:E$117,  L74)),"")</f>
        <v>0</v>
      </c>
      <c r="Y74" s="4">
        <f>IF(Q74="YES",VLOOKUP(Z74 &amp; K74 &amp; L74,'azure-vm-prices-3Y'!G$2:H$118  , 2, 0),"")</f>
        <v>0</v>
      </c>
      <c r="Z74" s="4">
        <f>IF(Q74="YES", IF(O74="YES" , _xlfn.MINIFS('azure-vm-prices-3Y'!C$2:C$117,   'azure-vm-prices-3Y'!A$2:A$117  ,"&gt;="&amp;F74*(100-$B$2)/100, 'azure-vm-prices-3Y'!B$2:B$117  ,"&gt;="&amp;G74*(100-$B$2)/100, 'azure-vm-prices-3Y'!D$2:D$117,  K74, 'azure-vm-prices-3Y'!E$2:E$117,  L74), _xlfn.MINIFS('azure-vm-prices-3Y'!I$2:I$117,   'azure-vm-prices-3Y'!A$2:A$117  ,"&gt;="&amp;F74*(100-$B$2)/100, 'azure-vm-prices-3Y'!B$2:B$117,  "&gt;="&amp;G74*(100-$B$2)/100, 'azure-vm-prices-3Y'!D$2:D$117,  K74, 'azure-vm-prices-3Y'!E$2:E$117,  L74)),"")</f>
        <v>0</v>
      </c>
      <c r="AA74" s="4">
        <f>IF(Q74="YES",N74*V74*12,"")</f>
        <v>0</v>
      </c>
      <c r="AB74" s="4">
        <f>IF(Q74="YES",X74*8760,"")</f>
        <v>0</v>
      </c>
      <c r="AC74" s="4">
        <f>IF(Q74="YES",Z74*8760,"")</f>
        <v>0</v>
      </c>
      <c r="AD74" s="4">
        <f>IF(Q74="YES",IF(P74="YES", MIN(AA74:AC74), AA74),"")</f>
        <v>0</v>
      </c>
      <c r="AE74" s="4">
        <f>IF(AND(I74="STANDARD",Q74="YES",H74&lt;'azure-standard-disk-prices'!B2, H74&gt;0),1+IF(M74="YES",1),"")</f>
        <v>0</v>
      </c>
      <c r="AF74" s="4">
        <f>IF(AND(I74="STANDARD",Q74="YES",H74&gt;'azure-standard-disk-prices'!B2,H74&lt;'azure-standard-disk-prices'!B3),1+IF(M74="YES",1),"")</f>
        <v>0</v>
      </c>
      <c r="AG74" s="4">
        <f>IF(AND(I74="STANDARD",Q74="YES",H74&gt;'azure-standard-disk-prices'!B3,H74&lt;'azure-standard-disk-prices'!B4),1+IF(M74="YES",1),"")</f>
        <v>0</v>
      </c>
      <c r="AH74" s="4">
        <f>IF(AND(I74="STANDARD",Q74="YES",H74&gt;'azure-standard-disk-prices'!B4,H74&lt;'azure-standard-disk-prices'!B5),1+IF(M74="YES",1),"")</f>
        <v>0</v>
      </c>
      <c r="AI74" s="4">
        <f>IF(AND(I74="STANDARD",Q74="YES",H74&gt;'azure-standard-disk-prices'!B5,H74&lt;'azure-standard-disk-prices'!B6),1+IF(M74="YES",1),"")</f>
        <v>0</v>
      </c>
      <c r="AJ74" s="4">
        <f>IF(AND(I74="STANDARD",Q74="YES",H74&gt;'azure-standard-disk-prices'!B6,H74&lt;'azure-standard-disk-prices'!B7),1+IF(M74="YES",1),"")</f>
        <v>0</v>
      </c>
      <c r="AK74" s="4">
        <f>IF(AND(I74="STANDARD",Q74="YES",H74&gt;'azure-standard-disk-prices'!B7,H74&lt;'azure-standard-disk-prices'!B8),1+IF(M74="YES",1),"")</f>
        <v>0</v>
      </c>
      <c r="AL74" s="4">
        <f>IF(AND(I74="STANDARD",Q74="YES",H74&gt;'azure-standard-disk-prices'!B8,H74&lt;'azure-standard-disk-prices'!B9),1+IF(M74="YES",1),"")</f>
        <v>0</v>
      </c>
      <c r="AM74" s="4">
        <f>IF(AND(I73="PREMIUM",Q73="YES",H73&lt;'azure-premium-disk-prices'!B2,H73&gt;0),1+IF(M73="YES",1),"")</f>
        <v>0</v>
      </c>
      <c r="AN74" s="4">
        <f>IF(AND(I73="PREMIUM",Q73="YES",H73&gt;'azure-premium-disk-prices'!B2,H73&lt;'azure-premium-disk-prices'!B3),1+IF(M73="YES",1),"")</f>
        <v>0</v>
      </c>
      <c r="AO74" s="4">
        <f>IF(AND(I73="PREMIUM",Q73="YES",H73&gt;'azure-premium-disk-prices'!B3,H73&lt;'azure-premium-disk-prices'!B4),1+IF(M73="YES",1),"")</f>
        <v>0</v>
      </c>
      <c r="AP74" s="4">
        <f>IF(AND(I73="PREMIUM",Q73="YES",H73&gt;'azure-premium-disk-prices'!B4,H73&lt;'azure-premium-disk-prices'!B5),1+IF(M73="YES",1),"")</f>
        <v>0</v>
      </c>
      <c r="AQ74" s="4">
        <f>IF(AND(I73="PREMIUM",Q73="YES",H73&gt;'azure-premium-disk-prices'!B5,H73&lt;'azure-premium-disk-prices'!B6),1+IF(M73="YES",1),"")</f>
        <v>0</v>
      </c>
      <c r="AR74" s="4">
        <f>IF(AND(I73="PREMIUM",Q73="YES",H73&gt;'azure-premium-disk-prices'!B6,H73&lt;'azure-premium-disk-prices'!B7),1+IF(M73="YES",1),"")</f>
        <v>0</v>
      </c>
      <c r="AS74" s="4">
        <f>IF(AND(I73="PREMIUM",Q73="YES",H73&gt;'azure-premium-disk-prices'!B7,H73&lt;'azure-premium-disk-prices'!B8),1+IF(M73="YES",1),"")</f>
        <v>0</v>
      </c>
      <c r="AT74" s="4">
        <f>IF(AND(I73="PREMIUM",Q73="YES",H73&gt;'azure-premium-disk-prices'!B8,H73&lt;'azure-premium-disk-prices'!B9),1+IF(M73="YES",1),"")</f>
        <v>0</v>
      </c>
      <c r="AU74" s="4">
        <f>IF(AND(M74="YES", Q74="YES"),1,"")</f>
        <v>0</v>
      </c>
      <c r="AV74" s="4">
        <f>IF(AND(J74="STANDARD", Q74="YES"), IF(M74="YES",2,1) ,"")</f>
        <v>0</v>
      </c>
      <c r="AW74" s="4">
        <f>IF( AND(J74="PREMIUM",  Q74="YES"), IF(M74="YES",2,1) ,"")</f>
        <v>0</v>
      </c>
    </row>
    <row r="75" spans="5:49">
      <c r="E75" s="3"/>
      <c r="F75" s="3"/>
      <c r="G75" s="3"/>
      <c r="H75" s="3"/>
      <c r="I75" s="3" t="s">
        <v>10</v>
      </c>
      <c r="J75" s="3" t="s">
        <v>10</v>
      </c>
      <c r="K75" s="3" t="s">
        <v>7</v>
      </c>
      <c r="L75" s="3" t="s">
        <v>7</v>
      </c>
      <c r="M75" s="3" t="s">
        <v>7</v>
      </c>
      <c r="N75" s="3">
        <v>730</v>
      </c>
      <c r="O75" s="3" t="s">
        <v>7</v>
      </c>
      <c r="P75" s="3" t="s">
        <v>3</v>
      </c>
      <c r="Q75" s="3">
        <f>IF(AND(E75&lt;&gt;"", F75&lt;&gt;"", G75&lt;&gt;"", H75&lt;&gt;"", I75&lt;&gt;"", J75&lt;&gt;"", K75&lt;&gt;"", L75&lt;&gt;"", M75&lt;&gt;"", N75&lt;&gt;"", O75&lt;&gt;""),"YES","NO")</f>
        <v>0</v>
      </c>
      <c r="R75" s="4">
        <f>IF(AD75=AA75, U75, IF(AD75=AB75,W75,Y75))</f>
        <v>0</v>
      </c>
      <c r="S75" s="4">
        <f>AD75</f>
        <v>0</v>
      </c>
      <c r="T75" s="4">
        <f> IF(AA75="" ,"",IF(AD75=AA75, "PAYG", IF(AD75=AB75,"1Y RI","3Y RI")))</f>
        <v>0</v>
      </c>
      <c r="U75" s="4">
        <f>IF(Q75="YES",VLOOKUP(V75 &amp; K75 &amp; L75,'azure-vm-prices-base'!G$2:H$118, 2, 0),"")</f>
        <v>0</v>
      </c>
      <c r="V75" s="4">
        <f>IF(Q75="YES", IF(O75="YES" , _xlfn.MINIFS('azure-vm-prices-base'!C$2:C$117, 'azure-vm-prices-base'!A$2:A$117,"&gt;="&amp;F75*(100-$B$2)/100, 'azure-vm-prices-base'!B$2:B$117,"&gt;="&amp;G75*(100-$B$2)/100, 'azure-vm-prices-base'!D$2:D$117,K75, 'azure-vm-prices-base'!E$2:E$117,L75), _xlfn.MINIFS('azure-vm-prices-base'!I$2:I$117, 'azure-vm-prices-base'!A$2:A$117,"&gt;="&amp;F75*(100-$B$2)/100, 'azure-vm-prices-base'!B$2:B$117,"&gt;="&amp;G75*(100-$B$2)/100, 'azure-vm-prices-base'!D$2:D$117,K75, 'azure-vm-prices-base'!E$2:E$117,L75)),"")</f>
        <v>0</v>
      </c>
      <c r="W75" s="4">
        <f>IF(Q75="YES",VLOOKUP(X75 &amp; K75 &amp; L75,'azure-vm-prices-1Y'!G$2:H$118  , 2, 0),"")</f>
        <v>0</v>
      </c>
      <c r="X75" s="4">
        <f>IF(Q75="YES", IF(O75="YES" , _xlfn.MINIFS('azure-vm-prices-1Y'!C$2:C$117,   'azure-vm-prices-1Y'!A$2:A$117  ,"&gt;="&amp;F75*(100-$B$2)/100, 'azure-vm-prices-1Y'!B$2:B$117  ,"&gt;="&amp;G75*(100-$B$2)/100, 'azure-vm-prices-1Y'!D$2:D$117,  K75, 'azure-vm-prices-1Y'!E$2:E$117,  L75), _xlfn.MINIFS('azure-vm-prices-1Y'!I$2:I$117,   'azure-vm-prices-1Y'!A$2:A$117  ,"&gt;="&amp;F75*(100-$B$2)/100, 'azure-vm-prices-1Y'!B$2:B$117,  "&gt;="&amp;G75*(100-$B$2)/100, 'azure-vm-prices-1Y'!D$2:D$117,  K75, 'azure-vm-prices-1Y'!E$2:E$117,  L75)),"")</f>
        <v>0</v>
      </c>
      <c r="Y75" s="4">
        <f>IF(Q75="YES",VLOOKUP(Z75 &amp; K75 &amp; L75,'azure-vm-prices-3Y'!G$2:H$118  , 2, 0),"")</f>
        <v>0</v>
      </c>
      <c r="Z75" s="4">
        <f>IF(Q75="YES", IF(O75="YES" , _xlfn.MINIFS('azure-vm-prices-3Y'!C$2:C$117,   'azure-vm-prices-3Y'!A$2:A$117  ,"&gt;="&amp;F75*(100-$B$2)/100, 'azure-vm-prices-3Y'!B$2:B$117  ,"&gt;="&amp;G75*(100-$B$2)/100, 'azure-vm-prices-3Y'!D$2:D$117,  K75, 'azure-vm-prices-3Y'!E$2:E$117,  L75), _xlfn.MINIFS('azure-vm-prices-3Y'!I$2:I$117,   'azure-vm-prices-3Y'!A$2:A$117  ,"&gt;="&amp;F75*(100-$B$2)/100, 'azure-vm-prices-3Y'!B$2:B$117,  "&gt;="&amp;G75*(100-$B$2)/100, 'azure-vm-prices-3Y'!D$2:D$117,  K75, 'azure-vm-prices-3Y'!E$2:E$117,  L75)),"")</f>
        <v>0</v>
      </c>
      <c r="AA75" s="4">
        <f>IF(Q75="YES",N75*V75*12,"")</f>
        <v>0</v>
      </c>
      <c r="AB75" s="4">
        <f>IF(Q75="YES",X75*8760,"")</f>
        <v>0</v>
      </c>
      <c r="AC75" s="4">
        <f>IF(Q75="YES",Z75*8760,"")</f>
        <v>0</v>
      </c>
      <c r="AD75" s="4">
        <f>IF(Q75="YES",IF(P75="YES", MIN(AA75:AC75), AA75),"")</f>
        <v>0</v>
      </c>
      <c r="AE75" s="4">
        <f>IF(AND(I75="STANDARD",Q75="YES",H75&lt;'azure-standard-disk-prices'!B2, H75&gt;0),1+IF(M75="YES",1),"")</f>
        <v>0</v>
      </c>
      <c r="AF75" s="4">
        <f>IF(AND(I75="STANDARD",Q75="YES",H75&gt;'azure-standard-disk-prices'!B2,H75&lt;'azure-standard-disk-prices'!B3),1+IF(M75="YES",1),"")</f>
        <v>0</v>
      </c>
      <c r="AG75" s="4">
        <f>IF(AND(I75="STANDARD",Q75="YES",H75&gt;'azure-standard-disk-prices'!B3,H75&lt;'azure-standard-disk-prices'!B4),1+IF(M75="YES",1),"")</f>
        <v>0</v>
      </c>
      <c r="AH75" s="4">
        <f>IF(AND(I75="STANDARD",Q75="YES",H75&gt;'azure-standard-disk-prices'!B4,H75&lt;'azure-standard-disk-prices'!B5),1+IF(M75="YES",1),"")</f>
        <v>0</v>
      </c>
      <c r="AI75" s="4">
        <f>IF(AND(I75="STANDARD",Q75="YES",H75&gt;'azure-standard-disk-prices'!B5,H75&lt;'azure-standard-disk-prices'!B6),1+IF(M75="YES",1),"")</f>
        <v>0</v>
      </c>
      <c r="AJ75" s="4">
        <f>IF(AND(I75="STANDARD",Q75="YES",H75&gt;'azure-standard-disk-prices'!B6,H75&lt;'azure-standard-disk-prices'!B7),1+IF(M75="YES",1),"")</f>
        <v>0</v>
      </c>
      <c r="AK75" s="4">
        <f>IF(AND(I75="STANDARD",Q75="YES",H75&gt;'azure-standard-disk-prices'!B7,H75&lt;'azure-standard-disk-prices'!B8),1+IF(M75="YES",1),"")</f>
        <v>0</v>
      </c>
      <c r="AL75" s="4">
        <f>IF(AND(I75="STANDARD",Q75="YES",H75&gt;'azure-standard-disk-prices'!B8,H75&lt;'azure-standard-disk-prices'!B9),1+IF(M75="YES",1),"")</f>
        <v>0</v>
      </c>
      <c r="AM75" s="4">
        <f>IF(AND(I74="PREMIUM",Q74="YES",H74&lt;'azure-premium-disk-prices'!B2,H74&gt;0),1+IF(M74="YES",1),"")</f>
        <v>0</v>
      </c>
      <c r="AN75" s="4">
        <f>IF(AND(I74="PREMIUM",Q74="YES",H74&gt;'azure-premium-disk-prices'!B2,H74&lt;'azure-premium-disk-prices'!B3),1+IF(M74="YES",1),"")</f>
        <v>0</v>
      </c>
      <c r="AO75" s="4">
        <f>IF(AND(I74="PREMIUM",Q74="YES",H74&gt;'azure-premium-disk-prices'!B3,H74&lt;'azure-premium-disk-prices'!B4),1+IF(M74="YES",1),"")</f>
        <v>0</v>
      </c>
      <c r="AP75" s="4">
        <f>IF(AND(I74="PREMIUM",Q74="YES",H74&gt;'azure-premium-disk-prices'!B4,H74&lt;'azure-premium-disk-prices'!B5),1+IF(M74="YES",1),"")</f>
        <v>0</v>
      </c>
      <c r="AQ75" s="4">
        <f>IF(AND(I74="PREMIUM",Q74="YES",H74&gt;'azure-premium-disk-prices'!B5,H74&lt;'azure-premium-disk-prices'!B6),1+IF(M74="YES",1),"")</f>
        <v>0</v>
      </c>
      <c r="AR75" s="4">
        <f>IF(AND(I74="PREMIUM",Q74="YES",H74&gt;'azure-premium-disk-prices'!B6,H74&lt;'azure-premium-disk-prices'!B7),1+IF(M74="YES",1),"")</f>
        <v>0</v>
      </c>
      <c r="AS75" s="4">
        <f>IF(AND(I74="PREMIUM",Q74="YES",H74&gt;'azure-premium-disk-prices'!B7,H74&lt;'azure-premium-disk-prices'!B8),1+IF(M74="YES",1),"")</f>
        <v>0</v>
      </c>
      <c r="AT75" s="4">
        <f>IF(AND(I74="PREMIUM",Q74="YES",H74&gt;'azure-premium-disk-prices'!B8,H74&lt;'azure-premium-disk-prices'!B9),1+IF(M74="YES",1),"")</f>
        <v>0</v>
      </c>
      <c r="AU75" s="4">
        <f>IF(AND(M75="YES", Q75="YES"),1,"")</f>
        <v>0</v>
      </c>
      <c r="AV75" s="4">
        <f>IF(AND(J75="STANDARD", Q75="YES"), IF(M75="YES",2,1) ,"")</f>
        <v>0</v>
      </c>
      <c r="AW75" s="4">
        <f>IF( AND(J75="PREMIUM",  Q75="YES"), IF(M75="YES",2,1) ,"")</f>
        <v>0</v>
      </c>
    </row>
    <row r="76" spans="5:49">
      <c r="E76" s="3"/>
      <c r="F76" s="3"/>
      <c r="G76" s="3"/>
      <c r="H76" s="3"/>
      <c r="I76" s="3" t="s">
        <v>10</v>
      </c>
      <c r="J76" s="3" t="s">
        <v>10</v>
      </c>
      <c r="K76" s="3" t="s">
        <v>7</v>
      </c>
      <c r="L76" s="3" t="s">
        <v>7</v>
      </c>
      <c r="M76" s="3" t="s">
        <v>7</v>
      </c>
      <c r="N76" s="3">
        <v>730</v>
      </c>
      <c r="O76" s="3" t="s">
        <v>7</v>
      </c>
      <c r="P76" s="3" t="s">
        <v>3</v>
      </c>
      <c r="Q76" s="3">
        <f>IF(AND(E76&lt;&gt;"", F76&lt;&gt;"", G76&lt;&gt;"", H76&lt;&gt;"", I76&lt;&gt;"", J76&lt;&gt;"", K76&lt;&gt;"", L76&lt;&gt;"", M76&lt;&gt;"", N76&lt;&gt;"", O76&lt;&gt;""),"YES","NO")</f>
        <v>0</v>
      </c>
      <c r="R76" s="4">
        <f>IF(AD76=AA76, U76, IF(AD76=AB76,W76,Y76))</f>
        <v>0</v>
      </c>
      <c r="S76" s="4">
        <f>AD76</f>
        <v>0</v>
      </c>
      <c r="T76" s="4">
        <f> IF(AA76="" ,"",IF(AD76=AA76, "PAYG", IF(AD76=AB76,"1Y RI","3Y RI")))</f>
        <v>0</v>
      </c>
      <c r="U76" s="4">
        <f>IF(Q76="YES",VLOOKUP(V76 &amp; K76 &amp; L76,'azure-vm-prices-base'!G$2:H$118, 2, 0),"")</f>
        <v>0</v>
      </c>
      <c r="V76" s="4">
        <f>IF(Q76="YES", IF(O76="YES" , _xlfn.MINIFS('azure-vm-prices-base'!C$2:C$117, 'azure-vm-prices-base'!A$2:A$117,"&gt;="&amp;F76*(100-$B$2)/100, 'azure-vm-prices-base'!B$2:B$117,"&gt;="&amp;G76*(100-$B$2)/100, 'azure-vm-prices-base'!D$2:D$117,K76, 'azure-vm-prices-base'!E$2:E$117,L76), _xlfn.MINIFS('azure-vm-prices-base'!I$2:I$117, 'azure-vm-prices-base'!A$2:A$117,"&gt;="&amp;F76*(100-$B$2)/100, 'azure-vm-prices-base'!B$2:B$117,"&gt;="&amp;G76*(100-$B$2)/100, 'azure-vm-prices-base'!D$2:D$117,K76, 'azure-vm-prices-base'!E$2:E$117,L76)),"")</f>
        <v>0</v>
      </c>
      <c r="W76" s="4">
        <f>IF(Q76="YES",VLOOKUP(X76 &amp; K76 &amp; L76,'azure-vm-prices-1Y'!G$2:H$118  , 2, 0),"")</f>
        <v>0</v>
      </c>
      <c r="X76" s="4">
        <f>IF(Q76="YES", IF(O76="YES" , _xlfn.MINIFS('azure-vm-prices-1Y'!C$2:C$117,   'azure-vm-prices-1Y'!A$2:A$117  ,"&gt;="&amp;F76*(100-$B$2)/100, 'azure-vm-prices-1Y'!B$2:B$117  ,"&gt;="&amp;G76*(100-$B$2)/100, 'azure-vm-prices-1Y'!D$2:D$117,  K76, 'azure-vm-prices-1Y'!E$2:E$117,  L76), _xlfn.MINIFS('azure-vm-prices-1Y'!I$2:I$117,   'azure-vm-prices-1Y'!A$2:A$117  ,"&gt;="&amp;F76*(100-$B$2)/100, 'azure-vm-prices-1Y'!B$2:B$117,  "&gt;="&amp;G76*(100-$B$2)/100, 'azure-vm-prices-1Y'!D$2:D$117,  K76, 'azure-vm-prices-1Y'!E$2:E$117,  L76)),"")</f>
        <v>0</v>
      </c>
      <c r="Y76" s="4">
        <f>IF(Q76="YES",VLOOKUP(Z76 &amp; K76 &amp; L76,'azure-vm-prices-3Y'!G$2:H$118  , 2, 0),"")</f>
        <v>0</v>
      </c>
      <c r="Z76" s="4">
        <f>IF(Q76="YES", IF(O76="YES" , _xlfn.MINIFS('azure-vm-prices-3Y'!C$2:C$117,   'azure-vm-prices-3Y'!A$2:A$117  ,"&gt;="&amp;F76*(100-$B$2)/100, 'azure-vm-prices-3Y'!B$2:B$117  ,"&gt;="&amp;G76*(100-$B$2)/100, 'azure-vm-prices-3Y'!D$2:D$117,  K76, 'azure-vm-prices-3Y'!E$2:E$117,  L76), _xlfn.MINIFS('azure-vm-prices-3Y'!I$2:I$117,   'azure-vm-prices-3Y'!A$2:A$117  ,"&gt;="&amp;F76*(100-$B$2)/100, 'azure-vm-prices-3Y'!B$2:B$117,  "&gt;="&amp;G76*(100-$B$2)/100, 'azure-vm-prices-3Y'!D$2:D$117,  K76, 'azure-vm-prices-3Y'!E$2:E$117,  L76)),"")</f>
        <v>0</v>
      </c>
      <c r="AA76" s="4">
        <f>IF(Q76="YES",N76*V76*12,"")</f>
        <v>0</v>
      </c>
      <c r="AB76" s="4">
        <f>IF(Q76="YES",X76*8760,"")</f>
        <v>0</v>
      </c>
      <c r="AC76" s="4">
        <f>IF(Q76="YES",Z76*8760,"")</f>
        <v>0</v>
      </c>
      <c r="AD76" s="4">
        <f>IF(Q76="YES",IF(P76="YES", MIN(AA76:AC76), AA76),"")</f>
        <v>0</v>
      </c>
      <c r="AE76" s="4">
        <f>IF(AND(I76="STANDARD",Q76="YES",H76&lt;'azure-standard-disk-prices'!B2, H76&gt;0),1+IF(M76="YES",1),"")</f>
        <v>0</v>
      </c>
      <c r="AF76" s="4">
        <f>IF(AND(I76="STANDARD",Q76="YES",H76&gt;'azure-standard-disk-prices'!B2,H76&lt;'azure-standard-disk-prices'!B3),1+IF(M76="YES",1),"")</f>
        <v>0</v>
      </c>
      <c r="AG76" s="4">
        <f>IF(AND(I76="STANDARD",Q76="YES",H76&gt;'azure-standard-disk-prices'!B3,H76&lt;'azure-standard-disk-prices'!B4),1+IF(M76="YES",1),"")</f>
        <v>0</v>
      </c>
      <c r="AH76" s="4">
        <f>IF(AND(I76="STANDARD",Q76="YES",H76&gt;'azure-standard-disk-prices'!B4,H76&lt;'azure-standard-disk-prices'!B5),1+IF(M76="YES",1),"")</f>
        <v>0</v>
      </c>
      <c r="AI76" s="4">
        <f>IF(AND(I76="STANDARD",Q76="YES",H76&gt;'azure-standard-disk-prices'!B5,H76&lt;'azure-standard-disk-prices'!B6),1+IF(M76="YES",1),"")</f>
        <v>0</v>
      </c>
      <c r="AJ76" s="4">
        <f>IF(AND(I76="STANDARD",Q76="YES",H76&gt;'azure-standard-disk-prices'!B6,H76&lt;'azure-standard-disk-prices'!B7),1+IF(M76="YES",1),"")</f>
        <v>0</v>
      </c>
      <c r="AK76" s="4">
        <f>IF(AND(I76="STANDARD",Q76="YES",H76&gt;'azure-standard-disk-prices'!B7,H76&lt;'azure-standard-disk-prices'!B8),1+IF(M76="YES",1),"")</f>
        <v>0</v>
      </c>
      <c r="AL76" s="4">
        <f>IF(AND(I76="STANDARD",Q76="YES",H76&gt;'azure-standard-disk-prices'!B8,H76&lt;'azure-standard-disk-prices'!B9),1+IF(M76="YES",1),"")</f>
        <v>0</v>
      </c>
      <c r="AM76" s="4">
        <f>IF(AND(I75="PREMIUM",Q75="YES",H75&lt;'azure-premium-disk-prices'!B2,H75&gt;0),1+IF(M75="YES",1),"")</f>
        <v>0</v>
      </c>
      <c r="AN76" s="4">
        <f>IF(AND(I75="PREMIUM",Q75="YES",H75&gt;'azure-premium-disk-prices'!B2,H75&lt;'azure-premium-disk-prices'!B3),1+IF(M75="YES",1),"")</f>
        <v>0</v>
      </c>
      <c r="AO76" s="4">
        <f>IF(AND(I75="PREMIUM",Q75="YES",H75&gt;'azure-premium-disk-prices'!B3,H75&lt;'azure-premium-disk-prices'!B4),1+IF(M75="YES",1),"")</f>
        <v>0</v>
      </c>
      <c r="AP76" s="4">
        <f>IF(AND(I75="PREMIUM",Q75="YES",H75&gt;'azure-premium-disk-prices'!B4,H75&lt;'azure-premium-disk-prices'!B5),1+IF(M75="YES",1),"")</f>
        <v>0</v>
      </c>
      <c r="AQ76" s="4">
        <f>IF(AND(I75="PREMIUM",Q75="YES",H75&gt;'azure-premium-disk-prices'!B5,H75&lt;'azure-premium-disk-prices'!B6),1+IF(M75="YES",1),"")</f>
        <v>0</v>
      </c>
      <c r="AR76" s="4">
        <f>IF(AND(I75="PREMIUM",Q75="YES",H75&gt;'azure-premium-disk-prices'!B6,H75&lt;'azure-premium-disk-prices'!B7),1+IF(M75="YES",1),"")</f>
        <v>0</v>
      </c>
      <c r="AS76" s="4">
        <f>IF(AND(I75="PREMIUM",Q75="YES",H75&gt;'azure-premium-disk-prices'!B7,H75&lt;'azure-premium-disk-prices'!B8),1+IF(M75="YES",1),"")</f>
        <v>0</v>
      </c>
      <c r="AT76" s="4">
        <f>IF(AND(I75="PREMIUM",Q75="YES",H75&gt;'azure-premium-disk-prices'!B8,H75&lt;'azure-premium-disk-prices'!B9),1+IF(M75="YES",1),"")</f>
        <v>0</v>
      </c>
      <c r="AU76" s="4">
        <f>IF(AND(M76="YES", Q76="YES"),1,"")</f>
        <v>0</v>
      </c>
      <c r="AV76" s="4">
        <f>IF(AND(J76="STANDARD", Q76="YES"), IF(M76="YES",2,1) ,"")</f>
        <v>0</v>
      </c>
      <c r="AW76" s="4">
        <f>IF( AND(J76="PREMIUM",  Q76="YES"), IF(M76="YES",2,1) ,"")</f>
        <v>0</v>
      </c>
    </row>
    <row r="77" spans="5:49">
      <c r="E77" s="3"/>
      <c r="F77" s="3"/>
      <c r="G77" s="3"/>
      <c r="H77" s="3"/>
      <c r="I77" s="3" t="s">
        <v>10</v>
      </c>
      <c r="J77" s="3" t="s">
        <v>10</v>
      </c>
      <c r="K77" s="3" t="s">
        <v>7</v>
      </c>
      <c r="L77" s="3" t="s">
        <v>7</v>
      </c>
      <c r="M77" s="3" t="s">
        <v>7</v>
      </c>
      <c r="N77" s="3">
        <v>730</v>
      </c>
      <c r="O77" s="3" t="s">
        <v>7</v>
      </c>
      <c r="P77" s="3" t="s">
        <v>3</v>
      </c>
      <c r="Q77" s="3">
        <f>IF(AND(E77&lt;&gt;"", F77&lt;&gt;"", G77&lt;&gt;"", H77&lt;&gt;"", I77&lt;&gt;"", J77&lt;&gt;"", K77&lt;&gt;"", L77&lt;&gt;"", M77&lt;&gt;"", N77&lt;&gt;"", O77&lt;&gt;""),"YES","NO")</f>
        <v>0</v>
      </c>
      <c r="R77" s="4">
        <f>IF(AD77=AA77, U77, IF(AD77=AB77,W77,Y77))</f>
        <v>0</v>
      </c>
      <c r="S77" s="4">
        <f>AD77</f>
        <v>0</v>
      </c>
      <c r="T77" s="4">
        <f> IF(AA77="" ,"",IF(AD77=AA77, "PAYG", IF(AD77=AB77,"1Y RI","3Y RI")))</f>
        <v>0</v>
      </c>
      <c r="U77" s="4">
        <f>IF(Q77="YES",VLOOKUP(V77 &amp; K77 &amp; L77,'azure-vm-prices-base'!G$2:H$118, 2, 0),"")</f>
        <v>0</v>
      </c>
      <c r="V77" s="4">
        <f>IF(Q77="YES", IF(O77="YES" , _xlfn.MINIFS('azure-vm-prices-base'!C$2:C$117, 'azure-vm-prices-base'!A$2:A$117,"&gt;="&amp;F77*(100-$B$2)/100, 'azure-vm-prices-base'!B$2:B$117,"&gt;="&amp;G77*(100-$B$2)/100, 'azure-vm-prices-base'!D$2:D$117,K77, 'azure-vm-prices-base'!E$2:E$117,L77), _xlfn.MINIFS('azure-vm-prices-base'!I$2:I$117, 'azure-vm-prices-base'!A$2:A$117,"&gt;="&amp;F77*(100-$B$2)/100, 'azure-vm-prices-base'!B$2:B$117,"&gt;="&amp;G77*(100-$B$2)/100, 'azure-vm-prices-base'!D$2:D$117,K77, 'azure-vm-prices-base'!E$2:E$117,L77)),"")</f>
        <v>0</v>
      </c>
      <c r="W77" s="4">
        <f>IF(Q77="YES",VLOOKUP(X77 &amp; K77 &amp; L77,'azure-vm-prices-1Y'!G$2:H$118  , 2, 0),"")</f>
        <v>0</v>
      </c>
      <c r="X77" s="4">
        <f>IF(Q77="YES", IF(O77="YES" , _xlfn.MINIFS('azure-vm-prices-1Y'!C$2:C$117,   'azure-vm-prices-1Y'!A$2:A$117  ,"&gt;="&amp;F77*(100-$B$2)/100, 'azure-vm-prices-1Y'!B$2:B$117  ,"&gt;="&amp;G77*(100-$B$2)/100, 'azure-vm-prices-1Y'!D$2:D$117,  K77, 'azure-vm-prices-1Y'!E$2:E$117,  L77), _xlfn.MINIFS('azure-vm-prices-1Y'!I$2:I$117,   'azure-vm-prices-1Y'!A$2:A$117  ,"&gt;="&amp;F77*(100-$B$2)/100, 'azure-vm-prices-1Y'!B$2:B$117,  "&gt;="&amp;G77*(100-$B$2)/100, 'azure-vm-prices-1Y'!D$2:D$117,  K77, 'azure-vm-prices-1Y'!E$2:E$117,  L77)),"")</f>
        <v>0</v>
      </c>
      <c r="Y77" s="4">
        <f>IF(Q77="YES",VLOOKUP(Z77 &amp; K77 &amp; L77,'azure-vm-prices-3Y'!G$2:H$118  , 2, 0),"")</f>
        <v>0</v>
      </c>
      <c r="Z77" s="4">
        <f>IF(Q77="YES", IF(O77="YES" , _xlfn.MINIFS('azure-vm-prices-3Y'!C$2:C$117,   'azure-vm-prices-3Y'!A$2:A$117  ,"&gt;="&amp;F77*(100-$B$2)/100, 'azure-vm-prices-3Y'!B$2:B$117  ,"&gt;="&amp;G77*(100-$B$2)/100, 'azure-vm-prices-3Y'!D$2:D$117,  K77, 'azure-vm-prices-3Y'!E$2:E$117,  L77), _xlfn.MINIFS('azure-vm-prices-3Y'!I$2:I$117,   'azure-vm-prices-3Y'!A$2:A$117  ,"&gt;="&amp;F77*(100-$B$2)/100, 'azure-vm-prices-3Y'!B$2:B$117,  "&gt;="&amp;G77*(100-$B$2)/100, 'azure-vm-prices-3Y'!D$2:D$117,  K77, 'azure-vm-prices-3Y'!E$2:E$117,  L77)),"")</f>
        <v>0</v>
      </c>
      <c r="AA77" s="4">
        <f>IF(Q77="YES",N77*V77*12,"")</f>
        <v>0</v>
      </c>
      <c r="AB77" s="4">
        <f>IF(Q77="YES",X77*8760,"")</f>
        <v>0</v>
      </c>
      <c r="AC77" s="4">
        <f>IF(Q77="YES",Z77*8760,"")</f>
        <v>0</v>
      </c>
      <c r="AD77" s="4">
        <f>IF(Q77="YES",IF(P77="YES", MIN(AA77:AC77), AA77),"")</f>
        <v>0</v>
      </c>
      <c r="AE77" s="4">
        <f>IF(AND(I77="STANDARD",Q77="YES",H77&lt;'azure-standard-disk-prices'!B2, H77&gt;0),1+IF(M77="YES",1),"")</f>
        <v>0</v>
      </c>
      <c r="AF77" s="4">
        <f>IF(AND(I77="STANDARD",Q77="YES",H77&gt;'azure-standard-disk-prices'!B2,H77&lt;'azure-standard-disk-prices'!B3),1+IF(M77="YES",1),"")</f>
        <v>0</v>
      </c>
      <c r="AG77" s="4">
        <f>IF(AND(I77="STANDARD",Q77="YES",H77&gt;'azure-standard-disk-prices'!B3,H77&lt;'azure-standard-disk-prices'!B4),1+IF(M77="YES",1),"")</f>
        <v>0</v>
      </c>
      <c r="AH77" s="4">
        <f>IF(AND(I77="STANDARD",Q77="YES",H77&gt;'azure-standard-disk-prices'!B4,H77&lt;'azure-standard-disk-prices'!B5),1+IF(M77="YES",1),"")</f>
        <v>0</v>
      </c>
      <c r="AI77" s="4">
        <f>IF(AND(I77="STANDARD",Q77="YES",H77&gt;'azure-standard-disk-prices'!B5,H77&lt;'azure-standard-disk-prices'!B6),1+IF(M77="YES",1),"")</f>
        <v>0</v>
      </c>
      <c r="AJ77" s="4">
        <f>IF(AND(I77="STANDARD",Q77="YES",H77&gt;'azure-standard-disk-prices'!B6,H77&lt;'azure-standard-disk-prices'!B7),1+IF(M77="YES",1),"")</f>
        <v>0</v>
      </c>
      <c r="AK77" s="4">
        <f>IF(AND(I77="STANDARD",Q77="YES",H77&gt;'azure-standard-disk-prices'!B7,H77&lt;'azure-standard-disk-prices'!B8),1+IF(M77="YES",1),"")</f>
        <v>0</v>
      </c>
      <c r="AL77" s="4">
        <f>IF(AND(I77="STANDARD",Q77="YES",H77&gt;'azure-standard-disk-prices'!B8,H77&lt;'azure-standard-disk-prices'!B9),1+IF(M77="YES",1),"")</f>
        <v>0</v>
      </c>
      <c r="AM77" s="4">
        <f>IF(AND(I76="PREMIUM",Q76="YES",H76&lt;'azure-premium-disk-prices'!B2,H76&gt;0),1+IF(M76="YES",1),"")</f>
        <v>0</v>
      </c>
      <c r="AN77" s="4">
        <f>IF(AND(I76="PREMIUM",Q76="YES",H76&gt;'azure-premium-disk-prices'!B2,H76&lt;'azure-premium-disk-prices'!B3),1+IF(M76="YES",1),"")</f>
        <v>0</v>
      </c>
      <c r="AO77" s="4">
        <f>IF(AND(I76="PREMIUM",Q76="YES",H76&gt;'azure-premium-disk-prices'!B3,H76&lt;'azure-premium-disk-prices'!B4),1+IF(M76="YES",1),"")</f>
        <v>0</v>
      </c>
      <c r="AP77" s="4">
        <f>IF(AND(I76="PREMIUM",Q76="YES",H76&gt;'azure-premium-disk-prices'!B4,H76&lt;'azure-premium-disk-prices'!B5),1+IF(M76="YES",1),"")</f>
        <v>0</v>
      </c>
      <c r="AQ77" s="4">
        <f>IF(AND(I76="PREMIUM",Q76="YES",H76&gt;'azure-premium-disk-prices'!B5,H76&lt;'azure-premium-disk-prices'!B6),1+IF(M76="YES",1),"")</f>
        <v>0</v>
      </c>
      <c r="AR77" s="4">
        <f>IF(AND(I76="PREMIUM",Q76="YES",H76&gt;'azure-premium-disk-prices'!B6,H76&lt;'azure-premium-disk-prices'!B7),1+IF(M76="YES",1),"")</f>
        <v>0</v>
      </c>
      <c r="AS77" s="4">
        <f>IF(AND(I76="PREMIUM",Q76="YES",H76&gt;'azure-premium-disk-prices'!B7,H76&lt;'azure-premium-disk-prices'!B8),1+IF(M76="YES",1),"")</f>
        <v>0</v>
      </c>
      <c r="AT77" s="4">
        <f>IF(AND(I76="PREMIUM",Q76="YES",H76&gt;'azure-premium-disk-prices'!B8,H76&lt;'azure-premium-disk-prices'!B9),1+IF(M76="YES",1),"")</f>
        <v>0</v>
      </c>
      <c r="AU77" s="4">
        <f>IF(AND(M77="YES", Q77="YES"),1,"")</f>
        <v>0</v>
      </c>
      <c r="AV77" s="4">
        <f>IF(AND(J77="STANDARD", Q77="YES"), IF(M77="YES",2,1) ,"")</f>
        <v>0</v>
      </c>
      <c r="AW77" s="4">
        <f>IF( AND(J77="PREMIUM",  Q77="YES"), IF(M77="YES",2,1) ,"")</f>
        <v>0</v>
      </c>
    </row>
    <row r="78" spans="5:49">
      <c r="E78" s="3"/>
      <c r="F78" s="3"/>
      <c r="G78" s="3"/>
      <c r="H78" s="3"/>
      <c r="I78" s="3" t="s">
        <v>10</v>
      </c>
      <c r="J78" s="3" t="s">
        <v>10</v>
      </c>
      <c r="K78" s="3" t="s">
        <v>7</v>
      </c>
      <c r="L78" s="3" t="s">
        <v>7</v>
      </c>
      <c r="M78" s="3" t="s">
        <v>7</v>
      </c>
      <c r="N78" s="3">
        <v>730</v>
      </c>
      <c r="O78" s="3" t="s">
        <v>7</v>
      </c>
      <c r="P78" s="3" t="s">
        <v>3</v>
      </c>
      <c r="Q78" s="3">
        <f>IF(AND(E78&lt;&gt;"", F78&lt;&gt;"", G78&lt;&gt;"", H78&lt;&gt;"", I78&lt;&gt;"", J78&lt;&gt;"", K78&lt;&gt;"", L78&lt;&gt;"", M78&lt;&gt;"", N78&lt;&gt;"", O78&lt;&gt;""),"YES","NO")</f>
        <v>0</v>
      </c>
      <c r="R78" s="4">
        <f>IF(AD78=AA78, U78, IF(AD78=AB78,W78,Y78))</f>
        <v>0</v>
      </c>
      <c r="S78" s="4">
        <f>AD78</f>
        <v>0</v>
      </c>
      <c r="T78" s="4">
        <f> IF(AA78="" ,"",IF(AD78=AA78, "PAYG", IF(AD78=AB78,"1Y RI","3Y RI")))</f>
        <v>0</v>
      </c>
      <c r="U78" s="4">
        <f>IF(Q78="YES",VLOOKUP(V78 &amp; K78 &amp; L78,'azure-vm-prices-base'!G$2:H$118, 2, 0),"")</f>
        <v>0</v>
      </c>
      <c r="V78" s="4">
        <f>IF(Q78="YES", IF(O78="YES" , _xlfn.MINIFS('azure-vm-prices-base'!C$2:C$117, 'azure-vm-prices-base'!A$2:A$117,"&gt;="&amp;F78*(100-$B$2)/100, 'azure-vm-prices-base'!B$2:B$117,"&gt;="&amp;G78*(100-$B$2)/100, 'azure-vm-prices-base'!D$2:D$117,K78, 'azure-vm-prices-base'!E$2:E$117,L78), _xlfn.MINIFS('azure-vm-prices-base'!I$2:I$117, 'azure-vm-prices-base'!A$2:A$117,"&gt;="&amp;F78*(100-$B$2)/100, 'azure-vm-prices-base'!B$2:B$117,"&gt;="&amp;G78*(100-$B$2)/100, 'azure-vm-prices-base'!D$2:D$117,K78, 'azure-vm-prices-base'!E$2:E$117,L78)),"")</f>
        <v>0</v>
      </c>
      <c r="W78" s="4">
        <f>IF(Q78="YES",VLOOKUP(X78 &amp; K78 &amp; L78,'azure-vm-prices-1Y'!G$2:H$118  , 2, 0),"")</f>
        <v>0</v>
      </c>
      <c r="X78" s="4">
        <f>IF(Q78="YES", IF(O78="YES" , _xlfn.MINIFS('azure-vm-prices-1Y'!C$2:C$117,   'azure-vm-prices-1Y'!A$2:A$117  ,"&gt;="&amp;F78*(100-$B$2)/100, 'azure-vm-prices-1Y'!B$2:B$117  ,"&gt;="&amp;G78*(100-$B$2)/100, 'azure-vm-prices-1Y'!D$2:D$117,  K78, 'azure-vm-prices-1Y'!E$2:E$117,  L78), _xlfn.MINIFS('azure-vm-prices-1Y'!I$2:I$117,   'azure-vm-prices-1Y'!A$2:A$117  ,"&gt;="&amp;F78*(100-$B$2)/100, 'azure-vm-prices-1Y'!B$2:B$117,  "&gt;="&amp;G78*(100-$B$2)/100, 'azure-vm-prices-1Y'!D$2:D$117,  K78, 'azure-vm-prices-1Y'!E$2:E$117,  L78)),"")</f>
        <v>0</v>
      </c>
      <c r="Y78" s="4">
        <f>IF(Q78="YES",VLOOKUP(Z78 &amp; K78 &amp; L78,'azure-vm-prices-3Y'!G$2:H$118  , 2, 0),"")</f>
        <v>0</v>
      </c>
      <c r="Z78" s="4">
        <f>IF(Q78="YES", IF(O78="YES" , _xlfn.MINIFS('azure-vm-prices-3Y'!C$2:C$117,   'azure-vm-prices-3Y'!A$2:A$117  ,"&gt;="&amp;F78*(100-$B$2)/100, 'azure-vm-prices-3Y'!B$2:B$117  ,"&gt;="&amp;G78*(100-$B$2)/100, 'azure-vm-prices-3Y'!D$2:D$117,  K78, 'azure-vm-prices-3Y'!E$2:E$117,  L78), _xlfn.MINIFS('azure-vm-prices-3Y'!I$2:I$117,   'azure-vm-prices-3Y'!A$2:A$117  ,"&gt;="&amp;F78*(100-$B$2)/100, 'azure-vm-prices-3Y'!B$2:B$117,  "&gt;="&amp;G78*(100-$B$2)/100, 'azure-vm-prices-3Y'!D$2:D$117,  K78, 'azure-vm-prices-3Y'!E$2:E$117,  L78)),"")</f>
        <v>0</v>
      </c>
      <c r="AA78" s="4">
        <f>IF(Q78="YES",N78*V78*12,"")</f>
        <v>0</v>
      </c>
      <c r="AB78" s="4">
        <f>IF(Q78="YES",X78*8760,"")</f>
        <v>0</v>
      </c>
      <c r="AC78" s="4">
        <f>IF(Q78="YES",Z78*8760,"")</f>
        <v>0</v>
      </c>
      <c r="AD78" s="4">
        <f>IF(Q78="YES",IF(P78="YES", MIN(AA78:AC78), AA78),"")</f>
        <v>0</v>
      </c>
      <c r="AE78" s="4">
        <f>IF(AND(I78="STANDARD",Q78="YES",H78&lt;'azure-standard-disk-prices'!B2, H78&gt;0),1+IF(M78="YES",1),"")</f>
        <v>0</v>
      </c>
      <c r="AF78" s="4">
        <f>IF(AND(I78="STANDARD",Q78="YES",H78&gt;'azure-standard-disk-prices'!B2,H78&lt;'azure-standard-disk-prices'!B3),1+IF(M78="YES",1),"")</f>
        <v>0</v>
      </c>
      <c r="AG78" s="4">
        <f>IF(AND(I78="STANDARD",Q78="YES",H78&gt;'azure-standard-disk-prices'!B3,H78&lt;'azure-standard-disk-prices'!B4),1+IF(M78="YES",1),"")</f>
        <v>0</v>
      </c>
      <c r="AH78" s="4">
        <f>IF(AND(I78="STANDARD",Q78="YES",H78&gt;'azure-standard-disk-prices'!B4,H78&lt;'azure-standard-disk-prices'!B5),1+IF(M78="YES",1),"")</f>
        <v>0</v>
      </c>
      <c r="AI78" s="4">
        <f>IF(AND(I78="STANDARD",Q78="YES",H78&gt;'azure-standard-disk-prices'!B5,H78&lt;'azure-standard-disk-prices'!B6),1+IF(M78="YES",1),"")</f>
        <v>0</v>
      </c>
      <c r="AJ78" s="4">
        <f>IF(AND(I78="STANDARD",Q78="YES",H78&gt;'azure-standard-disk-prices'!B6,H78&lt;'azure-standard-disk-prices'!B7),1+IF(M78="YES",1),"")</f>
        <v>0</v>
      </c>
      <c r="AK78" s="4">
        <f>IF(AND(I78="STANDARD",Q78="YES",H78&gt;'azure-standard-disk-prices'!B7,H78&lt;'azure-standard-disk-prices'!B8),1+IF(M78="YES",1),"")</f>
        <v>0</v>
      </c>
      <c r="AL78" s="4">
        <f>IF(AND(I78="STANDARD",Q78="YES",H78&gt;'azure-standard-disk-prices'!B8,H78&lt;'azure-standard-disk-prices'!B9),1+IF(M78="YES",1),"")</f>
        <v>0</v>
      </c>
      <c r="AM78" s="4">
        <f>IF(AND(I77="PREMIUM",Q77="YES",H77&lt;'azure-premium-disk-prices'!B2,H77&gt;0),1+IF(M77="YES",1),"")</f>
        <v>0</v>
      </c>
      <c r="AN78" s="4">
        <f>IF(AND(I77="PREMIUM",Q77="YES",H77&gt;'azure-premium-disk-prices'!B2,H77&lt;'azure-premium-disk-prices'!B3),1+IF(M77="YES",1),"")</f>
        <v>0</v>
      </c>
      <c r="AO78" s="4">
        <f>IF(AND(I77="PREMIUM",Q77="YES",H77&gt;'azure-premium-disk-prices'!B3,H77&lt;'azure-premium-disk-prices'!B4),1+IF(M77="YES",1),"")</f>
        <v>0</v>
      </c>
      <c r="AP78" s="4">
        <f>IF(AND(I77="PREMIUM",Q77="YES",H77&gt;'azure-premium-disk-prices'!B4,H77&lt;'azure-premium-disk-prices'!B5),1+IF(M77="YES",1),"")</f>
        <v>0</v>
      </c>
      <c r="AQ78" s="4">
        <f>IF(AND(I77="PREMIUM",Q77="YES",H77&gt;'azure-premium-disk-prices'!B5,H77&lt;'azure-premium-disk-prices'!B6),1+IF(M77="YES",1),"")</f>
        <v>0</v>
      </c>
      <c r="AR78" s="4">
        <f>IF(AND(I77="PREMIUM",Q77="YES",H77&gt;'azure-premium-disk-prices'!B6,H77&lt;'azure-premium-disk-prices'!B7),1+IF(M77="YES",1),"")</f>
        <v>0</v>
      </c>
      <c r="AS78" s="4">
        <f>IF(AND(I77="PREMIUM",Q77="YES",H77&gt;'azure-premium-disk-prices'!B7,H77&lt;'azure-premium-disk-prices'!B8),1+IF(M77="YES",1),"")</f>
        <v>0</v>
      </c>
      <c r="AT78" s="4">
        <f>IF(AND(I77="PREMIUM",Q77="YES",H77&gt;'azure-premium-disk-prices'!B8,H77&lt;'azure-premium-disk-prices'!B9),1+IF(M77="YES",1),"")</f>
        <v>0</v>
      </c>
      <c r="AU78" s="4">
        <f>IF(AND(M78="YES", Q78="YES"),1,"")</f>
        <v>0</v>
      </c>
      <c r="AV78" s="4">
        <f>IF(AND(J78="STANDARD", Q78="YES"), IF(M78="YES",2,1) ,"")</f>
        <v>0</v>
      </c>
      <c r="AW78" s="4">
        <f>IF( AND(J78="PREMIUM",  Q78="YES"), IF(M78="YES",2,1) ,"")</f>
        <v>0</v>
      </c>
    </row>
    <row r="79" spans="5:49">
      <c r="E79" s="3"/>
      <c r="F79" s="3"/>
      <c r="G79" s="3"/>
      <c r="H79" s="3"/>
      <c r="I79" s="3" t="s">
        <v>10</v>
      </c>
      <c r="J79" s="3" t="s">
        <v>10</v>
      </c>
      <c r="K79" s="3" t="s">
        <v>7</v>
      </c>
      <c r="L79" s="3" t="s">
        <v>7</v>
      </c>
      <c r="M79" s="3" t="s">
        <v>7</v>
      </c>
      <c r="N79" s="3">
        <v>730</v>
      </c>
      <c r="O79" s="3" t="s">
        <v>7</v>
      </c>
      <c r="P79" s="3" t="s">
        <v>3</v>
      </c>
      <c r="Q79" s="3">
        <f>IF(AND(E79&lt;&gt;"", F79&lt;&gt;"", G79&lt;&gt;"", H79&lt;&gt;"", I79&lt;&gt;"", J79&lt;&gt;"", K79&lt;&gt;"", L79&lt;&gt;"", M79&lt;&gt;"", N79&lt;&gt;"", O79&lt;&gt;""),"YES","NO")</f>
        <v>0</v>
      </c>
      <c r="R79" s="4">
        <f>IF(AD79=AA79, U79, IF(AD79=AB79,W79,Y79))</f>
        <v>0</v>
      </c>
      <c r="S79" s="4">
        <f>AD79</f>
        <v>0</v>
      </c>
      <c r="T79" s="4">
        <f> IF(AA79="" ,"",IF(AD79=AA79, "PAYG", IF(AD79=AB79,"1Y RI","3Y RI")))</f>
        <v>0</v>
      </c>
      <c r="U79" s="4">
        <f>IF(Q79="YES",VLOOKUP(V79 &amp; K79 &amp; L79,'azure-vm-prices-base'!G$2:H$118, 2, 0),"")</f>
        <v>0</v>
      </c>
      <c r="V79" s="4">
        <f>IF(Q79="YES", IF(O79="YES" , _xlfn.MINIFS('azure-vm-prices-base'!C$2:C$117, 'azure-vm-prices-base'!A$2:A$117,"&gt;="&amp;F79*(100-$B$2)/100, 'azure-vm-prices-base'!B$2:B$117,"&gt;="&amp;G79*(100-$B$2)/100, 'azure-vm-prices-base'!D$2:D$117,K79, 'azure-vm-prices-base'!E$2:E$117,L79), _xlfn.MINIFS('azure-vm-prices-base'!I$2:I$117, 'azure-vm-prices-base'!A$2:A$117,"&gt;="&amp;F79*(100-$B$2)/100, 'azure-vm-prices-base'!B$2:B$117,"&gt;="&amp;G79*(100-$B$2)/100, 'azure-vm-prices-base'!D$2:D$117,K79, 'azure-vm-prices-base'!E$2:E$117,L79)),"")</f>
        <v>0</v>
      </c>
      <c r="W79" s="4">
        <f>IF(Q79="YES",VLOOKUP(X79 &amp; K79 &amp; L79,'azure-vm-prices-1Y'!G$2:H$118  , 2, 0),"")</f>
        <v>0</v>
      </c>
      <c r="X79" s="4">
        <f>IF(Q79="YES", IF(O79="YES" , _xlfn.MINIFS('azure-vm-prices-1Y'!C$2:C$117,   'azure-vm-prices-1Y'!A$2:A$117  ,"&gt;="&amp;F79*(100-$B$2)/100, 'azure-vm-prices-1Y'!B$2:B$117  ,"&gt;="&amp;G79*(100-$B$2)/100, 'azure-vm-prices-1Y'!D$2:D$117,  K79, 'azure-vm-prices-1Y'!E$2:E$117,  L79), _xlfn.MINIFS('azure-vm-prices-1Y'!I$2:I$117,   'azure-vm-prices-1Y'!A$2:A$117  ,"&gt;="&amp;F79*(100-$B$2)/100, 'azure-vm-prices-1Y'!B$2:B$117,  "&gt;="&amp;G79*(100-$B$2)/100, 'azure-vm-prices-1Y'!D$2:D$117,  K79, 'azure-vm-prices-1Y'!E$2:E$117,  L79)),"")</f>
        <v>0</v>
      </c>
      <c r="Y79" s="4">
        <f>IF(Q79="YES",VLOOKUP(Z79 &amp; K79 &amp; L79,'azure-vm-prices-3Y'!G$2:H$118  , 2, 0),"")</f>
        <v>0</v>
      </c>
      <c r="Z79" s="4">
        <f>IF(Q79="YES", IF(O79="YES" , _xlfn.MINIFS('azure-vm-prices-3Y'!C$2:C$117,   'azure-vm-prices-3Y'!A$2:A$117  ,"&gt;="&amp;F79*(100-$B$2)/100, 'azure-vm-prices-3Y'!B$2:B$117  ,"&gt;="&amp;G79*(100-$B$2)/100, 'azure-vm-prices-3Y'!D$2:D$117,  K79, 'azure-vm-prices-3Y'!E$2:E$117,  L79), _xlfn.MINIFS('azure-vm-prices-3Y'!I$2:I$117,   'azure-vm-prices-3Y'!A$2:A$117  ,"&gt;="&amp;F79*(100-$B$2)/100, 'azure-vm-prices-3Y'!B$2:B$117,  "&gt;="&amp;G79*(100-$B$2)/100, 'azure-vm-prices-3Y'!D$2:D$117,  K79, 'azure-vm-prices-3Y'!E$2:E$117,  L79)),"")</f>
        <v>0</v>
      </c>
      <c r="AA79" s="4">
        <f>IF(Q79="YES",N79*V79*12,"")</f>
        <v>0</v>
      </c>
      <c r="AB79" s="4">
        <f>IF(Q79="YES",X79*8760,"")</f>
        <v>0</v>
      </c>
      <c r="AC79" s="4">
        <f>IF(Q79="YES",Z79*8760,"")</f>
        <v>0</v>
      </c>
      <c r="AD79" s="4">
        <f>IF(Q79="YES",IF(P79="YES", MIN(AA79:AC79), AA79),"")</f>
        <v>0</v>
      </c>
      <c r="AE79" s="4">
        <f>IF(AND(I79="STANDARD",Q79="YES",H79&lt;'azure-standard-disk-prices'!B2, H79&gt;0),1+IF(M79="YES",1),"")</f>
        <v>0</v>
      </c>
      <c r="AF79" s="4">
        <f>IF(AND(I79="STANDARD",Q79="YES",H79&gt;'azure-standard-disk-prices'!B2,H79&lt;'azure-standard-disk-prices'!B3),1+IF(M79="YES",1),"")</f>
        <v>0</v>
      </c>
      <c r="AG79" s="4">
        <f>IF(AND(I79="STANDARD",Q79="YES",H79&gt;'azure-standard-disk-prices'!B3,H79&lt;'azure-standard-disk-prices'!B4),1+IF(M79="YES",1),"")</f>
        <v>0</v>
      </c>
      <c r="AH79" s="4">
        <f>IF(AND(I79="STANDARD",Q79="YES",H79&gt;'azure-standard-disk-prices'!B4,H79&lt;'azure-standard-disk-prices'!B5),1+IF(M79="YES",1),"")</f>
        <v>0</v>
      </c>
      <c r="AI79" s="4">
        <f>IF(AND(I79="STANDARD",Q79="YES",H79&gt;'azure-standard-disk-prices'!B5,H79&lt;'azure-standard-disk-prices'!B6),1+IF(M79="YES",1),"")</f>
        <v>0</v>
      </c>
      <c r="AJ79" s="4">
        <f>IF(AND(I79="STANDARD",Q79="YES",H79&gt;'azure-standard-disk-prices'!B6,H79&lt;'azure-standard-disk-prices'!B7),1+IF(M79="YES",1),"")</f>
        <v>0</v>
      </c>
      <c r="AK79" s="4">
        <f>IF(AND(I79="STANDARD",Q79="YES",H79&gt;'azure-standard-disk-prices'!B7,H79&lt;'azure-standard-disk-prices'!B8),1+IF(M79="YES",1),"")</f>
        <v>0</v>
      </c>
      <c r="AL79" s="4">
        <f>IF(AND(I79="STANDARD",Q79="YES",H79&gt;'azure-standard-disk-prices'!B8,H79&lt;'azure-standard-disk-prices'!B9),1+IF(M79="YES",1),"")</f>
        <v>0</v>
      </c>
      <c r="AM79" s="4">
        <f>IF(AND(I78="PREMIUM",Q78="YES",H78&lt;'azure-premium-disk-prices'!B2,H78&gt;0),1+IF(M78="YES",1),"")</f>
        <v>0</v>
      </c>
      <c r="AN79" s="4">
        <f>IF(AND(I78="PREMIUM",Q78="YES",H78&gt;'azure-premium-disk-prices'!B2,H78&lt;'azure-premium-disk-prices'!B3),1+IF(M78="YES",1),"")</f>
        <v>0</v>
      </c>
      <c r="AO79" s="4">
        <f>IF(AND(I78="PREMIUM",Q78="YES",H78&gt;'azure-premium-disk-prices'!B3,H78&lt;'azure-premium-disk-prices'!B4),1+IF(M78="YES",1),"")</f>
        <v>0</v>
      </c>
      <c r="AP79" s="4">
        <f>IF(AND(I78="PREMIUM",Q78="YES",H78&gt;'azure-premium-disk-prices'!B4,H78&lt;'azure-premium-disk-prices'!B5),1+IF(M78="YES",1),"")</f>
        <v>0</v>
      </c>
      <c r="AQ79" s="4">
        <f>IF(AND(I78="PREMIUM",Q78="YES",H78&gt;'azure-premium-disk-prices'!B5,H78&lt;'azure-premium-disk-prices'!B6),1+IF(M78="YES",1),"")</f>
        <v>0</v>
      </c>
      <c r="AR79" s="4">
        <f>IF(AND(I78="PREMIUM",Q78="YES",H78&gt;'azure-premium-disk-prices'!B6,H78&lt;'azure-premium-disk-prices'!B7),1+IF(M78="YES",1),"")</f>
        <v>0</v>
      </c>
      <c r="AS79" s="4">
        <f>IF(AND(I78="PREMIUM",Q78="YES",H78&gt;'azure-premium-disk-prices'!B7,H78&lt;'azure-premium-disk-prices'!B8),1+IF(M78="YES",1),"")</f>
        <v>0</v>
      </c>
      <c r="AT79" s="4">
        <f>IF(AND(I78="PREMIUM",Q78="YES",H78&gt;'azure-premium-disk-prices'!B8,H78&lt;'azure-premium-disk-prices'!B9),1+IF(M78="YES",1),"")</f>
        <v>0</v>
      </c>
      <c r="AU79" s="4">
        <f>IF(AND(M79="YES", Q79="YES"),1,"")</f>
        <v>0</v>
      </c>
      <c r="AV79" s="4">
        <f>IF(AND(J79="STANDARD", Q79="YES"), IF(M79="YES",2,1) ,"")</f>
        <v>0</v>
      </c>
      <c r="AW79" s="4">
        <f>IF( AND(J79="PREMIUM",  Q79="YES"), IF(M79="YES",2,1) ,"")</f>
        <v>0</v>
      </c>
    </row>
    <row r="80" spans="5:49">
      <c r="E80" s="3"/>
      <c r="F80" s="3"/>
      <c r="G80" s="3"/>
      <c r="H80" s="3"/>
      <c r="I80" s="3" t="s">
        <v>10</v>
      </c>
      <c r="J80" s="3" t="s">
        <v>10</v>
      </c>
      <c r="K80" s="3" t="s">
        <v>7</v>
      </c>
      <c r="L80" s="3" t="s">
        <v>7</v>
      </c>
      <c r="M80" s="3" t="s">
        <v>7</v>
      </c>
      <c r="N80" s="3">
        <v>730</v>
      </c>
      <c r="O80" s="3" t="s">
        <v>7</v>
      </c>
      <c r="P80" s="3" t="s">
        <v>3</v>
      </c>
      <c r="Q80" s="3">
        <f>IF(AND(E80&lt;&gt;"", F80&lt;&gt;"", G80&lt;&gt;"", H80&lt;&gt;"", I80&lt;&gt;"", J80&lt;&gt;"", K80&lt;&gt;"", L80&lt;&gt;"", M80&lt;&gt;"", N80&lt;&gt;"", O80&lt;&gt;""),"YES","NO")</f>
        <v>0</v>
      </c>
      <c r="R80" s="4">
        <f>IF(AD80=AA80, U80, IF(AD80=AB80,W80,Y80))</f>
        <v>0</v>
      </c>
      <c r="S80" s="4">
        <f>AD80</f>
        <v>0</v>
      </c>
      <c r="T80" s="4">
        <f> IF(AA80="" ,"",IF(AD80=AA80, "PAYG", IF(AD80=AB80,"1Y RI","3Y RI")))</f>
        <v>0</v>
      </c>
      <c r="U80" s="4">
        <f>IF(Q80="YES",VLOOKUP(V80 &amp; K80 &amp; L80,'azure-vm-prices-base'!G$2:H$118, 2, 0),"")</f>
        <v>0</v>
      </c>
      <c r="V80" s="4">
        <f>IF(Q80="YES", IF(O80="YES" , _xlfn.MINIFS('azure-vm-prices-base'!C$2:C$117, 'azure-vm-prices-base'!A$2:A$117,"&gt;="&amp;F80*(100-$B$2)/100, 'azure-vm-prices-base'!B$2:B$117,"&gt;="&amp;G80*(100-$B$2)/100, 'azure-vm-prices-base'!D$2:D$117,K80, 'azure-vm-prices-base'!E$2:E$117,L80), _xlfn.MINIFS('azure-vm-prices-base'!I$2:I$117, 'azure-vm-prices-base'!A$2:A$117,"&gt;="&amp;F80*(100-$B$2)/100, 'azure-vm-prices-base'!B$2:B$117,"&gt;="&amp;G80*(100-$B$2)/100, 'azure-vm-prices-base'!D$2:D$117,K80, 'azure-vm-prices-base'!E$2:E$117,L80)),"")</f>
        <v>0</v>
      </c>
      <c r="W80" s="4">
        <f>IF(Q80="YES",VLOOKUP(X80 &amp; K80 &amp; L80,'azure-vm-prices-1Y'!G$2:H$118  , 2, 0),"")</f>
        <v>0</v>
      </c>
      <c r="X80" s="4">
        <f>IF(Q80="YES", IF(O80="YES" , _xlfn.MINIFS('azure-vm-prices-1Y'!C$2:C$117,   'azure-vm-prices-1Y'!A$2:A$117  ,"&gt;="&amp;F80*(100-$B$2)/100, 'azure-vm-prices-1Y'!B$2:B$117  ,"&gt;="&amp;G80*(100-$B$2)/100, 'azure-vm-prices-1Y'!D$2:D$117,  K80, 'azure-vm-prices-1Y'!E$2:E$117,  L80), _xlfn.MINIFS('azure-vm-prices-1Y'!I$2:I$117,   'azure-vm-prices-1Y'!A$2:A$117  ,"&gt;="&amp;F80*(100-$B$2)/100, 'azure-vm-prices-1Y'!B$2:B$117,  "&gt;="&amp;G80*(100-$B$2)/100, 'azure-vm-prices-1Y'!D$2:D$117,  K80, 'azure-vm-prices-1Y'!E$2:E$117,  L80)),"")</f>
        <v>0</v>
      </c>
      <c r="Y80" s="4">
        <f>IF(Q80="YES",VLOOKUP(Z80 &amp; K80 &amp; L80,'azure-vm-prices-3Y'!G$2:H$118  , 2, 0),"")</f>
        <v>0</v>
      </c>
      <c r="Z80" s="4">
        <f>IF(Q80="YES", IF(O80="YES" , _xlfn.MINIFS('azure-vm-prices-3Y'!C$2:C$117,   'azure-vm-prices-3Y'!A$2:A$117  ,"&gt;="&amp;F80*(100-$B$2)/100, 'azure-vm-prices-3Y'!B$2:B$117  ,"&gt;="&amp;G80*(100-$B$2)/100, 'azure-vm-prices-3Y'!D$2:D$117,  K80, 'azure-vm-prices-3Y'!E$2:E$117,  L80), _xlfn.MINIFS('azure-vm-prices-3Y'!I$2:I$117,   'azure-vm-prices-3Y'!A$2:A$117  ,"&gt;="&amp;F80*(100-$B$2)/100, 'azure-vm-prices-3Y'!B$2:B$117,  "&gt;="&amp;G80*(100-$B$2)/100, 'azure-vm-prices-3Y'!D$2:D$117,  K80, 'azure-vm-prices-3Y'!E$2:E$117,  L80)),"")</f>
        <v>0</v>
      </c>
      <c r="AA80" s="4">
        <f>IF(Q80="YES",N80*V80*12,"")</f>
        <v>0</v>
      </c>
      <c r="AB80" s="4">
        <f>IF(Q80="YES",X80*8760,"")</f>
        <v>0</v>
      </c>
      <c r="AC80" s="4">
        <f>IF(Q80="YES",Z80*8760,"")</f>
        <v>0</v>
      </c>
      <c r="AD80" s="4">
        <f>IF(Q80="YES",IF(P80="YES", MIN(AA80:AC80), AA80),"")</f>
        <v>0</v>
      </c>
      <c r="AE80" s="4">
        <f>IF(AND(I80="STANDARD",Q80="YES",H80&lt;'azure-standard-disk-prices'!B2, H80&gt;0),1+IF(M80="YES",1),"")</f>
        <v>0</v>
      </c>
      <c r="AF80" s="4">
        <f>IF(AND(I80="STANDARD",Q80="YES",H80&gt;'azure-standard-disk-prices'!B2,H80&lt;'azure-standard-disk-prices'!B3),1+IF(M80="YES",1),"")</f>
        <v>0</v>
      </c>
      <c r="AG80" s="4">
        <f>IF(AND(I80="STANDARD",Q80="YES",H80&gt;'azure-standard-disk-prices'!B3,H80&lt;'azure-standard-disk-prices'!B4),1+IF(M80="YES",1),"")</f>
        <v>0</v>
      </c>
      <c r="AH80" s="4">
        <f>IF(AND(I80="STANDARD",Q80="YES",H80&gt;'azure-standard-disk-prices'!B4,H80&lt;'azure-standard-disk-prices'!B5),1+IF(M80="YES",1),"")</f>
        <v>0</v>
      </c>
      <c r="AI80" s="4">
        <f>IF(AND(I80="STANDARD",Q80="YES",H80&gt;'azure-standard-disk-prices'!B5,H80&lt;'azure-standard-disk-prices'!B6),1+IF(M80="YES",1),"")</f>
        <v>0</v>
      </c>
      <c r="AJ80" s="4">
        <f>IF(AND(I80="STANDARD",Q80="YES",H80&gt;'azure-standard-disk-prices'!B6,H80&lt;'azure-standard-disk-prices'!B7),1+IF(M80="YES",1),"")</f>
        <v>0</v>
      </c>
      <c r="AK80" s="4">
        <f>IF(AND(I80="STANDARD",Q80="YES",H80&gt;'azure-standard-disk-prices'!B7,H80&lt;'azure-standard-disk-prices'!B8),1+IF(M80="YES",1),"")</f>
        <v>0</v>
      </c>
      <c r="AL80" s="4">
        <f>IF(AND(I80="STANDARD",Q80="YES",H80&gt;'azure-standard-disk-prices'!B8,H80&lt;'azure-standard-disk-prices'!B9),1+IF(M80="YES",1),"")</f>
        <v>0</v>
      </c>
      <c r="AM80" s="4">
        <f>IF(AND(I79="PREMIUM",Q79="YES",H79&lt;'azure-premium-disk-prices'!B2,H79&gt;0),1+IF(M79="YES",1),"")</f>
        <v>0</v>
      </c>
      <c r="AN80" s="4">
        <f>IF(AND(I79="PREMIUM",Q79="YES",H79&gt;'azure-premium-disk-prices'!B2,H79&lt;'azure-premium-disk-prices'!B3),1+IF(M79="YES",1),"")</f>
        <v>0</v>
      </c>
      <c r="AO80" s="4">
        <f>IF(AND(I79="PREMIUM",Q79="YES",H79&gt;'azure-premium-disk-prices'!B3,H79&lt;'azure-premium-disk-prices'!B4),1+IF(M79="YES",1),"")</f>
        <v>0</v>
      </c>
      <c r="AP80" s="4">
        <f>IF(AND(I79="PREMIUM",Q79="YES",H79&gt;'azure-premium-disk-prices'!B4,H79&lt;'azure-premium-disk-prices'!B5),1+IF(M79="YES",1),"")</f>
        <v>0</v>
      </c>
      <c r="AQ80" s="4">
        <f>IF(AND(I79="PREMIUM",Q79="YES",H79&gt;'azure-premium-disk-prices'!B5,H79&lt;'azure-premium-disk-prices'!B6),1+IF(M79="YES",1),"")</f>
        <v>0</v>
      </c>
      <c r="AR80" s="4">
        <f>IF(AND(I79="PREMIUM",Q79="YES",H79&gt;'azure-premium-disk-prices'!B6,H79&lt;'azure-premium-disk-prices'!B7),1+IF(M79="YES",1),"")</f>
        <v>0</v>
      </c>
      <c r="AS80" s="4">
        <f>IF(AND(I79="PREMIUM",Q79="YES",H79&gt;'azure-premium-disk-prices'!B7,H79&lt;'azure-premium-disk-prices'!B8),1+IF(M79="YES",1),"")</f>
        <v>0</v>
      </c>
      <c r="AT80" s="4">
        <f>IF(AND(I79="PREMIUM",Q79="YES",H79&gt;'azure-premium-disk-prices'!B8,H79&lt;'azure-premium-disk-prices'!B9),1+IF(M79="YES",1),"")</f>
        <v>0</v>
      </c>
      <c r="AU80" s="4">
        <f>IF(AND(M80="YES", Q80="YES"),1,"")</f>
        <v>0</v>
      </c>
      <c r="AV80" s="4">
        <f>IF(AND(J80="STANDARD", Q80="YES"), IF(M80="YES",2,1) ,"")</f>
        <v>0</v>
      </c>
      <c r="AW80" s="4">
        <f>IF( AND(J80="PREMIUM",  Q80="YES"), IF(M80="YES",2,1) ,"")</f>
        <v>0</v>
      </c>
    </row>
    <row r="81" spans="5:49">
      <c r="E81" s="3"/>
      <c r="F81" s="3"/>
      <c r="G81" s="3"/>
      <c r="H81" s="3"/>
      <c r="I81" s="3" t="s">
        <v>10</v>
      </c>
      <c r="J81" s="3" t="s">
        <v>10</v>
      </c>
      <c r="K81" s="3" t="s">
        <v>7</v>
      </c>
      <c r="L81" s="3" t="s">
        <v>7</v>
      </c>
      <c r="M81" s="3" t="s">
        <v>7</v>
      </c>
      <c r="N81" s="3">
        <v>730</v>
      </c>
      <c r="O81" s="3" t="s">
        <v>7</v>
      </c>
      <c r="P81" s="3" t="s">
        <v>3</v>
      </c>
      <c r="Q81" s="3">
        <f>IF(AND(E81&lt;&gt;"", F81&lt;&gt;"", G81&lt;&gt;"", H81&lt;&gt;"", I81&lt;&gt;"", J81&lt;&gt;"", K81&lt;&gt;"", L81&lt;&gt;"", M81&lt;&gt;"", N81&lt;&gt;"", O81&lt;&gt;""),"YES","NO")</f>
        <v>0</v>
      </c>
      <c r="R81" s="4">
        <f>IF(AD81=AA81, U81, IF(AD81=AB81,W81,Y81))</f>
        <v>0</v>
      </c>
      <c r="S81" s="4">
        <f>AD81</f>
        <v>0</v>
      </c>
      <c r="T81" s="4">
        <f> IF(AA81="" ,"",IF(AD81=AA81, "PAYG", IF(AD81=AB81,"1Y RI","3Y RI")))</f>
        <v>0</v>
      </c>
      <c r="U81" s="4">
        <f>IF(Q81="YES",VLOOKUP(V81 &amp; K81 &amp; L81,'azure-vm-prices-base'!G$2:H$118, 2, 0),"")</f>
        <v>0</v>
      </c>
      <c r="V81" s="4">
        <f>IF(Q81="YES", IF(O81="YES" , _xlfn.MINIFS('azure-vm-prices-base'!C$2:C$117, 'azure-vm-prices-base'!A$2:A$117,"&gt;="&amp;F81*(100-$B$2)/100, 'azure-vm-prices-base'!B$2:B$117,"&gt;="&amp;G81*(100-$B$2)/100, 'azure-vm-prices-base'!D$2:D$117,K81, 'azure-vm-prices-base'!E$2:E$117,L81), _xlfn.MINIFS('azure-vm-prices-base'!I$2:I$117, 'azure-vm-prices-base'!A$2:A$117,"&gt;="&amp;F81*(100-$B$2)/100, 'azure-vm-prices-base'!B$2:B$117,"&gt;="&amp;G81*(100-$B$2)/100, 'azure-vm-prices-base'!D$2:D$117,K81, 'azure-vm-prices-base'!E$2:E$117,L81)),"")</f>
        <v>0</v>
      </c>
      <c r="W81" s="4">
        <f>IF(Q81="YES",VLOOKUP(X81 &amp; K81 &amp; L81,'azure-vm-prices-1Y'!G$2:H$118  , 2, 0),"")</f>
        <v>0</v>
      </c>
      <c r="X81" s="4">
        <f>IF(Q81="YES", IF(O81="YES" , _xlfn.MINIFS('azure-vm-prices-1Y'!C$2:C$117,   'azure-vm-prices-1Y'!A$2:A$117  ,"&gt;="&amp;F81*(100-$B$2)/100, 'azure-vm-prices-1Y'!B$2:B$117  ,"&gt;="&amp;G81*(100-$B$2)/100, 'azure-vm-prices-1Y'!D$2:D$117,  K81, 'azure-vm-prices-1Y'!E$2:E$117,  L81), _xlfn.MINIFS('azure-vm-prices-1Y'!I$2:I$117,   'azure-vm-prices-1Y'!A$2:A$117  ,"&gt;="&amp;F81*(100-$B$2)/100, 'azure-vm-prices-1Y'!B$2:B$117,  "&gt;="&amp;G81*(100-$B$2)/100, 'azure-vm-prices-1Y'!D$2:D$117,  K81, 'azure-vm-prices-1Y'!E$2:E$117,  L81)),"")</f>
        <v>0</v>
      </c>
      <c r="Y81" s="4">
        <f>IF(Q81="YES",VLOOKUP(Z81 &amp; K81 &amp; L81,'azure-vm-prices-3Y'!G$2:H$118  , 2, 0),"")</f>
        <v>0</v>
      </c>
      <c r="Z81" s="4">
        <f>IF(Q81="YES", IF(O81="YES" , _xlfn.MINIFS('azure-vm-prices-3Y'!C$2:C$117,   'azure-vm-prices-3Y'!A$2:A$117  ,"&gt;="&amp;F81*(100-$B$2)/100, 'azure-vm-prices-3Y'!B$2:B$117  ,"&gt;="&amp;G81*(100-$B$2)/100, 'azure-vm-prices-3Y'!D$2:D$117,  K81, 'azure-vm-prices-3Y'!E$2:E$117,  L81), _xlfn.MINIFS('azure-vm-prices-3Y'!I$2:I$117,   'azure-vm-prices-3Y'!A$2:A$117  ,"&gt;="&amp;F81*(100-$B$2)/100, 'azure-vm-prices-3Y'!B$2:B$117,  "&gt;="&amp;G81*(100-$B$2)/100, 'azure-vm-prices-3Y'!D$2:D$117,  K81, 'azure-vm-prices-3Y'!E$2:E$117,  L81)),"")</f>
        <v>0</v>
      </c>
      <c r="AA81" s="4">
        <f>IF(Q81="YES",N81*V81*12,"")</f>
        <v>0</v>
      </c>
      <c r="AB81" s="4">
        <f>IF(Q81="YES",X81*8760,"")</f>
        <v>0</v>
      </c>
      <c r="AC81" s="4">
        <f>IF(Q81="YES",Z81*8760,"")</f>
        <v>0</v>
      </c>
      <c r="AD81" s="4">
        <f>IF(Q81="YES",IF(P81="YES", MIN(AA81:AC81), AA81),"")</f>
        <v>0</v>
      </c>
      <c r="AE81" s="4">
        <f>IF(AND(I81="STANDARD",Q81="YES",H81&lt;'azure-standard-disk-prices'!B2, H81&gt;0),1+IF(M81="YES",1),"")</f>
        <v>0</v>
      </c>
      <c r="AF81" s="4">
        <f>IF(AND(I81="STANDARD",Q81="YES",H81&gt;'azure-standard-disk-prices'!B2,H81&lt;'azure-standard-disk-prices'!B3),1+IF(M81="YES",1),"")</f>
        <v>0</v>
      </c>
      <c r="AG81" s="4">
        <f>IF(AND(I81="STANDARD",Q81="YES",H81&gt;'azure-standard-disk-prices'!B3,H81&lt;'azure-standard-disk-prices'!B4),1+IF(M81="YES",1),"")</f>
        <v>0</v>
      </c>
      <c r="AH81" s="4">
        <f>IF(AND(I81="STANDARD",Q81="YES",H81&gt;'azure-standard-disk-prices'!B4,H81&lt;'azure-standard-disk-prices'!B5),1+IF(M81="YES",1),"")</f>
        <v>0</v>
      </c>
      <c r="AI81" s="4">
        <f>IF(AND(I81="STANDARD",Q81="YES",H81&gt;'azure-standard-disk-prices'!B5,H81&lt;'azure-standard-disk-prices'!B6),1+IF(M81="YES",1),"")</f>
        <v>0</v>
      </c>
      <c r="AJ81" s="4">
        <f>IF(AND(I81="STANDARD",Q81="YES",H81&gt;'azure-standard-disk-prices'!B6,H81&lt;'azure-standard-disk-prices'!B7),1+IF(M81="YES",1),"")</f>
        <v>0</v>
      </c>
      <c r="AK81" s="4">
        <f>IF(AND(I81="STANDARD",Q81="YES",H81&gt;'azure-standard-disk-prices'!B7,H81&lt;'azure-standard-disk-prices'!B8),1+IF(M81="YES",1),"")</f>
        <v>0</v>
      </c>
      <c r="AL81" s="4">
        <f>IF(AND(I81="STANDARD",Q81="YES",H81&gt;'azure-standard-disk-prices'!B8,H81&lt;'azure-standard-disk-prices'!B9),1+IF(M81="YES",1),"")</f>
        <v>0</v>
      </c>
      <c r="AM81" s="4">
        <f>IF(AND(I80="PREMIUM",Q80="YES",H80&lt;'azure-premium-disk-prices'!B2,H80&gt;0),1+IF(M80="YES",1),"")</f>
        <v>0</v>
      </c>
      <c r="AN81" s="4">
        <f>IF(AND(I80="PREMIUM",Q80="YES",H80&gt;'azure-premium-disk-prices'!B2,H80&lt;'azure-premium-disk-prices'!B3),1+IF(M80="YES",1),"")</f>
        <v>0</v>
      </c>
      <c r="AO81" s="4">
        <f>IF(AND(I80="PREMIUM",Q80="YES",H80&gt;'azure-premium-disk-prices'!B3,H80&lt;'azure-premium-disk-prices'!B4),1+IF(M80="YES",1),"")</f>
        <v>0</v>
      </c>
      <c r="AP81" s="4">
        <f>IF(AND(I80="PREMIUM",Q80="YES",H80&gt;'azure-premium-disk-prices'!B4,H80&lt;'azure-premium-disk-prices'!B5),1+IF(M80="YES",1),"")</f>
        <v>0</v>
      </c>
      <c r="AQ81" s="4">
        <f>IF(AND(I80="PREMIUM",Q80="YES",H80&gt;'azure-premium-disk-prices'!B5,H80&lt;'azure-premium-disk-prices'!B6),1+IF(M80="YES",1),"")</f>
        <v>0</v>
      </c>
      <c r="AR81" s="4">
        <f>IF(AND(I80="PREMIUM",Q80="YES",H80&gt;'azure-premium-disk-prices'!B6,H80&lt;'azure-premium-disk-prices'!B7),1+IF(M80="YES",1),"")</f>
        <v>0</v>
      </c>
      <c r="AS81" s="4">
        <f>IF(AND(I80="PREMIUM",Q80="YES",H80&gt;'azure-premium-disk-prices'!B7,H80&lt;'azure-premium-disk-prices'!B8),1+IF(M80="YES",1),"")</f>
        <v>0</v>
      </c>
      <c r="AT81" s="4">
        <f>IF(AND(I80="PREMIUM",Q80="YES",H80&gt;'azure-premium-disk-prices'!B8,H80&lt;'azure-premium-disk-prices'!B9),1+IF(M80="YES",1),"")</f>
        <v>0</v>
      </c>
      <c r="AU81" s="4">
        <f>IF(AND(M81="YES", Q81="YES"),1,"")</f>
        <v>0</v>
      </c>
      <c r="AV81" s="4">
        <f>IF(AND(J81="STANDARD", Q81="YES"), IF(M81="YES",2,1) ,"")</f>
        <v>0</v>
      </c>
      <c r="AW81" s="4">
        <f>IF( AND(J81="PREMIUM",  Q81="YES"), IF(M81="YES",2,1) ,"")</f>
        <v>0</v>
      </c>
    </row>
    <row r="82" spans="5:49">
      <c r="E82" s="3"/>
      <c r="F82" s="3"/>
      <c r="G82" s="3"/>
      <c r="H82" s="3"/>
      <c r="I82" s="3" t="s">
        <v>10</v>
      </c>
      <c r="J82" s="3" t="s">
        <v>10</v>
      </c>
      <c r="K82" s="3" t="s">
        <v>7</v>
      </c>
      <c r="L82" s="3" t="s">
        <v>7</v>
      </c>
      <c r="M82" s="3" t="s">
        <v>7</v>
      </c>
      <c r="N82" s="3">
        <v>730</v>
      </c>
      <c r="O82" s="3" t="s">
        <v>7</v>
      </c>
      <c r="P82" s="3" t="s">
        <v>3</v>
      </c>
      <c r="Q82" s="3">
        <f>IF(AND(E82&lt;&gt;"", F82&lt;&gt;"", G82&lt;&gt;"", H82&lt;&gt;"", I82&lt;&gt;"", J82&lt;&gt;"", K82&lt;&gt;"", L82&lt;&gt;"", M82&lt;&gt;"", N82&lt;&gt;"", O82&lt;&gt;""),"YES","NO")</f>
        <v>0</v>
      </c>
      <c r="R82" s="4">
        <f>IF(AD82=AA82, U82, IF(AD82=AB82,W82,Y82))</f>
        <v>0</v>
      </c>
      <c r="S82" s="4">
        <f>AD82</f>
        <v>0</v>
      </c>
      <c r="T82" s="4">
        <f> IF(AA82="" ,"",IF(AD82=AA82, "PAYG", IF(AD82=AB82,"1Y RI","3Y RI")))</f>
        <v>0</v>
      </c>
      <c r="U82" s="4">
        <f>IF(Q82="YES",VLOOKUP(V82 &amp; K82 &amp; L82,'azure-vm-prices-base'!G$2:H$118, 2, 0),"")</f>
        <v>0</v>
      </c>
      <c r="V82" s="4">
        <f>IF(Q82="YES", IF(O82="YES" , _xlfn.MINIFS('azure-vm-prices-base'!C$2:C$117, 'azure-vm-prices-base'!A$2:A$117,"&gt;="&amp;F82*(100-$B$2)/100, 'azure-vm-prices-base'!B$2:B$117,"&gt;="&amp;G82*(100-$B$2)/100, 'azure-vm-prices-base'!D$2:D$117,K82, 'azure-vm-prices-base'!E$2:E$117,L82), _xlfn.MINIFS('azure-vm-prices-base'!I$2:I$117, 'azure-vm-prices-base'!A$2:A$117,"&gt;="&amp;F82*(100-$B$2)/100, 'azure-vm-prices-base'!B$2:B$117,"&gt;="&amp;G82*(100-$B$2)/100, 'azure-vm-prices-base'!D$2:D$117,K82, 'azure-vm-prices-base'!E$2:E$117,L82)),"")</f>
        <v>0</v>
      </c>
      <c r="W82" s="4">
        <f>IF(Q82="YES",VLOOKUP(X82 &amp; K82 &amp; L82,'azure-vm-prices-1Y'!G$2:H$118  , 2, 0),"")</f>
        <v>0</v>
      </c>
      <c r="X82" s="4">
        <f>IF(Q82="YES", IF(O82="YES" , _xlfn.MINIFS('azure-vm-prices-1Y'!C$2:C$117,   'azure-vm-prices-1Y'!A$2:A$117  ,"&gt;="&amp;F82*(100-$B$2)/100, 'azure-vm-prices-1Y'!B$2:B$117  ,"&gt;="&amp;G82*(100-$B$2)/100, 'azure-vm-prices-1Y'!D$2:D$117,  K82, 'azure-vm-prices-1Y'!E$2:E$117,  L82), _xlfn.MINIFS('azure-vm-prices-1Y'!I$2:I$117,   'azure-vm-prices-1Y'!A$2:A$117  ,"&gt;="&amp;F82*(100-$B$2)/100, 'azure-vm-prices-1Y'!B$2:B$117,  "&gt;="&amp;G82*(100-$B$2)/100, 'azure-vm-prices-1Y'!D$2:D$117,  K82, 'azure-vm-prices-1Y'!E$2:E$117,  L82)),"")</f>
        <v>0</v>
      </c>
      <c r="Y82" s="4">
        <f>IF(Q82="YES",VLOOKUP(Z82 &amp; K82 &amp; L82,'azure-vm-prices-3Y'!G$2:H$118  , 2, 0),"")</f>
        <v>0</v>
      </c>
      <c r="Z82" s="4">
        <f>IF(Q82="YES", IF(O82="YES" , _xlfn.MINIFS('azure-vm-prices-3Y'!C$2:C$117,   'azure-vm-prices-3Y'!A$2:A$117  ,"&gt;="&amp;F82*(100-$B$2)/100, 'azure-vm-prices-3Y'!B$2:B$117  ,"&gt;="&amp;G82*(100-$B$2)/100, 'azure-vm-prices-3Y'!D$2:D$117,  K82, 'azure-vm-prices-3Y'!E$2:E$117,  L82), _xlfn.MINIFS('azure-vm-prices-3Y'!I$2:I$117,   'azure-vm-prices-3Y'!A$2:A$117  ,"&gt;="&amp;F82*(100-$B$2)/100, 'azure-vm-prices-3Y'!B$2:B$117,  "&gt;="&amp;G82*(100-$B$2)/100, 'azure-vm-prices-3Y'!D$2:D$117,  K82, 'azure-vm-prices-3Y'!E$2:E$117,  L82)),"")</f>
        <v>0</v>
      </c>
      <c r="AA82" s="4">
        <f>IF(Q82="YES",N82*V82*12,"")</f>
        <v>0</v>
      </c>
      <c r="AB82" s="4">
        <f>IF(Q82="YES",X82*8760,"")</f>
        <v>0</v>
      </c>
      <c r="AC82" s="4">
        <f>IF(Q82="YES",Z82*8760,"")</f>
        <v>0</v>
      </c>
      <c r="AD82" s="4">
        <f>IF(Q82="YES",IF(P82="YES", MIN(AA82:AC82), AA82),"")</f>
        <v>0</v>
      </c>
      <c r="AE82" s="4">
        <f>IF(AND(I82="STANDARD",Q82="YES",H82&lt;'azure-standard-disk-prices'!B2, H82&gt;0),1+IF(M82="YES",1),"")</f>
        <v>0</v>
      </c>
      <c r="AF82" s="4">
        <f>IF(AND(I82="STANDARD",Q82="YES",H82&gt;'azure-standard-disk-prices'!B2,H82&lt;'azure-standard-disk-prices'!B3),1+IF(M82="YES",1),"")</f>
        <v>0</v>
      </c>
      <c r="AG82" s="4">
        <f>IF(AND(I82="STANDARD",Q82="YES",H82&gt;'azure-standard-disk-prices'!B3,H82&lt;'azure-standard-disk-prices'!B4),1+IF(M82="YES",1),"")</f>
        <v>0</v>
      </c>
      <c r="AH82" s="4">
        <f>IF(AND(I82="STANDARD",Q82="YES",H82&gt;'azure-standard-disk-prices'!B4,H82&lt;'azure-standard-disk-prices'!B5),1+IF(M82="YES",1),"")</f>
        <v>0</v>
      </c>
      <c r="AI82" s="4">
        <f>IF(AND(I82="STANDARD",Q82="YES",H82&gt;'azure-standard-disk-prices'!B5,H82&lt;'azure-standard-disk-prices'!B6),1+IF(M82="YES",1),"")</f>
        <v>0</v>
      </c>
      <c r="AJ82" s="4">
        <f>IF(AND(I82="STANDARD",Q82="YES",H82&gt;'azure-standard-disk-prices'!B6,H82&lt;'azure-standard-disk-prices'!B7),1+IF(M82="YES",1),"")</f>
        <v>0</v>
      </c>
      <c r="AK82" s="4">
        <f>IF(AND(I82="STANDARD",Q82="YES",H82&gt;'azure-standard-disk-prices'!B7,H82&lt;'azure-standard-disk-prices'!B8),1+IF(M82="YES",1),"")</f>
        <v>0</v>
      </c>
      <c r="AL82" s="4">
        <f>IF(AND(I82="STANDARD",Q82="YES",H82&gt;'azure-standard-disk-prices'!B8,H82&lt;'azure-standard-disk-prices'!B9),1+IF(M82="YES",1),"")</f>
        <v>0</v>
      </c>
      <c r="AM82" s="4">
        <f>IF(AND(I81="PREMIUM",Q81="YES",H81&lt;'azure-premium-disk-prices'!B2,H81&gt;0),1+IF(M81="YES",1),"")</f>
        <v>0</v>
      </c>
      <c r="AN82" s="4">
        <f>IF(AND(I81="PREMIUM",Q81="YES",H81&gt;'azure-premium-disk-prices'!B2,H81&lt;'azure-premium-disk-prices'!B3),1+IF(M81="YES",1),"")</f>
        <v>0</v>
      </c>
      <c r="AO82" s="4">
        <f>IF(AND(I81="PREMIUM",Q81="YES",H81&gt;'azure-premium-disk-prices'!B3,H81&lt;'azure-premium-disk-prices'!B4),1+IF(M81="YES",1),"")</f>
        <v>0</v>
      </c>
      <c r="AP82" s="4">
        <f>IF(AND(I81="PREMIUM",Q81="YES",H81&gt;'azure-premium-disk-prices'!B4,H81&lt;'azure-premium-disk-prices'!B5),1+IF(M81="YES",1),"")</f>
        <v>0</v>
      </c>
      <c r="AQ82" s="4">
        <f>IF(AND(I81="PREMIUM",Q81="YES",H81&gt;'azure-premium-disk-prices'!B5,H81&lt;'azure-premium-disk-prices'!B6),1+IF(M81="YES",1),"")</f>
        <v>0</v>
      </c>
      <c r="AR82" s="4">
        <f>IF(AND(I81="PREMIUM",Q81="YES",H81&gt;'azure-premium-disk-prices'!B6,H81&lt;'azure-premium-disk-prices'!B7),1+IF(M81="YES",1),"")</f>
        <v>0</v>
      </c>
      <c r="AS82" s="4">
        <f>IF(AND(I81="PREMIUM",Q81="YES",H81&gt;'azure-premium-disk-prices'!B7,H81&lt;'azure-premium-disk-prices'!B8),1+IF(M81="YES",1),"")</f>
        <v>0</v>
      </c>
      <c r="AT82" s="4">
        <f>IF(AND(I81="PREMIUM",Q81="YES",H81&gt;'azure-premium-disk-prices'!B8,H81&lt;'azure-premium-disk-prices'!B9),1+IF(M81="YES",1),"")</f>
        <v>0</v>
      </c>
      <c r="AU82" s="4">
        <f>IF(AND(M82="YES", Q82="YES"),1,"")</f>
        <v>0</v>
      </c>
      <c r="AV82" s="4">
        <f>IF(AND(J82="STANDARD", Q82="YES"), IF(M82="YES",2,1) ,"")</f>
        <v>0</v>
      </c>
      <c r="AW82" s="4">
        <f>IF( AND(J82="PREMIUM",  Q82="YES"), IF(M82="YES",2,1) ,"")</f>
        <v>0</v>
      </c>
    </row>
    <row r="83" spans="5:49">
      <c r="E83" s="3"/>
      <c r="F83" s="3"/>
      <c r="G83" s="3"/>
      <c r="H83" s="3"/>
      <c r="I83" s="3" t="s">
        <v>10</v>
      </c>
      <c r="J83" s="3" t="s">
        <v>10</v>
      </c>
      <c r="K83" s="3" t="s">
        <v>7</v>
      </c>
      <c r="L83" s="3" t="s">
        <v>7</v>
      </c>
      <c r="M83" s="3" t="s">
        <v>7</v>
      </c>
      <c r="N83" s="3">
        <v>730</v>
      </c>
      <c r="O83" s="3" t="s">
        <v>7</v>
      </c>
      <c r="P83" s="3" t="s">
        <v>3</v>
      </c>
      <c r="Q83" s="3">
        <f>IF(AND(E83&lt;&gt;"", F83&lt;&gt;"", G83&lt;&gt;"", H83&lt;&gt;"", I83&lt;&gt;"", J83&lt;&gt;"", K83&lt;&gt;"", L83&lt;&gt;"", M83&lt;&gt;"", N83&lt;&gt;"", O83&lt;&gt;""),"YES","NO")</f>
        <v>0</v>
      </c>
      <c r="R83" s="4">
        <f>IF(AD83=AA83, U83, IF(AD83=AB83,W83,Y83))</f>
        <v>0</v>
      </c>
      <c r="S83" s="4">
        <f>AD83</f>
        <v>0</v>
      </c>
      <c r="T83" s="4">
        <f> IF(AA83="" ,"",IF(AD83=AA83, "PAYG", IF(AD83=AB83,"1Y RI","3Y RI")))</f>
        <v>0</v>
      </c>
      <c r="U83" s="4">
        <f>IF(Q83="YES",VLOOKUP(V83 &amp; K83 &amp; L83,'azure-vm-prices-base'!G$2:H$118, 2, 0),"")</f>
        <v>0</v>
      </c>
      <c r="V83" s="4">
        <f>IF(Q83="YES", IF(O83="YES" , _xlfn.MINIFS('azure-vm-prices-base'!C$2:C$117, 'azure-vm-prices-base'!A$2:A$117,"&gt;="&amp;F83*(100-$B$2)/100, 'azure-vm-prices-base'!B$2:B$117,"&gt;="&amp;G83*(100-$B$2)/100, 'azure-vm-prices-base'!D$2:D$117,K83, 'azure-vm-prices-base'!E$2:E$117,L83), _xlfn.MINIFS('azure-vm-prices-base'!I$2:I$117, 'azure-vm-prices-base'!A$2:A$117,"&gt;="&amp;F83*(100-$B$2)/100, 'azure-vm-prices-base'!B$2:B$117,"&gt;="&amp;G83*(100-$B$2)/100, 'azure-vm-prices-base'!D$2:D$117,K83, 'azure-vm-prices-base'!E$2:E$117,L83)),"")</f>
        <v>0</v>
      </c>
      <c r="W83" s="4">
        <f>IF(Q83="YES",VLOOKUP(X83 &amp; K83 &amp; L83,'azure-vm-prices-1Y'!G$2:H$118  , 2, 0),"")</f>
        <v>0</v>
      </c>
      <c r="X83" s="4">
        <f>IF(Q83="YES", IF(O83="YES" , _xlfn.MINIFS('azure-vm-prices-1Y'!C$2:C$117,   'azure-vm-prices-1Y'!A$2:A$117  ,"&gt;="&amp;F83*(100-$B$2)/100, 'azure-vm-prices-1Y'!B$2:B$117  ,"&gt;="&amp;G83*(100-$B$2)/100, 'azure-vm-prices-1Y'!D$2:D$117,  K83, 'azure-vm-prices-1Y'!E$2:E$117,  L83), _xlfn.MINIFS('azure-vm-prices-1Y'!I$2:I$117,   'azure-vm-prices-1Y'!A$2:A$117  ,"&gt;="&amp;F83*(100-$B$2)/100, 'azure-vm-prices-1Y'!B$2:B$117,  "&gt;="&amp;G83*(100-$B$2)/100, 'azure-vm-prices-1Y'!D$2:D$117,  K83, 'azure-vm-prices-1Y'!E$2:E$117,  L83)),"")</f>
        <v>0</v>
      </c>
      <c r="Y83" s="4">
        <f>IF(Q83="YES",VLOOKUP(Z83 &amp; K83 &amp; L83,'azure-vm-prices-3Y'!G$2:H$118  , 2, 0),"")</f>
        <v>0</v>
      </c>
      <c r="Z83" s="4">
        <f>IF(Q83="YES", IF(O83="YES" , _xlfn.MINIFS('azure-vm-prices-3Y'!C$2:C$117,   'azure-vm-prices-3Y'!A$2:A$117  ,"&gt;="&amp;F83*(100-$B$2)/100, 'azure-vm-prices-3Y'!B$2:B$117  ,"&gt;="&amp;G83*(100-$B$2)/100, 'azure-vm-prices-3Y'!D$2:D$117,  K83, 'azure-vm-prices-3Y'!E$2:E$117,  L83), _xlfn.MINIFS('azure-vm-prices-3Y'!I$2:I$117,   'azure-vm-prices-3Y'!A$2:A$117  ,"&gt;="&amp;F83*(100-$B$2)/100, 'azure-vm-prices-3Y'!B$2:B$117,  "&gt;="&amp;G83*(100-$B$2)/100, 'azure-vm-prices-3Y'!D$2:D$117,  K83, 'azure-vm-prices-3Y'!E$2:E$117,  L83)),"")</f>
        <v>0</v>
      </c>
      <c r="AA83" s="4">
        <f>IF(Q83="YES",N83*V83*12,"")</f>
        <v>0</v>
      </c>
      <c r="AB83" s="4">
        <f>IF(Q83="YES",X83*8760,"")</f>
        <v>0</v>
      </c>
      <c r="AC83" s="4">
        <f>IF(Q83="YES",Z83*8760,"")</f>
        <v>0</v>
      </c>
      <c r="AD83" s="4">
        <f>IF(Q83="YES",IF(P83="YES", MIN(AA83:AC83), AA83),"")</f>
        <v>0</v>
      </c>
      <c r="AE83" s="4">
        <f>IF(AND(I83="STANDARD",Q83="YES",H83&lt;'azure-standard-disk-prices'!B2, H83&gt;0),1+IF(M83="YES",1),"")</f>
        <v>0</v>
      </c>
      <c r="AF83" s="4">
        <f>IF(AND(I83="STANDARD",Q83="YES",H83&gt;'azure-standard-disk-prices'!B2,H83&lt;'azure-standard-disk-prices'!B3),1+IF(M83="YES",1),"")</f>
        <v>0</v>
      </c>
      <c r="AG83" s="4">
        <f>IF(AND(I83="STANDARD",Q83="YES",H83&gt;'azure-standard-disk-prices'!B3,H83&lt;'azure-standard-disk-prices'!B4),1+IF(M83="YES",1),"")</f>
        <v>0</v>
      </c>
      <c r="AH83" s="4">
        <f>IF(AND(I83="STANDARD",Q83="YES",H83&gt;'azure-standard-disk-prices'!B4,H83&lt;'azure-standard-disk-prices'!B5),1+IF(M83="YES",1),"")</f>
        <v>0</v>
      </c>
      <c r="AI83" s="4">
        <f>IF(AND(I83="STANDARD",Q83="YES",H83&gt;'azure-standard-disk-prices'!B5,H83&lt;'azure-standard-disk-prices'!B6),1+IF(M83="YES",1),"")</f>
        <v>0</v>
      </c>
      <c r="AJ83" s="4">
        <f>IF(AND(I83="STANDARD",Q83="YES",H83&gt;'azure-standard-disk-prices'!B6,H83&lt;'azure-standard-disk-prices'!B7),1+IF(M83="YES",1),"")</f>
        <v>0</v>
      </c>
      <c r="AK83" s="4">
        <f>IF(AND(I83="STANDARD",Q83="YES",H83&gt;'azure-standard-disk-prices'!B7,H83&lt;'azure-standard-disk-prices'!B8),1+IF(M83="YES",1),"")</f>
        <v>0</v>
      </c>
      <c r="AL83" s="4">
        <f>IF(AND(I83="STANDARD",Q83="YES",H83&gt;'azure-standard-disk-prices'!B8,H83&lt;'azure-standard-disk-prices'!B9),1+IF(M83="YES",1),"")</f>
        <v>0</v>
      </c>
      <c r="AM83" s="4">
        <f>IF(AND(I82="PREMIUM",Q82="YES",H82&lt;'azure-premium-disk-prices'!B2,H82&gt;0),1+IF(M82="YES",1),"")</f>
        <v>0</v>
      </c>
      <c r="AN83" s="4">
        <f>IF(AND(I82="PREMIUM",Q82="YES",H82&gt;'azure-premium-disk-prices'!B2,H82&lt;'azure-premium-disk-prices'!B3),1+IF(M82="YES",1),"")</f>
        <v>0</v>
      </c>
      <c r="AO83" s="4">
        <f>IF(AND(I82="PREMIUM",Q82="YES",H82&gt;'azure-premium-disk-prices'!B3,H82&lt;'azure-premium-disk-prices'!B4),1+IF(M82="YES",1),"")</f>
        <v>0</v>
      </c>
      <c r="AP83" s="4">
        <f>IF(AND(I82="PREMIUM",Q82="YES",H82&gt;'azure-premium-disk-prices'!B4,H82&lt;'azure-premium-disk-prices'!B5),1+IF(M82="YES",1),"")</f>
        <v>0</v>
      </c>
      <c r="AQ83" s="4">
        <f>IF(AND(I82="PREMIUM",Q82="YES",H82&gt;'azure-premium-disk-prices'!B5,H82&lt;'azure-premium-disk-prices'!B6),1+IF(M82="YES",1),"")</f>
        <v>0</v>
      </c>
      <c r="AR83" s="4">
        <f>IF(AND(I82="PREMIUM",Q82="YES",H82&gt;'azure-premium-disk-prices'!B6,H82&lt;'azure-premium-disk-prices'!B7),1+IF(M82="YES",1),"")</f>
        <v>0</v>
      </c>
      <c r="AS83" s="4">
        <f>IF(AND(I82="PREMIUM",Q82="YES",H82&gt;'azure-premium-disk-prices'!B7,H82&lt;'azure-premium-disk-prices'!B8),1+IF(M82="YES",1),"")</f>
        <v>0</v>
      </c>
      <c r="AT83" s="4">
        <f>IF(AND(I82="PREMIUM",Q82="YES",H82&gt;'azure-premium-disk-prices'!B8,H82&lt;'azure-premium-disk-prices'!B9),1+IF(M82="YES",1),"")</f>
        <v>0</v>
      </c>
      <c r="AU83" s="4">
        <f>IF(AND(M83="YES", Q83="YES"),1,"")</f>
        <v>0</v>
      </c>
      <c r="AV83" s="4">
        <f>IF(AND(J83="STANDARD", Q83="YES"), IF(M83="YES",2,1) ,"")</f>
        <v>0</v>
      </c>
      <c r="AW83" s="4">
        <f>IF( AND(J83="PREMIUM",  Q83="YES"), IF(M83="YES",2,1) ,"")</f>
        <v>0</v>
      </c>
    </row>
    <row r="84" spans="5:49">
      <c r="E84" s="3"/>
      <c r="F84" s="3"/>
      <c r="G84" s="3"/>
      <c r="H84" s="3"/>
      <c r="I84" s="3" t="s">
        <v>10</v>
      </c>
      <c r="J84" s="3" t="s">
        <v>10</v>
      </c>
      <c r="K84" s="3" t="s">
        <v>7</v>
      </c>
      <c r="L84" s="3" t="s">
        <v>7</v>
      </c>
      <c r="M84" s="3" t="s">
        <v>7</v>
      </c>
      <c r="N84" s="3">
        <v>730</v>
      </c>
      <c r="O84" s="3" t="s">
        <v>7</v>
      </c>
      <c r="P84" s="3" t="s">
        <v>3</v>
      </c>
      <c r="Q84" s="3">
        <f>IF(AND(E84&lt;&gt;"", F84&lt;&gt;"", G84&lt;&gt;"", H84&lt;&gt;"", I84&lt;&gt;"", J84&lt;&gt;"", K84&lt;&gt;"", L84&lt;&gt;"", M84&lt;&gt;"", N84&lt;&gt;"", O84&lt;&gt;""),"YES","NO")</f>
        <v>0</v>
      </c>
      <c r="R84" s="4">
        <f>IF(AD84=AA84, U84, IF(AD84=AB84,W84,Y84))</f>
        <v>0</v>
      </c>
      <c r="S84" s="4">
        <f>AD84</f>
        <v>0</v>
      </c>
      <c r="T84" s="4">
        <f> IF(AA84="" ,"",IF(AD84=AA84, "PAYG", IF(AD84=AB84,"1Y RI","3Y RI")))</f>
        <v>0</v>
      </c>
      <c r="U84" s="4">
        <f>IF(Q84="YES",VLOOKUP(V84 &amp; K84 &amp; L84,'azure-vm-prices-base'!G$2:H$118, 2, 0),"")</f>
        <v>0</v>
      </c>
      <c r="V84" s="4">
        <f>IF(Q84="YES", IF(O84="YES" , _xlfn.MINIFS('azure-vm-prices-base'!C$2:C$117, 'azure-vm-prices-base'!A$2:A$117,"&gt;="&amp;F84*(100-$B$2)/100, 'azure-vm-prices-base'!B$2:B$117,"&gt;="&amp;G84*(100-$B$2)/100, 'azure-vm-prices-base'!D$2:D$117,K84, 'azure-vm-prices-base'!E$2:E$117,L84), _xlfn.MINIFS('azure-vm-prices-base'!I$2:I$117, 'azure-vm-prices-base'!A$2:A$117,"&gt;="&amp;F84*(100-$B$2)/100, 'azure-vm-prices-base'!B$2:B$117,"&gt;="&amp;G84*(100-$B$2)/100, 'azure-vm-prices-base'!D$2:D$117,K84, 'azure-vm-prices-base'!E$2:E$117,L84)),"")</f>
        <v>0</v>
      </c>
      <c r="W84" s="4">
        <f>IF(Q84="YES",VLOOKUP(X84 &amp; K84 &amp; L84,'azure-vm-prices-1Y'!G$2:H$118  , 2, 0),"")</f>
        <v>0</v>
      </c>
      <c r="X84" s="4">
        <f>IF(Q84="YES", IF(O84="YES" , _xlfn.MINIFS('azure-vm-prices-1Y'!C$2:C$117,   'azure-vm-prices-1Y'!A$2:A$117  ,"&gt;="&amp;F84*(100-$B$2)/100, 'azure-vm-prices-1Y'!B$2:B$117  ,"&gt;="&amp;G84*(100-$B$2)/100, 'azure-vm-prices-1Y'!D$2:D$117,  K84, 'azure-vm-prices-1Y'!E$2:E$117,  L84), _xlfn.MINIFS('azure-vm-prices-1Y'!I$2:I$117,   'azure-vm-prices-1Y'!A$2:A$117  ,"&gt;="&amp;F84*(100-$B$2)/100, 'azure-vm-prices-1Y'!B$2:B$117,  "&gt;="&amp;G84*(100-$B$2)/100, 'azure-vm-prices-1Y'!D$2:D$117,  K84, 'azure-vm-prices-1Y'!E$2:E$117,  L84)),"")</f>
        <v>0</v>
      </c>
      <c r="Y84" s="4">
        <f>IF(Q84="YES",VLOOKUP(Z84 &amp; K84 &amp; L84,'azure-vm-prices-3Y'!G$2:H$118  , 2, 0),"")</f>
        <v>0</v>
      </c>
      <c r="Z84" s="4">
        <f>IF(Q84="YES", IF(O84="YES" , _xlfn.MINIFS('azure-vm-prices-3Y'!C$2:C$117,   'azure-vm-prices-3Y'!A$2:A$117  ,"&gt;="&amp;F84*(100-$B$2)/100, 'azure-vm-prices-3Y'!B$2:B$117  ,"&gt;="&amp;G84*(100-$B$2)/100, 'azure-vm-prices-3Y'!D$2:D$117,  K84, 'azure-vm-prices-3Y'!E$2:E$117,  L84), _xlfn.MINIFS('azure-vm-prices-3Y'!I$2:I$117,   'azure-vm-prices-3Y'!A$2:A$117  ,"&gt;="&amp;F84*(100-$B$2)/100, 'azure-vm-prices-3Y'!B$2:B$117,  "&gt;="&amp;G84*(100-$B$2)/100, 'azure-vm-prices-3Y'!D$2:D$117,  K84, 'azure-vm-prices-3Y'!E$2:E$117,  L84)),"")</f>
        <v>0</v>
      </c>
      <c r="AA84" s="4">
        <f>IF(Q84="YES",N84*V84*12,"")</f>
        <v>0</v>
      </c>
      <c r="AB84" s="4">
        <f>IF(Q84="YES",X84*8760,"")</f>
        <v>0</v>
      </c>
      <c r="AC84" s="4">
        <f>IF(Q84="YES",Z84*8760,"")</f>
        <v>0</v>
      </c>
      <c r="AD84" s="4">
        <f>IF(Q84="YES",IF(P84="YES", MIN(AA84:AC84), AA84),"")</f>
        <v>0</v>
      </c>
      <c r="AE84" s="4">
        <f>IF(AND(I84="STANDARD",Q84="YES",H84&lt;'azure-standard-disk-prices'!B2, H84&gt;0),1+IF(M84="YES",1),"")</f>
        <v>0</v>
      </c>
      <c r="AF84" s="4">
        <f>IF(AND(I84="STANDARD",Q84="YES",H84&gt;'azure-standard-disk-prices'!B2,H84&lt;'azure-standard-disk-prices'!B3),1+IF(M84="YES",1),"")</f>
        <v>0</v>
      </c>
      <c r="AG84" s="4">
        <f>IF(AND(I84="STANDARD",Q84="YES",H84&gt;'azure-standard-disk-prices'!B3,H84&lt;'azure-standard-disk-prices'!B4),1+IF(M84="YES",1),"")</f>
        <v>0</v>
      </c>
      <c r="AH84" s="4">
        <f>IF(AND(I84="STANDARD",Q84="YES",H84&gt;'azure-standard-disk-prices'!B4,H84&lt;'azure-standard-disk-prices'!B5),1+IF(M84="YES",1),"")</f>
        <v>0</v>
      </c>
      <c r="AI84" s="4">
        <f>IF(AND(I84="STANDARD",Q84="YES",H84&gt;'azure-standard-disk-prices'!B5,H84&lt;'azure-standard-disk-prices'!B6),1+IF(M84="YES",1),"")</f>
        <v>0</v>
      </c>
      <c r="AJ84" s="4">
        <f>IF(AND(I84="STANDARD",Q84="YES",H84&gt;'azure-standard-disk-prices'!B6,H84&lt;'azure-standard-disk-prices'!B7),1+IF(M84="YES",1),"")</f>
        <v>0</v>
      </c>
      <c r="AK84" s="4">
        <f>IF(AND(I84="STANDARD",Q84="YES",H84&gt;'azure-standard-disk-prices'!B7,H84&lt;'azure-standard-disk-prices'!B8),1+IF(M84="YES",1),"")</f>
        <v>0</v>
      </c>
      <c r="AL84" s="4">
        <f>IF(AND(I84="STANDARD",Q84="YES",H84&gt;'azure-standard-disk-prices'!B8,H84&lt;'azure-standard-disk-prices'!B9),1+IF(M84="YES",1),"")</f>
        <v>0</v>
      </c>
      <c r="AM84" s="4">
        <f>IF(AND(I83="PREMIUM",Q83="YES",H83&lt;'azure-premium-disk-prices'!B2,H83&gt;0),1+IF(M83="YES",1),"")</f>
        <v>0</v>
      </c>
      <c r="AN84" s="4">
        <f>IF(AND(I83="PREMIUM",Q83="YES",H83&gt;'azure-premium-disk-prices'!B2,H83&lt;'azure-premium-disk-prices'!B3),1+IF(M83="YES",1),"")</f>
        <v>0</v>
      </c>
      <c r="AO84" s="4">
        <f>IF(AND(I83="PREMIUM",Q83="YES",H83&gt;'azure-premium-disk-prices'!B3,H83&lt;'azure-premium-disk-prices'!B4),1+IF(M83="YES",1),"")</f>
        <v>0</v>
      </c>
      <c r="AP84" s="4">
        <f>IF(AND(I83="PREMIUM",Q83="YES",H83&gt;'azure-premium-disk-prices'!B4,H83&lt;'azure-premium-disk-prices'!B5),1+IF(M83="YES",1),"")</f>
        <v>0</v>
      </c>
      <c r="AQ84" s="4">
        <f>IF(AND(I83="PREMIUM",Q83="YES",H83&gt;'azure-premium-disk-prices'!B5,H83&lt;'azure-premium-disk-prices'!B6),1+IF(M83="YES",1),"")</f>
        <v>0</v>
      </c>
      <c r="AR84" s="4">
        <f>IF(AND(I83="PREMIUM",Q83="YES",H83&gt;'azure-premium-disk-prices'!B6,H83&lt;'azure-premium-disk-prices'!B7),1+IF(M83="YES",1),"")</f>
        <v>0</v>
      </c>
      <c r="AS84" s="4">
        <f>IF(AND(I83="PREMIUM",Q83="YES",H83&gt;'azure-premium-disk-prices'!B7,H83&lt;'azure-premium-disk-prices'!B8),1+IF(M83="YES",1),"")</f>
        <v>0</v>
      </c>
      <c r="AT84" s="4">
        <f>IF(AND(I83="PREMIUM",Q83="YES",H83&gt;'azure-premium-disk-prices'!B8,H83&lt;'azure-premium-disk-prices'!B9),1+IF(M83="YES",1),"")</f>
        <v>0</v>
      </c>
      <c r="AU84" s="4">
        <f>IF(AND(M84="YES", Q84="YES"),1,"")</f>
        <v>0</v>
      </c>
      <c r="AV84" s="4">
        <f>IF(AND(J84="STANDARD", Q84="YES"), IF(M84="YES",2,1) ,"")</f>
        <v>0</v>
      </c>
      <c r="AW84" s="4">
        <f>IF( AND(J84="PREMIUM",  Q84="YES"), IF(M84="YES",2,1) ,"")</f>
        <v>0</v>
      </c>
    </row>
    <row r="85" spans="5:49">
      <c r="E85" s="3"/>
      <c r="F85" s="3"/>
      <c r="G85" s="3"/>
      <c r="H85" s="3"/>
      <c r="I85" s="3" t="s">
        <v>10</v>
      </c>
      <c r="J85" s="3" t="s">
        <v>10</v>
      </c>
      <c r="K85" s="3" t="s">
        <v>7</v>
      </c>
      <c r="L85" s="3" t="s">
        <v>7</v>
      </c>
      <c r="M85" s="3" t="s">
        <v>7</v>
      </c>
      <c r="N85" s="3">
        <v>730</v>
      </c>
      <c r="O85" s="3" t="s">
        <v>7</v>
      </c>
      <c r="P85" s="3" t="s">
        <v>3</v>
      </c>
      <c r="Q85" s="3">
        <f>IF(AND(E85&lt;&gt;"", F85&lt;&gt;"", G85&lt;&gt;"", H85&lt;&gt;"", I85&lt;&gt;"", J85&lt;&gt;"", K85&lt;&gt;"", L85&lt;&gt;"", M85&lt;&gt;"", N85&lt;&gt;"", O85&lt;&gt;""),"YES","NO")</f>
        <v>0</v>
      </c>
      <c r="R85" s="4">
        <f>IF(AD85=AA85, U85, IF(AD85=AB85,W85,Y85))</f>
        <v>0</v>
      </c>
      <c r="S85" s="4">
        <f>AD85</f>
        <v>0</v>
      </c>
      <c r="T85" s="4">
        <f> IF(AA85="" ,"",IF(AD85=AA85, "PAYG", IF(AD85=AB85,"1Y RI","3Y RI")))</f>
        <v>0</v>
      </c>
      <c r="U85" s="4">
        <f>IF(Q85="YES",VLOOKUP(V85 &amp; K85 &amp; L85,'azure-vm-prices-base'!G$2:H$118, 2, 0),"")</f>
        <v>0</v>
      </c>
      <c r="V85" s="4">
        <f>IF(Q85="YES", IF(O85="YES" , _xlfn.MINIFS('azure-vm-prices-base'!C$2:C$117, 'azure-vm-prices-base'!A$2:A$117,"&gt;="&amp;F85*(100-$B$2)/100, 'azure-vm-prices-base'!B$2:B$117,"&gt;="&amp;G85*(100-$B$2)/100, 'azure-vm-prices-base'!D$2:D$117,K85, 'azure-vm-prices-base'!E$2:E$117,L85), _xlfn.MINIFS('azure-vm-prices-base'!I$2:I$117, 'azure-vm-prices-base'!A$2:A$117,"&gt;="&amp;F85*(100-$B$2)/100, 'azure-vm-prices-base'!B$2:B$117,"&gt;="&amp;G85*(100-$B$2)/100, 'azure-vm-prices-base'!D$2:D$117,K85, 'azure-vm-prices-base'!E$2:E$117,L85)),"")</f>
        <v>0</v>
      </c>
      <c r="W85" s="4">
        <f>IF(Q85="YES",VLOOKUP(X85 &amp; K85 &amp; L85,'azure-vm-prices-1Y'!G$2:H$118  , 2, 0),"")</f>
        <v>0</v>
      </c>
      <c r="X85" s="4">
        <f>IF(Q85="YES", IF(O85="YES" , _xlfn.MINIFS('azure-vm-prices-1Y'!C$2:C$117,   'azure-vm-prices-1Y'!A$2:A$117  ,"&gt;="&amp;F85*(100-$B$2)/100, 'azure-vm-prices-1Y'!B$2:B$117  ,"&gt;="&amp;G85*(100-$B$2)/100, 'azure-vm-prices-1Y'!D$2:D$117,  K85, 'azure-vm-prices-1Y'!E$2:E$117,  L85), _xlfn.MINIFS('azure-vm-prices-1Y'!I$2:I$117,   'azure-vm-prices-1Y'!A$2:A$117  ,"&gt;="&amp;F85*(100-$B$2)/100, 'azure-vm-prices-1Y'!B$2:B$117,  "&gt;="&amp;G85*(100-$B$2)/100, 'azure-vm-prices-1Y'!D$2:D$117,  K85, 'azure-vm-prices-1Y'!E$2:E$117,  L85)),"")</f>
        <v>0</v>
      </c>
      <c r="Y85" s="4">
        <f>IF(Q85="YES",VLOOKUP(Z85 &amp; K85 &amp; L85,'azure-vm-prices-3Y'!G$2:H$118  , 2, 0),"")</f>
        <v>0</v>
      </c>
      <c r="Z85" s="4">
        <f>IF(Q85="YES", IF(O85="YES" , _xlfn.MINIFS('azure-vm-prices-3Y'!C$2:C$117,   'azure-vm-prices-3Y'!A$2:A$117  ,"&gt;="&amp;F85*(100-$B$2)/100, 'azure-vm-prices-3Y'!B$2:B$117  ,"&gt;="&amp;G85*(100-$B$2)/100, 'azure-vm-prices-3Y'!D$2:D$117,  K85, 'azure-vm-prices-3Y'!E$2:E$117,  L85), _xlfn.MINIFS('azure-vm-prices-3Y'!I$2:I$117,   'azure-vm-prices-3Y'!A$2:A$117  ,"&gt;="&amp;F85*(100-$B$2)/100, 'azure-vm-prices-3Y'!B$2:B$117,  "&gt;="&amp;G85*(100-$B$2)/100, 'azure-vm-prices-3Y'!D$2:D$117,  K85, 'azure-vm-prices-3Y'!E$2:E$117,  L85)),"")</f>
        <v>0</v>
      </c>
      <c r="AA85" s="4">
        <f>IF(Q85="YES",N85*V85*12,"")</f>
        <v>0</v>
      </c>
      <c r="AB85" s="4">
        <f>IF(Q85="YES",X85*8760,"")</f>
        <v>0</v>
      </c>
      <c r="AC85" s="4">
        <f>IF(Q85="YES",Z85*8760,"")</f>
        <v>0</v>
      </c>
      <c r="AD85" s="4">
        <f>IF(Q85="YES",IF(P85="YES", MIN(AA85:AC85), AA85),"")</f>
        <v>0</v>
      </c>
      <c r="AE85" s="4">
        <f>IF(AND(I85="STANDARD",Q85="YES",H85&lt;'azure-standard-disk-prices'!B2, H85&gt;0),1+IF(M85="YES",1),"")</f>
        <v>0</v>
      </c>
      <c r="AF85" s="4">
        <f>IF(AND(I85="STANDARD",Q85="YES",H85&gt;'azure-standard-disk-prices'!B2,H85&lt;'azure-standard-disk-prices'!B3),1+IF(M85="YES",1),"")</f>
        <v>0</v>
      </c>
      <c r="AG85" s="4">
        <f>IF(AND(I85="STANDARD",Q85="YES",H85&gt;'azure-standard-disk-prices'!B3,H85&lt;'azure-standard-disk-prices'!B4),1+IF(M85="YES",1),"")</f>
        <v>0</v>
      </c>
      <c r="AH85" s="4">
        <f>IF(AND(I85="STANDARD",Q85="YES",H85&gt;'azure-standard-disk-prices'!B4,H85&lt;'azure-standard-disk-prices'!B5),1+IF(M85="YES",1),"")</f>
        <v>0</v>
      </c>
      <c r="AI85" s="4">
        <f>IF(AND(I85="STANDARD",Q85="YES",H85&gt;'azure-standard-disk-prices'!B5,H85&lt;'azure-standard-disk-prices'!B6),1+IF(M85="YES",1),"")</f>
        <v>0</v>
      </c>
      <c r="AJ85" s="4">
        <f>IF(AND(I85="STANDARD",Q85="YES",H85&gt;'azure-standard-disk-prices'!B6,H85&lt;'azure-standard-disk-prices'!B7),1+IF(M85="YES",1),"")</f>
        <v>0</v>
      </c>
      <c r="AK85" s="4">
        <f>IF(AND(I85="STANDARD",Q85="YES",H85&gt;'azure-standard-disk-prices'!B7,H85&lt;'azure-standard-disk-prices'!B8),1+IF(M85="YES",1),"")</f>
        <v>0</v>
      </c>
      <c r="AL85" s="4">
        <f>IF(AND(I85="STANDARD",Q85="YES",H85&gt;'azure-standard-disk-prices'!B8,H85&lt;'azure-standard-disk-prices'!B9),1+IF(M85="YES",1),"")</f>
        <v>0</v>
      </c>
      <c r="AM85" s="4">
        <f>IF(AND(I84="PREMIUM",Q84="YES",H84&lt;'azure-premium-disk-prices'!B2,H84&gt;0),1+IF(M84="YES",1),"")</f>
        <v>0</v>
      </c>
      <c r="AN85" s="4">
        <f>IF(AND(I84="PREMIUM",Q84="YES",H84&gt;'azure-premium-disk-prices'!B2,H84&lt;'azure-premium-disk-prices'!B3),1+IF(M84="YES",1),"")</f>
        <v>0</v>
      </c>
      <c r="AO85" s="4">
        <f>IF(AND(I84="PREMIUM",Q84="YES",H84&gt;'azure-premium-disk-prices'!B3,H84&lt;'azure-premium-disk-prices'!B4),1+IF(M84="YES",1),"")</f>
        <v>0</v>
      </c>
      <c r="AP85" s="4">
        <f>IF(AND(I84="PREMIUM",Q84="YES",H84&gt;'azure-premium-disk-prices'!B4,H84&lt;'azure-premium-disk-prices'!B5),1+IF(M84="YES",1),"")</f>
        <v>0</v>
      </c>
      <c r="AQ85" s="4">
        <f>IF(AND(I84="PREMIUM",Q84="YES",H84&gt;'azure-premium-disk-prices'!B5,H84&lt;'azure-premium-disk-prices'!B6),1+IF(M84="YES",1),"")</f>
        <v>0</v>
      </c>
      <c r="AR85" s="4">
        <f>IF(AND(I84="PREMIUM",Q84="YES",H84&gt;'azure-premium-disk-prices'!B6,H84&lt;'azure-premium-disk-prices'!B7),1+IF(M84="YES",1),"")</f>
        <v>0</v>
      </c>
      <c r="AS85" s="4">
        <f>IF(AND(I84="PREMIUM",Q84="YES",H84&gt;'azure-premium-disk-prices'!B7,H84&lt;'azure-premium-disk-prices'!B8),1+IF(M84="YES",1),"")</f>
        <v>0</v>
      </c>
      <c r="AT85" s="4">
        <f>IF(AND(I84="PREMIUM",Q84="YES",H84&gt;'azure-premium-disk-prices'!B8,H84&lt;'azure-premium-disk-prices'!B9),1+IF(M84="YES",1),"")</f>
        <v>0</v>
      </c>
      <c r="AU85" s="4">
        <f>IF(AND(M85="YES", Q85="YES"),1,"")</f>
        <v>0</v>
      </c>
      <c r="AV85" s="4">
        <f>IF(AND(J85="STANDARD", Q85="YES"), IF(M85="YES",2,1) ,"")</f>
        <v>0</v>
      </c>
      <c r="AW85" s="4">
        <f>IF( AND(J85="PREMIUM",  Q85="YES"), IF(M85="YES",2,1) ,"")</f>
        <v>0</v>
      </c>
    </row>
    <row r="86" spans="5:49">
      <c r="E86" s="3"/>
      <c r="F86" s="3"/>
      <c r="G86" s="3"/>
      <c r="H86" s="3"/>
      <c r="I86" s="3" t="s">
        <v>10</v>
      </c>
      <c r="J86" s="3" t="s">
        <v>10</v>
      </c>
      <c r="K86" s="3" t="s">
        <v>7</v>
      </c>
      <c r="L86" s="3" t="s">
        <v>7</v>
      </c>
      <c r="M86" s="3" t="s">
        <v>7</v>
      </c>
      <c r="N86" s="3">
        <v>730</v>
      </c>
      <c r="O86" s="3" t="s">
        <v>7</v>
      </c>
      <c r="P86" s="3" t="s">
        <v>3</v>
      </c>
      <c r="Q86" s="3">
        <f>IF(AND(E86&lt;&gt;"", F86&lt;&gt;"", G86&lt;&gt;"", H86&lt;&gt;"", I86&lt;&gt;"", J86&lt;&gt;"", K86&lt;&gt;"", L86&lt;&gt;"", M86&lt;&gt;"", N86&lt;&gt;"", O86&lt;&gt;""),"YES","NO")</f>
        <v>0</v>
      </c>
      <c r="R86" s="4">
        <f>IF(AD86=AA86, U86, IF(AD86=AB86,W86,Y86))</f>
        <v>0</v>
      </c>
      <c r="S86" s="4">
        <f>AD86</f>
        <v>0</v>
      </c>
      <c r="T86" s="4">
        <f> IF(AA86="" ,"",IF(AD86=AA86, "PAYG", IF(AD86=AB86,"1Y RI","3Y RI")))</f>
        <v>0</v>
      </c>
      <c r="U86" s="4">
        <f>IF(Q86="YES",VLOOKUP(V86 &amp; K86 &amp; L86,'azure-vm-prices-base'!G$2:H$118, 2, 0),"")</f>
        <v>0</v>
      </c>
      <c r="V86" s="4">
        <f>IF(Q86="YES", IF(O86="YES" , _xlfn.MINIFS('azure-vm-prices-base'!C$2:C$117, 'azure-vm-prices-base'!A$2:A$117,"&gt;="&amp;F86*(100-$B$2)/100, 'azure-vm-prices-base'!B$2:B$117,"&gt;="&amp;G86*(100-$B$2)/100, 'azure-vm-prices-base'!D$2:D$117,K86, 'azure-vm-prices-base'!E$2:E$117,L86), _xlfn.MINIFS('azure-vm-prices-base'!I$2:I$117, 'azure-vm-prices-base'!A$2:A$117,"&gt;="&amp;F86*(100-$B$2)/100, 'azure-vm-prices-base'!B$2:B$117,"&gt;="&amp;G86*(100-$B$2)/100, 'azure-vm-prices-base'!D$2:D$117,K86, 'azure-vm-prices-base'!E$2:E$117,L86)),"")</f>
        <v>0</v>
      </c>
      <c r="W86" s="4">
        <f>IF(Q86="YES",VLOOKUP(X86 &amp; K86 &amp; L86,'azure-vm-prices-1Y'!G$2:H$118  , 2, 0),"")</f>
        <v>0</v>
      </c>
      <c r="X86" s="4">
        <f>IF(Q86="YES", IF(O86="YES" , _xlfn.MINIFS('azure-vm-prices-1Y'!C$2:C$117,   'azure-vm-prices-1Y'!A$2:A$117  ,"&gt;="&amp;F86*(100-$B$2)/100, 'azure-vm-prices-1Y'!B$2:B$117  ,"&gt;="&amp;G86*(100-$B$2)/100, 'azure-vm-prices-1Y'!D$2:D$117,  K86, 'azure-vm-prices-1Y'!E$2:E$117,  L86), _xlfn.MINIFS('azure-vm-prices-1Y'!I$2:I$117,   'azure-vm-prices-1Y'!A$2:A$117  ,"&gt;="&amp;F86*(100-$B$2)/100, 'azure-vm-prices-1Y'!B$2:B$117,  "&gt;="&amp;G86*(100-$B$2)/100, 'azure-vm-prices-1Y'!D$2:D$117,  K86, 'azure-vm-prices-1Y'!E$2:E$117,  L86)),"")</f>
        <v>0</v>
      </c>
      <c r="Y86" s="4">
        <f>IF(Q86="YES",VLOOKUP(Z86 &amp; K86 &amp; L86,'azure-vm-prices-3Y'!G$2:H$118  , 2, 0),"")</f>
        <v>0</v>
      </c>
      <c r="Z86" s="4">
        <f>IF(Q86="YES", IF(O86="YES" , _xlfn.MINIFS('azure-vm-prices-3Y'!C$2:C$117,   'azure-vm-prices-3Y'!A$2:A$117  ,"&gt;="&amp;F86*(100-$B$2)/100, 'azure-vm-prices-3Y'!B$2:B$117  ,"&gt;="&amp;G86*(100-$B$2)/100, 'azure-vm-prices-3Y'!D$2:D$117,  K86, 'azure-vm-prices-3Y'!E$2:E$117,  L86), _xlfn.MINIFS('azure-vm-prices-3Y'!I$2:I$117,   'azure-vm-prices-3Y'!A$2:A$117  ,"&gt;="&amp;F86*(100-$B$2)/100, 'azure-vm-prices-3Y'!B$2:B$117,  "&gt;="&amp;G86*(100-$B$2)/100, 'azure-vm-prices-3Y'!D$2:D$117,  K86, 'azure-vm-prices-3Y'!E$2:E$117,  L86)),"")</f>
        <v>0</v>
      </c>
      <c r="AA86" s="4">
        <f>IF(Q86="YES",N86*V86*12,"")</f>
        <v>0</v>
      </c>
      <c r="AB86" s="4">
        <f>IF(Q86="YES",X86*8760,"")</f>
        <v>0</v>
      </c>
      <c r="AC86" s="4">
        <f>IF(Q86="YES",Z86*8760,"")</f>
        <v>0</v>
      </c>
      <c r="AD86" s="4">
        <f>IF(Q86="YES",IF(P86="YES", MIN(AA86:AC86), AA86),"")</f>
        <v>0</v>
      </c>
      <c r="AE86" s="4">
        <f>IF(AND(I86="STANDARD",Q86="YES",H86&lt;'azure-standard-disk-prices'!B2, H86&gt;0),1+IF(M86="YES",1),"")</f>
        <v>0</v>
      </c>
      <c r="AF86" s="4">
        <f>IF(AND(I86="STANDARD",Q86="YES",H86&gt;'azure-standard-disk-prices'!B2,H86&lt;'azure-standard-disk-prices'!B3),1+IF(M86="YES",1),"")</f>
        <v>0</v>
      </c>
      <c r="AG86" s="4">
        <f>IF(AND(I86="STANDARD",Q86="YES",H86&gt;'azure-standard-disk-prices'!B3,H86&lt;'azure-standard-disk-prices'!B4),1+IF(M86="YES",1),"")</f>
        <v>0</v>
      </c>
      <c r="AH86" s="4">
        <f>IF(AND(I86="STANDARD",Q86="YES",H86&gt;'azure-standard-disk-prices'!B4,H86&lt;'azure-standard-disk-prices'!B5),1+IF(M86="YES",1),"")</f>
        <v>0</v>
      </c>
      <c r="AI86" s="4">
        <f>IF(AND(I86="STANDARD",Q86="YES",H86&gt;'azure-standard-disk-prices'!B5,H86&lt;'azure-standard-disk-prices'!B6),1+IF(M86="YES",1),"")</f>
        <v>0</v>
      </c>
      <c r="AJ86" s="4">
        <f>IF(AND(I86="STANDARD",Q86="YES",H86&gt;'azure-standard-disk-prices'!B6,H86&lt;'azure-standard-disk-prices'!B7),1+IF(M86="YES",1),"")</f>
        <v>0</v>
      </c>
      <c r="AK86" s="4">
        <f>IF(AND(I86="STANDARD",Q86="YES",H86&gt;'azure-standard-disk-prices'!B7,H86&lt;'azure-standard-disk-prices'!B8),1+IF(M86="YES",1),"")</f>
        <v>0</v>
      </c>
      <c r="AL86" s="4">
        <f>IF(AND(I86="STANDARD",Q86="YES",H86&gt;'azure-standard-disk-prices'!B8,H86&lt;'azure-standard-disk-prices'!B9),1+IF(M86="YES",1),"")</f>
        <v>0</v>
      </c>
      <c r="AM86" s="4">
        <f>IF(AND(I85="PREMIUM",Q85="YES",H85&lt;'azure-premium-disk-prices'!B2,H85&gt;0),1+IF(M85="YES",1),"")</f>
        <v>0</v>
      </c>
      <c r="AN86" s="4">
        <f>IF(AND(I85="PREMIUM",Q85="YES",H85&gt;'azure-premium-disk-prices'!B2,H85&lt;'azure-premium-disk-prices'!B3),1+IF(M85="YES",1),"")</f>
        <v>0</v>
      </c>
      <c r="AO86" s="4">
        <f>IF(AND(I85="PREMIUM",Q85="YES",H85&gt;'azure-premium-disk-prices'!B3,H85&lt;'azure-premium-disk-prices'!B4),1+IF(M85="YES",1),"")</f>
        <v>0</v>
      </c>
      <c r="AP86" s="4">
        <f>IF(AND(I85="PREMIUM",Q85="YES",H85&gt;'azure-premium-disk-prices'!B4,H85&lt;'azure-premium-disk-prices'!B5),1+IF(M85="YES",1),"")</f>
        <v>0</v>
      </c>
      <c r="AQ86" s="4">
        <f>IF(AND(I85="PREMIUM",Q85="YES",H85&gt;'azure-premium-disk-prices'!B5,H85&lt;'azure-premium-disk-prices'!B6),1+IF(M85="YES",1),"")</f>
        <v>0</v>
      </c>
      <c r="AR86" s="4">
        <f>IF(AND(I85="PREMIUM",Q85="YES",H85&gt;'azure-premium-disk-prices'!B6,H85&lt;'azure-premium-disk-prices'!B7),1+IF(M85="YES",1),"")</f>
        <v>0</v>
      </c>
      <c r="AS86" s="4">
        <f>IF(AND(I85="PREMIUM",Q85="YES",H85&gt;'azure-premium-disk-prices'!B7,H85&lt;'azure-premium-disk-prices'!B8),1+IF(M85="YES",1),"")</f>
        <v>0</v>
      </c>
      <c r="AT86" s="4">
        <f>IF(AND(I85="PREMIUM",Q85="YES",H85&gt;'azure-premium-disk-prices'!B8,H85&lt;'azure-premium-disk-prices'!B9),1+IF(M85="YES",1),"")</f>
        <v>0</v>
      </c>
      <c r="AU86" s="4">
        <f>IF(AND(M86="YES", Q86="YES"),1,"")</f>
        <v>0</v>
      </c>
      <c r="AV86" s="4">
        <f>IF(AND(J86="STANDARD", Q86="YES"), IF(M86="YES",2,1) ,"")</f>
        <v>0</v>
      </c>
      <c r="AW86" s="4">
        <f>IF( AND(J86="PREMIUM",  Q86="YES"), IF(M86="YES",2,1) ,"")</f>
        <v>0</v>
      </c>
    </row>
    <row r="87" spans="5:49">
      <c r="E87" s="3"/>
      <c r="F87" s="3"/>
      <c r="G87" s="3"/>
      <c r="H87" s="3"/>
      <c r="I87" s="3" t="s">
        <v>10</v>
      </c>
      <c r="J87" s="3" t="s">
        <v>10</v>
      </c>
      <c r="K87" s="3" t="s">
        <v>7</v>
      </c>
      <c r="L87" s="3" t="s">
        <v>7</v>
      </c>
      <c r="M87" s="3" t="s">
        <v>7</v>
      </c>
      <c r="N87" s="3">
        <v>730</v>
      </c>
      <c r="O87" s="3" t="s">
        <v>7</v>
      </c>
      <c r="P87" s="3" t="s">
        <v>3</v>
      </c>
      <c r="Q87" s="3">
        <f>IF(AND(E87&lt;&gt;"", F87&lt;&gt;"", G87&lt;&gt;"", H87&lt;&gt;"", I87&lt;&gt;"", J87&lt;&gt;"", K87&lt;&gt;"", L87&lt;&gt;"", M87&lt;&gt;"", N87&lt;&gt;"", O87&lt;&gt;""),"YES","NO")</f>
        <v>0</v>
      </c>
      <c r="R87" s="4">
        <f>IF(AD87=AA87, U87, IF(AD87=AB87,W87,Y87))</f>
        <v>0</v>
      </c>
      <c r="S87" s="4">
        <f>AD87</f>
        <v>0</v>
      </c>
      <c r="T87" s="4">
        <f> IF(AA87="" ,"",IF(AD87=AA87, "PAYG", IF(AD87=AB87,"1Y RI","3Y RI")))</f>
        <v>0</v>
      </c>
      <c r="U87" s="4">
        <f>IF(Q87="YES",VLOOKUP(V87 &amp; K87 &amp; L87,'azure-vm-prices-base'!G$2:H$118, 2, 0),"")</f>
        <v>0</v>
      </c>
      <c r="V87" s="4">
        <f>IF(Q87="YES", IF(O87="YES" , _xlfn.MINIFS('azure-vm-prices-base'!C$2:C$117, 'azure-vm-prices-base'!A$2:A$117,"&gt;="&amp;F87*(100-$B$2)/100, 'azure-vm-prices-base'!B$2:B$117,"&gt;="&amp;G87*(100-$B$2)/100, 'azure-vm-prices-base'!D$2:D$117,K87, 'azure-vm-prices-base'!E$2:E$117,L87), _xlfn.MINIFS('azure-vm-prices-base'!I$2:I$117, 'azure-vm-prices-base'!A$2:A$117,"&gt;="&amp;F87*(100-$B$2)/100, 'azure-vm-prices-base'!B$2:B$117,"&gt;="&amp;G87*(100-$B$2)/100, 'azure-vm-prices-base'!D$2:D$117,K87, 'azure-vm-prices-base'!E$2:E$117,L87)),"")</f>
        <v>0</v>
      </c>
      <c r="W87" s="4">
        <f>IF(Q87="YES",VLOOKUP(X87 &amp; K87 &amp; L87,'azure-vm-prices-1Y'!G$2:H$118  , 2, 0),"")</f>
        <v>0</v>
      </c>
      <c r="X87" s="4">
        <f>IF(Q87="YES", IF(O87="YES" , _xlfn.MINIFS('azure-vm-prices-1Y'!C$2:C$117,   'azure-vm-prices-1Y'!A$2:A$117  ,"&gt;="&amp;F87*(100-$B$2)/100, 'azure-vm-prices-1Y'!B$2:B$117  ,"&gt;="&amp;G87*(100-$B$2)/100, 'azure-vm-prices-1Y'!D$2:D$117,  K87, 'azure-vm-prices-1Y'!E$2:E$117,  L87), _xlfn.MINIFS('azure-vm-prices-1Y'!I$2:I$117,   'azure-vm-prices-1Y'!A$2:A$117  ,"&gt;="&amp;F87*(100-$B$2)/100, 'azure-vm-prices-1Y'!B$2:B$117,  "&gt;="&amp;G87*(100-$B$2)/100, 'azure-vm-prices-1Y'!D$2:D$117,  K87, 'azure-vm-prices-1Y'!E$2:E$117,  L87)),"")</f>
        <v>0</v>
      </c>
      <c r="Y87" s="4">
        <f>IF(Q87="YES",VLOOKUP(Z87 &amp; K87 &amp; L87,'azure-vm-prices-3Y'!G$2:H$118  , 2, 0),"")</f>
        <v>0</v>
      </c>
      <c r="Z87" s="4">
        <f>IF(Q87="YES", IF(O87="YES" , _xlfn.MINIFS('azure-vm-prices-3Y'!C$2:C$117,   'azure-vm-prices-3Y'!A$2:A$117  ,"&gt;="&amp;F87*(100-$B$2)/100, 'azure-vm-prices-3Y'!B$2:B$117  ,"&gt;="&amp;G87*(100-$B$2)/100, 'azure-vm-prices-3Y'!D$2:D$117,  K87, 'azure-vm-prices-3Y'!E$2:E$117,  L87), _xlfn.MINIFS('azure-vm-prices-3Y'!I$2:I$117,   'azure-vm-prices-3Y'!A$2:A$117  ,"&gt;="&amp;F87*(100-$B$2)/100, 'azure-vm-prices-3Y'!B$2:B$117,  "&gt;="&amp;G87*(100-$B$2)/100, 'azure-vm-prices-3Y'!D$2:D$117,  K87, 'azure-vm-prices-3Y'!E$2:E$117,  L87)),"")</f>
        <v>0</v>
      </c>
      <c r="AA87" s="4">
        <f>IF(Q87="YES",N87*V87*12,"")</f>
        <v>0</v>
      </c>
      <c r="AB87" s="4">
        <f>IF(Q87="YES",X87*8760,"")</f>
        <v>0</v>
      </c>
      <c r="AC87" s="4">
        <f>IF(Q87="YES",Z87*8760,"")</f>
        <v>0</v>
      </c>
      <c r="AD87" s="4">
        <f>IF(Q87="YES",IF(P87="YES", MIN(AA87:AC87), AA87),"")</f>
        <v>0</v>
      </c>
      <c r="AE87" s="4">
        <f>IF(AND(I87="STANDARD",Q87="YES",H87&lt;'azure-standard-disk-prices'!B2, H87&gt;0),1+IF(M87="YES",1),"")</f>
        <v>0</v>
      </c>
      <c r="AF87" s="4">
        <f>IF(AND(I87="STANDARD",Q87="YES",H87&gt;'azure-standard-disk-prices'!B2,H87&lt;'azure-standard-disk-prices'!B3),1+IF(M87="YES",1),"")</f>
        <v>0</v>
      </c>
      <c r="AG87" s="4">
        <f>IF(AND(I87="STANDARD",Q87="YES",H87&gt;'azure-standard-disk-prices'!B3,H87&lt;'azure-standard-disk-prices'!B4),1+IF(M87="YES",1),"")</f>
        <v>0</v>
      </c>
      <c r="AH87" s="4">
        <f>IF(AND(I87="STANDARD",Q87="YES",H87&gt;'azure-standard-disk-prices'!B4,H87&lt;'azure-standard-disk-prices'!B5),1+IF(M87="YES",1),"")</f>
        <v>0</v>
      </c>
      <c r="AI87" s="4">
        <f>IF(AND(I87="STANDARD",Q87="YES",H87&gt;'azure-standard-disk-prices'!B5,H87&lt;'azure-standard-disk-prices'!B6),1+IF(M87="YES",1),"")</f>
        <v>0</v>
      </c>
      <c r="AJ87" s="4">
        <f>IF(AND(I87="STANDARD",Q87="YES",H87&gt;'azure-standard-disk-prices'!B6,H87&lt;'azure-standard-disk-prices'!B7),1+IF(M87="YES",1),"")</f>
        <v>0</v>
      </c>
      <c r="AK87" s="4">
        <f>IF(AND(I87="STANDARD",Q87="YES",H87&gt;'azure-standard-disk-prices'!B7,H87&lt;'azure-standard-disk-prices'!B8),1+IF(M87="YES",1),"")</f>
        <v>0</v>
      </c>
      <c r="AL87" s="4">
        <f>IF(AND(I87="STANDARD",Q87="YES",H87&gt;'azure-standard-disk-prices'!B8,H87&lt;'azure-standard-disk-prices'!B9),1+IF(M87="YES",1),"")</f>
        <v>0</v>
      </c>
      <c r="AM87" s="4">
        <f>IF(AND(I86="PREMIUM",Q86="YES",H86&lt;'azure-premium-disk-prices'!B2,H86&gt;0),1+IF(M86="YES",1),"")</f>
        <v>0</v>
      </c>
      <c r="AN87" s="4">
        <f>IF(AND(I86="PREMIUM",Q86="YES",H86&gt;'azure-premium-disk-prices'!B2,H86&lt;'azure-premium-disk-prices'!B3),1+IF(M86="YES",1),"")</f>
        <v>0</v>
      </c>
      <c r="AO87" s="4">
        <f>IF(AND(I86="PREMIUM",Q86="YES",H86&gt;'azure-premium-disk-prices'!B3,H86&lt;'azure-premium-disk-prices'!B4),1+IF(M86="YES",1),"")</f>
        <v>0</v>
      </c>
      <c r="AP87" s="4">
        <f>IF(AND(I86="PREMIUM",Q86="YES",H86&gt;'azure-premium-disk-prices'!B4,H86&lt;'azure-premium-disk-prices'!B5),1+IF(M86="YES",1),"")</f>
        <v>0</v>
      </c>
      <c r="AQ87" s="4">
        <f>IF(AND(I86="PREMIUM",Q86="YES",H86&gt;'azure-premium-disk-prices'!B5,H86&lt;'azure-premium-disk-prices'!B6),1+IF(M86="YES",1),"")</f>
        <v>0</v>
      </c>
      <c r="AR87" s="4">
        <f>IF(AND(I86="PREMIUM",Q86="YES",H86&gt;'azure-premium-disk-prices'!B6,H86&lt;'azure-premium-disk-prices'!B7),1+IF(M86="YES",1),"")</f>
        <v>0</v>
      </c>
      <c r="AS87" s="4">
        <f>IF(AND(I86="PREMIUM",Q86="YES",H86&gt;'azure-premium-disk-prices'!B7,H86&lt;'azure-premium-disk-prices'!B8),1+IF(M86="YES",1),"")</f>
        <v>0</v>
      </c>
      <c r="AT87" s="4">
        <f>IF(AND(I86="PREMIUM",Q86="YES",H86&gt;'azure-premium-disk-prices'!B8,H86&lt;'azure-premium-disk-prices'!B9),1+IF(M86="YES",1),"")</f>
        <v>0</v>
      </c>
      <c r="AU87" s="4">
        <f>IF(AND(M87="YES", Q87="YES"),1,"")</f>
        <v>0</v>
      </c>
      <c r="AV87" s="4">
        <f>IF(AND(J87="STANDARD", Q87="YES"), IF(M87="YES",2,1) ,"")</f>
        <v>0</v>
      </c>
      <c r="AW87" s="4">
        <f>IF( AND(J87="PREMIUM",  Q87="YES"), IF(M87="YES",2,1) ,"")</f>
        <v>0</v>
      </c>
    </row>
    <row r="88" spans="5:49">
      <c r="E88" s="3"/>
      <c r="F88" s="3"/>
      <c r="G88" s="3"/>
      <c r="H88" s="3"/>
      <c r="I88" s="3" t="s">
        <v>10</v>
      </c>
      <c r="J88" s="3" t="s">
        <v>10</v>
      </c>
      <c r="K88" s="3" t="s">
        <v>7</v>
      </c>
      <c r="L88" s="3" t="s">
        <v>7</v>
      </c>
      <c r="M88" s="3" t="s">
        <v>7</v>
      </c>
      <c r="N88" s="3">
        <v>730</v>
      </c>
      <c r="O88" s="3" t="s">
        <v>7</v>
      </c>
      <c r="P88" s="3" t="s">
        <v>3</v>
      </c>
      <c r="Q88" s="3">
        <f>IF(AND(E88&lt;&gt;"", F88&lt;&gt;"", G88&lt;&gt;"", H88&lt;&gt;"", I88&lt;&gt;"", J88&lt;&gt;"", K88&lt;&gt;"", L88&lt;&gt;"", M88&lt;&gt;"", N88&lt;&gt;"", O88&lt;&gt;""),"YES","NO")</f>
        <v>0</v>
      </c>
      <c r="R88" s="4">
        <f>IF(AD88=AA88, U88, IF(AD88=AB88,W88,Y88))</f>
        <v>0</v>
      </c>
      <c r="S88" s="4">
        <f>AD88</f>
        <v>0</v>
      </c>
      <c r="T88" s="4">
        <f> IF(AA88="" ,"",IF(AD88=AA88, "PAYG", IF(AD88=AB88,"1Y RI","3Y RI")))</f>
        <v>0</v>
      </c>
      <c r="U88" s="4">
        <f>IF(Q88="YES",VLOOKUP(V88 &amp; K88 &amp; L88,'azure-vm-prices-base'!G$2:H$118, 2, 0),"")</f>
        <v>0</v>
      </c>
      <c r="V88" s="4">
        <f>IF(Q88="YES", IF(O88="YES" , _xlfn.MINIFS('azure-vm-prices-base'!C$2:C$117, 'azure-vm-prices-base'!A$2:A$117,"&gt;="&amp;F88*(100-$B$2)/100, 'azure-vm-prices-base'!B$2:B$117,"&gt;="&amp;G88*(100-$B$2)/100, 'azure-vm-prices-base'!D$2:D$117,K88, 'azure-vm-prices-base'!E$2:E$117,L88), _xlfn.MINIFS('azure-vm-prices-base'!I$2:I$117, 'azure-vm-prices-base'!A$2:A$117,"&gt;="&amp;F88*(100-$B$2)/100, 'azure-vm-prices-base'!B$2:B$117,"&gt;="&amp;G88*(100-$B$2)/100, 'azure-vm-prices-base'!D$2:D$117,K88, 'azure-vm-prices-base'!E$2:E$117,L88)),"")</f>
        <v>0</v>
      </c>
      <c r="W88" s="4">
        <f>IF(Q88="YES",VLOOKUP(X88 &amp; K88 &amp; L88,'azure-vm-prices-1Y'!G$2:H$118  , 2, 0),"")</f>
        <v>0</v>
      </c>
      <c r="X88" s="4">
        <f>IF(Q88="YES", IF(O88="YES" , _xlfn.MINIFS('azure-vm-prices-1Y'!C$2:C$117,   'azure-vm-prices-1Y'!A$2:A$117  ,"&gt;="&amp;F88*(100-$B$2)/100, 'azure-vm-prices-1Y'!B$2:B$117  ,"&gt;="&amp;G88*(100-$B$2)/100, 'azure-vm-prices-1Y'!D$2:D$117,  K88, 'azure-vm-prices-1Y'!E$2:E$117,  L88), _xlfn.MINIFS('azure-vm-prices-1Y'!I$2:I$117,   'azure-vm-prices-1Y'!A$2:A$117  ,"&gt;="&amp;F88*(100-$B$2)/100, 'azure-vm-prices-1Y'!B$2:B$117,  "&gt;="&amp;G88*(100-$B$2)/100, 'azure-vm-prices-1Y'!D$2:D$117,  K88, 'azure-vm-prices-1Y'!E$2:E$117,  L88)),"")</f>
        <v>0</v>
      </c>
      <c r="Y88" s="4">
        <f>IF(Q88="YES",VLOOKUP(Z88 &amp; K88 &amp; L88,'azure-vm-prices-3Y'!G$2:H$118  , 2, 0),"")</f>
        <v>0</v>
      </c>
      <c r="Z88" s="4">
        <f>IF(Q88="YES", IF(O88="YES" , _xlfn.MINIFS('azure-vm-prices-3Y'!C$2:C$117,   'azure-vm-prices-3Y'!A$2:A$117  ,"&gt;="&amp;F88*(100-$B$2)/100, 'azure-vm-prices-3Y'!B$2:B$117  ,"&gt;="&amp;G88*(100-$B$2)/100, 'azure-vm-prices-3Y'!D$2:D$117,  K88, 'azure-vm-prices-3Y'!E$2:E$117,  L88), _xlfn.MINIFS('azure-vm-prices-3Y'!I$2:I$117,   'azure-vm-prices-3Y'!A$2:A$117  ,"&gt;="&amp;F88*(100-$B$2)/100, 'azure-vm-prices-3Y'!B$2:B$117,  "&gt;="&amp;G88*(100-$B$2)/100, 'azure-vm-prices-3Y'!D$2:D$117,  K88, 'azure-vm-prices-3Y'!E$2:E$117,  L88)),"")</f>
        <v>0</v>
      </c>
      <c r="AA88" s="4">
        <f>IF(Q88="YES",N88*V88*12,"")</f>
        <v>0</v>
      </c>
      <c r="AB88" s="4">
        <f>IF(Q88="YES",X88*8760,"")</f>
        <v>0</v>
      </c>
      <c r="AC88" s="4">
        <f>IF(Q88="YES",Z88*8760,"")</f>
        <v>0</v>
      </c>
      <c r="AD88" s="4">
        <f>IF(Q88="YES",IF(P88="YES", MIN(AA88:AC88), AA88),"")</f>
        <v>0</v>
      </c>
      <c r="AE88" s="4">
        <f>IF(AND(I88="STANDARD",Q88="YES",H88&lt;'azure-standard-disk-prices'!B2, H88&gt;0),1+IF(M88="YES",1),"")</f>
        <v>0</v>
      </c>
      <c r="AF88" s="4">
        <f>IF(AND(I88="STANDARD",Q88="YES",H88&gt;'azure-standard-disk-prices'!B2,H88&lt;'azure-standard-disk-prices'!B3),1+IF(M88="YES",1),"")</f>
        <v>0</v>
      </c>
      <c r="AG88" s="4">
        <f>IF(AND(I88="STANDARD",Q88="YES",H88&gt;'azure-standard-disk-prices'!B3,H88&lt;'azure-standard-disk-prices'!B4),1+IF(M88="YES",1),"")</f>
        <v>0</v>
      </c>
      <c r="AH88" s="4">
        <f>IF(AND(I88="STANDARD",Q88="YES",H88&gt;'azure-standard-disk-prices'!B4,H88&lt;'azure-standard-disk-prices'!B5),1+IF(M88="YES",1),"")</f>
        <v>0</v>
      </c>
      <c r="AI88" s="4">
        <f>IF(AND(I88="STANDARD",Q88="YES",H88&gt;'azure-standard-disk-prices'!B5,H88&lt;'azure-standard-disk-prices'!B6),1+IF(M88="YES",1),"")</f>
        <v>0</v>
      </c>
      <c r="AJ88" s="4">
        <f>IF(AND(I88="STANDARD",Q88="YES",H88&gt;'azure-standard-disk-prices'!B6,H88&lt;'azure-standard-disk-prices'!B7),1+IF(M88="YES",1),"")</f>
        <v>0</v>
      </c>
      <c r="AK88" s="4">
        <f>IF(AND(I88="STANDARD",Q88="YES",H88&gt;'azure-standard-disk-prices'!B7,H88&lt;'azure-standard-disk-prices'!B8),1+IF(M88="YES",1),"")</f>
        <v>0</v>
      </c>
      <c r="AL88" s="4">
        <f>IF(AND(I88="STANDARD",Q88="YES",H88&gt;'azure-standard-disk-prices'!B8,H88&lt;'azure-standard-disk-prices'!B9),1+IF(M88="YES",1),"")</f>
        <v>0</v>
      </c>
      <c r="AM88" s="4">
        <f>IF(AND(I87="PREMIUM",Q87="YES",H87&lt;'azure-premium-disk-prices'!B2,H87&gt;0),1+IF(M87="YES",1),"")</f>
        <v>0</v>
      </c>
      <c r="AN88" s="4">
        <f>IF(AND(I87="PREMIUM",Q87="YES",H87&gt;'azure-premium-disk-prices'!B2,H87&lt;'azure-premium-disk-prices'!B3),1+IF(M87="YES",1),"")</f>
        <v>0</v>
      </c>
      <c r="AO88" s="4">
        <f>IF(AND(I87="PREMIUM",Q87="YES",H87&gt;'azure-premium-disk-prices'!B3,H87&lt;'azure-premium-disk-prices'!B4),1+IF(M87="YES",1),"")</f>
        <v>0</v>
      </c>
      <c r="AP88" s="4">
        <f>IF(AND(I87="PREMIUM",Q87="YES",H87&gt;'azure-premium-disk-prices'!B4,H87&lt;'azure-premium-disk-prices'!B5),1+IF(M87="YES",1),"")</f>
        <v>0</v>
      </c>
      <c r="AQ88" s="4">
        <f>IF(AND(I87="PREMIUM",Q87="YES",H87&gt;'azure-premium-disk-prices'!B5,H87&lt;'azure-premium-disk-prices'!B6),1+IF(M87="YES",1),"")</f>
        <v>0</v>
      </c>
      <c r="AR88" s="4">
        <f>IF(AND(I87="PREMIUM",Q87="YES",H87&gt;'azure-premium-disk-prices'!B6,H87&lt;'azure-premium-disk-prices'!B7),1+IF(M87="YES",1),"")</f>
        <v>0</v>
      </c>
      <c r="AS88" s="4">
        <f>IF(AND(I87="PREMIUM",Q87="YES",H87&gt;'azure-premium-disk-prices'!B7,H87&lt;'azure-premium-disk-prices'!B8),1+IF(M87="YES",1),"")</f>
        <v>0</v>
      </c>
      <c r="AT88" s="4">
        <f>IF(AND(I87="PREMIUM",Q87="YES",H87&gt;'azure-premium-disk-prices'!B8,H87&lt;'azure-premium-disk-prices'!B9),1+IF(M87="YES",1),"")</f>
        <v>0</v>
      </c>
      <c r="AU88" s="4">
        <f>IF(AND(M88="YES", Q88="YES"),1,"")</f>
        <v>0</v>
      </c>
      <c r="AV88" s="4">
        <f>IF(AND(J88="STANDARD", Q88="YES"), IF(M88="YES",2,1) ,"")</f>
        <v>0</v>
      </c>
      <c r="AW88" s="4">
        <f>IF( AND(J88="PREMIUM",  Q88="YES"), IF(M88="YES",2,1) ,"")</f>
        <v>0</v>
      </c>
    </row>
    <row r="89" spans="5:49">
      <c r="E89" s="3"/>
      <c r="F89" s="3"/>
      <c r="G89" s="3"/>
      <c r="H89" s="3"/>
      <c r="I89" s="3" t="s">
        <v>10</v>
      </c>
      <c r="J89" s="3" t="s">
        <v>10</v>
      </c>
      <c r="K89" s="3" t="s">
        <v>7</v>
      </c>
      <c r="L89" s="3" t="s">
        <v>7</v>
      </c>
      <c r="M89" s="3" t="s">
        <v>7</v>
      </c>
      <c r="N89" s="3">
        <v>730</v>
      </c>
      <c r="O89" s="3" t="s">
        <v>7</v>
      </c>
      <c r="P89" s="3" t="s">
        <v>3</v>
      </c>
      <c r="Q89" s="3">
        <f>IF(AND(E89&lt;&gt;"", F89&lt;&gt;"", G89&lt;&gt;"", H89&lt;&gt;"", I89&lt;&gt;"", J89&lt;&gt;"", K89&lt;&gt;"", L89&lt;&gt;"", M89&lt;&gt;"", N89&lt;&gt;"", O89&lt;&gt;""),"YES","NO")</f>
        <v>0</v>
      </c>
      <c r="R89" s="4">
        <f>IF(AD89=AA89, U89, IF(AD89=AB89,W89,Y89))</f>
        <v>0</v>
      </c>
      <c r="S89" s="4">
        <f>AD89</f>
        <v>0</v>
      </c>
      <c r="T89" s="4">
        <f> IF(AA89="" ,"",IF(AD89=AA89, "PAYG", IF(AD89=AB89,"1Y RI","3Y RI")))</f>
        <v>0</v>
      </c>
      <c r="U89" s="4">
        <f>IF(Q89="YES",VLOOKUP(V89 &amp; K89 &amp; L89,'azure-vm-prices-base'!G$2:H$118, 2, 0),"")</f>
        <v>0</v>
      </c>
      <c r="V89" s="4">
        <f>IF(Q89="YES", IF(O89="YES" , _xlfn.MINIFS('azure-vm-prices-base'!C$2:C$117, 'azure-vm-prices-base'!A$2:A$117,"&gt;="&amp;F89*(100-$B$2)/100, 'azure-vm-prices-base'!B$2:B$117,"&gt;="&amp;G89*(100-$B$2)/100, 'azure-vm-prices-base'!D$2:D$117,K89, 'azure-vm-prices-base'!E$2:E$117,L89), _xlfn.MINIFS('azure-vm-prices-base'!I$2:I$117, 'azure-vm-prices-base'!A$2:A$117,"&gt;="&amp;F89*(100-$B$2)/100, 'azure-vm-prices-base'!B$2:B$117,"&gt;="&amp;G89*(100-$B$2)/100, 'azure-vm-prices-base'!D$2:D$117,K89, 'azure-vm-prices-base'!E$2:E$117,L89)),"")</f>
        <v>0</v>
      </c>
      <c r="W89" s="4">
        <f>IF(Q89="YES",VLOOKUP(X89 &amp; K89 &amp; L89,'azure-vm-prices-1Y'!G$2:H$118  , 2, 0),"")</f>
        <v>0</v>
      </c>
      <c r="X89" s="4">
        <f>IF(Q89="YES", IF(O89="YES" , _xlfn.MINIFS('azure-vm-prices-1Y'!C$2:C$117,   'azure-vm-prices-1Y'!A$2:A$117  ,"&gt;="&amp;F89*(100-$B$2)/100, 'azure-vm-prices-1Y'!B$2:B$117  ,"&gt;="&amp;G89*(100-$B$2)/100, 'azure-vm-prices-1Y'!D$2:D$117,  K89, 'azure-vm-prices-1Y'!E$2:E$117,  L89), _xlfn.MINIFS('azure-vm-prices-1Y'!I$2:I$117,   'azure-vm-prices-1Y'!A$2:A$117  ,"&gt;="&amp;F89*(100-$B$2)/100, 'azure-vm-prices-1Y'!B$2:B$117,  "&gt;="&amp;G89*(100-$B$2)/100, 'azure-vm-prices-1Y'!D$2:D$117,  K89, 'azure-vm-prices-1Y'!E$2:E$117,  L89)),"")</f>
        <v>0</v>
      </c>
      <c r="Y89" s="4">
        <f>IF(Q89="YES",VLOOKUP(Z89 &amp; K89 &amp; L89,'azure-vm-prices-3Y'!G$2:H$118  , 2, 0),"")</f>
        <v>0</v>
      </c>
      <c r="Z89" s="4">
        <f>IF(Q89="YES", IF(O89="YES" , _xlfn.MINIFS('azure-vm-prices-3Y'!C$2:C$117,   'azure-vm-prices-3Y'!A$2:A$117  ,"&gt;="&amp;F89*(100-$B$2)/100, 'azure-vm-prices-3Y'!B$2:B$117  ,"&gt;="&amp;G89*(100-$B$2)/100, 'azure-vm-prices-3Y'!D$2:D$117,  K89, 'azure-vm-prices-3Y'!E$2:E$117,  L89), _xlfn.MINIFS('azure-vm-prices-3Y'!I$2:I$117,   'azure-vm-prices-3Y'!A$2:A$117  ,"&gt;="&amp;F89*(100-$B$2)/100, 'azure-vm-prices-3Y'!B$2:B$117,  "&gt;="&amp;G89*(100-$B$2)/100, 'azure-vm-prices-3Y'!D$2:D$117,  K89, 'azure-vm-prices-3Y'!E$2:E$117,  L89)),"")</f>
        <v>0</v>
      </c>
      <c r="AA89" s="4">
        <f>IF(Q89="YES",N89*V89*12,"")</f>
        <v>0</v>
      </c>
      <c r="AB89" s="4">
        <f>IF(Q89="YES",X89*8760,"")</f>
        <v>0</v>
      </c>
      <c r="AC89" s="4">
        <f>IF(Q89="YES",Z89*8760,"")</f>
        <v>0</v>
      </c>
      <c r="AD89" s="4">
        <f>IF(Q89="YES",IF(P89="YES", MIN(AA89:AC89), AA89),"")</f>
        <v>0</v>
      </c>
      <c r="AE89" s="4">
        <f>IF(AND(I89="STANDARD",Q89="YES",H89&lt;'azure-standard-disk-prices'!B2, H89&gt;0),1+IF(M89="YES",1),"")</f>
        <v>0</v>
      </c>
      <c r="AF89" s="4">
        <f>IF(AND(I89="STANDARD",Q89="YES",H89&gt;'azure-standard-disk-prices'!B2,H89&lt;'azure-standard-disk-prices'!B3),1+IF(M89="YES",1),"")</f>
        <v>0</v>
      </c>
      <c r="AG89" s="4">
        <f>IF(AND(I89="STANDARD",Q89="YES",H89&gt;'azure-standard-disk-prices'!B3,H89&lt;'azure-standard-disk-prices'!B4),1+IF(M89="YES",1),"")</f>
        <v>0</v>
      </c>
      <c r="AH89" s="4">
        <f>IF(AND(I89="STANDARD",Q89="YES",H89&gt;'azure-standard-disk-prices'!B4,H89&lt;'azure-standard-disk-prices'!B5),1+IF(M89="YES",1),"")</f>
        <v>0</v>
      </c>
      <c r="AI89" s="4">
        <f>IF(AND(I89="STANDARD",Q89="YES",H89&gt;'azure-standard-disk-prices'!B5,H89&lt;'azure-standard-disk-prices'!B6),1+IF(M89="YES",1),"")</f>
        <v>0</v>
      </c>
      <c r="AJ89" s="4">
        <f>IF(AND(I89="STANDARD",Q89="YES",H89&gt;'azure-standard-disk-prices'!B6,H89&lt;'azure-standard-disk-prices'!B7),1+IF(M89="YES",1),"")</f>
        <v>0</v>
      </c>
      <c r="AK89" s="4">
        <f>IF(AND(I89="STANDARD",Q89="YES",H89&gt;'azure-standard-disk-prices'!B7,H89&lt;'azure-standard-disk-prices'!B8),1+IF(M89="YES",1),"")</f>
        <v>0</v>
      </c>
      <c r="AL89" s="4">
        <f>IF(AND(I89="STANDARD",Q89="YES",H89&gt;'azure-standard-disk-prices'!B8,H89&lt;'azure-standard-disk-prices'!B9),1+IF(M89="YES",1),"")</f>
        <v>0</v>
      </c>
      <c r="AM89" s="4">
        <f>IF(AND(I88="PREMIUM",Q88="YES",H88&lt;'azure-premium-disk-prices'!B2,H88&gt;0),1+IF(M88="YES",1),"")</f>
        <v>0</v>
      </c>
      <c r="AN89" s="4">
        <f>IF(AND(I88="PREMIUM",Q88="YES",H88&gt;'azure-premium-disk-prices'!B2,H88&lt;'azure-premium-disk-prices'!B3),1+IF(M88="YES",1),"")</f>
        <v>0</v>
      </c>
      <c r="AO89" s="4">
        <f>IF(AND(I88="PREMIUM",Q88="YES",H88&gt;'azure-premium-disk-prices'!B3,H88&lt;'azure-premium-disk-prices'!B4),1+IF(M88="YES",1),"")</f>
        <v>0</v>
      </c>
      <c r="AP89" s="4">
        <f>IF(AND(I88="PREMIUM",Q88="YES",H88&gt;'azure-premium-disk-prices'!B4,H88&lt;'azure-premium-disk-prices'!B5),1+IF(M88="YES",1),"")</f>
        <v>0</v>
      </c>
      <c r="AQ89" s="4">
        <f>IF(AND(I88="PREMIUM",Q88="YES",H88&gt;'azure-premium-disk-prices'!B5,H88&lt;'azure-premium-disk-prices'!B6),1+IF(M88="YES",1),"")</f>
        <v>0</v>
      </c>
      <c r="AR89" s="4">
        <f>IF(AND(I88="PREMIUM",Q88="YES",H88&gt;'azure-premium-disk-prices'!B6,H88&lt;'azure-premium-disk-prices'!B7),1+IF(M88="YES",1),"")</f>
        <v>0</v>
      </c>
      <c r="AS89" s="4">
        <f>IF(AND(I88="PREMIUM",Q88="YES",H88&gt;'azure-premium-disk-prices'!B7,H88&lt;'azure-premium-disk-prices'!B8),1+IF(M88="YES",1),"")</f>
        <v>0</v>
      </c>
      <c r="AT89" s="4">
        <f>IF(AND(I88="PREMIUM",Q88="YES",H88&gt;'azure-premium-disk-prices'!B8,H88&lt;'azure-premium-disk-prices'!B9),1+IF(M88="YES",1),"")</f>
        <v>0</v>
      </c>
      <c r="AU89" s="4">
        <f>IF(AND(M89="YES", Q89="YES"),1,"")</f>
        <v>0</v>
      </c>
      <c r="AV89" s="4">
        <f>IF(AND(J89="STANDARD", Q89="YES"), IF(M89="YES",2,1) ,"")</f>
        <v>0</v>
      </c>
      <c r="AW89" s="4">
        <f>IF( AND(J89="PREMIUM",  Q89="YES"), IF(M89="YES",2,1) ,"")</f>
        <v>0</v>
      </c>
    </row>
    <row r="90" spans="5:49">
      <c r="E90" s="3"/>
      <c r="F90" s="3"/>
      <c r="G90" s="3"/>
      <c r="H90" s="3"/>
      <c r="I90" s="3" t="s">
        <v>10</v>
      </c>
      <c r="J90" s="3" t="s">
        <v>10</v>
      </c>
      <c r="K90" s="3" t="s">
        <v>7</v>
      </c>
      <c r="L90" s="3" t="s">
        <v>7</v>
      </c>
      <c r="M90" s="3" t="s">
        <v>7</v>
      </c>
      <c r="N90" s="3">
        <v>730</v>
      </c>
      <c r="O90" s="3" t="s">
        <v>7</v>
      </c>
      <c r="P90" s="3" t="s">
        <v>3</v>
      </c>
      <c r="Q90" s="3">
        <f>IF(AND(E90&lt;&gt;"", F90&lt;&gt;"", G90&lt;&gt;"", H90&lt;&gt;"", I90&lt;&gt;"", J90&lt;&gt;"", K90&lt;&gt;"", L90&lt;&gt;"", M90&lt;&gt;"", N90&lt;&gt;"", O90&lt;&gt;""),"YES","NO")</f>
        <v>0</v>
      </c>
      <c r="R90" s="4">
        <f>IF(AD90=AA90, U90, IF(AD90=AB90,W90,Y90))</f>
        <v>0</v>
      </c>
      <c r="S90" s="4">
        <f>AD90</f>
        <v>0</v>
      </c>
      <c r="T90" s="4">
        <f> IF(AA90="" ,"",IF(AD90=AA90, "PAYG", IF(AD90=AB90,"1Y RI","3Y RI")))</f>
        <v>0</v>
      </c>
      <c r="U90" s="4">
        <f>IF(Q90="YES",VLOOKUP(V90 &amp; K90 &amp; L90,'azure-vm-prices-base'!G$2:H$118, 2, 0),"")</f>
        <v>0</v>
      </c>
      <c r="V90" s="4">
        <f>IF(Q90="YES", IF(O90="YES" , _xlfn.MINIFS('azure-vm-prices-base'!C$2:C$117, 'azure-vm-prices-base'!A$2:A$117,"&gt;="&amp;F90*(100-$B$2)/100, 'azure-vm-prices-base'!B$2:B$117,"&gt;="&amp;G90*(100-$B$2)/100, 'azure-vm-prices-base'!D$2:D$117,K90, 'azure-vm-prices-base'!E$2:E$117,L90), _xlfn.MINIFS('azure-vm-prices-base'!I$2:I$117, 'azure-vm-prices-base'!A$2:A$117,"&gt;="&amp;F90*(100-$B$2)/100, 'azure-vm-prices-base'!B$2:B$117,"&gt;="&amp;G90*(100-$B$2)/100, 'azure-vm-prices-base'!D$2:D$117,K90, 'azure-vm-prices-base'!E$2:E$117,L90)),"")</f>
        <v>0</v>
      </c>
      <c r="W90" s="4">
        <f>IF(Q90="YES",VLOOKUP(X90 &amp; K90 &amp; L90,'azure-vm-prices-1Y'!G$2:H$118  , 2, 0),"")</f>
        <v>0</v>
      </c>
      <c r="X90" s="4">
        <f>IF(Q90="YES", IF(O90="YES" , _xlfn.MINIFS('azure-vm-prices-1Y'!C$2:C$117,   'azure-vm-prices-1Y'!A$2:A$117  ,"&gt;="&amp;F90*(100-$B$2)/100, 'azure-vm-prices-1Y'!B$2:B$117  ,"&gt;="&amp;G90*(100-$B$2)/100, 'azure-vm-prices-1Y'!D$2:D$117,  K90, 'azure-vm-prices-1Y'!E$2:E$117,  L90), _xlfn.MINIFS('azure-vm-prices-1Y'!I$2:I$117,   'azure-vm-prices-1Y'!A$2:A$117  ,"&gt;="&amp;F90*(100-$B$2)/100, 'azure-vm-prices-1Y'!B$2:B$117,  "&gt;="&amp;G90*(100-$B$2)/100, 'azure-vm-prices-1Y'!D$2:D$117,  K90, 'azure-vm-prices-1Y'!E$2:E$117,  L90)),"")</f>
        <v>0</v>
      </c>
      <c r="Y90" s="4">
        <f>IF(Q90="YES",VLOOKUP(Z90 &amp; K90 &amp; L90,'azure-vm-prices-3Y'!G$2:H$118  , 2, 0),"")</f>
        <v>0</v>
      </c>
      <c r="Z90" s="4">
        <f>IF(Q90="YES", IF(O90="YES" , _xlfn.MINIFS('azure-vm-prices-3Y'!C$2:C$117,   'azure-vm-prices-3Y'!A$2:A$117  ,"&gt;="&amp;F90*(100-$B$2)/100, 'azure-vm-prices-3Y'!B$2:B$117  ,"&gt;="&amp;G90*(100-$B$2)/100, 'azure-vm-prices-3Y'!D$2:D$117,  K90, 'azure-vm-prices-3Y'!E$2:E$117,  L90), _xlfn.MINIFS('azure-vm-prices-3Y'!I$2:I$117,   'azure-vm-prices-3Y'!A$2:A$117  ,"&gt;="&amp;F90*(100-$B$2)/100, 'azure-vm-prices-3Y'!B$2:B$117,  "&gt;="&amp;G90*(100-$B$2)/100, 'azure-vm-prices-3Y'!D$2:D$117,  K90, 'azure-vm-prices-3Y'!E$2:E$117,  L90)),"")</f>
        <v>0</v>
      </c>
      <c r="AA90" s="4">
        <f>IF(Q90="YES",N90*V90*12,"")</f>
        <v>0</v>
      </c>
      <c r="AB90" s="4">
        <f>IF(Q90="YES",X90*8760,"")</f>
        <v>0</v>
      </c>
      <c r="AC90" s="4">
        <f>IF(Q90="YES",Z90*8760,"")</f>
        <v>0</v>
      </c>
      <c r="AD90" s="4">
        <f>IF(Q90="YES",IF(P90="YES", MIN(AA90:AC90), AA90),"")</f>
        <v>0</v>
      </c>
      <c r="AE90" s="4">
        <f>IF(AND(I90="STANDARD",Q90="YES",H90&lt;'azure-standard-disk-prices'!B2, H90&gt;0),1+IF(M90="YES",1),"")</f>
        <v>0</v>
      </c>
      <c r="AF90" s="4">
        <f>IF(AND(I90="STANDARD",Q90="YES",H90&gt;'azure-standard-disk-prices'!B2,H90&lt;'azure-standard-disk-prices'!B3),1+IF(M90="YES",1),"")</f>
        <v>0</v>
      </c>
      <c r="AG90" s="4">
        <f>IF(AND(I90="STANDARD",Q90="YES",H90&gt;'azure-standard-disk-prices'!B3,H90&lt;'azure-standard-disk-prices'!B4),1+IF(M90="YES",1),"")</f>
        <v>0</v>
      </c>
      <c r="AH90" s="4">
        <f>IF(AND(I90="STANDARD",Q90="YES",H90&gt;'azure-standard-disk-prices'!B4,H90&lt;'azure-standard-disk-prices'!B5),1+IF(M90="YES",1),"")</f>
        <v>0</v>
      </c>
      <c r="AI90" s="4">
        <f>IF(AND(I90="STANDARD",Q90="YES",H90&gt;'azure-standard-disk-prices'!B5,H90&lt;'azure-standard-disk-prices'!B6),1+IF(M90="YES",1),"")</f>
        <v>0</v>
      </c>
      <c r="AJ90" s="4">
        <f>IF(AND(I90="STANDARD",Q90="YES",H90&gt;'azure-standard-disk-prices'!B6,H90&lt;'azure-standard-disk-prices'!B7),1+IF(M90="YES",1),"")</f>
        <v>0</v>
      </c>
      <c r="AK90" s="4">
        <f>IF(AND(I90="STANDARD",Q90="YES",H90&gt;'azure-standard-disk-prices'!B7,H90&lt;'azure-standard-disk-prices'!B8),1+IF(M90="YES",1),"")</f>
        <v>0</v>
      </c>
      <c r="AL90" s="4">
        <f>IF(AND(I90="STANDARD",Q90="YES",H90&gt;'azure-standard-disk-prices'!B8,H90&lt;'azure-standard-disk-prices'!B9),1+IF(M90="YES",1),"")</f>
        <v>0</v>
      </c>
      <c r="AM90" s="4">
        <f>IF(AND(I89="PREMIUM",Q89="YES",H89&lt;'azure-premium-disk-prices'!B2,H89&gt;0),1+IF(M89="YES",1),"")</f>
        <v>0</v>
      </c>
      <c r="AN90" s="4">
        <f>IF(AND(I89="PREMIUM",Q89="YES",H89&gt;'azure-premium-disk-prices'!B2,H89&lt;'azure-premium-disk-prices'!B3),1+IF(M89="YES",1),"")</f>
        <v>0</v>
      </c>
      <c r="AO90" s="4">
        <f>IF(AND(I89="PREMIUM",Q89="YES",H89&gt;'azure-premium-disk-prices'!B3,H89&lt;'azure-premium-disk-prices'!B4),1+IF(M89="YES",1),"")</f>
        <v>0</v>
      </c>
      <c r="AP90" s="4">
        <f>IF(AND(I89="PREMIUM",Q89="YES",H89&gt;'azure-premium-disk-prices'!B4,H89&lt;'azure-premium-disk-prices'!B5),1+IF(M89="YES",1),"")</f>
        <v>0</v>
      </c>
      <c r="AQ90" s="4">
        <f>IF(AND(I89="PREMIUM",Q89="YES",H89&gt;'azure-premium-disk-prices'!B5,H89&lt;'azure-premium-disk-prices'!B6),1+IF(M89="YES",1),"")</f>
        <v>0</v>
      </c>
      <c r="AR90" s="4">
        <f>IF(AND(I89="PREMIUM",Q89="YES",H89&gt;'azure-premium-disk-prices'!B6,H89&lt;'azure-premium-disk-prices'!B7),1+IF(M89="YES",1),"")</f>
        <v>0</v>
      </c>
      <c r="AS90" s="4">
        <f>IF(AND(I89="PREMIUM",Q89="YES",H89&gt;'azure-premium-disk-prices'!B7,H89&lt;'azure-premium-disk-prices'!B8),1+IF(M89="YES",1),"")</f>
        <v>0</v>
      </c>
      <c r="AT90" s="4">
        <f>IF(AND(I89="PREMIUM",Q89="YES",H89&gt;'azure-premium-disk-prices'!B8,H89&lt;'azure-premium-disk-prices'!B9),1+IF(M89="YES",1),"")</f>
        <v>0</v>
      </c>
      <c r="AU90" s="4">
        <f>IF(AND(M90="YES", Q90="YES"),1,"")</f>
        <v>0</v>
      </c>
      <c r="AV90" s="4">
        <f>IF(AND(J90="STANDARD", Q90="YES"), IF(M90="YES",2,1) ,"")</f>
        <v>0</v>
      </c>
      <c r="AW90" s="4">
        <f>IF( AND(J90="PREMIUM",  Q90="YES"), IF(M90="YES",2,1) ,"")</f>
        <v>0</v>
      </c>
    </row>
    <row r="91" spans="5:49">
      <c r="E91" s="3"/>
      <c r="F91" s="3"/>
      <c r="G91" s="3"/>
      <c r="H91" s="3"/>
      <c r="I91" s="3" t="s">
        <v>10</v>
      </c>
      <c r="J91" s="3" t="s">
        <v>10</v>
      </c>
      <c r="K91" s="3" t="s">
        <v>7</v>
      </c>
      <c r="L91" s="3" t="s">
        <v>7</v>
      </c>
      <c r="M91" s="3" t="s">
        <v>7</v>
      </c>
      <c r="N91" s="3">
        <v>730</v>
      </c>
      <c r="O91" s="3" t="s">
        <v>7</v>
      </c>
      <c r="P91" s="3" t="s">
        <v>3</v>
      </c>
      <c r="Q91" s="3">
        <f>IF(AND(E91&lt;&gt;"", F91&lt;&gt;"", G91&lt;&gt;"", H91&lt;&gt;"", I91&lt;&gt;"", J91&lt;&gt;"", K91&lt;&gt;"", L91&lt;&gt;"", M91&lt;&gt;"", N91&lt;&gt;"", O91&lt;&gt;""),"YES","NO")</f>
        <v>0</v>
      </c>
      <c r="R91" s="4">
        <f>IF(AD91=AA91, U91, IF(AD91=AB91,W91,Y91))</f>
        <v>0</v>
      </c>
      <c r="S91" s="4">
        <f>AD91</f>
        <v>0</v>
      </c>
      <c r="T91" s="4">
        <f> IF(AA91="" ,"",IF(AD91=AA91, "PAYG", IF(AD91=AB91,"1Y RI","3Y RI")))</f>
        <v>0</v>
      </c>
      <c r="U91" s="4">
        <f>IF(Q91="YES",VLOOKUP(V91 &amp; K91 &amp; L91,'azure-vm-prices-base'!G$2:H$118, 2, 0),"")</f>
        <v>0</v>
      </c>
      <c r="V91" s="4">
        <f>IF(Q91="YES", IF(O91="YES" , _xlfn.MINIFS('azure-vm-prices-base'!C$2:C$117, 'azure-vm-prices-base'!A$2:A$117,"&gt;="&amp;F91*(100-$B$2)/100, 'azure-vm-prices-base'!B$2:B$117,"&gt;="&amp;G91*(100-$B$2)/100, 'azure-vm-prices-base'!D$2:D$117,K91, 'azure-vm-prices-base'!E$2:E$117,L91), _xlfn.MINIFS('azure-vm-prices-base'!I$2:I$117, 'azure-vm-prices-base'!A$2:A$117,"&gt;="&amp;F91*(100-$B$2)/100, 'azure-vm-prices-base'!B$2:B$117,"&gt;="&amp;G91*(100-$B$2)/100, 'azure-vm-prices-base'!D$2:D$117,K91, 'azure-vm-prices-base'!E$2:E$117,L91)),"")</f>
        <v>0</v>
      </c>
      <c r="W91" s="4">
        <f>IF(Q91="YES",VLOOKUP(X91 &amp; K91 &amp; L91,'azure-vm-prices-1Y'!G$2:H$118  , 2, 0),"")</f>
        <v>0</v>
      </c>
      <c r="X91" s="4">
        <f>IF(Q91="YES", IF(O91="YES" , _xlfn.MINIFS('azure-vm-prices-1Y'!C$2:C$117,   'azure-vm-prices-1Y'!A$2:A$117  ,"&gt;="&amp;F91*(100-$B$2)/100, 'azure-vm-prices-1Y'!B$2:B$117  ,"&gt;="&amp;G91*(100-$B$2)/100, 'azure-vm-prices-1Y'!D$2:D$117,  K91, 'azure-vm-prices-1Y'!E$2:E$117,  L91), _xlfn.MINIFS('azure-vm-prices-1Y'!I$2:I$117,   'azure-vm-prices-1Y'!A$2:A$117  ,"&gt;="&amp;F91*(100-$B$2)/100, 'azure-vm-prices-1Y'!B$2:B$117,  "&gt;="&amp;G91*(100-$B$2)/100, 'azure-vm-prices-1Y'!D$2:D$117,  K91, 'azure-vm-prices-1Y'!E$2:E$117,  L91)),"")</f>
        <v>0</v>
      </c>
      <c r="Y91" s="4">
        <f>IF(Q91="YES",VLOOKUP(Z91 &amp; K91 &amp; L91,'azure-vm-prices-3Y'!G$2:H$118  , 2, 0),"")</f>
        <v>0</v>
      </c>
      <c r="Z91" s="4">
        <f>IF(Q91="YES", IF(O91="YES" , _xlfn.MINIFS('azure-vm-prices-3Y'!C$2:C$117,   'azure-vm-prices-3Y'!A$2:A$117  ,"&gt;="&amp;F91*(100-$B$2)/100, 'azure-vm-prices-3Y'!B$2:B$117  ,"&gt;="&amp;G91*(100-$B$2)/100, 'azure-vm-prices-3Y'!D$2:D$117,  K91, 'azure-vm-prices-3Y'!E$2:E$117,  L91), _xlfn.MINIFS('azure-vm-prices-3Y'!I$2:I$117,   'azure-vm-prices-3Y'!A$2:A$117  ,"&gt;="&amp;F91*(100-$B$2)/100, 'azure-vm-prices-3Y'!B$2:B$117,  "&gt;="&amp;G91*(100-$B$2)/100, 'azure-vm-prices-3Y'!D$2:D$117,  K91, 'azure-vm-prices-3Y'!E$2:E$117,  L91)),"")</f>
        <v>0</v>
      </c>
      <c r="AA91" s="4">
        <f>IF(Q91="YES",N91*V91*12,"")</f>
        <v>0</v>
      </c>
      <c r="AB91" s="4">
        <f>IF(Q91="YES",X91*8760,"")</f>
        <v>0</v>
      </c>
      <c r="AC91" s="4">
        <f>IF(Q91="YES",Z91*8760,"")</f>
        <v>0</v>
      </c>
      <c r="AD91" s="4">
        <f>IF(Q91="YES",IF(P91="YES", MIN(AA91:AC91), AA91),"")</f>
        <v>0</v>
      </c>
      <c r="AE91" s="4">
        <f>IF(AND(I91="STANDARD",Q91="YES",H91&lt;'azure-standard-disk-prices'!B2, H91&gt;0),1+IF(M91="YES",1),"")</f>
        <v>0</v>
      </c>
      <c r="AF91" s="4">
        <f>IF(AND(I91="STANDARD",Q91="YES",H91&gt;'azure-standard-disk-prices'!B2,H91&lt;'azure-standard-disk-prices'!B3),1+IF(M91="YES",1),"")</f>
        <v>0</v>
      </c>
      <c r="AG91" s="4">
        <f>IF(AND(I91="STANDARD",Q91="YES",H91&gt;'azure-standard-disk-prices'!B3,H91&lt;'azure-standard-disk-prices'!B4),1+IF(M91="YES",1),"")</f>
        <v>0</v>
      </c>
      <c r="AH91" s="4">
        <f>IF(AND(I91="STANDARD",Q91="YES",H91&gt;'azure-standard-disk-prices'!B4,H91&lt;'azure-standard-disk-prices'!B5),1+IF(M91="YES",1),"")</f>
        <v>0</v>
      </c>
      <c r="AI91" s="4">
        <f>IF(AND(I91="STANDARD",Q91="YES",H91&gt;'azure-standard-disk-prices'!B5,H91&lt;'azure-standard-disk-prices'!B6),1+IF(M91="YES",1),"")</f>
        <v>0</v>
      </c>
      <c r="AJ91" s="4">
        <f>IF(AND(I91="STANDARD",Q91="YES",H91&gt;'azure-standard-disk-prices'!B6,H91&lt;'azure-standard-disk-prices'!B7),1+IF(M91="YES",1),"")</f>
        <v>0</v>
      </c>
      <c r="AK91" s="4">
        <f>IF(AND(I91="STANDARD",Q91="YES",H91&gt;'azure-standard-disk-prices'!B7,H91&lt;'azure-standard-disk-prices'!B8),1+IF(M91="YES",1),"")</f>
        <v>0</v>
      </c>
      <c r="AL91" s="4">
        <f>IF(AND(I91="STANDARD",Q91="YES",H91&gt;'azure-standard-disk-prices'!B8,H91&lt;'azure-standard-disk-prices'!B9),1+IF(M91="YES",1),"")</f>
        <v>0</v>
      </c>
      <c r="AM91" s="4">
        <f>IF(AND(I90="PREMIUM",Q90="YES",H90&lt;'azure-premium-disk-prices'!B2,H90&gt;0),1+IF(M90="YES",1),"")</f>
        <v>0</v>
      </c>
      <c r="AN91" s="4">
        <f>IF(AND(I90="PREMIUM",Q90="YES",H90&gt;'azure-premium-disk-prices'!B2,H90&lt;'azure-premium-disk-prices'!B3),1+IF(M90="YES",1),"")</f>
        <v>0</v>
      </c>
      <c r="AO91" s="4">
        <f>IF(AND(I90="PREMIUM",Q90="YES",H90&gt;'azure-premium-disk-prices'!B3,H90&lt;'azure-premium-disk-prices'!B4),1+IF(M90="YES",1),"")</f>
        <v>0</v>
      </c>
      <c r="AP91" s="4">
        <f>IF(AND(I90="PREMIUM",Q90="YES",H90&gt;'azure-premium-disk-prices'!B4,H90&lt;'azure-premium-disk-prices'!B5),1+IF(M90="YES",1),"")</f>
        <v>0</v>
      </c>
      <c r="AQ91" s="4">
        <f>IF(AND(I90="PREMIUM",Q90="YES",H90&gt;'azure-premium-disk-prices'!B5,H90&lt;'azure-premium-disk-prices'!B6),1+IF(M90="YES",1),"")</f>
        <v>0</v>
      </c>
      <c r="AR91" s="4">
        <f>IF(AND(I90="PREMIUM",Q90="YES",H90&gt;'azure-premium-disk-prices'!B6,H90&lt;'azure-premium-disk-prices'!B7),1+IF(M90="YES",1),"")</f>
        <v>0</v>
      </c>
      <c r="AS91" s="4">
        <f>IF(AND(I90="PREMIUM",Q90="YES",H90&gt;'azure-premium-disk-prices'!B7,H90&lt;'azure-premium-disk-prices'!B8),1+IF(M90="YES",1),"")</f>
        <v>0</v>
      </c>
      <c r="AT91" s="4">
        <f>IF(AND(I90="PREMIUM",Q90="YES",H90&gt;'azure-premium-disk-prices'!B8,H90&lt;'azure-premium-disk-prices'!B9),1+IF(M90="YES",1),"")</f>
        <v>0</v>
      </c>
      <c r="AU91" s="4">
        <f>IF(AND(M91="YES", Q91="YES"),1,"")</f>
        <v>0</v>
      </c>
      <c r="AV91" s="4">
        <f>IF(AND(J91="STANDARD", Q91="YES"), IF(M91="YES",2,1) ,"")</f>
        <v>0</v>
      </c>
      <c r="AW91" s="4">
        <f>IF( AND(J91="PREMIUM",  Q91="YES"), IF(M91="YES",2,1) ,"")</f>
        <v>0</v>
      </c>
    </row>
    <row r="92" spans="5:49">
      <c r="E92" s="3"/>
      <c r="F92" s="3"/>
      <c r="G92" s="3"/>
      <c r="H92" s="3"/>
      <c r="I92" s="3" t="s">
        <v>10</v>
      </c>
      <c r="J92" s="3" t="s">
        <v>10</v>
      </c>
      <c r="K92" s="3" t="s">
        <v>7</v>
      </c>
      <c r="L92" s="3" t="s">
        <v>7</v>
      </c>
      <c r="M92" s="3" t="s">
        <v>7</v>
      </c>
      <c r="N92" s="3">
        <v>730</v>
      </c>
      <c r="O92" s="3" t="s">
        <v>7</v>
      </c>
      <c r="P92" s="3" t="s">
        <v>3</v>
      </c>
      <c r="Q92" s="3">
        <f>IF(AND(E92&lt;&gt;"", F92&lt;&gt;"", G92&lt;&gt;"", H92&lt;&gt;"", I92&lt;&gt;"", J92&lt;&gt;"", K92&lt;&gt;"", L92&lt;&gt;"", M92&lt;&gt;"", N92&lt;&gt;"", O92&lt;&gt;""),"YES","NO")</f>
        <v>0</v>
      </c>
      <c r="R92" s="4">
        <f>IF(AD92=AA92, U92, IF(AD92=AB92,W92,Y92))</f>
        <v>0</v>
      </c>
      <c r="S92" s="4">
        <f>AD92</f>
        <v>0</v>
      </c>
      <c r="T92" s="4">
        <f> IF(AA92="" ,"",IF(AD92=AA92, "PAYG", IF(AD92=AB92,"1Y RI","3Y RI")))</f>
        <v>0</v>
      </c>
      <c r="U92" s="4">
        <f>IF(Q92="YES",VLOOKUP(V92 &amp; K92 &amp; L92,'azure-vm-prices-base'!G$2:H$118, 2, 0),"")</f>
        <v>0</v>
      </c>
      <c r="V92" s="4">
        <f>IF(Q92="YES", IF(O92="YES" , _xlfn.MINIFS('azure-vm-prices-base'!C$2:C$117, 'azure-vm-prices-base'!A$2:A$117,"&gt;="&amp;F92*(100-$B$2)/100, 'azure-vm-prices-base'!B$2:B$117,"&gt;="&amp;G92*(100-$B$2)/100, 'azure-vm-prices-base'!D$2:D$117,K92, 'azure-vm-prices-base'!E$2:E$117,L92), _xlfn.MINIFS('azure-vm-prices-base'!I$2:I$117, 'azure-vm-prices-base'!A$2:A$117,"&gt;="&amp;F92*(100-$B$2)/100, 'azure-vm-prices-base'!B$2:B$117,"&gt;="&amp;G92*(100-$B$2)/100, 'azure-vm-prices-base'!D$2:D$117,K92, 'azure-vm-prices-base'!E$2:E$117,L92)),"")</f>
        <v>0</v>
      </c>
      <c r="W92" s="4">
        <f>IF(Q92="YES",VLOOKUP(X92 &amp; K92 &amp; L92,'azure-vm-prices-1Y'!G$2:H$118  , 2, 0),"")</f>
        <v>0</v>
      </c>
      <c r="X92" s="4">
        <f>IF(Q92="YES", IF(O92="YES" , _xlfn.MINIFS('azure-vm-prices-1Y'!C$2:C$117,   'azure-vm-prices-1Y'!A$2:A$117  ,"&gt;="&amp;F92*(100-$B$2)/100, 'azure-vm-prices-1Y'!B$2:B$117  ,"&gt;="&amp;G92*(100-$B$2)/100, 'azure-vm-prices-1Y'!D$2:D$117,  K92, 'azure-vm-prices-1Y'!E$2:E$117,  L92), _xlfn.MINIFS('azure-vm-prices-1Y'!I$2:I$117,   'azure-vm-prices-1Y'!A$2:A$117  ,"&gt;="&amp;F92*(100-$B$2)/100, 'azure-vm-prices-1Y'!B$2:B$117,  "&gt;="&amp;G92*(100-$B$2)/100, 'azure-vm-prices-1Y'!D$2:D$117,  K92, 'azure-vm-prices-1Y'!E$2:E$117,  L92)),"")</f>
        <v>0</v>
      </c>
      <c r="Y92" s="4">
        <f>IF(Q92="YES",VLOOKUP(Z92 &amp; K92 &amp; L92,'azure-vm-prices-3Y'!G$2:H$118  , 2, 0),"")</f>
        <v>0</v>
      </c>
      <c r="Z92" s="4">
        <f>IF(Q92="YES", IF(O92="YES" , _xlfn.MINIFS('azure-vm-prices-3Y'!C$2:C$117,   'azure-vm-prices-3Y'!A$2:A$117  ,"&gt;="&amp;F92*(100-$B$2)/100, 'azure-vm-prices-3Y'!B$2:B$117  ,"&gt;="&amp;G92*(100-$B$2)/100, 'azure-vm-prices-3Y'!D$2:D$117,  K92, 'azure-vm-prices-3Y'!E$2:E$117,  L92), _xlfn.MINIFS('azure-vm-prices-3Y'!I$2:I$117,   'azure-vm-prices-3Y'!A$2:A$117  ,"&gt;="&amp;F92*(100-$B$2)/100, 'azure-vm-prices-3Y'!B$2:B$117,  "&gt;="&amp;G92*(100-$B$2)/100, 'azure-vm-prices-3Y'!D$2:D$117,  K92, 'azure-vm-prices-3Y'!E$2:E$117,  L92)),"")</f>
        <v>0</v>
      </c>
      <c r="AA92" s="4">
        <f>IF(Q92="YES",N92*V92*12,"")</f>
        <v>0</v>
      </c>
      <c r="AB92" s="4">
        <f>IF(Q92="YES",X92*8760,"")</f>
        <v>0</v>
      </c>
      <c r="AC92" s="4">
        <f>IF(Q92="YES",Z92*8760,"")</f>
        <v>0</v>
      </c>
      <c r="AD92" s="4">
        <f>IF(Q92="YES",IF(P92="YES", MIN(AA92:AC92), AA92),"")</f>
        <v>0</v>
      </c>
      <c r="AE92" s="4">
        <f>IF(AND(I92="STANDARD",Q92="YES",H92&lt;'azure-standard-disk-prices'!B2, H92&gt;0),1+IF(M92="YES",1),"")</f>
        <v>0</v>
      </c>
      <c r="AF92" s="4">
        <f>IF(AND(I92="STANDARD",Q92="YES",H92&gt;'azure-standard-disk-prices'!B2,H92&lt;'azure-standard-disk-prices'!B3),1+IF(M92="YES",1),"")</f>
        <v>0</v>
      </c>
      <c r="AG92" s="4">
        <f>IF(AND(I92="STANDARD",Q92="YES",H92&gt;'azure-standard-disk-prices'!B3,H92&lt;'azure-standard-disk-prices'!B4),1+IF(M92="YES",1),"")</f>
        <v>0</v>
      </c>
      <c r="AH92" s="4">
        <f>IF(AND(I92="STANDARD",Q92="YES",H92&gt;'azure-standard-disk-prices'!B4,H92&lt;'azure-standard-disk-prices'!B5),1+IF(M92="YES",1),"")</f>
        <v>0</v>
      </c>
      <c r="AI92" s="4">
        <f>IF(AND(I92="STANDARD",Q92="YES",H92&gt;'azure-standard-disk-prices'!B5,H92&lt;'azure-standard-disk-prices'!B6),1+IF(M92="YES",1),"")</f>
        <v>0</v>
      </c>
      <c r="AJ92" s="4">
        <f>IF(AND(I92="STANDARD",Q92="YES",H92&gt;'azure-standard-disk-prices'!B6,H92&lt;'azure-standard-disk-prices'!B7),1+IF(M92="YES",1),"")</f>
        <v>0</v>
      </c>
      <c r="AK92" s="4">
        <f>IF(AND(I92="STANDARD",Q92="YES",H92&gt;'azure-standard-disk-prices'!B7,H92&lt;'azure-standard-disk-prices'!B8),1+IF(M92="YES",1),"")</f>
        <v>0</v>
      </c>
      <c r="AL92" s="4">
        <f>IF(AND(I92="STANDARD",Q92="YES",H92&gt;'azure-standard-disk-prices'!B8,H92&lt;'azure-standard-disk-prices'!B9),1+IF(M92="YES",1),"")</f>
        <v>0</v>
      </c>
      <c r="AM92" s="4">
        <f>IF(AND(I91="PREMIUM",Q91="YES",H91&lt;'azure-premium-disk-prices'!B2,H91&gt;0),1+IF(M91="YES",1),"")</f>
        <v>0</v>
      </c>
      <c r="AN92" s="4">
        <f>IF(AND(I91="PREMIUM",Q91="YES",H91&gt;'azure-premium-disk-prices'!B2,H91&lt;'azure-premium-disk-prices'!B3),1+IF(M91="YES",1),"")</f>
        <v>0</v>
      </c>
      <c r="AO92" s="4">
        <f>IF(AND(I91="PREMIUM",Q91="YES",H91&gt;'azure-premium-disk-prices'!B3,H91&lt;'azure-premium-disk-prices'!B4),1+IF(M91="YES",1),"")</f>
        <v>0</v>
      </c>
      <c r="AP92" s="4">
        <f>IF(AND(I91="PREMIUM",Q91="YES",H91&gt;'azure-premium-disk-prices'!B4,H91&lt;'azure-premium-disk-prices'!B5),1+IF(M91="YES",1),"")</f>
        <v>0</v>
      </c>
      <c r="AQ92" s="4">
        <f>IF(AND(I91="PREMIUM",Q91="YES",H91&gt;'azure-premium-disk-prices'!B5,H91&lt;'azure-premium-disk-prices'!B6),1+IF(M91="YES",1),"")</f>
        <v>0</v>
      </c>
      <c r="AR92" s="4">
        <f>IF(AND(I91="PREMIUM",Q91="YES",H91&gt;'azure-premium-disk-prices'!B6,H91&lt;'azure-premium-disk-prices'!B7),1+IF(M91="YES",1),"")</f>
        <v>0</v>
      </c>
      <c r="AS92" s="4">
        <f>IF(AND(I91="PREMIUM",Q91="YES",H91&gt;'azure-premium-disk-prices'!B7,H91&lt;'azure-premium-disk-prices'!B8),1+IF(M91="YES",1),"")</f>
        <v>0</v>
      </c>
      <c r="AT92" s="4">
        <f>IF(AND(I91="PREMIUM",Q91="YES",H91&gt;'azure-premium-disk-prices'!B8,H91&lt;'azure-premium-disk-prices'!B9),1+IF(M91="YES",1),"")</f>
        <v>0</v>
      </c>
      <c r="AU92" s="4">
        <f>IF(AND(M92="YES", Q92="YES"),1,"")</f>
        <v>0</v>
      </c>
      <c r="AV92" s="4">
        <f>IF(AND(J92="STANDARD", Q92="YES"), IF(M92="YES",2,1) ,"")</f>
        <v>0</v>
      </c>
      <c r="AW92" s="4">
        <f>IF( AND(J92="PREMIUM",  Q92="YES"), IF(M92="YES",2,1) ,"")</f>
        <v>0</v>
      </c>
    </row>
    <row r="93" spans="5:49">
      <c r="E93" s="3"/>
      <c r="F93" s="3"/>
      <c r="G93" s="3"/>
      <c r="H93" s="3"/>
      <c r="I93" s="3" t="s">
        <v>10</v>
      </c>
      <c r="J93" s="3" t="s">
        <v>10</v>
      </c>
      <c r="K93" s="3" t="s">
        <v>7</v>
      </c>
      <c r="L93" s="3" t="s">
        <v>7</v>
      </c>
      <c r="M93" s="3" t="s">
        <v>7</v>
      </c>
      <c r="N93" s="3">
        <v>730</v>
      </c>
      <c r="O93" s="3" t="s">
        <v>7</v>
      </c>
      <c r="P93" s="3" t="s">
        <v>3</v>
      </c>
      <c r="Q93" s="3">
        <f>IF(AND(E93&lt;&gt;"", F93&lt;&gt;"", G93&lt;&gt;"", H93&lt;&gt;"", I93&lt;&gt;"", J93&lt;&gt;"", K93&lt;&gt;"", L93&lt;&gt;"", M93&lt;&gt;"", N93&lt;&gt;"", O93&lt;&gt;""),"YES","NO")</f>
        <v>0</v>
      </c>
      <c r="R93" s="4">
        <f>IF(AD93=AA93, U93, IF(AD93=AB93,W93,Y93))</f>
        <v>0</v>
      </c>
      <c r="S93" s="4">
        <f>AD93</f>
        <v>0</v>
      </c>
      <c r="T93" s="4">
        <f> IF(AA93="" ,"",IF(AD93=AA93, "PAYG", IF(AD93=AB93,"1Y RI","3Y RI")))</f>
        <v>0</v>
      </c>
      <c r="U93" s="4">
        <f>IF(Q93="YES",VLOOKUP(V93 &amp; K93 &amp; L93,'azure-vm-prices-base'!G$2:H$118, 2, 0),"")</f>
        <v>0</v>
      </c>
      <c r="V93" s="4">
        <f>IF(Q93="YES", IF(O93="YES" , _xlfn.MINIFS('azure-vm-prices-base'!C$2:C$117, 'azure-vm-prices-base'!A$2:A$117,"&gt;="&amp;F93*(100-$B$2)/100, 'azure-vm-prices-base'!B$2:B$117,"&gt;="&amp;G93*(100-$B$2)/100, 'azure-vm-prices-base'!D$2:D$117,K93, 'azure-vm-prices-base'!E$2:E$117,L93), _xlfn.MINIFS('azure-vm-prices-base'!I$2:I$117, 'azure-vm-prices-base'!A$2:A$117,"&gt;="&amp;F93*(100-$B$2)/100, 'azure-vm-prices-base'!B$2:B$117,"&gt;="&amp;G93*(100-$B$2)/100, 'azure-vm-prices-base'!D$2:D$117,K93, 'azure-vm-prices-base'!E$2:E$117,L93)),"")</f>
        <v>0</v>
      </c>
      <c r="W93" s="4">
        <f>IF(Q93="YES",VLOOKUP(X93 &amp; K93 &amp; L93,'azure-vm-prices-1Y'!G$2:H$118  , 2, 0),"")</f>
        <v>0</v>
      </c>
      <c r="X93" s="4">
        <f>IF(Q93="YES", IF(O93="YES" , _xlfn.MINIFS('azure-vm-prices-1Y'!C$2:C$117,   'azure-vm-prices-1Y'!A$2:A$117  ,"&gt;="&amp;F93*(100-$B$2)/100, 'azure-vm-prices-1Y'!B$2:B$117  ,"&gt;="&amp;G93*(100-$B$2)/100, 'azure-vm-prices-1Y'!D$2:D$117,  K93, 'azure-vm-prices-1Y'!E$2:E$117,  L93), _xlfn.MINIFS('azure-vm-prices-1Y'!I$2:I$117,   'azure-vm-prices-1Y'!A$2:A$117  ,"&gt;="&amp;F93*(100-$B$2)/100, 'azure-vm-prices-1Y'!B$2:B$117,  "&gt;="&amp;G93*(100-$B$2)/100, 'azure-vm-prices-1Y'!D$2:D$117,  K93, 'azure-vm-prices-1Y'!E$2:E$117,  L93)),"")</f>
        <v>0</v>
      </c>
      <c r="Y93" s="4">
        <f>IF(Q93="YES",VLOOKUP(Z93 &amp; K93 &amp; L93,'azure-vm-prices-3Y'!G$2:H$118  , 2, 0),"")</f>
        <v>0</v>
      </c>
      <c r="Z93" s="4">
        <f>IF(Q93="YES", IF(O93="YES" , _xlfn.MINIFS('azure-vm-prices-3Y'!C$2:C$117,   'azure-vm-prices-3Y'!A$2:A$117  ,"&gt;="&amp;F93*(100-$B$2)/100, 'azure-vm-prices-3Y'!B$2:B$117  ,"&gt;="&amp;G93*(100-$B$2)/100, 'azure-vm-prices-3Y'!D$2:D$117,  K93, 'azure-vm-prices-3Y'!E$2:E$117,  L93), _xlfn.MINIFS('azure-vm-prices-3Y'!I$2:I$117,   'azure-vm-prices-3Y'!A$2:A$117  ,"&gt;="&amp;F93*(100-$B$2)/100, 'azure-vm-prices-3Y'!B$2:B$117,  "&gt;="&amp;G93*(100-$B$2)/100, 'azure-vm-prices-3Y'!D$2:D$117,  K93, 'azure-vm-prices-3Y'!E$2:E$117,  L93)),"")</f>
        <v>0</v>
      </c>
      <c r="AA93" s="4">
        <f>IF(Q93="YES",N93*V93*12,"")</f>
        <v>0</v>
      </c>
      <c r="AB93" s="4">
        <f>IF(Q93="YES",X93*8760,"")</f>
        <v>0</v>
      </c>
      <c r="AC93" s="4">
        <f>IF(Q93="YES",Z93*8760,"")</f>
        <v>0</v>
      </c>
      <c r="AD93" s="4">
        <f>IF(Q93="YES",IF(P93="YES", MIN(AA93:AC93), AA93),"")</f>
        <v>0</v>
      </c>
      <c r="AE93" s="4">
        <f>IF(AND(I93="STANDARD",Q93="YES",H93&lt;'azure-standard-disk-prices'!B2, H93&gt;0),1+IF(M93="YES",1),"")</f>
        <v>0</v>
      </c>
      <c r="AF93" s="4">
        <f>IF(AND(I93="STANDARD",Q93="YES",H93&gt;'azure-standard-disk-prices'!B2,H93&lt;'azure-standard-disk-prices'!B3),1+IF(M93="YES",1),"")</f>
        <v>0</v>
      </c>
      <c r="AG93" s="4">
        <f>IF(AND(I93="STANDARD",Q93="YES",H93&gt;'azure-standard-disk-prices'!B3,H93&lt;'azure-standard-disk-prices'!B4),1+IF(M93="YES",1),"")</f>
        <v>0</v>
      </c>
      <c r="AH93" s="4">
        <f>IF(AND(I93="STANDARD",Q93="YES",H93&gt;'azure-standard-disk-prices'!B4,H93&lt;'azure-standard-disk-prices'!B5),1+IF(M93="YES",1),"")</f>
        <v>0</v>
      </c>
      <c r="AI93" s="4">
        <f>IF(AND(I93="STANDARD",Q93="YES",H93&gt;'azure-standard-disk-prices'!B5,H93&lt;'azure-standard-disk-prices'!B6),1+IF(M93="YES",1),"")</f>
        <v>0</v>
      </c>
      <c r="AJ93" s="4">
        <f>IF(AND(I93="STANDARD",Q93="YES",H93&gt;'azure-standard-disk-prices'!B6,H93&lt;'azure-standard-disk-prices'!B7),1+IF(M93="YES",1),"")</f>
        <v>0</v>
      </c>
      <c r="AK93" s="4">
        <f>IF(AND(I93="STANDARD",Q93="YES",H93&gt;'azure-standard-disk-prices'!B7,H93&lt;'azure-standard-disk-prices'!B8),1+IF(M93="YES",1),"")</f>
        <v>0</v>
      </c>
      <c r="AL93" s="4">
        <f>IF(AND(I93="STANDARD",Q93="YES",H93&gt;'azure-standard-disk-prices'!B8,H93&lt;'azure-standard-disk-prices'!B9),1+IF(M93="YES",1),"")</f>
        <v>0</v>
      </c>
      <c r="AM93" s="4">
        <f>IF(AND(I92="PREMIUM",Q92="YES",H92&lt;'azure-premium-disk-prices'!B2,H92&gt;0),1+IF(M92="YES",1),"")</f>
        <v>0</v>
      </c>
      <c r="AN93" s="4">
        <f>IF(AND(I92="PREMIUM",Q92="YES",H92&gt;'azure-premium-disk-prices'!B2,H92&lt;'azure-premium-disk-prices'!B3),1+IF(M92="YES",1),"")</f>
        <v>0</v>
      </c>
      <c r="AO93" s="4">
        <f>IF(AND(I92="PREMIUM",Q92="YES",H92&gt;'azure-premium-disk-prices'!B3,H92&lt;'azure-premium-disk-prices'!B4),1+IF(M92="YES",1),"")</f>
        <v>0</v>
      </c>
      <c r="AP93" s="4">
        <f>IF(AND(I92="PREMIUM",Q92="YES",H92&gt;'azure-premium-disk-prices'!B4,H92&lt;'azure-premium-disk-prices'!B5),1+IF(M92="YES",1),"")</f>
        <v>0</v>
      </c>
      <c r="AQ93" s="4">
        <f>IF(AND(I92="PREMIUM",Q92="YES",H92&gt;'azure-premium-disk-prices'!B5,H92&lt;'azure-premium-disk-prices'!B6),1+IF(M92="YES",1),"")</f>
        <v>0</v>
      </c>
      <c r="AR93" s="4">
        <f>IF(AND(I92="PREMIUM",Q92="YES",H92&gt;'azure-premium-disk-prices'!B6,H92&lt;'azure-premium-disk-prices'!B7),1+IF(M92="YES",1),"")</f>
        <v>0</v>
      </c>
      <c r="AS93" s="4">
        <f>IF(AND(I92="PREMIUM",Q92="YES",H92&gt;'azure-premium-disk-prices'!B7,H92&lt;'azure-premium-disk-prices'!B8),1+IF(M92="YES",1),"")</f>
        <v>0</v>
      </c>
      <c r="AT93" s="4">
        <f>IF(AND(I92="PREMIUM",Q92="YES",H92&gt;'azure-premium-disk-prices'!B8,H92&lt;'azure-premium-disk-prices'!B9),1+IF(M92="YES",1),"")</f>
        <v>0</v>
      </c>
      <c r="AU93" s="4">
        <f>IF(AND(M93="YES", Q93="YES"),1,"")</f>
        <v>0</v>
      </c>
      <c r="AV93" s="4">
        <f>IF(AND(J93="STANDARD", Q93="YES"), IF(M93="YES",2,1) ,"")</f>
        <v>0</v>
      </c>
      <c r="AW93" s="4">
        <f>IF( AND(J93="PREMIUM",  Q93="YES"), IF(M93="YES",2,1) ,"")</f>
        <v>0</v>
      </c>
    </row>
    <row r="94" spans="5:49">
      <c r="E94" s="3"/>
      <c r="F94" s="3"/>
      <c r="G94" s="3"/>
      <c r="H94" s="3"/>
      <c r="I94" s="3" t="s">
        <v>10</v>
      </c>
      <c r="J94" s="3" t="s">
        <v>10</v>
      </c>
      <c r="K94" s="3" t="s">
        <v>7</v>
      </c>
      <c r="L94" s="3" t="s">
        <v>7</v>
      </c>
      <c r="M94" s="3" t="s">
        <v>7</v>
      </c>
      <c r="N94" s="3">
        <v>730</v>
      </c>
      <c r="O94" s="3" t="s">
        <v>7</v>
      </c>
      <c r="P94" s="3" t="s">
        <v>3</v>
      </c>
      <c r="Q94" s="3">
        <f>IF(AND(E94&lt;&gt;"", F94&lt;&gt;"", G94&lt;&gt;"", H94&lt;&gt;"", I94&lt;&gt;"", J94&lt;&gt;"", K94&lt;&gt;"", L94&lt;&gt;"", M94&lt;&gt;"", N94&lt;&gt;"", O94&lt;&gt;""),"YES","NO")</f>
        <v>0</v>
      </c>
      <c r="R94" s="4">
        <f>IF(AD94=AA94, U94, IF(AD94=AB94,W94,Y94))</f>
        <v>0</v>
      </c>
      <c r="S94" s="4">
        <f>AD94</f>
        <v>0</v>
      </c>
      <c r="T94" s="4">
        <f> IF(AA94="" ,"",IF(AD94=AA94, "PAYG", IF(AD94=AB94,"1Y RI","3Y RI")))</f>
        <v>0</v>
      </c>
      <c r="U94" s="4">
        <f>IF(Q94="YES",VLOOKUP(V94 &amp; K94 &amp; L94,'azure-vm-prices-base'!G$2:H$118, 2, 0),"")</f>
        <v>0</v>
      </c>
      <c r="V94" s="4">
        <f>IF(Q94="YES", IF(O94="YES" , _xlfn.MINIFS('azure-vm-prices-base'!C$2:C$117, 'azure-vm-prices-base'!A$2:A$117,"&gt;="&amp;F94*(100-$B$2)/100, 'azure-vm-prices-base'!B$2:B$117,"&gt;="&amp;G94*(100-$B$2)/100, 'azure-vm-prices-base'!D$2:D$117,K94, 'azure-vm-prices-base'!E$2:E$117,L94), _xlfn.MINIFS('azure-vm-prices-base'!I$2:I$117, 'azure-vm-prices-base'!A$2:A$117,"&gt;="&amp;F94*(100-$B$2)/100, 'azure-vm-prices-base'!B$2:B$117,"&gt;="&amp;G94*(100-$B$2)/100, 'azure-vm-prices-base'!D$2:D$117,K94, 'azure-vm-prices-base'!E$2:E$117,L94)),"")</f>
        <v>0</v>
      </c>
      <c r="W94" s="4">
        <f>IF(Q94="YES",VLOOKUP(X94 &amp; K94 &amp; L94,'azure-vm-prices-1Y'!G$2:H$118  , 2, 0),"")</f>
        <v>0</v>
      </c>
      <c r="X94" s="4">
        <f>IF(Q94="YES", IF(O94="YES" , _xlfn.MINIFS('azure-vm-prices-1Y'!C$2:C$117,   'azure-vm-prices-1Y'!A$2:A$117  ,"&gt;="&amp;F94*(100-$B$2)/100, 'azure-vm-prices-1Y'!B$2:B$117  ,"&gt;="&amp;G94*(100-$B$2)/100, 'azure-vm-prices-1Y'!D$2:D$117,  K94, 'azure-vm-prices-1Y'!E$2:E$117,  L94), _xlfn.MINIFS('azure-vm-prices-1Y'!I$2:I$117,   'azure-vm-prices-1Y'!A$2:A$117  ,"&gt;="&amp;F94*(100-$B$2)/100, 'azure-vm-prices-1Y'!B$2:B$117,  "&gt;="&amp;G94*(100-$B$2)/100, 'azure-vm-prices-1Y'!D$2:D$117,  K94, 'azure-vm-prices-1Y'!E$2:E$117,  L94)),"")</f>
        <v>0</v>
      </c>
      <c r="Y94" s="4">
        <f>IF(Q94="YES",VLOOKUP(Z94 &amp; K94 &amp; L94,'azure-vm-prices-3Y'!G$2:H$118  , 2, 0),"")</f>
        <v>0</v>
      </c>
      <c r="Z94" s="4">
        <f>IF(Q94="YES", IF(O94="YES" , _xlfn.MINIFS('azure-vm-prices-3Y'!C$2:C$117,   'azure-vm-prices-3Y'!A$2:A$117  ,"&gt;="&amp;F94*(100-$B$2)/100, 'azure-vm-prices-3Y'!B$2:B$117  ,"&gt;="&amp;G94*(100-$B$2)/100, 'azure-vm-prices-3Y'!D$2:D$117,  K94, 'azure-vm-prices-3Y'!E$2:E$117,  L94), _xlfn.MINIFS('azure-vm-prices-3Y'!I$2:I$117,   'azure-vm-prices-3Y'!A$2:A$117  ,"&gt;="&amp;F94*(100-$B$2)/100, 'azure-vm-prices-3Y'!B$2:B$117,  "&gt;="&amp;G94*(100-$B$2)/100, 'azure-vm-prices-3Y'!D$2:D$117,  K94, 'azure-vm-prices-3Y'!E$2:E$117,  L94)),"")</f>
        <v>0</v>
      </c>
      <c r="AA94" s="4">
        <f>IF(Q94="YES",N94*V94*12,"")</f>
        <v>0</v>
      </c>
      <c r="AB94" s="4">
        <f>IF(Q94="YES",X94*8760,"")</f>
        <v>0</v>
      </c>
      <c r="AC94" s="4">
        <f>IF(Q94="YES",Z94*8760,"")</f>
        <v>0</v>
      </c>
      <c r="AD94" s="4">
        <f>IF(Q94="YES",IF(P94="YES", MIN(AA94:AC94), AA94),"")</f>
        <v>0</v>
      </c>
      <c r="AE94" s="4">
        <f>IF(AND(I94="STANDARD",Q94="YES",H94&lt;'azure-standard-disk-prices'!B2, H94&gt;0),1+IF(M94="YES",1),"")</f>
        <v>0</v>
      </c>
      <c r="AF94" s="4">
        <f>IF(AND(I94="STANDARD",Q94="YES",H94&gt;'azure-standard-disk-prices'!B2,H94&lt;'azure-standard-disk-prices'!B3),1+IF(M94="YES",1),"")</f>
        <v>0</v>
      </c>
      <c r="AG94" s="4">
        <f>IF(AND(I94="STANDARD",Q94="YES",H94&gt;'azure-standard-disk-prices'!B3,H94&lt;'azure-standard-disk-prices'!B4),1+IF(M94="YES",1),"")</f>
        <v>0</v>
      </c>
      <c r="AH94" s="4">
        <f>IF(AND(I94="STANDARD",Q94="YES",H94&gt;'azure-standard-disk-prices'!B4,H94&lt;'azure-standard-disk-prices'!B5),1+IF(M94="YES",1),"")</f>
        <v>0</v>
      </c>
      <c r="AI94" s="4">
        <f>IF(AND(I94="STANDARD",Q94="YES",H94&gt;'azure-standard-disk-prices'!B5,H94&lt;'azure-standard-disk-prices'!B6),1+IF(M94="YES",1),"")</f>
        <v>0</v>
      </c>
      <c r="AJ94" s="4">
        <f>IF(AND(I94="STANDARD",Q94="YES",H94&gt;'azure-standard-disk-prices'!B6,H94&lt;'azure-standard-disk-prices'!B7),1+IF(M94="YES",1),"")</f>
        <v>0</v>
      </c>
      <c r="AK94" s="4">
        <f>IF(AND(I94="STANDARD",Q94="YES",H94&gt;'azure-standard-disk-prices'!B7,H94&lt;'azure-standard-disk-prices'!B8),1+IF(M94="YES",1),"")</f>
        <v>0</v>
      </c>
      <c r="AL94" s="4">
        <f>IF(AND(I94="STANDARD",Q94="YES",H94&gt;'azure-standard-disk-prices'!B8,H94&lt;'azure-standard-disk-prices'!B9),1+IF(M94="YES",1),"")</f>
        <v>0</v>
      </c>
      <c r="AM94" s="4">
        <f>IF(AND(I93="PREMIUM",Q93="YES",H93&lt;'azure-premium-disk-prices'!B2,H93&gt;0),1+IF(M93="YES",1),"")</f>
        <v>0</v>
      </c>
      <c r="AN94" s="4">
        <f>IF(AND(I93="PREMIUM",Q93="YES",H93&gt;'azure-premium-disk-prices'!B2,H93&lt;'azure-premium-disk-prices'!B3),1+IF(M93="YES",1),"")</f>
        <v>0</v>
      </c>
      <c r="AO94" s="4">
        <f>IF(AND(I93="PREMIUM",Q93="YES",H93&gt;'azure-premium-disk-prices'!B3,H93&lt;'azure-premium-disk-prices'!B4),1+IF(M93="YES",1),"")</f>
        <v>0</v>
      </c>
      <c r="AP94" s="4">
        <f>IF(AND(I93="PREMIUM",Q93="YES",H93&gt;'azure-premium-disk-prices'!B4,H93&lt;'azure-premium-disk-prices'!B5),1+IF(M93="YES",1),"")</f>
        <v>0</v>
      </c>
      <c r="AQ94" s="4">
        <f>IF(AND(I93="PREMIUM",Q93="YES",H93&gt;'azure-premium-disk-prices'!B5,H93&lt;'azure-premium-disk-prices'!B6),1+IF(M93="YES",1),"")</f>
        <v>0</v>
      </c>
      <c r="AR94" s="4">
        <f>IF(AND(I93="PREMIUM",Q93="YES",H93&gt;'azure-premium-disk-prices'!B6,H93&lt;'azure-premium-disk-prices'!B7),1+IF(M93="YES",1),"")</f>
        <v>0</v>
      </c>
      <c r="AS94" s="4">
        <f>IF(AND(I93="PREMIUM",Q93="YES",H93&gt;'azure-premium-disk-prices'!B7,H93&lt;'azure-premium-disk-prices'!B8),1+IF(M93="YES",1),"")</f>
        <v>0</v>
      </c>
      <c r="AT94" s="4">
        <f>IF(AND(I93="PREMIUM",Q93="YES",H93&gt;'azure-premium-disk-prices'!B8,H93&lt;'azure-premium-disk-prices'!B9),1+IF(M93="YES",1),"")</f>
        <v>0</v>
      </c>
      <c r="AU94" s="4">
        <f>IF(AND(M94="YES", Q94="YES"),1,"")</f>
        <v>0</v>
      </c>
      <c r="AV94" s="4">
        <f>IF(AND(J94="STANDARD", Q94="YES"), IF(M94="YES",2,1) ,"")</f>
        <v>0</v>
      </c>
      <c r="AW94" s="4">
        <f>IF( AND(J94="PREMIUM",  Q94="YES"), IF(M94="YES",2,1) ,"")</f>
        <v>0</v>
      </c>
    </row>
    <row r="95" spans="5:49">
      <c r="E95" s="3"/>
      <c r="F95" s="3"/>
      <c r="G95" s="3"/>
      <c r="H95" s="3"/>
      <c r="I95" s="3" t="s">
        <v>10</v>
      </c>
      <c r="J95" s="3" t="s">
        <v>10</v>
      </c>
      <c r="K95" s="3" t="s">
        <v>7</v>
      </c>
      <c r="L95" s="3" t="s">
        <v>7</v>
      </c>
      <c r="M95" s="3" t="s">
        <v>7</v>
      </c>
      <c r="N95" s="3">
        <v>730</v>
      </c>
      <c r="O95" s="3" t="s">
        <v>7</v>
      </c>
      <c r="P95" s="3" t="s">
        <v>3</v>
      </c>
      <c r="Q95" s="3">
        <f>IF(AND(E95&lt;&gt;"", F95&lt;&gt;"", G95&lt;&gt;"", H95&lt;&gt;"", I95&lt;&gt;"", J95&lt;&gt;"", K95&lt;&gt;"", L95&lt;&gt;"", M95&lt;&gt;"", N95&lt;&gt;"", O95&lt;&gt;""),"YES","NO")</f>
        <v>0</v>
      </c>
      <c r="R95" s="4">
        <f>IF(AD95=AA95, U95, IF(AD95=AB95,W95,Y95))</f>
        <v>0</v>
      </c>
      <c r="S95" s="4">
        <f>AD95</f>
        <v>0</v>
      </c>
      <c r="T95" s="4">
        <f> IF(AA95="" ,"",IF(AD95=AA95, "PAYG", IF(AD95=AB95,"1Y RI","3Y RI")))</f>
        <v>0</v>
      </c>
      <c r="U95" s="4">
        <f>IF(Q95="YES",VLOOKUP(V95 &amp; K95 &amp; L95,'azure-vm-prices-base'!G$2:H$118, 2, 0),"")</f>
        <v>0</v>
      </c>
      <c r="V95" s="4">
        <f>IF(Q95="YES", IF(O95="YES" , _xlfn.MINIFS('azure-vm-prices-base'!C$2:C$117, 'azure-vm-prices-base'!A$2:A$117,"&gt;="&amp;F95*(100-$B$2)/100, 'azure-vm-prices-base'!B$2:B$117,"&gt;="&amp;G95*(100-$B$2)/100, 'azure-vm-prices-base'!D$2:D$117,K95, 'azure-vm-prices-base'!E$2:E$117,L95), _xlfn.MINIFS('azure-vm-prices-base'!I$2:I$117, 'azure-vm-prices-base'!A$2:A$117,"&gt;="&amp;F95*(100-$B$2)/100, 'azure-vm-prices-base'!B$2:B$117,"&gt;="&amp;G95*(100-$B$2)/100, 'azure-vm-prices-base'!D$2:D$117,K95, 'azure-vm-prices-base'!E$2:E$117,L95)),"")</f>
        <v>0</v>
      </c>
      <c r="W95" s="4">
        <f>IF(Q95="YES",VLOOKUP(X95 &amp; K95 &amp; L95,'azure-vm-prices-1Y'!G$2:H$118  , 2, 0),"")</f>
        <v>0</v>
      </c>
      <c r="X95" s="4">
        <f>IF(Q95="YES", IF(O95="YES" , _xlfn.MINIFS('azure-vm-prices-1Y'!C$2:C$117,   'azure-vm-prices-1Y'!A$2:A$117  ,"&gt;="&amp;F95*(100-$B$2)/100, 'azure-vm-prices-1Y'!B$2:B$117  ,"&gt;="&amp;G95*(100-$B$2)/100, 'azure-vm-prices-1Y'!D$2:D$117,  K95, 'azure-vm-prices-1Y'!E$2:E$117,  L95), _xlfn.MINIFS('azure-vm-prices-1Y'!I$2:I$117,   'azure-vm-prices-1Y'!A$2:A$117  ,"&gt;="&amp;F95*(100-$B$2)/100, 'azure-vm-prices-1Y'!B$2:B$117,  "&gt;="&amp;G95*(100-$B$2)/100, 'azure-vm-prices-1Y'!D$2:D$117,  K95, 'azure-vm-prices-1Y'!E$2:E$117,  L95)),"")</f>
        <v>0</v>
      </c>
      <c r="Y95" s="4">
        <f>IF(Q95="YES",VLOOKUP(Z95 &amp; K95 &amp; L95,'azure-vm-prices-3Y'!G$2:H$118  , 2, 0),"")</f>
        <v>0</v>
      </c>
      <c r="Z95" s="4">
        <f>IF(Q95="YES", IF(O95="YES" , _xlfn.MINIFS('azure-vm-prices-3Y'!C$2:C$117,   'azure-vm-prices-3Y'!A$2:A$117  ,"&gt;="&amp;F95*(100-$B$2)/100, 'azure-vm-prices-3Y'!B$2:B$117  ,"&gt;="&amp;G95*(100-$B$2)/100, 'azure-vm-prices-3Y'!D$2:D$117,  K95, 'azure-vm-prices-3Y'!E$2:E$117,  L95), _xlfn.MINIFS('azure-vm-prices-3Y'!I$2:I$117,   'azure-vm-prices-3Y'!A$2:A$117  ,"&gt;="&amp;F95*(100-$B$2)/100, 'azure-vm-prices-3Y'!B$2:B$117,  "&gt;="&amp;G95*(100-$B$2)/100, 'azure-vm-prices-3Y'!D$2:D$117,  K95, 'azure-vm-prices-3Y'!E$2:E$117,  L95)),"")</f>
        <v>0</v>
      </c>
      <c r="AA95" s="4">
        <f>IF(Q95="YES",N95*V95*12,"")</f>
        <v>0</v>
      </c>
      <c r="AB95" s="4">
        <f>IF(Q95="YES",X95*8760,"")</f>
        <v>0</v>
      </c>
      <c r="AC95" s="4">
        <f>IF(Q95="YES",Z95*8760,"")</f>
        <v>0</v>
      </c>
      <c r="AD95" s="4">
        <f>IF(Q95="YES",IF(P95="YES", MIN(AA95:AC95), AA95),"")</f>
        <v>0</v>
      </c>
      <c r="AE95" s="4">
        <f>IF(AND(I95="STANDARD",Q95="YES",H95&lt;'azure-standard-disk-prices'!B2, H95&gt;0),1+IF(M95="YES",1),"")</f>
        <v>0</v>
      </c>
      <c r="AF95" s="4">
        <f>IF(AND(I95="STANDARD",Q95="YES",H95&gt;'azure-standard-disk-prices'!B2,H95&lt;'azure-standard-disk-prices'!B3),1+IF(M95="YES",1),"")</f>
        <v>0</v>
      </c>
      <c r="AG95" s="4">
        <f>IF(AND(I95="STANDARD",Q95="YES",H95&gt;'azure-standard-disk-prices'!B3,H95&lt;'azure-standard-disk-prices'!B4),1+IF(M95="YES",1),"")</f>
        <v>0</v>
      </c>
      <c r="AH95" s="4">
        <f>IF(AND(I95="STANDARD",Q95="YES",H95&gt;'azure-standard-disk-prices'!B4,H95&lt;'azure-standard-disk-prices'!B5),1+IF(M95="YES",1),"")</f>
        <v>0</v>
      </c>
      <c r="AI95" s="4">
        <f>IF(AND(I95="STANDARD",Q95="YES",H95&gt;'azure-standard-disk-prices'!B5,H95&lt;'azure-standard-disk-prices'!B6),1+IF(M95="YES",1),"")</f>
        <v>0</v>
      </c>
      <c r="AJ95" s="4">
        <f>IF(AND(I95="STANDARD",Q95="YES",H95&gt;'azure-standard-disk-prices'!B6,H95&lt;'azure-standard-disk-prices'!B7),1+IF(M95="YES",1),"")</f>
        <v>0</v>
      </c>
      <c r="AK95" s="4">
        <f>IF(AND(I95="STANDARD",Q95="YES",H95&gt;'azure-standard-disk-prices'!B7,H95&lt;'azure-standard-disk-prices'!B8),1+IF(M95="YES",1),"")</f>
        <v>0</v>
      </c>
      <c r="AL95" s="4">
        <f>IF(AND(I95="STANDARD",Q95="YES",H95&gt;'azure-standard-disk-prices'!B8,H95&lt;'azure-standard-disk-prices'!B9),1+IF(M95="YES",1),"")</f>
        <v>0</v>
      </c>
      <c r="AM95" s="4">
        <f>IF(AND(I94="PREMIUM",Q94="YES",H94&lt;'azure-premium-disk-prices'!B2,H94&gt;0),1+IF(M94="YES",1),"")</f>
        <v>0</v>
      </c>
      <c r="AN95" s="4">
        <f>IF(AND(I94="PREMIUM",Q94="YES",H94&gt;'azure-premium-disk-prices'!B2,H94&lt;'azure-premium-disk-prices'!B3),1+IF(M94="YES",1),"")</f>
        <v>0</v>
      </c>
      <c r="AO95" s="4">
        <f>IF(AND(I94="PREMIUM",Q94="YES",H94&gt;'azure-premium-disk-prices'!B3,H94&lt;'azure-premium-disk-prices'!B4),1+IF(M94="YES",1),"")</f>
        <v>0</v>
      </c>
      <c r="AP95" s="4">
        <f>IF(AND(I94="PREMIUM",Q94="YES",H94&gt;'azure-premium-disk-prices'!B4,H94&lt;'azure-premium-disk-prices'!B5),1+IF(M94="YES",1),"")</f>
        <v>0</v>
      </c>
      <c r="AQ95" s="4">
        <f>IF(AND(I94="PREMIUM",Q94="YES",H94&gt;'azure-premium-disk-prices'!B5,H94&lt;'azure-premium-disk-prices'!B6),1+IF(M94="YES",1),"")</f>
        <v>0</v>
      </c>
      <c r="AR95" s="4">
        <f>IF(AND(I94="PREMIUM",Q94="YES",H94&gt;'azure-premium-disk-prices'!B6,H94&lt;'azure-premium-disk-prices'!B7),1+IF(M94="YES",1),"")</f>
        <v>0</v>
      </c>
      <c r="AS95" s="4">
        <f>IF(AND(I94="PREMIUM",Q94="YES",H94&gt;'azure-premium-disk-prices'!B7,H94&lt;'azure-premium-disk-prices'!B8),1+IF(M94="YES",1),"")</f>
        <v>0</v>
      </c>
      <c r="AT95" s="4">
        <f>IF(AND(I94="PREMIUM",Q94="YES",H94&gt;'azure-premium-disk-prices'!B8,H94&lt;'azure-premium-disk-prices'!B9),1+IF(M94="YES",1),"")</f>
        <v>0</v>
      </c>
      <c r="AU95" s="4">
        <f>IF(AND(M95="YES", Q95="YES"),1,"")</f>
        <v>0</v>
      </c>
      <c r="AV95" s="4">
        <f>IF(AND(J95="STANDARD", Q95="YES"), IF(M95="YES",2,1) ,"")</f>
        <v>0</v>
      </c>
      <c r="AW95" s="4">
        <f>IF( AND(J95="PREMIUM",  Q95="YES"), IF(M95="YES",2,1) ,"")</f>
        <v>0</v>
      </c>
    </row>
    <row r="96" spans="5:49">
      <c r="E96" s="3"/>
      <c r="F96" s="3"/>
      <c r="G96" s="3"/>
      <c r="H96" s="3"/>
      <c r="I96" s="3" t="s">
        <v>10</v>
      </c>
      <c r="J96" s="3" t="s">
        <v>10</v>
      </c>
      <c r="K96" s="3" t="s">
        <v>7</v>
      </c>
      <c r="L96" s="3" t="s">
        <v>7</v>
      </c>
      <c r="M96" s="3" t="s">
        <v>7</v>
      </c>
      <c r="N96" s="3">
        <v>730</v>
      </c>
      <c r="O96" s="3" t="s">
        <v>7</v>
      </c>
      <c r="P96" s="3" t="s">
        <v>3</v>
      </c>
      <c r="Q96" s="3">
        <f>IF(AND(E96&lt;&gt;"", F96&lt;&gt;"", G96&lt;&gt;"", H96&lt;&gt;"", I96&lt;&gt;"", J96&lt;&gt;"", K96&lt;&gt;"", L96&lt;&gt;"", M96&lt;&gt;"", N96&lt;&gt;"", O96&lt;&gt;""),"YES","NO")</f>
        <v>0</v>
      </c>
      <c r="R96" s="4">
        <f>IF(AD96=AA96, U96, IF(AD96=AB96,W96,Y96))</f>
        <v>0</v>
      </c>
      <c r="S96" s="4">
        <f>AD96</f>
        <v>0</v>
      </c>
      <c r="T96" s="4">
        <f> IF(AA96="" ,"",IF(AD96=AA96, "PAYG", IF(AD96=AB96,"1Y RI","3Y RI")))</f>
        <v>0</v>
      </c>
      <c r="U96" s="4">
        <f>IF(Q96="YES",VLOOKUP(V96 &amp; K96 &amp; L96,'azure-vm-prices-base'!G$2:H$118, 2, 0),"")</f>
        <v>0</v>
      </c>
      <c r="V96" s="4">
        <f>IF(Q96="YES", IF(O96="YES" , _xlfn.MINIFS('azure-vm-prices-base'!C$2:C$117, 'azure-vm-prices-base'!A$2:A$117,"&gt;="&amp;F96*(100-$B$2)/100, 'azure-vm-prices-base'!B$2:B$117,"&gt;="&amp;G96*(100-$B$2)/100, 'azure-vm-prices-base'!D$2:D$117,K96, 'azure-vm-prices-base'!E$2:E$117,L96), _xlfn.MINIFS('azure-vm-prices-base'!I$2:I$117, 'azure-vm-prices-base'!A$2:A$117,"&gt;="&amp;F96*(100-$B$2)/100, 'azure-vm-prices-base'!B$2:B$117,"&gt;="&amp;G96*(100-$B$2)/100, 'azure-vm-prices-base'!D$2:D$117,K96, 'azure-vm-prices-base'!E$2:E$117,L96)),"")</f>
        <v>0</v>
      </c>
      <c r="W96" s="4">
        <f>IF(Q96="YES",VLOOKUP(X96 &amp; K96 &amp; L96,'azure-vm-prices-1Y'!G$2:H$118  , 2, 0),"")</f>
        <v>0</v>
      </c>
      <c r="X96" s="4">
        <f>IF(Q96="YES", IF(O96="YES" , _xlfn.MINIFS('azure-vm-prices-1Y'!C$2:C$117,   'azure-vm-prices-1Y'!A$2:A$117  ,"&gt;="&amp;F96*(100-$B$2)/100, 'azure-vm-prices-1Y'!B$2:B$117  ,"&gt;="&amp;G96*(100-$B$2)/100, 'azure-vm-prices-1Y'!D$2:D$117,  K96, 'azure-vm-prices-1Y'!E$2:E$117,  L96), _xlfn.MINIFS('azure-vm-prices-1Y'!I$2:I$117,   'azure-vm-prices-1Y'!A$2:A$117  ,"&gt;="&amp;F96*(100-$B$2)/100, 'azure-vm-prices-1Y'!B$2:B$117,  "&gt;="&amp;G96*(100-$B$2)/100, 'azure-vm-prices-1Y'!D$2:D$117,  K96, 'azure-vm-prices-1Y'!E$2:E$117,  L96)),"")</f>
        <v>0</v>
      </c>
      <c r="Y96" s="4">
        <f>IF(Q96="YES",VLOOKUP(Z96 &amp; K96 &amp; L96,'azure-vm-prices-3Y'!G$2:H$118  , 2, 0),"")</f>
        <v>0</v>
      </c>
      <c r="Z96" s="4">
        <f>IF(Q96="YES", IF(O96="YES" , _xlfn.MINIFS('azure-vm-prices-3Y'!C$2:C$117,   'azure-vm-prices-3Y'!A$2:A$117  ,"&gt;="&amp;F96*(100-$B$2)/100, 'azure-vm-prices-3Y'!B$2:B$117  ,"&gt;="&amp;G96*(100-$B$2)/100, 'azure-vm-prices-3Y'!D$2:D$117,  K96, 'azure-vm-prices-3Y'!E$2:E$117,  L96), _xlfn.MINIFS('azure-vm-prices-3Y'!I$2:I$117,   'azure-vm-prices-3Y'!A$2:A$117  ,"&gt;="&amp;F96*(100-$B$2)/100, 'azure-vm-prices-3Y'!B$2:B$117,  "&gt;="&amp;G96*(100-$B$2)/100, 'azure-vm-prices-3Y'!D$2:D$117,  K96, 'azure-vm-prices-3Y'!E$2:E$117,  L96)),"")</f>
        <v>0</v>
      </c>
      <c r="AA96" s="4">
        <f>IF(Q96="YES",N96*V96*12,"")</f>
        <v>0</v>
      </c>
      <c r="AB96" s="4">
        <f>IF(Q96="YES",X96*8760,"")</f>
        <v>0</v>
      </c>
      <c r="AC96" s="4">
        <f>IF(Q96="YES",Z96*8760,"")</f>
        <v>0</v>
      </c>
      <c r="AD96" s="4">
        <f>IF(Q96="YES",IF(P96="YES", MIN(AA96:AC96), AA96),"")</f>
        <v>0</v>
      </c>
      <c r="AE96" s="4">
        <f>IF(AND(I96="STANDARD",Q96="YES",H96&lt;'azure-standard-disk-prices'!B2, H96&gt;0),1+IF(M96="YES",1),"")</f>
        <v>0</v>
      </c>
      <c r="AF96" s="4">
        <f>IF(AND(I96="STANDARD",Q96="YES",H96&gt;'azure-standard-disk-prices'!B2,H96&lt;'azure-standard-disk-prices'!B3),1+IF(M96="YES",1),"")</f>
        <v>0</v>
      </c>
      <c r="AG96" s="4">
        <f>IF(AND(I96="STANDARD",Q96="YES",H96&gt;'azure-standard-disk-prices'!B3,H96&lt;'azure-standard-disk-prices'!B4),1+IF(M96="YES",1),"")</f>
        <v>0</v>
      </c>
      <c r="AH96" s="4">
        <f>IF(AND(I96="STANDARD",Q96="YES",H96&gt;'azure-standard-disk-prices'!B4,H96&lt;'azure-standard-disk-prices'!B5),1+IF(M96="YES",1),"")</f>
        <v>0</v>
      </c>
      <c r="AI96" s="4">
        <f>IF(AND(I96="STANDARD",Q96="YES",H96&gt;'azure-standard-disk-prices'!B5,H96&lt;'azure-standard-disk-prices'!B6),1+IF(M96="YES",1),"")</f>
        <v>0</v>
      </c>
      <c r="AJ96" s="4">
        <f>IF(AND(I96="STANDARD",Q96="YES",H96&gt;'azure-standard-disk-prices'!B6,H96&lt;'azure-standard-disk-prices'!B7),1+IF(M96="YES",1),"")</f>
        <v>0</v>
      </c>
      <c r="AK96" s="4">
        <f>IF(AND(I96="STANDARD",Q96="YES",H96&gt;'azure-standard-disk-prices'!B7,H96&lt;'azure-standard-disk-prices'!B8),1+IF(M96="YES",1),"")</f>
        <v>0</v>
      </c>
      <c r="AL96" s="4">
        <f>IF(AND(I96="STANDARD",Q96="YES",H96&gt;'azure-standard-disk-prices'!B8,H96&lt;'azure-standard-disk-prices'!B9),1+IF(M96="YES",1),"")</f>
        <v>0</v>
      </c>
      <c r="AM96" s="4">
        <f>IF(AND(I95="PREMIUM",Q95="YES",H95&lt;'azure-premium-disk-prices'!B2,H95&gt;0),1+IF(M95="YES",1),"")</f>
        <v>0</v>
      </c>
      <c r="AN96" s="4">
        <f>IF(AND(I95="PREMIUM",Q95="YES",H95&gt;'azure-premium-disk-prices'!B2,H95&lt;'azure-premium-disk-prices'!B3),1+IF(M95="YES",1),"")</f>
        <v>0</v>
      </c>
      <c r="AO96" s="4">
        <f>IF(AND(I95="PREMIUM",Q95="YES",H95&gt;'azure-premium-disk-prices'!B3,H95&lt;'azure-premium-disk-prices'!B4),1+IF(M95="YES",1),"")</f>
        <v>0</v>
      </c>
      <c r="AP96" s="4">
        <f>IF(AND(I95="PREMIUM",Q95="YES",H95&gt;'azure-premium-disk-prices'!B4,H95&lt;'azure-premium-disk-prices'!B5),1+IF(M95="YES",1),"")</f>
        <v>0</v>
      </c>
      <c r="AQ96" s="4">
        <f>IF(AND(I95="PREMIUM",Q95="YES",H95&gt;'azure-premium-disk-prices'!B5,H95&lt;'azure-premium-disk-prices'!B6),1+IF(M95="YES",1),"")</f>
        <v>0</v>
      </c>
      <c r="AR96" s="4">
        <f>IF(AND(I95="PREMIUM",Q95="YES",H95&gt;'azure-premium-disk-prices'!B6,H95&lt;'azure-premium-disk-prices'!B7),1+IF(M95="YES",1),"")</f>
        <v>0</v>
      </c>
      <c r="AS96" s="4">
        <f>IF(AND(I95="PREMIUM",Q95="YES",H95&gt;'azure-premium-disk-prices'!B7,H95&lt;'azure-premium-disk-prices'!B8),1+IF(M95="YES",1),"")</f>
        <v>0</v>
      </c>
      <c r="AT96" s="4">
        <f>IF(AND(I95="PREMIUM",Q95="YES",H95&gt;'azure-premium-disk-prices'!B8,H95&lt;'azure-premium-disk-prices'!B9),1+IF(M95="YES",1),"")</f>
        <v>0</v>
      </c>
      <c r="AU96" s="4">
        <f>IF(AND(M96="YES", Q96="YES"),1,"")</f>
        <v>0</v>
      </c>
      <c r="AV96" s="4">
        <f>IF(AND(J96="STANDARD", Q96="YES"), IF(M96="YES",2,1) ,"")</f>
        <v>0</v>
      </c>
      <c r="AW96" s="4">
        <f>IF( AND(J96="PREMIUM",  Q96="YES"), IF(M96="YES",2,1) ,"")</f>
        <v>0</v>
      </c>
    </row>
    <row r="97" spans="5:49">
      <c r="E97" s="3"/>
      <c r="F97" s="3"/>
      <c r="G97" s="3"/>
      <c r="H97" s="3"/>
      <c r="I97" s="3" t="s">
        <v>10</v>
      </c>
      <c r="J97" s="3" t="s">
        <v>10</v>
      </c>
      <c r="K97" s="3" t="s">
        <v>7</v>
      </c>
      <c r="L97" s="3" t="s">
        <v>7</v>
      </c>
      <c r="M97" s="3" t="s">
        <v>7</v>
      </c>
      <c r="N97" s="3">
        <v>730</v>
      </c>
      <c r="O97" s="3" t="s">
        <v>7</v>
      </c>
      <c r="P97" s="3" t="s">
        <v>3</v>
      </c>
      <c r="Q97" s="3">
        <f>IF(AND(E97&lt;&gt;"", F97&lt;&gt;"", G97&lt;&gt;"", H97&lt;&gt;"", I97&lt;&gt;"", J97&lt;&gt;"", K97&lt;&gt;"", L97&lt;&gt;"", M97&lt;&gt;"", N97&lt;&gt;"", O97&lt;&gt;""),"YES","NO")</f>
        <v>0</v>
      </c>
      <c r="R97" s="4">
        <f>IF(AD97=AA97, U97, IF(AD97=AB97,W97,Y97))</f>
        <v>0</v>
      </c>
      <c r="S97" s="4">
        <f>AD97</f>
        <v>0</v>
      </c>
      <c r="T97" s="4">
        <f> IF(AA97="" ,"",IF(AD97=AA97, "PAYG", IF(AD97=AB97,"1Y RI","3Y RI")))</f>
        <v>0</v>
      </c>
      <c r="U97" s="4">
        <f>IF(Q97="YES",VLOOKUP(V97 &amp; K97 &amp; L97,'azure-vm-prices-base'!G$2:H$118, 2, 0),"")</f>
        <v>0</v>
      </c>
      <c r="V97" s="4">
        <f>IF(Q97="YES", IF(O97="YES" , _xlfn.MINIFS('azure-vm-prices-base'!C$2:C$117, 'azure-vm-prices-base'!A$2:A$117,"&gt;="&amp;F97*(100-$B$2)/100, 'azure-vm-prices-base'!B$2:B$117,"&gt;="&amp;G97*(100-$B$2)/100, 'azure-vm-prices-base'!D$2:D$117,K97, 'azure-vm-prices-base'!E$2:E$117,L97), _xlfn.MINIFS('azure-vm-prices-base'!I$2:I$117, 'azure-vm-prices-base'!A$2:A$117,"&gt;="&amp;F97*(100-$B$2)/100, 'azure-vm-prices-base'!B$2:B$117,"&gt;="&amp;G97*(100-$B$2)/100, 'azure-vm-prices-base'!D$2:D$117,K97, 'azure-vm-prices-base'!E$2:E$117,L97)),"")</f>
        <v>0</v>
      </c>
      <c r="W97" s="4">
        <f>IF(Q97="YES",VLOOKUP(X97 &amp; K97 &amp; L97,'azure-vm-prices-1Y'!G$2:H$118  , 2, 0),"")</f>
        <v>0</v>
      </c>
      <c r="X97" s="4">
        <f>IF(Q97="YES", IF(O97="YES" , _xlfn.MINIFS('azure-vm-prices-1Y'!C$2:C$117,   'azure-vm-prices-1Y'!A$2:A$117  ,"&gt;="&amp;F97*(100-$B$2)/100, 'azure-vm-prices-1Y'!B$2:B$117  ,"&gt;="&amp;G97*(100-$B$2)/100, 'azure-vm-prices-1Y'!D$2:D$117,  K97, 'azure-vm-prices-1Y'!E$2:E$117,  L97), _xlfn.MINIFS('azure-vm-prices-1Y'!I$2:I$117,   'azure-vm-prices-1Y'!A$2:A$117  ,"&gt;="&amp;F97*(100-$B$2)/100, 'azure-vm-prices-1Y'!B$2:B$117,  "&gt;="&amp;G97*(100-$B$2)/100, 'azure-vm-prices-1Y'!D$2:D$117,  K97, 'azure-vm-prices-1Y'!E$2:E$117,  L97)),"")</f>
        <v>0</v>
      </c>
      <c r="Y97" s="4">
        <f>IF(Q97="YES",VLOOKUP(Z97 &amp; K97 &amp; L97,'azure-vm-prices-3Y'!G$2:H$118  , 2, 0),"")</f>
        <v>0</v>
      </c>
      <c r="Z97" s="4">
        <f>IF(Q97="YES", IF(O97="YES" , _xlfn.MINIFS('azure-vm-prices-3Y'!C$2:C$117,   'azure-vm-prices-3Y'!A$2:A$117  ,"&gt;="&amp;F97*(100-$B$2)/100, 'azure-vm-prices-3Y'!B$2:B$117  ,"&gt;="&amp;G97*(100-$B$2)/100, 'azure-vm-prices-3Y'!D$2:D$117,  K97, 'azure-vm-prices-3Y'!E$2:E$117,  L97), _xlfn.MINIFS('azure-vm-prices-3Y'!I$2:I$117,   'azure-vm-prices-3Y'!A$2:A$117  ,"&gt;="&amp;F97*(100-$B$2)/100, 'azure-vm-prices-3Y'!B$2:B$117,  "&gt;="&amp;G97*(100-$B$2)/100, 'azure-vm-prices-3Y'!D$2:D$117,  K97, 'azure-vm-prices-3Y'!E$2:E$117,  L97)),"")</f>
        <v>0</v>
      </c>
      <c r="AA97" s="4">
        <f>IF(Q97="YES",N97*V97*12,"")</f>
        <v>0</v>
      </c>
      <c r="AB97" s="4">
        <f>IF(Q97="YES",X97*8760,"")</f>
        <v>0</v>
      </c>
      <c r="AC97" s="4">
        <f>IF(Q97="YES",Z97*8760,"")</f>
        <v>0</v>
      </c>
      <c r="AD97" s="4">
        <f>IF(Q97="YES",IF(P97="YES", MIN(AA97:AC97), AA97),"")</f>
        <v>0</v>
      </c>
      <c r="AE97" s="4">
        <f>IF(AND(I97="STANDARD",Q97="YES",H97&lt;'azure-standard-disk-prices'!B2, H97&gt;0),1+IF(M97="YES",1),"")</f>
        <v>0</v>
      </c>
      <c r="AF97" s="4">
        <f>IF(AND(I97="STANDARD",Q97="YES",H97&gt;'azure-standard-disk-prices'!B2,H97&lt;'azure-standard-disk-prices'!B3),1+IF(M97="YES",1),"")</f>
        <v>0</v>
      </c>
      <c r="AG97" s="4">
        <f>IF(AND(I97="STANDARD",Q97="YES",H97&gt;'azure-standard-disk-prices'!B3,H97&lt;'azure-standard-disk-prices'!B4),1+IF(M97="YES",1),"")</f>
        <v>0</v>
      </c>
      <c r="AH97" s="4">
        <f>IF(AND(I97="STANDARD",Q97="YES",H97&gt;'azure-standard-disk-prices'!B4,H97&lt;'azure-standard-disk-prices'!B5),1+IF(M97="YES",1),"")</f>
        <v>0</v>
      </c>
      <c r="AI97" s="4">
        <f>IF(AND(I97="STANDARD",Q97="YES",H97&gt;'azure-standard-disk-prices'!B5,H97&lt;'azure-standard-disk-prices'!B6),1+IF(M97="YES",1),"")</f>
        <v>0</v>
      </c>
      <c r="AJ97" s="4">
        <f>IF(AND(I97="STANDARD",Q97="YES",H97&gt;'azure-standard-disk-prices'!B6,H97&lt;'azure-standard-disk-prices'!B7),1+IF(M97="YES",1),"")</f>
        <v>0</v>
      </c>
      <c r="AK97" s="4">
        <f>IF(AND(I97="STANDARD",Q97="YES",H97&gt;'azure-standard-disk-prices'!B7,H97&lt;'azure-standard-disk-prices'!B8),1+IF(M97="YES",1),"")</f>
        <v>0</v>
      </c>
      <c r="AL97" s="4">
        <f>IF(AND(I97="STANDARD",Q97="YES",H97&gt;'azure-standard-disk-prices'!B8,H97&lt;'azure-standard-disk-prices'!B9),1+IF(M97="YES",1),"")</f>
        <v>0</v>
      </c>
      <c r="AM97" s="4">
        <f>IF(AND(I96="PREMIUM",Q96="YES",H96&lt;'azure-premium-disk-prices'!B2,H96&gt;0),1+IF(M96="YES",1),"")</f>
        <v>0</v>
      </c>
      <c r="AN97" s="4">
        <f>IF(AND(I96="PREMIUM",Q96="YES",H96&gt;'azure-premium-disk-prices'!B2,H96&lt;'azure-premium-disk-prices'!B3),1+IF(M96="YES",1),"")</f>
        <v>0</v>
      </c>
      <c r="AO97" s="4">
        <f>IF(AND(I96="PREMIUM",Q96="YES",H96&gt;'azure-premium-disk-prices'!B3,H96&lt;'azure-premium-disk-prices'!B4),1+IF(M96="YES",1),"")</f>
        <v>0</v>
      </c>
      <c r="AP97" s="4">
        <f>IF(AND(I96="PREMIUM",Q96="YES",H96&gt;'azure-premium-disk-prices'!B4,H96&lt;'azure-premium-disk-prices'!B5),1+IF(M96="YES",1),"")</f>
        <v>0</v>
      </c>
      <c r="AQ97" s="4">
        <f>IF(AND(I96="PREMIUM",Q96="YES",H96&gt;'azure-premium-disk-prices'!B5,H96&lt;'azure-premium-disk-prices'!B6),1+IF(M96="YES",1),"")</f>
        <v>0</v>
      </c>
      <c r="AR97" s="4">
        <f>IF(AND(I96="PREMIUM",Q96="YES",H96&gt;'azure-premium-disk-prices'!B6,H96&lt;'azure-premium-disk-prices'!B7),1+IF(M96="YES",1),"")</f>
        <v>0</v>
      </c>
      <c r="AS97" s="4">
        <f>IF(AND(I96="PREMIUM",Q96="YES",H96&gt;'azure-premium-disk-prices'!B7,H96&lt;'azure-premium-disk-prices'!B8),1+IF(M96="YES",1),"")</f>
        <v>0</v>
      </c>
      <c r="AT97" s="4">
        <f>IF(AND(I96="PREMIUM",Q96="YES",H96&gt;'azure-premium-disk-prices'!B8,H96&lt;'azure-premium-disk-prices'!B9),1+IF(M96="YES",1),"")</f>
        <v>0</v>
      </c>
      <c r="AU97" s="4">
        <f>IF(AND(M97="YES", Q97="YES"),1,"")</f>
        <v>0</v>
      </c>
      <c r="AV97" s="4">
        <f>IF(AND(J97="STANDARD", Q97="YES"), IF(M97="YES",2,1) ,"")</f>
        <v>0</v>
      </c>
      <c r="AW97" s="4">
        <f>IF( AND(J97="PREMIUM",  Q97="YES"), IF(M97="YES",2,1) ,"")</f>
        <v>0</v>
      </c>
    </row>
    <row r="98" spans="5:49">
      <c r="E98" s="3"/>
      <c r="F98" s="3"/>
      <c r="G98" s="3"/>
      <c r="H98" s="3"/>
      <c r="I98" s="3" t="s">
        <v>10</v>
      </c>
      <c r="J98" s="3" t="s">
        <v>10</v>
      </c>
      <c r="K98" s="3" t="s">
        <v>7</v>
      </c>
      <c r="L98" s="3" t="s">
        <v>7</v>
      </c>
      <c r="M98" s="3" t="s">
        <v>7</v>
      </c>
      <c r="N98" s="3">
        <v>730</v>
      </c>
      <c r="O98" s="3" t="s">
        <v>7</v>
      </c>
      <c r="P98" s="3" t="s">
        <v>3</v>
      </c>
      <c r="Q98" s="3">
        <f>IF(AND(E98&lt;&gt;"", F98&lt;&gt;"", G98&lt;&gt;"", H98&lt;&gt;"", I98&lt;&gt;"", J98&lt;&gt;"", K98&lt;&gt;"", L98&lt;&gt;"", M98&lt;&gt;"", N98&lt;&gt;"", O98&lt;&gt;""),"YES","NO")</f>
        <v>0</v>
      </c>
      <c r="R98" s="4">
        <f>IF(AD98=AA98, U98, IF(AD98=AB98,W98,Y98))</f>
        <v>0</v>
      </c>
      <c r="S98" s="4">
        <f>AD98</f>
        <v>0</v>
      </c>
      <c r="T98" s="4">
        <f> IF(AA98="" ,"",IF(AD98=AA98, "PAYG", IF(AD98=AB98,"1Y RI","3Y RI")))</f>
        <v>0</v>
      </c>
      <c r="U98" s="4">
        <f>IF(Q98="YES",VLOOKUP(V98 &amp; K98 &amp; L98,'azure-vm-prices-base'!G$2:H$118, 2, 0),"")</f>
        <v>0</v>
      </c>
      <c r="V98" s="4">
        <f>IF(Q98="YES", IF(O98="YES" , _xlfn.MINIFS('azure-vm-prices-base'!C$2:C$117, 'azure-vm-prices-base'!A$2:A$117,"&gt;="&amp;F98*(100-$B$2)/100, 'azure-vm-prices-base'!B$2:B$117,"&gt;="&amp;G98*(100-$B$2)/100, 'azure-vm-prices-base'!D$2:D$117,K98, 'azure-vm-prices-base'!E$2:E$117,L98), _xlfn.MINIFS('azure-vm-prices-base'!I$2:I$117, 'azure-vm-prices-base'!A$2:A$117,"&gt;="&amp;F98*(100-$B$2)/100, 'azure-vm-prices-base'!B$2:B$117,"&gt;="&amp;G98*(100-$B$2)/100, 'azure-vm-prices-base'!D$2:D$117,K98, 'azure-vm-prices-base'!E$2:E$117,L98)),"")</f>
        <v>0</v>
      </c>
      <c r="W98" s="4">
        <f>IF(Q98="YES",VLOOKUP(X98 &amp; K98 &amp; L98,'azure-vm-prices-1Y'!G$2:H$118  , 2, 0),"")</f>
        <v>0</v>
      </c>
      <c r="X98" s="4">
        <f>IF(Q98="YES", IF(O98="YES" , _xlfn.MINIFS('azure-vm-prices-1Y'!C$2:C$117,   'azure-vm-prices-1Y'!A$2:A$117  ,"&gt;="&amp;F98*(100-$B$2)/100, 'azure-vm-prices-1Y'!B$2:B$117  ,"&gt;="&amp;G98*(100-$B$2)/100, 'azure-vm-prices-1Y'!D$2:D$117,  K98, 'azure-vm-prices-1Y'!E$2:E$117,  L98), _xlfn.MINIFS('azure-vm-prices-1Y'!I$2:I$117,   'azure-vm-prices-1Y'!A$2:A$117  ,"&gt;="&amp;F98*(100-$B$2)/100, 'azure-vm-prices-1Y'!B$2:B$117,  "&gt;="&amp;G98*(100-$B$2)/100, 'azure-vm-prices-1Y'!D$2:D$117,  K98, 'azure-vm-prices-1Y'!E$2:E$117,  L98)),"")</f>
        <v>0</v>
      </c>
      <c r="Y98" s="4">
        <f>IF(Q98="YES",VLOOKUP(Z98 &amp; K98 &amp; L98,'azure-vm-prices-3Y'!G$2:H$118  , 2, 0),"")</f>
        <v>0</v>
      </c>
      <c r="Z98" s="4">
        <f>IF(Q98="YES", IF(O98="YES" , _xlfn.MINIFS('azure-vm-prices-3Y'!C$2:C$117,   'azure-vm-prices-3Y'!A$2:A$117  ,"&gt;="&amp;F98*(100-$B$2)/100, 'azure-vm-prices-3Y'!B$2:B$117  ,"&gt;="&amp;G98*(100-$B$2)/100, 'azure-vm-prices-3Y'!D$2:D$117,  K98, 'azure-vm-prices-3Y'!E$2:E$117,  L98), _xlfn.MINIFS('azure-vm-prices-3Y'!I$2:I$117,   'azure-vm-prices-3Y'!A$2:A$117  ,"&gt;="&amp;F98*(100-$B$2)/100, 'azure-vm-prices-3Y'!B$2:B$117,  "&gt;="&amp;G98*(100-$B$2)/100, 'azure-vm-prices-3Y'!D$2:D$117,  K98, 'azure-vm-prices-3Y'!E$2:E$117,  L98)),"")</f>
        <v>0</v>
      </c>
      <c r="AA98" s="4">
        <f>IF(Q98="YES",N98*V98*12,"")</f>
        <v>0</v>
      </c>
      <c r="AB98" s="4">
        <f>IF(Q98="YES",X98*8760,"")</f>
        <v>0</v>
      </c>
      <c r="AC98" s="4">
        <f>IF(Q98="YES",Z98*8760,"")</f>
        <v>0</v>
      </c>
      <c r="AD98" s="4">
        <f>IF(Q98="YES",IF(P98="YES", MIN(AA98:AC98), AA98),"")</f>
        <v>0</v>
      </c>
      <c r="AE98" s="4">
        <f>IF(AND(I98="STANDARD",Q98="YES",H98&lt;'azure-standard-disk-prices'!B2, H98&gt;0),1+IF(M98="YES",1),"")</f>
        <v>0</v>
      </c>
      <c r="AF98" s="4">
        <f>IF(AND(I98="STANDARD",Q98="YES",H98&gt;'azure-standard-disk-prices'!B2,H98&lt;'azure-standard-disk-prices'!B3),1+IF(M98="YES",1),"")</f>
        <v>0</v>
      </c>
      <c r="AG98" s="4">
        <f>IF(AND(I98="STANDARD",Q98="YES",H98&gt;'azure-standard-disk-prices'!B3,H98&lt;'azure-standard-disk-prices'!B4),1+IF(M98="YES",1),"")</f>
        <v>0</v>
      </c>
      <c r="AH98" s="4">
        <f>IF(AND(I98="STANDARD",Q98="YES",H98&gt;'azure-standard-disk-prices'!B4,H98&lt;'azure-standard-disk-prices'!B5),1+IF(M98="YES",1),"")</f>
        <v>0</v>
      </c>
      <c r="AI98" s="4">
        <f>IF(AND(I98="STANDARD",Q98="YES",H98&gt;'azure-standard-disk-prices'!B5,H98&lt;'azure-standard-disk-prices'!B6),1+IF(M98="YES",1),"")</f>
        <v>0</v>
      </c>
      <c r="AJ98" s="4">
        <f>IF(AND(I98="STANDARD",Q98="YES",H98&gt;'azure-standard-disk-prices'!B6,H98&lt;'azure-standard-disk-prices'!B7),1+IF(M98="YES",1),"")</f>
        <v>0</v>
      </c>
      <c r="AK98" s="4">
        <f>IF(AND(I98="STANDARD",Q98="YES",H98&gt;'azure-standard-disk-prices'!B7,H98&lt;'azure-standard-disk-prices'!B8),1+IF(M98="YES",1),"")</f>
        <v>0</v>
      </c>
      <c r="AL98" s="4">
        <f>IF(AND(I98="STANDARD",Q98="YES",H98&gt;'azure-standard-disk-prices'!B8,H98&lt;'azure-standard-disk-prices'!B9),1+IF(M98="YES",1),"")</f>
        <v>0</v>
      </c>
      <c r="AM98" s="4">
        <f>IF(AND(I97="PREMIUM",Q97="YES",H97&lt;'azure-premium-disk-prices'!B2,H97&gt;0),1+IF(M97="YES",1),"")</f>
        <v>0</v>
      </c>
      <c r="AN98" s="4">
        <f>IF(AND(I97="PREMIUM",Q97="YES",H97&gt;'azure-premium-disk-prices'!B2,H97&lt;'azure-premium-disk-prices'!B3),1+IF(M97="YES",1),"")</f>
        <v>0</v>
      </c>
      <c r="AO98" s="4">
        <f>IF(AND(I97="PREMIUM",Q97="YES",H97&gt;'azure-premium-disk-prices'!B3,H97&lt;'azure-premium-disk-prices'!B4),1+IF(M97="YES",1),"")</f>
        <v>0</v>
      </c>
      <c r="AP98" s="4">
        <f>IF(AND(I97="PREMIUM",Q97="YES",H97&gt;'azure-premium-disk-prices'!B4,H97&lt;'azure-premium-disk-prices'!B5),1+IF(M97="YES",1),"")</f>
        <v>0</v>
      </c>
      <c r="AQ98" s="4">
        <f>IF(AND(I97="PREMIUM",Q97="YES",H97&gt;'azure-premium-disk-prices'!B5,H97&lt;'azure-premium-disk-prices'!B6),1+IF(M97="YES",1),"")</f>
        <v>0</v>
      </c>
      <c r="AR98" s="4">
        <f>IF(AND(I97="PREMIUM",Q97="YES",H97&gt;'azure-premium-disk-prices'!B6,H97&lt;'azure-premium-disk-prices'!B7),1+IF(M97="YES",1),"")</f>
        <v>0</v>
      </c>
      <c r="AS98" s="4">
        <f>IF(AND(I97="PREMIUM",Q97="YES",H97&gt;'azure-premium-disk-prices'!B7,H97&lt;'azure-premium-disk-prices'!B8),1+IF(M97="YES",1),"")</f>
        <v>0</v>
      </c>
      <c r="AT98" s="4">
        <f>IF(AND(I97="PREMIUM",Q97="YES",H97&gt;'azure-premium-disk-prices'!B8,H97&lt;'azure-premium-disk-prices'!B9),1+IF(M97="YES",1),"")</f>
        <v>0</v>
      </c>
      <c r="AU98" s="4">
        <f>IF(AND(M98="YES", Q98="YES"),1,"")</f>
        <v>0</v>
      </c>
      <c r="AV98" s="4">
        <f>IF(AND(J98="STANDARD", Q98="YES"), IF(M98="YES",2,1) ,"")</f>
        <v>0</v>
      </c>
      <c r="AW98" s="4">
        <f>IF( AND(J98="PREMIUM",  Q98="YES"), IF(M98="YES",2,1) ,"")</f>
        <v>0</v>
      </c>
    </row>
    <row r="99" spans="5:49">
      <c r="E99" s="3"/>
      <c r="F99" s="3"/>
      <c r="G99" s="3"/>
      <c r="H99" s="3"/>
      <c r="I99" s="3" t="s">
        <v>10</v>
      </c>
      <c r="J99" s="3" t="s">
        <v>10</v>
      </c>
      <c r="K99" s="3" t="s">
        <v>7</v>
      </c>
      <c r="L99" s="3" t="s">
        <v>7</v>
      </c>
      <c r="M99" s="3" t="s">
        <v>7</v>
      </c>
      <c r="N99" s="3">
        <v>730</v>
      </c>
      <c r="O99" s="3" t="s">
        <v>7</v>
      </c>
      <c r="P99" s="3" t="s">
        <v>3</v>
      </c>
      <c r="Q99" s="3">
        <f>IF(AND(E99&lt;&gt;"", F99&lt;&gt;"", G99&lt;&gt;"", H99&lt;&gt;"", I99&lt;&gt;"", J99&lt;&gt;"", K99&lt;&gt;"", L99&lt;&gt;"", M99&lt;&gt;"", N99&lt;&gt;"", O99&lt;&gt;""),"YES","NO")</f>
        <v>0</v>
      </c>
      <c r="R99" s="4">
        <f>IF(AD99=AA99, U99, IF(AD99=AB99,W99,Y99))</f>
        <v>0</v>
      </c>
      <c r="S99" s="4">
        <f>AD99</f>
        <v>0</v>
      </c>
      <c r="T99" s="4">
        <f> IF(AA99="" ,"",IF(AD99=AA99, "PAYG", IF(AD99=AB99,"1Y RI","3Y RI")))</f>
        <v>0</v>
      </c>
      <c r="U99" s="4">
        <f>IF(Q99="YES",VLOOKUP(V99 &amp; K99 &amp; L99,'azure-vm-prices-base'!G$2:H$118, 2, 0),"")</f>
        <v>0</v>
      </c>
      <c r="V99" s="4">
        <f>IF(Q99="YES", IF(O99="YES" , _xlfn.MINIFS('azure-vm-prices-base'!C$2:C$117, 'azure-vm-prices-base'!A$2:A$117,"&gt;="&amp;F99*(100-$B$2)/100, 'azure-vm-prices-base'!B$2:B$117,"&gt;="&amp;G99*(100-$B$2)/100, 'azure-vm-prices-base'!D$2:D$117,K99, 'azure-vm-prices-base'!E$2:E$117,L99), _xlfn.MINIFS('azure-vm-prices-base'!I$2:I$117, 'azure-vm-prices-base'!A$2:A$117,"&gt;="&amp;F99*(100-$B$2)/100, 'azure-vm-prices-base'!B$2:B$117,"&gt;="&amp;G99*(100-$B$2)/100, 'azure-vm-prices-base'!D$2:D$117,K99, 'azure-vm-prices-base'!E$2:E$117,L99)),"")</f>
        <v>0</v>
      </c>
      <c r="W99" s="4">
        <f>IF(Q99="YES",VLOOKUP(X99 &amp; K99 &amp; L99,'azure-vm-prices-1Y'!G$2:H$118  , 2, 0),"")</f>
        <v>0</v>
      </c>
      <c r="X99" s="4">
        <f>IF(Q99="YES", IF(O99="YES" , _xlfn.MINIFS('azure-vm-prices-1Y'!C$2:C$117,   'azure-vm-prices-1Y'!A$2:A$117  ,"&gt;="&amp;F99*(100-$B$2)/100, 'azure-vm-prices-1Y'!B$2:B$117  ,"&gt;="&amp;G99*(100-$B$2)/100, 'azure-vm-prices-1Y'!D$2:D$117,  K99, 'azure-vm-prices-1Y'!E$2:E$117,  L99), _xlfn.MINIFS('azure-vm-prices-1Y'!I$2:I$117,   'azure-vm-prices-1Y'!A$2:A$117  ,"&gt;="&amp;F99*(100-$B$2)/100, 'azure-vm-prices-1Y'!B$2:B$117,  "&gt;="&amp;G99*(100-$B$2)/100, 'azure-vm-prices-1Y'!D$2:D$117,  K99, 'azure-vm-prices-1Y'!E$2:E$117,  L99)),"")</f>
        <v>0</v>
      </c>
      <c r="Y99" s="4">
        <f>IF(Q99="YES",VLOOKUP(Z99 &amp; K99 &amp; L99,'azure-vm-prices-3Y'!G$2:H$118  , 2, 0),"")</f>
        <v>0</v>
      </c>
      <c r="Z99" s="4">
        <f>IF(Q99="YES", IF(O99="YES" , _xlfn.MINIFS('azure-vm-prices-3Y'!C$2:C$117,   'azure-vm-prices-3Y'!A$2:A$117  ,"&gt;="&amp;F99*(100-$B$2)/100, 'azure-vm-prices-3Y'!B$2:B$117  ,"&gt;="&amp;G99*(100-$B$2)/100, 'azure-vm-prices-3Y'!D$2:D$117,  K99, 'azure-vm-prices-3Y'!E$2:E$117,  L99), _xlfn.MINIFS('azure-vm-prices-3Y'!I$2:I$117,   'azure-vm-prices-3Y'!A$2:A$117  ,"&gt;="&amp;F99*(100-$B$2)/100, 'azure-vm-prices-3Y'!B$2:B$117,  "&gt;="&amp;G99*(100-$B$2)/100, 'azure-vm-prices-3Y'!D$2:D$117,  K99, 'azure-vm-prices-3Y'!E$2:E$117,  L99)),"")</f>
        <v>0</v>
      </c>
      <c r="AA99" s="4">
        <f>IF(Q99="YES",N99*V99*12,"")</f>
        <v>0</v>
      </c>
      <c r="AB99" s="4">
        <f>IF(Q99="YES",X99*8760,"")</f>
        <v>0</v>
      </c>
      <c r="AC99" s="4">
        <f>IF(Q99="YES",Z99*8760,"")</f>
        <v>0</v>
      </c>
      <c r="AD99" s="4">
        <f>IF(Q99="YES",IF(P99="YES", MIN(AA99:AC99), AA99),"")</f>
        <v>0</v>
      </c>
      <c r="AE99" s="4">
        <f>IF(AND(I99="STANDARD",Q99="YES",H99&lt;'azure-standard-disk-prices'!B2, H99&gt;0),1+IF(M99="YES",1),"")</f>
        <v>0</v>
      </c>
      <c r="AF99" s="4">
        <f>IF(AND(I99="STANDARD",Q99="YES",H99&gt;'azure-standard-disk-prices'!B2,H99&lt;'azure-standard-disk-prices'!B3),1+IF(M99="YES",1),"")</f>
        <v>0</v>
      </c>
      <c r="AG99" s="4">
        <f>IF(AND(I99="STANDARD",Q99="YES",H99&gt;'azure-standard-disk-prices'!B3,H99&lt;'azure-standard-disk-prices'!B4),1+IF(M99="YES",1),"")</f>
        <v>0</v>
      </c>
      <c r="AH99" s="4">
        <f>IF(AND(I99="STANDARD",Q99="YES",H99&gt;'azure-standard-disk-prices'!B4,H99&lt;'azure-standard-disk-prices'!B5),1+IF(M99="YES",1),"")</f>
        <v>0</v>
      </c>
      <c r="AI99" s="4">
        <f>IF(AND(I99="STANDARD",Q99="YES",H99&gt;'azure-standard-disk-prices'!B5,H99&lt;'azure-standard-disk-prices'!B6),1+IF(M99="YES",1),"")</f>
        <v>0</v>
      </c>
      <c r="AJ99" s="4">
        <f>IF(AND(I99="STANDARD",Q99="YES",H99&gt;'azure-standard-disk-prices'!B6,H99&lt;'azure-standard-disk-prices'!B7),1+IF(M99="YES",1),"")</f>
        <v>0</v>
      </c>
      <c r="AK99" s="4">
        <f>IF(AND(I99="STANDARD",Q99="YES",H99&gt;'azure-standard-disk-prices'!B7,H99&lt;'azure-standard-disk-prices'!B8),1+IF(M99="YES",1),"")</f>
        <v>0</v>
      </c>
      <c r="AL99" s="4">
        <f>IF(AND(I99="STANDARD",Q99="YES",H99&gt;'azure-standard-disk-prices'!B8,H99&lt;'azure-standard-disk-prices'!B9),1+IF(M99="YES",1),"")</f>
        <v>0</v>
      </c>
      <c r="AM99" s="4">
        <f>IF(AND(I98="PREMIUM",Q98="YES",H98&lt;'azure-premium-disk-prices'!B2,H98&gt;0),1+IF(M98="YES",1),"")</f>
        <v>0</v>
      </c>
      <c r="AN99" s="4">
        <f>IF(AND(I98="PREMIUM",Q98="YES",H98&gt;'azure-premium-disk-prices'!B2,H98&lt;'azure-premium-disk-prices'!B3),1+IF(M98="YES",1),"")</f>
        <v>0</v>
      </c>
      <c r="AO99" s="4">
        <f>IF(AND(I98="PREMIUM",Q98="YES",H98&gt;'azure-premium-disk-prices'!B3,H98&lt;'azure-premium-disk-prices'!B4),1+IF(M98="YES",1),"")</f>
        <v>0</v>
      </c>
      <c r="AP99" s="4">
        <f>IF(AND(I98="PREMIUM",Q98="YES",H98&gt;'azure-premium-disk-prices'!B4,H98&lt;'azure-premium-disk-prices'!B5),1+IF(M98="YES",1),"")</f>
        <v>0</v>
      </c>
      <c r="AQ99" s="4">
        <f>IF(AND(I98="PREMIUM",Q98="YES",H98&gt;'azure-premium-disk-prices'!B5,H98&lt;'azure-premium-disk-prices'!B6),1+IF(M98="YES",1),"")</f>
        <v>0</v>
      </c>
      <c r="AR99" s="4">
        <f>IF(AND(I98="PREMIUM",Q98="YES",H98&gt;'azure-premium-disk-prices'!B6,H98&lt;'azure-premium-disk-prices'!B7),1+IF(M98="YES",1),"")</f>
        <v>0</v>
      </c>
      <c r="AS99" s="4">
        <f>IF(AND(I98="PREMIUM",Q98="YES",H98&gt;'azure-premium-disk-prices'!B7,H98&lt;'azure-premium-disk-prices'!B8),1+IF(M98="YES",1),"")</f>
        <v>0</v>
      </c>
      <c r="AT99" s="4">
        <f>IF(AND(I98="PREMIUM",Q98="YES",H98&gt;'azure-premium-disk-prices'!B8,H98&lt;'azure-premium-disk-prices'!B9),1+IF(M98="YES",1),"")</f>
        <v>0</v>
      </c>
      <c r="AU99" s="4">
        <f>IF(AND(M99="YES", Q99="YES"),1,"")</f>
        <v>0</v>
      </c>
      <c r="AV99" s="4">
        <f>IF(AND(J99="STANDARD", Q99="YES"), IF(M99="YES",2,1) ,"")</f>
        <v>0</v>
      </c>
      <c r="AW99" s="4">
        <f>IF( AND(J99="PREMIUM",  Q99="YES"), IF(M99="YES",2,1) ,"")</f>
        <v>0</v>
      </c>
    </row>
    <row r="100" spans="5:49">
      <c r="E100" s="3"/>
      <c r="F100" s="3"/>
      <c r="G100" s="3"/>
      <c r="H100" s="3"/>
      <c r="I100" s="3" t="s">
        <v>10</v>
      </c>
      <c r="J100" s="3" t="s">
        <v>10</v>
      </c>
      <c r="K100" s="3" t="s">
        <v>7</v>
      </c>
      <c r="L100" s="3" t="s">
        <v>7</v>
      </c>
      <c r="M100" s="3" t="s">
        <v>7</v>
      </c>
      <c r="N100" s="3">
        <v>730</v>
      </c>
      <c r="O100" s="3" t="s">
        <v>7</v>
      </c>
      <c r="P100" s="3" t="s">
        <v>3</v>
      </c>
      <c r="Q100" s="3">
        <f>IF(AND(E100&lt;&gt;"", F100&lt;&gt;"", G100&lt;&gt;"", H100&lt;&gt;"", I100&lt;&gt;"", J100&lt;&gt;"", K100&lt;&gt;"", L100&lt;&gt;"", M100&lt;&gt;"", N100&lt;&gt;"", O100&lt;&gt;""),"YES","NO")</f>
        <v>0</v>
      </c>
      <c r="R100" s="4">
        <f>IF(AD100=AA100, U100, IF(AD100=AB100,W100,Y100))</f>
        <v>0</v>
      </c>
      <c r="S100" s="4">
        <f>AD100</f>
        <v>0</v>
      </c>
      <c r="T100" s="4">
        <f> IF(AA100="" ,"",IF(AD100=AA100, "PAYG", IF(AD100=AB100,"1Y RI","3Y RI")))</f>
        <v>0</v>
      </c>
      <c r="U100" s="4">
        <f>IF(Q100="YES",VLOOKUP(V100 &amp; K100 &amp; L100,'azure-vm-prices-base'!G$2:H$118, 2, 0),"")</f>
        <v>0</v>
      </c>
      <c r="V100" s="4">
        <f>IF(Q100="YES", IF(O100="YES" , _xlfn.MINIFS('azure-vm-prices-base'!C$2:C$117, 'azure-vm-prices-base'!A$2:A$117,"&gt;="&amp;F100*(100-$B$2)/100, 'azure-vm-prices-base'!B$2:B$117,"&gt;="&amp;G100*(100-$B$2)/100, 'azure-vm-prices-base'!D$2:D$117,K100, 'azure-vm-prices-base'!E$2:E$117,L100), _xlfn.MINIFS('azure-vm-prices-base'!I$2:I$117, 'azure-vm-prices-base'!A$2:A$117,"&gt;="&amp;F100*(100-$B$2)/100, 'azure-vm-prices-base'!B$2:B$117,"&gt;="&amp;G100*(100-$B$2)/100, 'azure-vm-prices-base'!D$2:D$117,K100, 'azure-vm-prices-base'!E$2:E$117,L100)),"")</f>
        <v>0</v>
      </c>
      <c r="W100" s="4">
        <f>IF(Q100="YES",VLOOKUP(X100 &amp; K100 &amp; L100,'azure-vm-prices-1Y'!G$2:H$118  , 2, 0),"")</f>
        <v>0</v>
      </c>
      <c r="X100" s="4">
        <f>IF(Q100="YES", IF(O100="YES" , _xlfn.MINIFS('azure-vm-prices-1Y'!C$2:C$117,   'azure-vm-prices-1Y'!A$2:A$117  ,"&gt;="&amp;F100*(100-$B$2)/100, 'azure-vm-prices-1Y'!B$2:B$117  ,"&gt;="&amp;G100*(100-$B$2)/100, 'azure-vm-prices-1Y'!D$2:D$117,  K100, 'azure-vm-prices-1Y'!E$2:E$117,  L100), _xlfn.MINIFS('azure-vm-prices-1Y'!I$2:I$117,   'azure-vm-prices-1Y'!A$2:A$117  ,"&gt;="&amp;F100*(100-$B$2)/100, 'azure-vm-prices-1Y'!B$2:B$117,  "&gt;="&amp;G100*(100-$B$2)/100, 'azure-vm-prices-1Y'!D$2:D$117,  K100, 'azure-vm-prices-1Y'!E$2:E$117,  L100)),"")</f>
        <v>0</v>
      </c>
      <c r="Y100" s="4">
        <f>IF(Q100="YES",VLOOKUP(Z100 &amp; K100 &amp; L100,'azure-vm-prices-3Y'!G$2:H$118  , 2, 0),"")</f>
        <v>0</v>
      </c>
      <c r="Z100" s="4">
        <f>IF(Q100="YES", IF(O100="YES" , _xlfn.MINIFS('azure-vm-prices-3Y'!C$2:C$117,   'azure-vm-prices-3Y'!A$2:A$117  ,"&gt;="&amp;F100*(100-$B$2)/100, 'azure-vm-prices-3Y'!B$2:B$117  ,"&gt;="&amp;G100*(100-$B$2)/100, 'azure-vm-prices-3Y'!D$2:D$117,  K100, 'azure-vm-prices-3Y'!E$2:E$117,  L100), _xlfn.MINIFS('azure-vm-prices-3Y'!I$2:I$117,   'azure-vm-prices-3Y'!A$2:A$117  ,"&gt;="&amp;F100*(100-$B$2)/100, 'azure-vm-prices-3Y'!B$2:B$117,  "&gt;="&amp;G100*(100-$B$2)/100, 'azure-vm-prices-3Y'!D$2:D$117,  K100, 'azure-vm-prices-3Y'!E$2:E$117,  L100)),"")</f>
        <v>0</v>
      </c>
      <c r="AA100" s="4">
        <f>IF(Q100="YES",N100*V100*12,"")</f>
        <v>0</v>
      </c>
      <c r="AB100" s="4">
        <f>IF(Q100="YES",X100*8760,"")</f>
        <v>0</v>
      </c>
      <c r="AC100" s="4">
        <f>IF(Q100="YES",Z100*8760,"")</f>
        <v>0</v>
      </c>
      <c r="AD100" s="4">
        <f>IF(Q100="YES",IF(P100="YES", MIN(AA100:AC100), AA100),"")</f>
        <v>0</v>
      </c>
      <c r="AE100" s="4">
        <f>IF(AND(I100="STANDARD",Q100="YES",H100&lt;'azure-standard-disk-prices'!B2, H100&gt;0),1+IF(M100="YES",1),"")</f>
        <v>0</v>
      </c>
      <c r="AF100" s="4">
        <f>IF(AND(I100="STANDARD",Q100="YES",H100&gt;'azure-standard-disk-prices'!B2,H100&lt;'azure-standard-disk-prices'!B3),1+IF(M100="YES",1),"")</f>
        <v>0</v>
      </c>
      <c r="AG100" s="4">
        <f>IF(AND(I100="STANDARD",Q100="YES",H100&gt;'azure-standard-disk-prices'!B3,H100&lt;'azure-standard-disk-prices'!B4),1+IF(M100="YES",1),"")</f>
        <v>0</v>
      </c>
      <c r="AH100" s="4">
        <f>IF(AND(I100="STANDARD",Q100="YES",H100&gt;'azure-standard-disk-prices'!B4,H100&lt;'azure-standard-disk-prices'!B5),1+IF(M100="YES",1),"")</f>
        <v>0</v>
      </c>
      <c r="AI100" s="4">
        <f>IF(AND(I100="STANDARD",Q100="YES",H100&gt;'azure-standard-disk-prices'!B5,H100&lt;'azure-standard-disk-prices'!B6),1+IF(M100="YES",1),"")</f>
        <v>0</v>
      </c>
      <c r="AJ100" s="4">
        <f>IF(AND(I100="STANDARD",Q100="YES",H100&gt;'azure-standard-disk-prices'!B6,H100&lt;'azure-standard-disk-prices'!B7),1+IF(M100="YES",1),"")</f>
        <v>0</v>
      </c>
      <c r="AK100" s="4">
        <f>IF(AND(I100="STANDARD",Q100="YES",H100&gt;'azure-standard-disk-prices'!B7,H100&lt;'azure-standard-disk-prices'!B8),1+IF(M100="YES",1),"")</f>
        <v>0</v>
      </c>
      <c r="AL100" s="4">
        <f>IF(AND(I100="STANDARD",Q100="YES",H100&gt;'azure-standard-disk-prices'!B8,H100&lt;'azure-standard-disk-prices'!B9),1+IF(M100="YES",1),"")</f>
        <v>0</v>
      </c>
      <c r="AM100" s="4">
        <f>IF(AND(I99="PREMIUM",Q99="YES",H99&lt;'azure-premium-disk-prices'!B2,H99&gt;0),1+IF(M99="YES",1),"")</f>
        <v>0</v>
      </c>
      <c r="AN100" s="4">
        <f>IF(AND(I99="PREMIUM",Q99="YES",H99&gt;'azure-premium-disk-prices'!B2,H99&lt;'azure-premium-disk-prices'!B3),1+IF(M99="YES",1),"")</f>
        <v>0</v>
      </c>
      <c r="AO100" s="4">
        <f>IF(AND(I99="PREMIUM",Q99="YES",H99&gt;'azure-premium-disk-prices'!B3,H99&lt;'azure-premium-disk-prices'!B4),1+IF(M99="YES",1),"")</f>
        <v>0</v>
      </c>
      <c r="AP100" s="4">
        <f>IF(AND(I99="PREMIUM",Q99="YES",H99&gt;'azure-premium-disk-prices'!B4,H99&lt;'azure-premium-disk-prices'!B5),1+IF(M99="YES",1),"")</f>
        <v>0</v>
      </c>
      <c r="AQ100" s="4">
        <f>IF(AND(I99="PREMIUM",Q99="YES",H99&gt;'azure-premium-disk-prices'!B5,H99&lt;'azure-premium-disk-prices'!B6),1+IF(M99="YES",1),"")</f>
        <v>0</v>
      </c>
      <c r="AR100" s="4">
        <f>IF(AND(I99="PREMIUM",Q99="YES",H99&gt;'azure-premium-disk-prices'!B6,H99&lt;'azure-premium-disk-prices'!B7),1+IF(M99="YES",1),"")</f>
        <v>0</v>
      </c>
      <c r="AS100" s="4">
        <f>IF(AND(I99="PREMIUM",Q99="YES",H99&gt;'azure-premium-disk-prices'!B7,H99&lt;'azure-premium-disk-prices'!B8),1+IF(M99="YES",1),"")</f>
        <v>0</v>
      </c>
      <c r="AT100" s="4">
        <f>IF(AND(I99="PREMIUM",Q99="YES",H99&gt;'azure-premium-disk-prices'!B8,H99&lt;'azure-premium-disk-prices'!B9),1+IF(M99="YES",1),"")</f>
        <v>0</v>
      </c>
      <c r="AU100" s="4">
        <f>IF(AND(M100="YES", Q100="YES"),1,"")</f>
        <v>0</v>
      </c>
      <c r="AV100" s="4">
        <f>IF(AND(J100="STANDARD", Q100="YES"), IF(M100="YES",2,1) ,"")</f>
        <v>0</v>
      </c>
      <c r="AW100" s="4">
        <f>IF( AND(J100="PREMIUM",  Q100="YES"), IF(M100="YES",2,1) ,"")</f>
        <v>0</v>
      </c>
    </row>
    <row r="101" spans="5:49">
      <c r="E101" s="3"/>
      <c r="F101" s="3"/>
      <c r="G101" s="3"/>
      <c r="H101" s="3"/>
      <c r="I101" s="3" t="s">
        <v>10</v>
      </c>
      <c r="J101" s="3" t="s">
        <v>10</v>
      </c>
      <c r="K101" s="3" t="s">
        <v>7</v>
      </c>
      <c r="L101" s="3" t="s">
        <v>7</v>
      </c>
      <c r="M101" s="3" t="s">
        <v>7</v>
      </c>
      <c r="N101" s="3">
        <v>730</v>
      </c>
      <c r="O101" s="3" t="s">
        <v>7</v>
      </c>
      <c r="P101" s="3" t="s">
        <v>3</v>
      </c>
      <c r="Q101" s="3">
        <f>IF(AND(E101&lt;&gt;"", F101&lt;&gt;"", G101&lt;&gt;"", H101&lt;&gt;"", I101&lt;&gt;"", J101&lt;&gt;"", K101&lt;&gt;"", L101&lt;&gt;"", M101&lt;&gt;"", N101&lt;&gt;"", O101&lt;&gt;""),"YES","NO")</f>
        <v>0</v>
      </c>
      <c r="R101" s="4">
        <f>IF(AD101=AA101, U101, IF(AD101=AB101,W101,Y101))</f>
        <v>0</v>
      </c>
      <c r="S101" s="4">
        <f>AD101</f>
        <v>0</v>
      </c>
      <c r="T101" s="4">
        <f> IF(AA101="" ,"",IF(AD101=AA101, "PAYG", IF(AD101=AB101,"1Y RI","3Y RI")))</f>
        <v>0</v>
      </c>
      <c r="U101" s="4">
        <f>IF(Q101="YES",VLOOKUP(V101 &amp; K101 &amp; L101,'azure-vm-prices-base'!G$2:H$118, 2, 0),"")</f>
        <v>0</v>
      </c>
      <c r="V101" s="4">
        <f>IF(Q101="YES", IF(O101="YES" , _xlfn.MINIFS('azure-vm-prices-base'!C$2:C$117, 'azure-vm-prices-base'!A$2:A$117,"&gt;="&amp;F101*(100-$B$2)/100, 'azure-vm-prices-base'!B$2:B$117,"&gt;="&amp;G101*(100-$B$2)/100, 'azure-vm-prices-base'!D$2:D$117,K101, 'azure-vm-prices-base'!E$2:E$117,L101), _xlfn.MINIFS('azure-vm-prices-base'!I$2:I$117, 'azure-vm-prices-base'!A$2:A$117,"&gt;="&amp;F101*(100-$B$2)/100, 'azure-vm-prices-base'!B$2:B$117,"&gt;="&amp;G101*(100-$B$2)/100, 'azure-vm-prices-base'!D$2:D$117,K101, 'azure-vm-prices-base'!E$2:E$117,L101)),"")</f>
        <v>0</v>
      </c>
      <c r="W101" s="4">
        <f>IF(Q101="YES",VLOOKUP(X101 &amp; K101 &amp; L101,'azure-vm-prices-1Y'!G$2:H$118  , 2, 0),"")</f>
        <v>0</v>
      </c>
      <c r="X101" s="4">
        <f>IF(Q101="YES", IF(O101="YES" , _xlfn.MINIFS('azure-vm-prices-1Y'!C$2:C$117,   'azure-vm-prices-1Y'!A$2:A$117  ,"&gt;="&amp;F101*(100-$B$2)/100, 'azure-vm-prices-1Y'!B$2:B$117  ,"&gt;="&amp;G101*(100-$B$2)/100, 'azure-vm-prices-1Y'!D$2:D$117,  K101, 'azure-vm-prices-1Y'!E$2:E$117,  L101), _xlfn.MINIFS('azure-vm-prices-1Y'!I$2:I$117,   'azure-vm-prices-1Y'!A$2:A$117  ,"&gt;="&amp;F101*(100-$B$2)/100, 'azure-vm-prices-1Y'!B$2:B$117,  "&gt;="&amp;G101*(100-$B$2)/100, 'azure-vm-prices-1Y'!D$2:D$117,  K101, 'azure-vm-prices-1Y'!E$2:E$117,  L101)),"")</f>
        <v>0</v>
      </c>
      <c r="Y101" s="4">
        <f>IF(Q101="YES",VLOOKUP(Z101 &amp; K101 &amp; L101,'azure-vm-prices-3Y'!G$2:H$118  , 2, 0),"")</f>
        <v>0</v>
      </c>
      <c r="Z101" s="4">
        <f>IF(Q101="YES", IF(O101="YES" , _xlfn.MINIFS('azure-vm-prices-3Y'!C$2:C$117,   'azure-vm-prices-3Y'!A$2:A$117  ,"&gt;="&amp;F101*(100-$B$2)/100, 'azure-vm-prices-3Y'!B$2:B$117  ,"&gt;="&amp;G101*(100-$B$2)/100, 'azure-vm-prices-3Y'!D$2:D$117,  K101, 'azure-vm-prices-3Y'!E$2:E$117,  L101), _xlfn.MINIFS('azure-vm-prices-3Y'!I$2:I$117,   'azure-vm-prices-3Y'!A$2:A$117  ,"&gt;="&amp;F101*(100-$B$2)/100, 'azure-vm-prices-3Y'!B$2:B$117,  "&gt;="&amp;G101*(100-$B$2)/100, 'azure-vm-prices-3Y'!D$2:D$117,  K101, 'azure-vm-prices-3Y'!E$2:E$117,  L101)),"")</f>
        <v>0</v>
      </c>
      <c r="AA101" s="4">
        <f>IF(Q101="YES",N101*V101*12,"")</f>
        <v>0</v>
      </c>
      <c r="AB101" s="4">
        <f>IF(Q101="YES",X101*8760,"")</f>
        <v>0</v>
      </c>
      <c r="AC101" s="4">
        <f>IF(Q101="YES",Z101*8760,"")</f>
        <v>0</v>
      </c>
      <c r="AD101" s="4">
        <f>IF(Q101="YES",IF(P101="YES", MIN(AA101:AC101), AA101),"")</f>
        <v>0</v>
      </c>
      <c r="AE101" s="4">
        <f>IF(AND(I101="STANDARD",Q101="YES",H101&lt;'azure-standard-disk-prices'!B2, H101&gt;0),1+IF(M101="YES",1),"")</f>
        <v>0</v>
      </c>
      <c r="AF101" s="4">
        <f>IF(AND(I101="STANDARD",Q101="YES",H101&gt;'azure-standard-disk-prices'!B2,H101&lt;'azure-standard-disk-prices'!B3),1+IF(M101="YES",1),"")</f>
        <v>0</v>
      </c>
      <c r="AG101" s="4">
        <f>IF(AND(I101="STANDARD",Q101="YES",H101&gt;'azure-standard-disk-prices'!B3,H101&lt;'azure-standard-disk-prices'!B4),1+IF(M101="YES",1),"")</f>
        <v>0</v>
      </c>
      <c r="AH101" s="4">
        <f>IF(AND(I101="STANDARD",Q101="YES",H101&gt;'azure-standard-disk-prices'!B4,H101&lt;'azure-standard-disk-prices'!B5),1+IF(M101="YES",1),"")</f>
        <v>0</v>
      </c>
      <c r="AI101" s="4">
        <f>IF(AND(I101="STANDARD",Q101="YES",H101&gt;'azure-standard-disk-prices'!B5,H101&lt;'azure-standard-disk-prices'!B6),1+IF(M101="YES",1),"")</f>
        <v>0</v>
      </c>
      <c r="AJ101" s="4">
        <f>IF(AND(I101="STANDARD",Q101="YES",H101&gt;'azure-standard-disk-prices'!B6,H101&lt;'azure-standard-disk-prices'!B7),1+IF(M101="YES",1),"")</f>
        <v>0</v>
      </c>
      <c r="AK101" s="4">
        <f>IF(AND(I101="STANDARD",Q101="YES",H101&gt;'azure-standard-disk-prices'!B7,H101&lt;'azure-standard-disk-prices'!B8),1+IF(M101="YES",1),"")</f>
        <v>0</v>
      </c>
      <c r="AL101" s="4">
        <f>IF(AND(I101="STANDARD",Q101="YES",H101&gt;'azure-standard-disk-prices'!B8,H101&lt;'azure-standard-disk-prices'!B9),1+IF(M101="YES",1),"")</f>
        <v>0</v>
      </c>
      <c r="AM101" s="4">
        <f>IF(AND(I100="PREMIUM",Q100="YES",H100&lt;'azure-premium-disk-prices'!B2,H100&gt;0),1+IF(M100="YES",1),"")</f>
        <v>0</v>
      </c>
      <c r="AN101" s="4">
        <f>IF(AND(I100="PREMIUM",Q100="YES",H100&gt;'azure-premium-disk-prices'!B2,H100&lt;'azure-premium-disk-prices'!B3),1+IF(M100="YES",1),"")</f>
        <v>0</v>
      </c>
      <c r="AO101" s="4">
        <f>IF(AND(I100="PREMIUM",Q100="YES",H100&gt;'azure-premium-disk-prices'!B3,H100&lt;'azure-premium-disk-prices'!B4),1+IF(M100="YES",1),"")</f>
        <v>0</v>
      </c>
      <c r="AP101" s="4">
        <f>IF(AND(I100="PREMIUM",Q100="YES",H100&gt;'azure-premium-disk-prices'!B4,H100&lt;'azure-premium-disk-prices'!B5),1+IF(M100="YES",1),"")</f>
        <v>0</v>
      </c>
      <c r="AQ101" s="4">
        <f>IF(AND(I100="PREMIUM",Q100="YES",H100&gt;'azure-premium-disk-prices'!B5,H100&lt;'azure-premium-disk-prices'!B6),1+IF(M100="YES",1),"")</f>
        <v>0</v>
      </c>
      <c r="AR101" s="4">
        <f>IF(AND(I100="PREMIUM",Q100="YES",H100&gt;'azure-premium-disk-prices'!B6,H100&lt;'azure-premium-disk-prices'!B7),1+IF(M100="YES",1),"")</f>
        <v>0</v>
      </c>
      <c r="AS101" s="4">
        <f>IF(AND(I100="PREMIUM",Q100="YES",H100&gt;'azure-premium-disk-prices'!B7,H100&lt;'azure-premium-disk-prices'!B8),1+IF(M100="YES",1),"")</f>
        <v>0</v>
      </c>
      <c r="AT101" s="4">
        <f>IF(AND(I100="PREMIUM",Q100="YES",H100&gt;'azure-premium-disk-prices'!B8,H100&lt;'azure-premium-disk-prices'!B9),1+IF(M100="YES",1),"")</f>
        <v>0</v>
      </c>
      <c r="AU101" s="4">
        <f>IF(AND(M101="YES", Q101="YES"),1,"")</f>
        <v>0</v>
      </c>
      <c r="AV101" s="4">
        <f>IF(AND(J101="STANDARD", Q101="YES"), IF(M101="YES",2,1) ,"")</f>
        <v>0</v>
      </c>
      <c r="AW101" s="4">
        <f>IF( AND(J101="PREMIUM",  Q101="YES"), IF(M101="YES",2,1) ,"")</f>
        <v>0</v>
      </c>
    </row>
    <row r="102" spans="5:49">
      <c r="E102" s="3"/>
      <c r="F102" s="3"/>
      <c r="G102" s="3"/>
      <c r="H102" s="3"/>
      <c r="I102" s="3" t="s">
        <v>10</v>
      </c>
      <c r="J102" s="3" t="s">
        <v>10</v>
      </c>
      <c r="K102" s="3" t="s">
        <v>7</v>
      </c>
      <c r="L102" s="3" t="s">
        <v>7</v>
      </c>
      <c r="M102" s="3" t="s">
        <v>7</v>
      </c>
      <c r="N102" s="3">
        <v>730</v>
      </c>
      <c r="O102" s="3" t="s">
        <v>7</v>
      </c>
      <c r="P102" s="3" t="s">
        <v>3</v>
      </c>
      <c r="Q102" s="3">
        <f>IF(AND(E102&lt;&gt;"", F102&lt;&gt;"", G102&lt;&gt;"", H102&lt;&gt;"", I102&lt;&gt;"", J102&lt;&gt;"", K102&lt;&gt;"", L102&lt;&gt;"", M102&lt;&gt;"", N102&lt;&gt;"", O102&lt;&gt;""),"YES","NO")</f>
        <v>0</v>
      </c>
      <c r="R102" s="4">
        <f>IF(AD102=AA102, U102, IF(AD102=AB102,W102,Y102))</f>
        <v>0</v>
      </c>
      <c r="S102" s="4">
        <f>AD102</f>
        <v>0</v>
      </c>
      <c r="T102" s="4">
        <f> IF(AA102="" ,"",IF(AD102=AA102, "PAYG", IF(AD102=AB102,"1Y RI","3Y RI")))</f>
        <v>0</v>
      </c>
      <c r="U102" s="4">
        <f>IF(Q102="YES",VLOOKUP(V102 &amp; K102 &amp; L102,'azure-vm-prices-base'!G$2:H$118, 2, 0),"")</f>
        <v>0</v>
      </c>
      <c r="V102" s="4">
        <f>IF(Q102="YES", IF(O102="YES" , _xlfn.MINIFS('azure-vm-prices-base'!C$2:C$117, 'azure-vm-prices-base'!A$2:A$117,"&gt;="&amp;F102*(100-$B$2)/100, 'azure-vm-prices-base'!B$2:B$117,"&gt;="&amp;G102*(100-$B$2)/100, 'azure-vm-prices-base'!D$2:D$117,K102, 'azure-vm-prices-base'!E$2:E$117,L102), _xlfn.MINIFS('azure-vm-prices-base'!I$2:I$117, 'azure-vm-prices-base'!A$2:A$117,"&gt;="&amp;F102*(100-$B$2)/100, 'azure-vm-prices-base'!B$2:B$117,"&gt;="&amp;G102*(100-$B$2)/100, 'azure-vm-prices-base'!D$2:D$117,K102, 'azure-vm-prices-base'!E$2:E$117,L102)),"")</f>
        <v>0</v>
      </c>
      <c r="W102" s="4">
        <f>IF(Q102="YES",VLOOKUP(X102 &amp; K102 &amp; L102,'azure-vm-prices-1Y'!G$2:H$118  , 2, 0),"")</f>
        <v>0</v>
      </c>
      <c r="X102" s="4">
        <f>IF(Q102="YES", IF(O102="YES" , _xlfn.MINIFS('azure-vm-prices-1Y'!C$2:C$117,   'azure-vm-prices-1Y'!A$2:A$117  ,"&gt;="&amp;F102*(100-$B$2)/100, 'azure-vm-prices-1Y'!B$2:B$117  ,"&gt;="&amp;G102*(100-$B$2)/100, 'azure-vm-prices-1Y'!D$2:D$117,  K102, 'azure-vm-prices-1Y'!E$2:E$117,  L102), _xlfn.MINIFS('azure-vm-prices-1Y'!I$2:I$117,   'azure-vm-prices-1Y'!A$2:A$117  ,"&gt;="&amp;F102*(100-$B$2)/100, 'azure-vm-prices-1Y'!B$2:B$117,  "&gt;="&amp;G102*(100-$B$2)/100, 'azure-vm-prices-1Y'!D$2:D$117,  K102, 'azure-vm-prices-1Y'!E$2:E$117,  L102)),"")</f>
        <v>0</v>
      </c>
      <c r="Y102" s="4">
        <f>IF(Q102="YES",VLOOKUP(Z102 &amp; K102 &amp; L102,'azure-vm-prices-3Y'!G$2:H$118  , 2, 0),"")</f>
        <v>0</v>
      </c>
      <c r="Z102" s="4">
        <f>IF(Q102="YES", IF(O102="YES" , _xlfn.MINIFS('azure-vm-prices-3Y'!C$2:C$117,   'azure-vm-prices-3Y'!A$2:A$117  ,"&gt;="&amp;F102*(100-$B$2)/100, 'azure-vm-prices-3Y'!B$2:B$117  ,"&gt;="&amp;G102*(100-$B$2)/100, 'azure-vm-prices-3Y'!D$2:D$117,  K102, 'azure-vm-prices-3Y'!E$2:E$117,  L102), _xlfn.MINIFS('azure-vm-prices-3Y'!I$2:I$117,   'azure-vm-prices-3Y'!A$2:A$117  ,"&gt;="&amp;F102*(100-$B$2)/100, 'azure-vm-prices-3Y'!B$2:B$117,  "&gt;="&amp;G102*(100-$B$2)/100, 'azure-vm-prices-3Y'!D$2:D$117,  K102, 'azure-vm-prices-3Y'!E$2:E$117,  L102)),"")</f>
        <v>0</v>
      </c>
      <c r="AA102" s="4">
        <f>IF(Q102="YES",N102*V102*12,"")</f>
        <v>0</v>
      </c>
      <c r="AB102" s="4">
        <f>IF(Q102="YES",X102*8760,"")</f>
        <v>0</v>
      </c>
      <c r="AC102" s="4">
        <f>IF(Q102="YES",Z102*8760,"")</f>
        <v>0</v>
      </c>
      <c r="AD102" s="4">
        <f>IF(Q102="YES",IF(P102="YES", MIN(AA102:AC102), AA102),"")</f>
        <v>0</v>
      </c>
      <c r="AE102" s="4">
        <f>IF(AND(I102="STANDARD",Q102="YES",H102&lt;'azure-standard-disk-prices'!B2, H102&gt;0),1+IF(M102="YES",1),"")</f>
        <v>0</v>
      </c>
      <c r="AF102" s="4">
        <f>IF(AND(I102="STANDARD",Q102="YES",H102&gt;'azure-standard-disk-prices'!B2,H102&lt;'azure-standard-disk-prices'!B3),1+IF(M102="YES",1),"")</f>
        <v>0</v>
      </c>
      <c r="AG102" s="4">
        <f>IF(AND(I102="STANDARD",Q102="YES",H102&gt;'azure-standard-disk-prices'!B3,H102&lt;'azure-standard-disk-prices'!B4),1+IF(M102="YES",1),"")</f>
        <v>0</v>
      </c>
      <c r="AH102" s="4">
        <f>IF(AND(I102="STANDARD",Q102="YES",H102&gt;'azure-standard-disk-prices'!B4,H102&lt;'azure-standard-disk-prices'!B5),1+IF(M102="YES",1),"")</f>
        <v>0</v>
      </c>
      <c r="AI102" s="4">
        <f>IF(AND(I102="STANDARD",Q102="YES",H102&gt;'azure-standard-disk-prices'!B5,H102&lt;'azure-standard-disk-prices'!B6),1+IF(M102="YES",1),"")</f>
        <v>0</v>
      </c>
      <c r="AJ102" s="4">
        <f>IF(AND(I102="STANDARD",Q102="YES",H102&gt;'azure-standard-disk-prices'!B6,H102&lt;'azure-standard-disk-prices'!B7),1+IF(M102="YES",1),"")</f>
        <v>0</v>
      </c>
      <c r="AK102" s="4">
        <f>IF(AND(I102="STANDARD",Q102="YES",H102&gt;'azure-standard-disk-prices'!B7,H102&lt;'azure-standard-disk-prices'!B8),1+IF(M102="YES",1),"")</f>
        <v>0</v>
      </c>
      <c r="AL102" s="4">
        <f>IF(AND(I102="STANDARD",Q102="YES",H102&gt;'azure-standard-disk-prices'!B8,H102&lt;'azure-standard-disk-prices'!B9),1+IF(M102="YES",1),"")</f>
        <v>0</v>
      </c>
      <c r="AM102" s="4">
        <f>IF(AND(I101="PREMIUM",Q101="YES",H101&lt;'azure-premium-disk-prices'!B2,H101&gt;0),1+IF(M101="YES",1),"")</f>
        <v>0</v>
      </c>
      <c r="AN102" s="4">
        <f>IF(AND(I101="PREMIUM",Q101="YES",H101&gt;'azure-premium-disk-prices'!B2,H101&lt;'azure-premium-disk-prices'!B3),1+IF(M101="YES",1),"")</f>
        <v>0</v>
      </c>
      <c r="AO102" s="4">
        <f>IF(AND(I101="PREMIUM",Q101="YES",H101&gt;'azure-premium-disk-prices'!B3,H101&lt;'azure-premium-disk-prices'!B4),1+IF(M101="YES",1),"")</f>
        <v>0</v>
      </c>
      <c r="AP102" s="4">
        <f>IF(AND(I101="PREMIUM",Q101="YES",H101&gt;'azure-premium-disk-prices'!B4,H101&lt;'azure-premium-disk-prices'!B5),1+IF(M101="YES",1),"")</f>
        <v>0</v>
      </c>
      <c r="AQ102" s="4">
        <f>IF(AND(I101="PREMIUM",Q101="YES",H101&gt;'azure-premium-disk-prices'!B5,H101&lt;'azure-premium-disk-prices'!B6),1+IF(M101="YES",1),"")</f>
        <v>0</v>
      </c>
      <c r="AR102" s="4">
        <f>IF(AND(I101="PREMIUM",Q101="YES",H101&gt;'azure-premium-disk-prices'!B6,H101&lt;'azure-premium-disk-prices'!B7),1+IF(M101="YES",1),"")</f>
        <v>0</v>
      </c>
      <c r="AS102" s="4">
        <f>IF(AND(I101="PREMIUM",Q101="YES",H101&gt;'azure-premium-disk-prices'!B7,H101&lt;'azure-premium-disk-prices'!B8),1+IF(M101="YES",1),"")</f>
        <v>0</v>
      </c>
      <c r="AT102" s="4">
        <f>IF(AND(I101="PREMIUM",Q101="YES",H101&gt;'azure-premium-disk-prices'!B8,H101&lt;'azure-premium-disk-prices'!B9),1+IF(M101="YES",1),"")</f>
        <v>0</v>
      </c>
      <c r="AU102" s="4">
        <f>IF(AND(M102="YES", Q102="YES"),1,"")</f>
        <v>0</v>
      </c>
      <c r="AV102" s="4">
        <f>IF(AND(J102="STANDARD", Q102="YES"), IF(M102="YES",2,1) ,"")</f>
        <v>0</v>
      </c>
      <c r="AW102" s="4">
        <f>IF( AND(J102="PREMIUM",  Q102="YES"), IF(M102="YES",2,1) ,"")</f>
        <v>0</v>
      </c>
    </row>
    <row r="103" spans="5:49">
      <c r="E103" s="3"/>
      <c r="F103" s="3"/>
      <c r="G103" s="3"/>
      <c r="H103" s="3"/>
      <c r="I103" s="3" t="s">
        <v>10</v>
      </c>
      <c r="J103" s="3" t="s">
        <v>10</v>
      </c>
      <c r="K103" s="3" t="s">
        <v>7</v>
      </c>
      <c r="L103" s="3" t="s">
        <v>7</v>
      </c>
      <c r="M103" s="3" t="s">
        <v>7</v>
      </c>
      <c r="N103" s="3">
        <v>730</v>
      </c>
      <c r="O103" s="3" t="s">
        <v>7</v>
      </c>
      <c r="P103" s="3" t="s">
        <v>3</v>
      </c>
      <c r="Q103" s="3">
        <f>IF(AND(E103&lt;&gt;"", F103&lt;&gt;"", G103&lt;&gt;"", H103&lt;&gt;"", I103&lt;&gt;"", J103&lt;&gt;"", K103&lt;&gt;"", L103&lt;&gt;"", M103&lt;&gt;"", N103&lt;&gt;"", O103&lt;&gt;""),"YES","NO")</f>
        <v>0</v>
      </c>
      <c r="R103" s="4">
        <f>IF(AD103=AA103, U103, IF(AD103=AB103,W103,Y103))</f>
        <v>0</v>
      </c>
      <c r="S103" s="4">
        <f>AD103</f>
        <v>0</v>
      </c>
      <c r="T103" s="4">
        <f> IF(AA103="" ,"",IF(AD103=AA103, "PAYG", IF(AD103=AB103,"1Y RI","3Y RI")))</f>
        <v>0</v>
      </c>
      <c r="U103" s="4">
        <f>IF(Q103="YES",VLOOKUP(V103 &amp; K103 &amp; L103,'azure-vm-prices-base'!G$2:H$118, 2, 0),"")</f>
        <v>0</v>
      </c>
      <c r="V103" s="4">
        <f>IF(Q103="YES", IF(O103="YES" , _xlfn.MINIFS('azure-vm-prices-base'!C$2:C$117, 'azure-vm-prices-base'!A$2:A$117,"&gt;="&amp;F103*(100-$B$2)/100, 'azure-vm-prices-base'!B$2:B$117,"&gt;="&amp;G103*(100-$B$2)/100, 'azure-vm-prices-base'!D$2:D$117,K103, 'azure-vm-prices-base'!E$2:E$117,L103), _xlfn.MINIFS('azure-vm-prices-base'!I$2:I$117, 'azure-vm-prices-base'!A$2:A$117,"&gt;="&amp;F103*(100-$B$2)/100, 'azure-vm-prices-base'!B$2:B$117,"&gt;="&amp;G103*(100-$B$2)/100, 'azure-vm-prices-base'!D$2:D$117,K103, 'azure-vm-prices-base'!E$2:E$117,L103)),"")</f>
        <v>0</v>
      </c>
      <c r="W103" s="4">
        <f>IF(Q103="YES",VLOOKUP(X103 &amp; K103 &amp; L103,'azure-vm-prices-1Y'!G$2:H$118  , 2, 0),"")</f>
        <v>0</v>
      </c>
      <c r="X103" s="4">
        <f>IF(Q103="YES", IF(O103="YES" , _xlfn.MINIFS('azure-vm-prices-1Y'!C$2:C$117,   'azure-vm-prices-1Y'!A$2:A$117  ,"&gt;="&amp;F103*(100-$B$2)/100, 'azure-vm-prices-1Y'!B$2:B$117  ,"&gt;="&amp;G103*(100-$B$2)/100, 'azure-vm-prices-1Y'!D$2:D$117,  K103, 'azure-vm-prices-1Y'!E$2:E$117,  L103), _xlfn.MINIFS('azure-vm-prices-1Y'!I$2:I$117,   'azure-vm-prices-1Y'!A$2:A$117  ,"&gt;="&amp;F103*(100-$B$2)/100, 'azure-vm-prices-1Y'!B$2:B$117,  "&gt;="&amp;G103*(100-$B$2)/100, 'azure-vm-prices-1Y'!D$2:D$117,  K103, 'azure-vm-prices-1Y'!E$2:E$117,  L103)),"")</f>
        <v>0</v>
      </c>
      <c r="Y103" s="4">
        <f>IF(Q103="YES",VLOOKUP(Z103 &amp; K103 &amp; L103,'azure-vm-prices-3Y'!G$2:H$118  , 2, 0),"")</f>
        <v>0</v>
      </c>
      <c r="Z103" s="4">
        <f>IF(Q103="YES", IF(O103="YES" , _xlfn.MINIFS('azure-vm-prices-3Y'!C$2:C$117,   'azure-vm-prices-3Y'!A$2:A$117  ,"&gt;="&amp;F103*(100-$B$2)/100, 'azure-vm-prices-3Y'!B$2:B$117  ,"&gt;="&amp;G103*(100-$B$2)/100, 'azure-vm-prices-3Y'!D$2:D$117,  K103, 'azure-vm-prices-3Y'!E$2:E$117,  L103), _xlfn.MINIFS('azure-vm-prices-3Y'!I$2:I$117,   'azure-vm-prices-3Y'!A$2:A$117  ,"&gt;="&amp;F103*(100-$B$2)/100, 'azure-vm-prices-3Y'!B$2:B$117,  "&gt;="&amp;G103*(100-$B$2)/100, 'azure-vm-prices-3Y'!D$2:D$117,  K103, 'azure-vm-prices-3Y'!E$2:E$117,  L103)),"")</f>
        <v>0</v>
      </c>
      <c r="AA103" s="4">
        <f>IF(Q103="YES",N103*V103*12,"")</f>
        <v>0</v>
      </c>
      <c r="AB103" s="4">
        <f>IF(Q103="YES",X103*8760,"")</f>
        <v>0</v>
      </c>
      <c r="AC103" s="4">
        <f>IF(Q103="YES",Z103*8760,"")</f>
        <v>0</v>
      </c>
      <c r="AD103" s="4">
        <f>IF(Q103="YES",IF(P103="YES", MIN(AA103:AC103), AA103),"")</f>
        <v>0</v>
      </c>
      <c r="AE103" s="4">
        <f>IF(AND(I103="STANDARD",Q103="YES",H103&lt;'azure-standard-disk-prices'!B2, H103&gt;0),1+IF(M103="YES",1),"")</f>
        <v>0</v>
      </c>
      <c r="AF103" s="4">
        <f>IF(AND(I103="STANDARD",Q103="YES",H103&gt;'azure-standard-disk-prices'!B2,H103&lt;'azure-standard-disk-prices'!B3),1+IF(M103="YES",1),"")</f>
        <v>0</v>
      </c>
      <c r="AG103" s="4">
        <f>IF(AND(I103="STANDARD",Q103="YES",H103&gt;'azure-standard-disk-prices'!B3,H103&lt;'azure-standard-disk-prices'!B4),1+IF(M103="YES",1),"")</f>
        <v>0</v>
      </c>
      <c r="AH103" s="4">
        <f>IF(AND(I103="STANDARD",Q103="YES",H103&gt;'azure-standard-disk-prices'!B4,H103&lt;'azure-standard-disk-prices'!B5),1+IF(M103="YES",1),"")</f>
        <v>0</v>
      </c>
      <c r="AI103" s="4">
        <f>IF(AND(I103="STANDARD",Q103="YES",H103&gt;'azure-standard-disk-prices'!B5,H103&lt;'azure-standard-disk-prices'!B6),1+IF(M103="YES",1),"")</f>
        <v>0</v>
      </c>
      <c r="AJ103" s="4">
        <f>IF(AND(I103="STANDARD",Q103="YES",H103&gt;'azure-standard-disk-prices'!B6,H103&lt;'azure-standard-disk-prices'!B7),1+IF(M103="YES",1),"")</f>
        <v>0</v>
      </c>
      <c r="AK103" s="4">
        <f>IF(AND(I103="STANDARD",Q103="YES",H103&gt;'azure-standard-disk-prices'!B7,H103&lt;'azure-standard-disk-prices'!B8),1+IF(M103="YES",1),"")</f>
        <v>0</v>
      </c>
      <c r="AL103" s="4">
        <f>IF(AND(I103="STANDARD",Q103="YES",H103&gt;'azure-standard-disk-prices'!B8,H103&lt;'azure-standard-disk-prices'!B9),1+IF(M103="YES",1),"")</f>
        <v>0</v>
      </c>
      <c r="AM103" s="4">
        <f>IF(AND(I102="PREMIUM",Q102="YES",H102&lt;'azure-premium-disk-prices'!B2,H102&gt;0),1+IF(M102="YES",1),"")</f>
        <v>0</v>
      </c>
      <c r="AN103" s="4">
        <f>IF(AND(I102="PREMIUM",Q102="YES",H102&gt;'azure-premium-disk-prices'!B2,H102&lt;'azure-premium-disk-prices'!B3),1+IF(M102="YES",1),"")</f>
        <v>0</v>
      </c>
      <c r="AO103" s="4">
        <f>IF(AND(I102="PREMIUM",Q102="YES",H102&gt;'azure-premium-disk-prices'!B3,H102&lt;'azure-premium-disk-prices'!B4),1+IF(M102="YES",1),"")</f>
        <v>0</v>
      </c>
      <c r="AP103" s="4">
        <f>IF(AND(I102="PREMIUM",Q102="YES",H102&gt;'azure-premium-disk-prices'!B4,H102&lt;'azure-premium-disk-prices'!B5),1+IF(M102="YES",1),"")</f>
        <v>0</v>
      </c>
      <c r="AQ103" s="4">
        <f>IF(AND(I102="PREMIUM",Q102="YES",H102&gt;'azure-premium-disk-prices'!B5,H102&lt;'azure-premium-disk-prices'!B6),1+IF(M102="YES",1),"")</f>
        <v>0</v>
      </c>
      <c r="AR103" s="4">
        <f>IF(AND(I102="PREMIUM",Q102="YES",H102&gt;'azure-premium-disk-prices'!B6,H102&lt;'azure-premium-disk-prices'!B7),1+IF(M102="YES",1),"")</f>
        <v>0</v>
      </c>
      <c r="AS103" s="4">
        <f>IF(AND(I102="PREMIUM",Q102="YES",H102&gt;'azure-premium-disk-prices'!B7,H102&lt;'azure-premium-disk-prices'!B8),1+IF(M102="YES",1),"")</f>
        <v>0</v>
      </c>
      <c r="AT103" s="4">
        <f>IF(AND(I102="PREMIUM",Q102="YES",H102&gt;'azure-premium-disk-prices'!B8,H102&lt;'azure-premium-disk-prices'!B9),1+IF(M102="YES",1),"")</f>
        <v>0</v>
      </c>
      <c r="AU103" s="4">
        <f>IF(AND(M103="YES", Q103="YES"),1,"")</f>
        <v>0</v>
      </c>
      <c r="AV103" s="4">
        <f>IF(AND(J103="STANDARD", Q103="YES"), IF(M103="YES",2,1) ,"")</f>
        <v>0</v>
      </c>
      <c r="AW103" s="4">
        <f>IF( AND(J103="PREMIUM",  Q103="YES"), IF(M103="YES",2,1) ,"")</f>
        <v>0</v>
      </c>
    </row>
    <row r="104" spans="5:49">
      <c r="E104" s="3"/>
      <c r="F104" s="3"/>
      <c r="G104" s="3"/>
      <c r="H104" s="3"/>
      <c r="I104" s="3" t="s">
        <v>10</v>
      </c>
      <c r="J104" s="3" t="s">
        <v>10</v>
      </c>
      <c r="K104" s="3" t="s">
        <v>7</v>
      </c>
      <c r="L104" s="3" t="s">
        <v>7</v>
      </c>
      <c r="M104" s="3" t="s">
        <v>7</v>
      </c>
      <c r="N104" s="3">
        <v>730</v>
      </c>
      <c r="O104" s="3" t="s">
        <v>7</v>
      </c>
      <c r="P104" s="3" t="s">
        <v>3</v>
      </c>
      <c r="Q104" s="3">
        <f>IF(AND(E104&lt;&gt;"", F104&lt;&gt;"", G104&lt;&gt;"", H104&lt;&gt;"", I104&lt;&gt;"", J104&lt;&gt;"", K104&lt;&gt;"", L104&lt;&gt;"", M104&lt;&gt;"", N104&lt;&gt;"", O104&lt;&gt;""),"YES","NO")</f>
        <v>0</v>
      </c>
      <c r="R104" s="4">
        <f>IF(AD104=AA104, U104, IF(AD104=AB104,W104,Y104))</f>
        <v>0</v>
      </c>
      <c r="S104" s="4">
        <f>AD104</f>
        <v>0</v>
      </c>
      <c r="T104" s="4">
        <f> IF(AA104="" ,"",IF(AD104=AA104, "PAYG", IF(AD104=AB104,"1Y RI","3Y RI")))</f>
        <v>0</v>
      </c>
      <c r="U104" s="4">
        <f>IF(Q104="YES",VLOOKUP(V104 &amp; K104 &amp; L104,'azure-vm-prices-base'!G$2:H$118, 2, 0),"")</f>
        <v>0</v>
      </c>
      <c r="V104" s="4">
        <f>IF(Q104="YES", IF(O104="YES" , _xlfn.MINIFS('azure-vm-prices-base'!C$2:C$117, 'azure-vm-prices-base'!A$2:A$117,"&gt;="&amp;F104*(100-$B$2)/100, 'azure-vm-prices-base'!B$2:B$117,"&gt;="&amp;G104*(100-$B$2)/100, 'azure-vm-prices-base'!D$2:D$117,K104, 'azure-vm-prices-base'!E$2:E$117,L104), _xlfn.MINIFS('azure-vm-prices-base'!I$2:I$117, 'azure-vm-prices-base'!A$2:A$117,"&gt;="&amp;F104*(100-$B$2)/100, 'azure-vm-prices-base'!B$2:B$117,"&gt;="&amp;G104*(100-$B$2)/100, 'azure-vm-prices-base'!D$2:D$117,K104, 'azure-vm-prices-base'!E$2:E$117,L104)),"")</f>
        <v>0</v>
      </c>
      <c r="W104" s="4">
        <f>IF(Q104="YES",VLOOKUP(X104 &amp; K104 &amp; L104,'azure-vm-prices-1Y'!G$2:H$118  , 2, 0),"")</f>
        <v>0</v>
      </c>
      <c r="X104" s="4">
        <f>IF(Q104="YES", IF(O104="YES" , _xlfn.MINIFS('azure-vm-prices-1Y'!C$2:C$117,   'azure-vm-prices-1Y'!A$2:A$117  ,"&gt;="&amp;F104*(100-$B$2)/100, 'azure-vm-prices-1Y'!B$2:B$117  ,"&gt;="&amp;G104*(100-$B$2)/100, 'azure-vm-prices-1Y'!D$2:D$117,  K104, 'azure-vm-prices-1Y'!E$2:E$117,  L104), _xlfn.MINIFS('azure-vm-prices-1Y'!I$2:I$117,   'azure-vm-prices-1Y'!A$2:A$117  ,"&gt;="&amp;F104*(100-$B$2)/100, 'azure-vm-prices-1Y'!B$2:B$117,  "&gt;="&amp;G104*(100-$B$2)/100, 'azure-vm-prices-1Y'!D$2:D$117,  K104, 'azure-vm-prices-1Y'!E$2:E$117,  L104)),"")</f>
        <v>0</v>
      </c>
      <c r="Y104" s="4">
        <f>IF(Q104="YES",VLOOKUP(Z104 &amp; K104 &amp; L104,'azure-vm-prices-3Y'!G$2:H$118  , 2, 0),"")</f>
        <v>0</v>
      </c>
      <c r="Z104" s="4">
        <f>IF(Q104="YES", IF(O104="YES" , _xlfn.MINIFS('azure-vm-prices-3Y'!C$2:C$117,   'azure-vm-prices-3Y'!A$2:A$117  ,"&gt;="&amp;F104*(100-$B$2)/100, 'azure-vm-prices-3Y'!B$2:B$117  ,"&gt;="&amp;G104*(100-$B$2)/100, 'azure-vm-prices-3Y'!D$2:D$117,  K104, 'azure-vm-prices-3Y'!E$2:E$117,  L104), _xlfn.MINIFS('azure-vm-prices-3Y'!I$2:I$117,   'azure-vm-prices-3Y'!A$2:A$117  ,"&gt;="&amp;F104*(100-$B$2)/100, 'azure-vm-prices-3Y'!B$2:B$117,  "&gt;="&amp;G104*(100-$B$2)/100, 'azure-vm-prices-3Y'!D$2:D$117,  K104, 'azure-vm-prices-3Y'!E$2:E$117,  L104)),"")</f>
        <v>0</v>
      </c>
      <c r="AA104" s="4">
        <f>IF(Q104="YES",N104*V104*12,"")</f>
        <v>0</v>
      </c>
      <c r="AB104" s="4">
        <f>IF(Q104="YES",X104*8760,"")</f>
        <v>0</v>
      </c>
      <c r="AC104" s="4">
        <f>IF(Q104="YES",Z104*8760,"")</f>
        <v>0</v>
      </c>
      <c r="AD104" s="4">
        <f>IF(Q104="YES",IF(P104="YES", MIN(AA104:AC104), AA104),"")</f>
        <v>0</v>
      </c>
      <c r="AE104" s="4">
        <f>IF(AND(I104="STANDARD",Q104="YES",H104&lt;'azure-standard-disk-prices'!B2, H104&gt;0),1+IF(M104="YES",1),"")</f>
        <v>0</v>
      </c>
      <c r="AF104" s="4">
        <f>IF(AND(I104="STANDARD",Q104="YES",H104&gt;'azure-standard-disk-prices'!B2,H104&lt;'azure-standard-disk-prices'!B3),1+IF(M104="YES",1),"")</f>
        <v>0</v>
      </c>
      <c r="AG104" s="4">
        <f>IF(AND(I104="STANDARD",Q104="YES",H104&gt;'azure-standard-disk-prices'!B3,H104&lt;'azure-standard-disk-prices'!B4),1+IF(M104="YES",1),"")</f>
        <v>0</v>
      </c>
      <c r="AH104" s="4">
        <f>IF(AND(I104="STANDARD",Q104="YES",H104&gt;'azure-standard-disk-prices'!B4,H104&lt;'azure-standard-disk-prices'!B5),1+IF(M104="YES",1),"")</f>
        <v>0</v>
      </c>
      <c r="AI104" s="4">
        <f>IF(AND(I104="STANDARD",Q104="YES",H104&gt;'azure-standard-disk-prices'!B5,H104&lt;'azure-standard-disk-prices'!B6),1+IF(M104="YES",1),"")</f>
        <v>0</v>
      </c>
      <c r="AJ104" s="4">
        <f>IF(AND(I104="STANDARD",Q104="YES",H104&gt;'azure-standard-disk-prices'!B6,H104&lt;'azure-standard-disk-prices'!B7),1+IF(M104="YES",1),"")</f>
        <v>0</v>
      </c>
      <c r="AK104" s="4">
        <f>IF(AND(I104="STANDARD",Q104="YES",H104&gt;'azure-standard-disk-prices'!B7,H104&lt;'azure-standard-disk-prices'!B8),1+IF(M104="YES",1),"")</f>
        <v>0</v>
      </c>
      <c r="AL104" s="4">
        <f>IF(AND(I104="STANDARD",Q104="YES",H104&gt;'azure-standard-disk-prices'!B8,H104&lt;'azure-standard-disk-prices'!B9),1+IF(M104="YES",1),"")</f>
        <v>0</v>
      </c>
      <c r="AM104" s="4">
        <f>IF(AND(I103="PREMIUM",Q103="YES",H103&lt;'azure-premium-disk-prices'!B2,H103&gt;0),1+IF(M103="YES",1),"")</f>
        <v>0</v>
      </c>
      <c r="AN104" s="4">
        <f>IF(AND(I103="PREMIUM",Q103="YES",H103&gt;'azure-premium-disk-prices'!B2,H103&lt;'azure-premium-disk-prices'!B3),1+IF(M103="YES",1),"")</f>
        <v>0</v>
      </c>
      <c r="AO104" s="4">
        <f>IF(AND(I103="PREMIUM",Q103="YES",H103&gt;'azure-premium-disk-prices'!B3,H103&lt;'azure-premium-disk-prices'!B4),1+IF(M103="YES",1),"")</f>
        <v>0</v>
      </c>
      <c r="AP104" s="4">
        <f>IF(AND(I103="PREMIUM",Q103="YES",H103&gt;'azure-premium-disk-prices'!B4,H103&lt;'azure-premium-disk-prices'!B5),1+IF(M103="YES",1),"")</f>
        <v>0</v>
      </c>
      <c r="AQ104" s="4">
        <f>IF(AND(I103="PREMIUM",Q103="YES",H103&gt;'azure-premium-disk-prices'!B5,H103&lt;'azure-premium-disk-prices'!B6),1+IF(M103="YES",1),"")</f>
        <v>0</v>
      </c>
      <c r="AR104" s="4">
        <f>IF(AND(I103="PREMIUM",Q103="YES",H103&gt;'azure-premium-disk-prices'!B6,H103&lt;'azure-premium-disk-prices'!B7),1+IF(M103="YES",1),"")</f>
        <v>0</v>
      </c>
      <c r="AS104" s="4">
        <f>IF(AND(I103="PREMIUM",Q103="YES",H103&gt;'azure-premium-disk-prices'!B7,H103&lt;'azure-premium-disk-prices'!B8),1+IF(M103="YES",1),"")</f>
        <v>0</v>
      </c>
      <c r="AT104" s="4">
        <f>IF(AND(I103="PREMIUM",Q103="YES",H103&gt;'azure-premium-disk-prices'!B8,H103&lt;'azure-premium-disk-prices'!B9),1+IF(M103="YES",1),"")</f>
        <v>0</v>
      </c>
      <c r="AU104" s="4">
        <f>IF(AND(M104="YES", Q104="YES"),1,"")</f>
        <v>0</v>
      </c>
      <c r="AV104" s="4">
        <f>IF(AND(J104="STANDARD", Q104="YES"), IF(M104="YES",2,1) ,"")</f>
        <v>0</v>
      </c>
      <c r="AW104" s="4">
        <f>IF( AND(J104="PREMIUM",  Q104="YES"), IF(M104="YES",2,1) ,"")</f>
        <v>0</v>
      </c>
    </row>
    <row r="105" spans="5:49">
      <c r="E105" s="3"/>
      <c r="F105" s="3"/>
      <c r="G105" s="3"/>
      <c r="H105" s="3"/>
      <c r="I105" s="3" t="s">
        <v>10</v>
      </c>
      <c r="J105" s="3" t="s">
        <v>10</v>
      </c>
      <c r="K105" s="3" t="s">
        <v>7</v>
      </c>
      <c r="L105" s="3" t="s">
        <v>7</v>
      </c>
      <c r="M105" s="3" t="s">
        <v>7</v>
      </c>
      <c r="N105" s="3">
        <v>730</v>
      </c>
      <c r="O105" s="3" t="s">
        <v>7</v>
      </c>
      <c r="P105" s="3" t="s">
        <v>3</v>
      </c>
      <c r="Q105" s="3">
        <f>IF(AND(E105&lt;&gt;"", F105&lt;&gt;"", G105&lt;&gt;"", H105&lt;&gt;"", I105&lt;&gt;"", J105&lt;&gt;"", K105&lt;&gt;"", L105&lt;&gt;"", M105&lt;&gt;"", N105&lt;&gt;"", O105&lt;&gt;""),"YES","NO")</f>
        <v>0</v>
      </c>
      <c r="R105" s="4">
        <f>IF(AD105=AA105, U105, IF(AD105=AB105,W105,Y105))</f>
        <v>0</v>
      </c>
      <c r="S105" s="4">
        <f>AD105</f>
        <v>0</v>
      </c>
      <c r="T105" s="4">
        <f> IF(AA105="" ,"",IF(AD105=AA105, "PAYG", IF(AD105=AB105,"1Y RI","3Y RI")))</f>
        <v>0</v>
      </c>
      <c r="U105" s="4">
        <f>IF(Q105="YES",VLOOKUP(V105 &amp; K105 &amp; L105,'azure-vm-prices-base'!G$2:H$118, 2, 0),"")</f>
        <v>0</v>
      </c>
      <c r="V105" s="4">
        <f>IF(Q105="YES", IF(O105="YES" , _xlfn.MINIFS('azure-vm-prices-base'!C$2:C$117, 'azure-vm-prices-base'!A$2:A$117,"&gt;="&amp;F105*(100-$B$2)/100, 'azure-vm-prices-base'!B$2:B$117,"&gt;="&amp;G105*(100-$B$2)/100, 'azure-vm-prices-base'!D$2:D$117,K105, 'azure-vm-prices-base'!E$2:E$117,L105), _xlfn.MINIFS('azure-vm-prices-base'!I$2:I$117, 'azure-vm-prices-base'!A$2:A$117,"&gt;="&amp;F105*(100-$B$2)/100, 'azure-vm-prices-base'!B$2:B$117,"&gt;="&amp;G105*(100-$B$2)/100, 'azure-vm-prices-base'!D$2:D$117,K105, 'azure-vm-prices-base'!E$2:E$117,L105)),"")</f>
        <v>0</v>
      </c>
      <c r="W105" s="4">
        <f>IF(Q105="YES",VLOOKUP(X105 &amp; K105 &amp; L105,'azure-vm-prices-1Y'!G$2:H$118  , 2, 0),"")</f>
        <v>0</v>
      </c>
      <c r="X105" s="4">
        <f>IF(Q105="YES", IF(O105="YES" , _xlfn.MINIFS('azure-vm-prices-1Y'!C$2:C$117,   'azure-vm-prices-1Y'!A$2:A$117  ,"&gt;="&amp;F105*(100-$B$2)/100, 'azure-vm-prices-1Y'!B$2:B$117  ,"&gt;="&amp;G105*(100-$B$2)/100, 'azure-vm-prices-1Y'!D$2:D$117,  K105, 'azure-vm-prices-1Y'!E$2:E$117,  L105), _xlfn.MINIFS('azure-vm-prices-1Y'!I$2:I$117,   'azure-vm-prices-1Y'!A$2:A$117  ,"&gt;="&amp;F105*(100-$B$2)/100, 'azure-vm-prices-1Y'!B$2:B$117,  "&gt;="&amp;G105*(100-$B$2)/100, 'azure-vm-prices-1Y'!D$2:D$117,  K105, 'azure-vm-prices-1Y'!E$2:E$117,  L105)),"")</f>
        <v>0</v>
      </c>
      <c r="Y105" s="4">
        <f>IF(Q105="YES",VLOOKUP(Z105 &amp; K105 &amp; L105,'azure-vm-prices-3Y'!G$2:H$118  , 2, 0),"")</f>
        <v>0</v>
      </c>
      <c r="Z105" s="4">
        <f>IF(Q105="YES", IF(O105="YES" , _xlfn.MINIFS('azure-vm-prices-3Y'!C$2:C$117,   'azure-vm-prices-3Y'!A$2:A$117  ,"&gt;="&amp;F105*(100-$B$2)/100, 'azure-vm-prices-3Y'!B$2:B$117  ,"&gt;="&amp;G105*(100-$B$2)/100, 'azure-vm-prices-3Y'!D$2:D$117,  K105, 'azure-vm-prices-3Y'!E$2:E$117,  L105), _xlfn.MINIFS('azure-vm-prices-3Y'!I$2:I$117,   'azure-vm-prices-3Y'!A$2:A$117  ,"&gt;="&amp;F105*(100-$B$2)/100, 'azure-vm-prices-3Y'!B$2:B$117,  "&gt;="&amp;G105*(100-$B$2)/100, 'azure-vm-prices-3Y'!D$2:D$117,  K105, 'azure-vm-prices-3Y'!E$2:E$117,  L105)),"")</f>
        <v>0</v>
      </c>
      <c r="AA105" s="4">
        <f>IF(Q105="YES",N105*V105*12,"")</f>
        <v>0</v>
      </c>
      <c r="AB105" s="4">
        <f>IF(Q105="YES",X105*8760,"")</f>
        <v>0</v>
      </c>
      <c r="AC105" s="4">
        <f>IF(Q105="YES",Z105*8760,"")</f>
        <v>0</v>
      </c>
      <c r="AD105" s="4">
        <f>IF(Q105="YES",IF(P105="YES", MIN(AA105:AC105), AA105),"")</f>
        <v>0</v>
      </c>
      <c r="AE105" s="4">
        <f>IF(AND(I105="STANDARD",Q105="YES",H105&lt;'azure-standard-disk-prices'!B2, H105&gt;0),1+IF(M105="YES",1),"")</f>
        <v>0</v>
      </c>
      <c r="AF105" s="4">
        <f>IF(AND(I105="STANDARD",Q105="YES",H105&gt;'azure-standard-disk-prices'!B2,H105&lt;'azure-standard-disk-prices'!B3),1+IF(M105="YES",1),"")</f>
        <v>0</v>
      </c>
      <c r="AG105" s="4">
        <f>IF(AND(I105="STANDARD",Q105="YES",H105&gt;'azure-standard-disk-prices'!B3,H105&lt;'azure-standard-disk-prices'!B4),1+IF(M105="YES",1),"")</f>
        <v>0</v>
      </c>
      <c r="AH105" s="4">
        <f>IF(AND(I105="STANDARD",Q105="YES",H105&gt;'azure-standard-disk-prices'!B4,H105&lt;'azure-standard-disk-prices'!B5),1+IF(M105="YES",1),"")</f>
        <v>0</v>
      </c>
      <c r="AI105" s="4">
        <f>IF(AND(I105="STANDARD",Q105="YES",H105&gt;'azure-standard-disk-prices'!B5,H105&lt;'azure-standard-disk-prices'!B6),1+IF(M105="YES",1),"")</f>
        <v>0</v>
      </c>
      <c r="AJ105" s="4">
        <f>IF(AND(I105="STANDARD",Q105="YES",H105&gt;'azure-standard-disk-prices'!B6,H105&lt;'azure-standard-disk-prices'!B7),1+IF(M105="YES",1),"")</f>
        <v>0</v>
      </c>
      <c r="AK105" s="4">
        <f>IF(AND(I105="STANDARD",Q105="YES",H105&gt;'azure-standard-disk-prices'!B7,H105&lt;'azure-standard-disk-prices'!B8),1+IF(M105="YES",1),"")</f>
        <v>0</v>
      </c>
      <c r="AL105" s="4">
        <f>IF(AND(I105="STANDARD",Q105="YES",H105&gt;'azure-standard-disk-prices'!B8,H105&lt;'azure-standard-disk-prices'!B9),1+IF(M105="YES",1),"")</f>
        <v>0</v>
      </c>
      <c r="AM105" s="4">
        <f>IF(AND(I104="PREMIUM",Q104="YES",H104&lt;'azure-premium-disk-prices'!B2,H104&gt;0),1+IF(M104="YES",1),"")</f>
        <v>0</v>
      </c>
      <c r="AN105" s="4">
        <f>IF(AND(I104="PREMIUM",Q104="YES",H104&gt;'azure-premium-disk-prices'!B2,H104&lt;'azure-premium-disk-prices'!B3),1+IF(M104="YES",1),"")</f>
        <v>0</v>
      </c>
      <c r="AO105" s="4">
        <f>IF(AND(I104="PREMIUM",Q104="YES",H104&gt;'azure-premium-disk-prices'!B3,H104&lt;'azure-premium-disk-prices'!B4),1+IF(M104="YES",1),"")</f>
        <v>0</v>
      </c>
      <c r="AP105" s="4">
        <f>IF(AND(I104="PREMIUM",Q104="YES",H104&gt;'azure-premium-disk-prices'!B4,H104&lt;'azure-premium-disk-prices'!B5),1+IF(M104="YES",1),"")</f>
        <v>0</v>
      </c>
      <c r="AQ105" s="4">
        <f>IF(AND(I104="PREMIUM",Q104="YES",H104&gt;'azure-premium-disk-prices'!B5,H104&lt;'azure-premium-disk-prices'!B6),1+IF(M104="YES",1),"")</f>
        <v>0</v>
      </c>
      <c r="AR105" s="4">
        <f>IF(AND(I104="PREMIUM",Q104="YES",H104&gt;'azure-premium-disk-prices'!B6,H104&lt;'azure-premium-disk-prices'!B7),1+IF(M104="YES",1),"")</f>
        <v>0</v>
      </c>
      <c r="AS105" s="4">
        <f>IF(AND(I104="PREMIUM",Q104="YES",H104&gt;'azure-premium-disk-prices'!B7,H104&lt;'azure-premium-disk-prices'!B8),1+IF(M104="YES",1),"")</f>
        <v>0</v>
      </c>
      <c r="AT105" s="4">
        <f>IF(AND(I104="PREMIUM",Q104="YES",H104&gt;'azure-premium-disk-prices'!B8,H104&lt;'azure-premium-disk-prices'!B9),1+IF(M104="YES",1),"")</f>
        <v>0</v>
      </c>
      <c r="AU105" s="4">
        <f>IF(AND(M105="YES", Q105="YES"),1,"")</f>
        <v>0</v>
      </c>
      <c r="AV105" s="4">
        <f>IF(AND(J105="STANDARD", Q105="YES"), IF(M105="YES",2,1) ,"")</f>
        <v>0</v>
      </c>
      <c r="AW105" s="4">
        <f>IF( AND(J105="PREMIUM",  Q105="YES"), IF(M105="YES",2,1) ,"")</f>
        <v>0</v>
      </c>
    </row>
    <row r="106" spans="5:49">
      <c r="E106" s="3"/>
      <c r="F106" s="3"/>
      <c r="G106" s="3"/>
      <c r="H106" s="3"/>
      <c r="I106" s="3" t="s">
        <v>10</v>
      </c>
      <c r="J106" s="3" t="s">
        <v>10</v>
      </c>
      <c r="K106" s="3" t="s">
        <v>7</v>
      </c>
      <c r="L106" s="3" t="s">
        <v>7</v>
      </c>
      <c r="M106" s="3" t="s">
        <v>7</v>
      </c>
      <c r="N106" s="3">
        <v>730</v>
      </c>
      <c r="O106" s="3" t="s">
        <v>7</v>
      </c>
      <c r="P106" s="3" t="s">
        <v>3</v>
      </c>
      <c r="Q106" s="3">
        <f>IF(AND(E106&lt;&gt;"", F106&lt;&gt;"", G106&lt;&gt;"", H106&lt;&gt;"", I106&lt;&gt;"", J106&lt;&gt;"", K106&lt;&gt;"", L106&lt;&gt;"", M106&lt;&gt;"", N106&lt;&gt;"", O106&lt;&gt;""),"YES","NO")</f>
        <v>0</v>
      </c>
      <c r="R106" s="4">
        <f>IF(AD106=AA106, U106, IF(AD106=AB106,W106,Y106))</f>
        <v>0</v>
      </c>
      <c r="S106" s="4">
        <f>AD106</f>
        <v>0</v>
      </c>
      <c r="T106" s="4">
        <f> IF(AA106="" ,"",IF(AD106=AA106, "PAYG", IF(AD106=AB106,"1Y RI","3Y RI")))</f>
        <v>0</v>
      </c>
      <c r="U106" s="4">
        <f>IF(Q106="YES",VLOOKUP(V106 &amp; K106 &amp; L106,'azure-vm-prices-base'!G$2:H$118, 2, 0),"")</f>
        <v>0</v>
      </c>
      <c r="V106" s="4">
        <f>IF(Q106="YES", IF(O106="YES" , _xlfn.MINIFS('azure-vm-prices-base'!C$2:C$117, 'azure-vm-prices-base'!A$2:A$117,"&gt;="&amp;F106*(100-$B$2)/100, 'azure-vm-prices-base'!B$2:B$117,"&gt;="&amp;G106*(100-$B$2)/100, 'azure-vm-prices-base'!D$2:D$117,K106, 'azure-vm-prices-base'!E$2:E$117,L106), _xlfn.MINIFS('azure-vm-prices-base'!I$2:I$117, 'azure-vm-prices-base'!A$2:A$117,"&gt;="&amp;F106*(100-$B$2)/100, 'azure-vm-prices-base'!B$2:B$117,"&gt;="&amp;G106*(100-$B$2)/100, 'azure-vm-prices-base'!D$2:D$117,K106, 'azure-vm-prices-base'!E$2:E$117,L106)),"")</f>
        <v>0</v>
      </c>
      <c r="W106" s="4">
        <f>IF(Q106="YES",VLOOKUP(X106 &amp; K106 &amp; L106,'azure-vm-prices-1Y'!G$2:H$118  , 2, 0),"")</f>
        <v>0</v>
      </c>
      <c r="X106" s="4">
        <f>IF(Q106="YES", IF(O106="YES" , _xlfn.MINIFS('azure-vm-prices-1Y'!C$2:C$117,   'azure-vm-prices-1Y'!A$2:A$117  ,"&gt;="&amp;F106*(100-$B$2)/100, 'azure-vm-prices-1Y'!B$2:B$117  ,"&gt;="&amp;G106*(100-$B$2)/100, 'azure-vm-prices-1Y'!D$2:D$117,  K106, 'azure-vm-prices-1Y'!E$2:E$117,  L106), _xlfn.MINIFS('azure-vm-prices-1Y'!I$2:I$117,   'azure-vm-prices-1Y'!A$2:A$117  ,"&gt;="&amp;F106*(100-$B$2)/100, 'azure-vm-prices-1Y'!B$2:B$117,  "&gt;="&amp;G106*(100-$B$2)/100, 'azure-vm-prices-1Y'!D$2:D$117,  K106, 'azure-vm-prices-1Y'!E$2:E$117,  L106)),"")</f>
        <v>0</v>
      </c>
      <c r="Y106" s="4">
        <f>IF(Q106="YES",VLOOKUP(Z106 &amp; K106 &amp; L106,'azure-vm-prices-3Y'!G$2:H$118  , 2, 0),"")</f>
        <v>0</v>
      </c>
      <c r="Z106" s="4">
        <f>IF(Q106="YES", IF(O106="YES" , _xlfn.MINIFS('azure-vm-prices-3Y'!C$2:C$117,   'azure-vm-prices-3Y'!A$2:A$117  ,"&gt;="&amp;F106*(100-$B$2)/100, 'azure-vm-prices-3Y'!B$2:B$117  ,"&gt;="&amp;G106*(100-$B$2)/100, 'azure-vm-prices-3Y'!D$2:D$117,  K106, 'azure-vm-prices-3Y'!E$2:E$117,  L106), _xlfn.MINIFS('azure-vm-prices-3Y'!I$2:I$117,   'azure-vm-prices-3Y'!A$2:A$117  ,"&gt;="&amp;F106*(100-$B$2)/100, 'azure-vm-prices-3Y'!B$2:B$117,  "&gt;="&amp;G106*(100-$B$2)/100, 'azure-vm-prices-3Y'!D$2:D$117,  K106, 'azure-vm-prices-3Y'!E$2:E$117,  L106)),"")</f>
        <v>0</v>
      </c>
      <c r="AA106" s="4">
        <f>IF(Q106="YES",N106*V106*12,"")</f>
        <v>0</v>
      </c>
      <c r="AB106" s="4">
        <f>IF(Q106="YES",X106*8760,"")</f>
        <v>0</v>
      </c>
      <c r="AC106" s="4">
        <f>IF(Q106="YES",Z106*8760,"")</f>
        <v>0</v>
      </c>
      <c r="AD106" s="4">
        <f>IF(Q106="YES",IF(P106="YES", MIN(AA106:AC106), AA106),"")</f>
        <v>0</v>
      </c>
      <c r="AE106" s="4">
        <f>IF(AND(I106="STANDARD",Q106="YES",H106&lt;'azure-standard-disk-prices'!B2, H106&gt;0),1+IF(M106="YES",1),"")</f>
        <v>0</v>
      </c>
      <c r="AF106" s="4">
        <f>IF(AND(I106="STANDARD",Q106="YES",H106&gt;'azure-standard-disk-prices'!B2,H106&lt;'azure-standard-disk-prices'!B3),1+IF(M106="YES",1),"")</f>
        <v>0</v>
      </c>
      <c r="AG106" s="4">
        <f>IF(AND(I106="STANDARD",Q106="YES",H106&gt;'azure-standard-disk-prices'!B3,H106&lt;'azure-standard-disk-prices'!B4),1+IF(M106="YES",1),"")</f>
        <v>0</v>
      </c>
      <c r="AH106" s="4">
        <f>IF(AND(I106="STANDARD",Q106="YES",H106&gt;'azure-standard-disk-prices'!B4,H106&lt;'azure-standard-disk-prices'!B5),1+IF(M106="YES",1),"")</f>
        <v>0</v>
      </c>
      <c r="AI106" s="4">
        <f>IF(AND(I106="STANDARD",Q106="YES",H106&gt;'azure-standard-disk-prices'!B5,H106&lt;'azure-standard-disk-prices'!B6),1+IF(M106="YES",1),"")</f>
        <v>0</v>
      </c>
      <c r="AJ106" s="4">
        <f>IF(AND(I106="STANDARD",Q106="YES",H106&gt;'azure-standard-disk-prices'!B6,H106&lt;'azure-standard-disk-prices'!B7),1+IF(M106="YES",1),"")</f>
        <v>0</v>
      </c>
      <c r="AK106" s="4">
        <f>IF(AND(I106="STANDARD",Q106="YES",H106&gt;'azure-standard-disk-prices'!B7,H106&lt;'azure-standard-disk-prices'!B8),1+IF(M106="YES",1),"")</f>
        <v>0</v>
      </c>
      <c r="AL106" s="4">
        <f>IF(AND(I106="STANDARD",Q106="YES",H106&gt;'azure-standard-disk-prices'!B8,H106&lt;'azure-standard-disk-prices'!B9),1+IF(M106="YES",1),"")</f>
        <v>0</v>
      </c>
      <c r="AM106" s="4">
        <f>IF(AND(I105="PREMIUM",Q105="YES",H105&lt;'azure-premium-disk-prices'!B2,H105&gt;0),1+IF(M105="YES",1),"")</f>
        <v>0</v>
      </c>
      <c r="AN106" s="4">
        <f>IF(AND(I105="PREMIUM",Q105="YES",H105&gt;'azure-premium-disk-prices'!B2,H105&lt;'azure-premium-disk-prices'!B3),1+IF(M105="YES",1),"")</f>
        <v>0</v>
      </c>
      <c r="AO106" s="4">
        <f>IF(AND(I105="PREMIUM",Q105="YES",H105&gt;'azure-premium-disk-prices'!B3,H105&lt;'azure-premium-disk-prices'!B4),1+IF(M105="YES",1),"")</f>
        <v>0</v>
      </c>
      <c r="AP106" s="4">
        <f>IF(AND(I105="PREMIUM",Q105="YES",H105&gt;'azure-premium-disk-prices'!B4,H105&lt;'azure-premium-disk-prices'!B5),1+IF(M105="YES",1),"")</f>
        <v>0</v>
      </c>
      <c r="AQ106" s="4">
        <f>IF(AND(I105="PREMIUM",Q105="YES",H105&gt;'azure-premium-disk-prices'!B5,H105&lt;'azure-premium-disk-prices'!B6),1+IF(M105="YES",1),"")</f>
        <v>0</v>
      </c>
      <c r="AR106" s="4">
        <f>IF(AND(I105="PREMIUM",Q105="YES",H105&gt;'azure-premium-disk-prices'!B6,H105&lt;'azure-premium-disk-prices'!B7),1+IF(M105="YES",1),"")</f>
        <v>0</v>
      </c>
      <c r="AS106" s="4">
        <f>IF(AND(I105="PREMIUM",Q105="YES",H105&gt;'azure-premium-disk-prices'!B7,H105&lt;'azure-premium-disk-prices'!B8),1+IF(M105="YES",1),"")</f>
        <v>0</v>
      </c>
      <c r="AT106" s="4">
        <f>IF(AND(I105="PREMIUM",Q105="YES",H105&gt;'azure-premium-disk-prices'!B8,H105&lt;'azure-premium-disk-prices'!B9),1+IF(M105="YES",1),"")</f>
        <v>0</v>
      </c>
      <c r="AU106" s="4">
        <f>IF(AND(M106="YES", Q106="YES"),1,"")</f>
        <v>0</v>
      </c>
      <c r="AV106" s="4">
        <f>IF(AND(J106="STANDARD", Q106="YES"), IF(M106="YES",2,1) ,"")</f>
        <v>0</v>
      </c>
      <c r="AW106" s="4">
        <f>IF( AND(J106="PREMIUM",  Q106="YES"), IF(M106="YES",2,1) ,"")</f>
        <v>0</v>
      </c>
    </row>
    <row r="107" spans="5:49">
      <c r="E107" s="3"/>
      <c r="F107" s="3"/>
      <c r="G107" s="3"/>
      <c r="H107" s="3"/>
      <c r="I107" s="3" t="s">
        <v>10</v>
      </c>
      <c r="J107" s="3" t="s">
        <v>10</v>
      </c>
      <c r="K107" s="3" t="s">
        <v>7</v>
      </c>
      <c r="L107" s="3" t="s">
        <v>7</v>
      </c>
      <c r="M107" s="3" t="s">
        <v>7</v>
      </c>
      <c r="N107" s="3">
        <v>730</v>
      </c>
      <c r="O107" s="3" t="s">
        <v>7</v>
      </c>
      <c r="P107" s="3" t="s">
        <v>3</v>
      </c>
      <c r="Q107" s="3">
        <f>IF(AND(E107&lt;&gt;"", F107&lt;&gt;"", G107&lt;&gt;"", H107&lt;&gt;"", I107&lt;&gt;"", J107&lt;&gt;"", K107&lt;&gt;"", L107&lt;&gt;"", M107&lt;&gt;"", N107&lt;&gt;"", O107&lt;&gt;""),"YES","NO")</f>
        <v>0</v>
      </c>
      <c r="R107" s="4">
        <f>IF(AD107=AA107, U107, IF(AD107=AB107,W107,Y107))</f>
        <v>0</v>
      </c>
      <c r="S107" s="4">
        <f>AD107</f>
        <v>0</v>
      </c>
      <c r="T107" s="4">
        <f> IF(AA107="" ,"",IF(AD107=AA107, "PAYG", IF(AD107=AB107,"1Y RI","3Y RI")))</f>
        <v>0</v>
      </c>
      <c r="U107" s="4">
        <f>IF(Q107="YES",VLOOKUP(V107 &amp; K107 &amp; L107,'azure-vm-prices-base'!G$2:H$118, 2, 0),"")</f>
        <v>0</v>
      </c>
      <c r="V107" s="4">
        <f>IF(Q107="YES", IF(O107="YES" , _xlfn.MINIFS('azure-vm-prices-base'!C$2:C$117, 'azure-vm-prices-base'!A$2:A$117,"&gt;="&amp;F107*(100-$B$2)/100, 'azure-vm-prices-base'!B$2:B$117,"&gt;="&amp;G107*(100-$B$2)/100, 'azure-vm-prices-base'!D$2:D$117,K107, 'azure-vm-prices-base'!E$2:E$117,L107), _xlfn.MINIFS('azure-vm-prices-base'!I$2:I$117, 'azure-vm-prices-base'!A$2:A$117,"&gt;="&amp;F107*(100-$B$2)/100, 'azure-vm-prices-base'!B$2:B$117,"&gt;="&amp;G107*(100-$B$2)/100, 'azure-vm-prices-base'!D$2:D$117,K107, 'azure-vm-prices-base'!E$2:E$117,L107)),"")</f>
        <v>0</v>
      </c>
      <c r="W107" s="4">
        <f>IF(Q107="YES",VLOOKUP(X107 &amp; K107 &amp; L107,'azure-vm-prices-1Y'!G$2:H$118  , 2, 0),"")</f>
        <v>0</v>
      </c>
      <c r="X107" s="4">
        <f>IF(Q107="YES", IF(O107="YES" , _xlfn.MINIFS('azure-vm-prices-1Y'!C$2:C$117,   'azure-vm-prices-1Y'!A$2:A$117  ,"&gt;="&amp;F107*(100-$B$2)/100, 'azure-vm-prices-1Y'!B$2:B$117  ,"&gt;="&amp;G107*(100-$B$2)/100, 'azure-vm-prices-1Y'!D$2:D$117,  K107, 'azure-vm-prices-1Y'!E$2:E$117,  L107), _xlfn.MINIFS('azure-vm-prices-1Y'!I$2:I$117,   'azure-vm-prices-1Y'!A$2:A$117  ,"&gt;="&amp;F107*(100-$B$2)/100, 'azure-vm-prices-1Y'!B$2:B$117,  "&gt;="&amp;G107*(100-$B$2)/100, 'azure-vm-prices-1Y'!D$2:D$117,  K107, 'azure-vm-prices-1Y'!E$2:E$117,  L107)),"")</f>
        <v>0</v>
      </c>
      <c r="Y107" s="4">
        <f>IF(Q107="YES",VLOOKUP(Z107 &amp; K107 &amp; L107,'azure-vm-prices-3Y'!G$2:H$118  , 2, 0),"")</f>
        <v>0</v>
      </c>
      <c r="Z107" s="4">
        <f>IF(Q107="YES", IF(O107="YES" , _xlfn.MINIFS('azure-vm-prices-3Y'!C$2:C$117,   'azure-vm-prices-3Y'!A$2:A$117  ,"&gt;="&amp;F107*(100-$B$2)/100, 'azure-vm-prices-3Y'!B$2:B$117  ,"&gt;="&amp;G107*(100-$B$2)/100, 'azure-vm-prices-3Y'!D$2:D$117,  K107, 'azure-vm-prices-3Y'!E$2:E$117,  L107), _xlfn.MINIFS('azure-vm-prices-3Y'!I$2:I$117,   'azure-vm-prices-3Y'!A$2:A$117  ,"&gt;="&amp;F107*(100-$B$2)/100, 'azure-vm-prices-3Y'!B$2:B$117,  "&gt;="&amp;G107*(100-$B$2)/100, 'azure-vm-prices-3Y'!D$2:D$117,  K107, 'azure-vm-prices-3Y'!E$2:E$117,  L107)),"")</f>
        <v>0</v>
      </c>
      <c r="AA107" s="4">
        <f>IF(Q107="YES",N107*V107*12,"")</f>
        <v>0</v>
      </c>
      <c r="AB107" s="4">
        <f>IF(Q107="YES",X107*8760,"")</f>
        <v>0</v>
      </c>
      <c r="AC107" s="4">
        <f>IF(Q107="YES",Z107*8760,"")</f>
        <v>0</v>
      </c>
      <c r="AD107" s="4">
        <f>IF(Q107="YES",IF(P107="YES", MIN(AA107:AC107), AA107),"")</f>
        <v>0</v>
      </c>
      <c r="AE107" s="4">
        <f>IF(AND(I107="STANDARD",Q107="YES",H107&lt;'azure-standard-disk-prices'!B2, H107&gt;0),1+IF(M107="YES",1),"")</f>
        <v>0</v>
      </c>
      <c r="AF107" s="4">
        <f>IF(AND(I107="STANDARD",Q107="YES",H107&gt;'azure-standard-disk-prices'!B2,H107&lt;'azure-standard-disk-prices'!B3),1+IF(M107="YES",1),"")</f>
        <v>0</v>
      </c>
      <c r="AG107" s="4">
        <f>IF(AND(I107="STANDARD",Q107="YES",H107&gt;'azure-standard-disk-prices'!B3,H107&lt;'azure-standard-disk-prices'!B4),1+IF(M107="YES",1),"")</f>
        <v>0</v>
      </c>
      <c r="AH107" s="4">
        <f>IF(AND(I107="STANDARD",Q107="YES",H107&gt;'azure-standard-disk-prices'!B4,H107&lt;'azure-standard-disk-prices'!B5),1+IF(M107="YES",1),"")</f>
        <v>0</v>
      </c>
      <c r="AI107" s="4">
        <f>IF(AND(I107="STANDARD",Q107="YES",H107&gt;'azure-standard-disk-prices'!B5,H107&lt;'azure-standard-disk-prices'!B6),1+IF(M107="YES",1),"")</f>
        <v>0</v>
      </c>
      <c r="AJ107" s="4">
        <f>IF(AND(I107="STANDARD",Q107="YES",H107&gt;'azure-standard-disk-prices'!B6,H107&lt;'azure-standard-disk-prices'!B7),1+IF(M107="YES",1),"")</f>
        <v>0</v>
      </c>
      <c r="AK107" s="4">
        <f>IF(AND(I107="STANDARD",Q107="YES",H107&gt;'azure-standard-disk-prices'!B7,H107&lt;'azure-standard-disk-prices'!B8),1+IF(M107="YES",1),"")</f>
        <v>0</v>
      </c>
      <c r="AL107" s="4">
        <f>IF(AND(I107="STANDARD",Q107="YES",H107&gt;'azure-standard-disk-prices'!B8,H107&lt;'azure-standard-disk-prices'!B9),1+IF(M107="YES",1),"")</f>
        <v>0</v>
      </c>
      <c r="AM107" s="4">
        <f>IF(AND(I106="PREMIUM",Q106="YES",H106&lt;'azure-premium-disk-prices'!B2,H106&gt;0),1+IF(M106="YES",1),"")</f>
        <v>0</v>
      </c>
      <c r="AN107" s="4">
        <f>IF(AND(I106="PREMIUM",Q106="YES",H106&gt;'azure-premium-disk-prices'!B2,H106&lt;'azure-premium-disk-prices'!B3),1+IF(M106="YES",1),"")</f>
        <v>0</v>
      </c>
      <c r="AO107" s="4">
        <f>IF(AND(I106="PREMIUM",Q106="YES",H106&gt;'azure-premium-disk-prices'!B3,H106&lt;'azure-premium-disk-prices'!B4),1+IF(M106="YES",1),"")</f>
        <v>0</v>
      </c>
      <c r="AP107" s="4">
        <f>IF(AND(I106="PREMIUM",Q106="YES",H106&gt;'azure-premium-disk-prices'!B4,H106&lt;'azure-premium-disk-prices'!B5),1+IF(M106="YES",1),"")</f>
        <v>0</v>
      </c>
      <c r="AQ107" s="4">
        <f>IF(AND(I106="PREMIUM",Q106="YES",H106&gt;'azure-premium-disk-prices'!B5,H106&lt;'azure-premium-disk-prices'!B6),1+IF(M106="YES",1),"")</f>
        <v>0</v>
      </c>
      <c r="AR107" s="4">
        <f>IF(AND(I106="PREMIUM",Q106="YES",H106&gt;'azure-premium-disk-prices'!B6,H106&lt;'azure-premium-disk-prices'!B7),1+IF(M106="YES",1),"")</f>
        <v>0</v>
      </c>
      <c r="AS107" s="4">
        <f>IF(AND(I106="PREMIUM",Q106="YES",H106&gt;'azure-premium-disk-prices'!B7,H106&lt;'azure-premium-disk-prices'!B8),1+IF(M106="YES",1),"")</f>
        <v>0</v>
      </c>
      <c r="AT107" s="4">
        <f>IF(AND(I106="PREMIUM",Q106="YES",H106&gt;'azure-premium-disk-prices'!B8,H106&lt;'azure-premium-disk-prices'!B9),1+IF(M106="YES",1),"")</f>
        <v>0</v>
      </c>
      <c r="AU107" s="4">
        <f>IF(AND(M107="YES", Q107="YES"),1,"")</f>
        <v>0</v>
      </c>
      <c r="AV107" s="4">
        <f>IF(AND(J107="STANDARD", Q107="YES"), IF(M107="YES",2,1) ,"")</f>
        <v>0</v>
      </c>
      <c r="AW107" s="4">
        <f>IF( AND(J107="PREMIUM",  Q107="YES"), IF(M107="YES",2,1) ,"")</f>
        <v>0</v>
      </c>
    </row>
    <row r="108" spans="5:49">
      <c r="E108" s="3"/>
      <c r="F108" s="3"/>
      <c r="G108" s="3"/>
      <c r="H108" s="3"/>
      <c r="I108" s="3" t="s">
        <v>10</v>
      </c>
      <c r="J108" s="3" t="s">
        <v>10</v>
      </c>
      <c r="K108" s="3" t="s">
        <v>7</v>
      </c>
      <c r="L108" s="3" t="s">
        <v>7</v>
      </c>
      <c r="M108" s="3" t="s">
        <v>7</v>
      </c>
      <c r="N108" s="3">
        <v>730</v>
      </c>
      <c r="O108" s="3" t="s">
        <v>7</v>
      </c>
      <c r="P108" s="3" t="s">
        <v>3</v>
      </c>
      <c r="Q108" s="3">
        <f>IF(AND(E108&lt;&gt;"", F108&lt;&gt;"", G108&lt;&gt;"", H108&lt;&gt;"", I108&lt;&gt;"", J108&lt;&gt;"", K108&lt;&gt;"", L108&lt;&gt;"", M108&lt;&gt;"", N108&lt;&gt;"", O108&lt;&gt;""),"YES","NO")</f>
        <v>0</v>
      </c>
      <c r="R108" s="4">
        <f>IF(AD108=AA108, U108, IF(AD108=AB108,W108,Y108))</f>
        <v>0</v>
      </c>
      <c r="S108" s="4">
        <f>AD108</f>
        <v>0</v>
      </c>
      <c r="T108" s="4">
        <f> IF(AA108="" ,"",IF(AD108=AA108, "PAYG", IF(AD108=AB108,"1Y RI","3Y RI")))</f>
        <v>0</v>
      </c>
      <c r="U108" s="4">
        <f>IF(Q108="YES",VLOOKUP(V108 &amp; K108 &amp; L108,'azure-vm-prices-base'!G$2:H$118, 2, 0),"")</f>
        <v>0</v>
      </c>
      <c r="V108" s="4">
        <f>IF(Q108="YES", IF(O108="YES" , _xlfn.MINIFS('azure-vm-prices-base'!C$2:C$117, 'azure-vm-prices-base'!A$2:A$117,"&gt;="&amp;F108*(100-$B$2)/100, 'azure-vm-prices-base'!B$2:B$117,"&gt;="&amp;G108*(100-$B$2)/100, 'azure-vm-prices-base'!D$2:D$117,K108, 'azure-vm-prices-base'!E$2:E$117,L108), _xlfn.MINIFS('azure-vm-prices-base'!I$2:I$117, 'azure-vm-prices-base'!A$2:A$117,"&gt;="&amp;F108*(100-$B$2)/100, 'azure-vm-prices-base'!B$2:B$117,"&gt;="&amp;G108*(100-$B$2)/100, 'azure-vm-prices-base'!D$2:D$117,K108, 'azure-vm-prices-base'!E$2:E$117,L108)),"")</f>
        <v>0</v>
      </c>
      <c r="W108" s="4">
        <f>IF(Q108="YES",VLOOKUP(X108 &amp; K108 &amp; L108,'azure-vm-prices-1Y'!G$2:H$118  , 2, 0),"")</f>
        <v>0</v>
      </c>
      <c r="X108" s="4">
        <f>IF(Q108="YES", IF(O108="YES" , _xlfn.MINIFS('azure-vm-prices-1Y'!C$2:C$117,   'azure-vm-prices-1Y'!A$2:A$117  ,"&gt;="&amp;F108*(100-$B$2)/100, 'azure-vm-prices-1Y'!B$2:B$117  ,"&gt;="&amp;G108*(100-$B$2)/100, 'azure-vm-prices-1Y'!D$2:D$117,  K108, 'azure-vm-prices-1Y'!E$2:E$117,  L108), _xlfn.MINIFS('azure-vm-prices-1Y'!I$2:I$117,   'azure-vm-prices-1Y'!A$2:A$117  ,"&gt;="&amp;F108*(100-$B$2)/100, 'azure-vm-prices-1Y'!B$2:B$117,  "&gt;="&amp;G108*(100-$B$2)/100, 'azure-vm-prices-1Y'!D$2:D$117,  K108, 'azure-vm-prices-1Y'!E$2:E$117,  L108)),"")</f>
        <v>0</v>
      </c>
      <c r="Y108" s="4">
        <f>IF(Q108="YES",VLOOKUP(Z108 &amp; K108 &amp; L108,'azure-vm-prices-3Y'!G$2:H$118  , 2, 0),"")</f>
        <v>0</v>
      </c>
      <c r="Z108" s="4">
        <f>IF(Q108="YES", IF(O108="YES" , _xlfn.MINIFS('azure-vm-prices-3Y'!C$2:C$117,   'azure-vm-prices-3Y'!A$2:A$117  ,"&gt;="&amp;F108*(100-$B$2)/100, 'azure-vm-prices-3Y'!B$2:B$117  ,"&gt;="&amp;G108*(100-$B$2)/100, 'azure-vm-prices-3Y'!D$2:D$117,  K108, 'azure-vm-prices-3Y'!E$2:E$117,  L108), _xlfn.MINIFS('azure-vm-prices-3Y'!I$2:I$117,   'azure-vm-prices-3Y'!A$2:A$117  ,"&gt;="&amp;F108*(100-$B$2)/100, 'azure-vm-prices-3Y'!B$2:B$117,  "&gt;="&amp;G108*(100-$B$2)/100, 'azure-vm-prices-3Y'!D$2:D$117,  K108, 'azure-vm-prices-3Y'!E$2:E$117,  L108)),"")</f>
        <v>0</v>
      </c>
      <c r="AA108" s="4">
        <f>IF(Q108="YES",N108*V108*12,"")</f>
        <v>0</v>
      </c>
      <c r="AB108" s="4">
        <f>IF(Q108="YES",X108*8760,"")</f>
        <v>0</v>
      </c>
      <c r="AC108" s="4">
        <f>IF(Q108="YES",Z108*8760,"")</f>
        <v>0</v>
      </c>
      <c r="AD108" s="4">
        <f>IF(Q108="YES",IF(P108="YES", MIN(AA108:AC108), AA108),"")</f>
        <v>0</v>
      </c>
      <c r="AE108" s="4">
        <f>IF(AND(I108="STANDARD",Q108="YES",H108&lt;'azure-standard-disk-prices'!B2, H108&gt;0),1+IF(M108="YES",1),"")</f>
        <v>0</v>
      </c>
      <c r="AF108" s="4">
        <f>IF(AND(I108="STANDARD",Q108="YES",H108&gt;'azure-standard-disk-prices'!B2,H108&lt;'azure-standard-disk-prices'!B3),1+IF(M108="YES",1),"")</f>
        <v>0</v>
      </c>
      <c r="AG108" s="4">
        <f>IF(AND(I108="STANDARD",Q108="YES",H108&gt;'azure-standard-disk-prices'!B3,H108&lt;'azure-standard-disk-prices'!B4),1+IF(M108="YES",1),"")</f>
        <v>0</v>
      </c>
      <c r="AH108" s="4">
        <f>IF(AND(I108="STANDARD",Q108="YES",H108&gt;'azure-standard-disk-prices'!B4,H108&lt;'azure-standard-disk-prices'!B5),1+IF(M108="YES",1),"")</f>
        <v>0</v>
      </c>
      <c r="AI108" s="4">
        <f>IF(AND(I108="STANDARD",Q108="YES",H108&gt;'azure-standard-disk-prices'!B5,H108&lt;'azure-standard-disk-prices'!B6),1+IF(M108="YES",1),"")</f>
        <v>0</v>
      </c>
      <c r="AJ108" s="4">
        <f>IF(AND(I108="STANDARD",Q108="YES",H108&gt;'azure-standard-disk-prices'!B6,H108&lt;'azure-standard-disk-prices'!B7),1+IF(M108="YES",1),"")</f>
        <v>0</v>
      </c>
      <c r="AK108" s="4">
        <f>IF(AND(I108="STANDARD",Q108="YES",H108&gt;'azure-standard-disk-prices'!B7,H108&lt;'azure-standard-disk-prices'!B8),1+IF(M108="YES",1),"")</f>
        <v>0</v>
      </c>
      <c r="AL108" s="4">
        <f>IF(AND(I108="STANDARD",Q108="YES",H108&gt;'azure-standard-disk-prices'!B8,H108&lt;'azure-standard-disk-prices'!B9),1+IF(M108="YES",1),"")</f>
        <v>0</v>
      </c>
      <c r="AM108" s="4">
        <f>IF(AND(I107="PREMIUM",Q107="YES",H107&lt;'azure-premium-disk-prices'!B2,H107&gt;0),1+IF(M107="YES",1),"")</f>
        <v>0</v>
      </c>
      <c r="AN108" s="4">
        <f>IF(AND(I107="PREMIUM",Q107="YES",H107&gt;'azure-premium-disk-prices'!B2,H107&lt;'azure-premium-disk-prices'!B3),1+IF(M107="YES",1),"")</f>
        <v>0</v>
      </c>
      <c r="AO108" s="4">
        <f>IF(AND(I107="PREMIUM",Q107="YES",H107&gt;'azure-premium-disk-prices'!B3,H107&lt;'azure-premium-disk-prices'!B4),1+IF(M107="YES",1),"")</f>
        <v>0</v>
      </c>
      <c r="AP108" s="4">
        <f>IF(AND(I107="PREMIUM",Q107="YES",H107&gt;'azure-premium-disk-prices'!B4,H107&lt;'azure-premium-disk-prices'!B5),1+IF(M107="YES",1),"")</f>
        <v>0</v>
      </c>
      <c r="AQ108" s="4">
        <f>IF(AND(I107="PREMIUM",Q107="YES",H107&gt;'azure-premium-disk-prices'!B5,H107&lt;'azure-premium-disk-prices'!B6),1+IF(M107="YES",1),"")</f>
        <v>0</v>
      </c>
      <c r="AR108" s="4">
        <f>IF(AND(I107="PREMIUM",Q107="YES",H107&gt;'azure-premium-disk-prices'!B6,H107&lt;'azure-premium-disk-prices'!B7),1+IF(M107="YES",1),"")</f>
        <v>0</v>
      </c>
      <c r="AS108" s="4">
        <f>IF(AND(I107="PREMIUM",Q107="YES",H107&gt;'azure-premium-disk-prices'!B7,H107&lt;'azure-premium-disk-prices'!B8),1+IF(M107="YES",1),"")</f>
        <v>0</v>
      </c>
      <c r="AT108" s="4">
        <f>IF(AND(I107="PREMIUM",Q107="YES",H107&gt;'azure-premium-disk-prices'!B8,H107&lt;'azure-premium-disk-prices'!B9),1+IF(M107="YES",1),"")</f>
        <v>0</v>
      </c>
      <c r="AU108" s="4">
        <f>IF(AND(M108="YES", Q108="YES"),1,"")</f>
        <v>0</v>
      </c>
      <c r="AV108" s="4">
        <f>IF(AND(J108="STANDARD", Q108="YES"), IF(M108="YES",2,1) ,"")</f>
        <v>0</v>
      </c>
      <c r="AW108" s="4">
        <f>IF( AND(J108="PREMIUM",  Q108="YES"), IF(M108="YES",2,1) ,"")</f>
        <v>0</v>
      </c>
    </row>
    <row r="109" spans="5:49">
      <c r="E109" s="3"/>
      <c r="F109" s="3"/>
      <c r="G109" s="3"/>
      <c r="H109" s="3"/>
      <c r="I109" s="3" t="s">
        <v>10</v>
      </c>
      <c r="J109" s="3" t="s">
        <v>10</v>
      </c>
      <c r="K109" s="3" t="s">
        <v>7</v>
      </c>
      <c r="L109" s="3" t="s">
        <v>7</v>
      </c>
      <c r="M109" s="3" t="s">
        <v>7</v>
      </c>
      <c r="N109" s="3">
        <v>730</v>
      </c>
      <c r="O109" s="3" t="s">
        <v>7</v>
      </c>
      <c r="P109" s="3" t="s">
        <v>3</v>
      </c>
      <c r="Q109" s="3">
        <f>IF(AND(E109&lt;&gt;"", F109&lt;&gt;"", G109&lt;&gt;"", H109&lt;&gt;"", I109&lt;&gt;"", J109&lt;&gt;"", K109&lt;&gt;"", L109&lt;&gt;"", M109&lt;&gt;"", N109&lt;&gt;"", O109&lt;&gt;""),"YES","NO")</f>
        <v>0</v>
      </c>
      <c r="R109" s="4">
        <f>IF(AD109=AA109, U109, IF(AD109=AB109,W109,Y109))</f>
        <v>0</v>
      </c>
      <c r="S109" s="4">
        <f>AD109</f>
        <v>0</v>
      </c>
      <c r="T109" s="4">
        <f> IF(AA109="" ,"",IF(AD109=AA109, "PAYG", IF(AD109=AB109,"1Y RI","3Y RI")))</f>
        <v>0</v>
      </c>
      <c r="U109" s="4">
        <f>IF(Q109="YES",VLOOKUP(V109 &amp; K109 &amp; L109,'azure-vm-prices-base'!G$2:H$118, 2, 0),"")</f>
        <v>0</v>
      </c>
      <c r="V109" s="4">
        <f>IF(Q109="YES", IF(O109="YES" , _xlfn.MINIFS('azure-vm-prices-base'!C$2:C$117, 'azure-vm-prices-base'!A$2:A$117,"&gt;="&amp;F109*(100-$B$2)/100, 'azure-vm-prices-base'!B$2:B$117,"&gt;="&amp;G109*(100-$B$2)/100, 'azure-vm-prices-base'!D$2:D$117,K109, 'azure-vm-prices-base'!E$2:E$117,L109), _xlfn.MINIFS('azure-vm-prices-base'!I$2:I$117, 'azure-vm-prices-base'!A$2:A$117,"&gt;="&amp;F109*(100-$B$2)/100, 'azure-vm-prices-base'!B$2:B$117,"&gt;="&amp;G109*(100-$B$2)/100, 'azure-vm-prices-base'!D$2:D$117,K109, 'azure-vm-prices-base'!E$2:E$117,L109)),"")</f>
        <v>0</v>
      </c>
      <c r="W109" s="4">
        <f>IF(Q109="YES",VLOOKUP(X109 &amp; K109 &amp; L109,'azure-vm-prices-1Y'!G$2:H$118  , 2, 0),"")</f>
        <v>0</v>
      </c>
      <c r="X109" s="4">
        <f>IF(Q109="YES", IF(O109="YES" , _xlfn.MINIFS('azure-vm-prices-1Y'!C$2:C$117,   'azure-vm-prices-1Y'!A$2:A$117  ,"&gt;="&amp;F109*(100-$B$2)/100, 'azure-vm-prices-1Y'!B$2:B$117  ,"&gt;="&amp;G109*(100-$B$2)/100, 'azure-vm-prices-1Y'!D$2:D$117,  K109, 'azure-vm-prices-1Y'!E$2:E$117,  L109), _xlfn.MINIFS('azure-vm-prices-1Y'!I$2:I$117,   'azure-vm-prices-1Y'!A$2:A$117  ,"&gt;="&amp;F109*(100-$B$2)/100, 'azure-vm-prices-1Y'!B$2:B$117,  "&gt;="&amp;G109*(100-$B$2)/100, 'azure-vm-prices-1Y'!D$2:D$117,  K109, 'azure-vm-prices-1Y'!E$2:E$117,  L109)),"")</f>
        <v>0</v>
      </c>
      <c r="Y109" s="4">
        <f>IF(Q109="YES",VLOOKUP(Z109 &amp; K109 &amp; L109,'azure-vm-prices-3Y'!G$2:H$118  , 2, 0),"")</f>
        <v>0</v>
      </c>
      <c r="Z109" s="4">
        <f>IF(Q109="YES", IF(O109="YES" , _xlfn.MINIFS('azure-vm-prices-3Y'!C$2:C$117,   'azure-vm-prices-3Y'!A$2:A$117  ,"&gt;="&amp;F109*(100-$B$2)/100, 'azure-vm-prices-3Y'!B$2:B$117  ,"&gt;="&amp;G109*(100-$B$2)/100, 'azure-vm-prices-3Y'!D$2:D$117,  K109, 'azure-vm-prices-3Y'!E$2:E$117,  L109), _xlfn.MINIFS('azure-vm-prices-3Y'!I$2:I$117,   'azure-vm-prices-3Y'!A$2:A$117  ,"&gt;="&amp;F109*(100-$B$2)/100, 'azure-vm-prices-3Y'!B$2:B$117,  "&gt;="&amp;G109*(100-$B$2)/100, 'azure-vm-prices-3Y'!D$2:D$117,  K109, 'azure-vm-prices-3Y'!E$2:E$117,  L109)),"")</f>
        <v>0</v>
      </c>
      <c r="AA109" s="4">
        <f>IF(Q109="YES",N109*V109*12,"")</f>
        <v>0</v>
      </c>
      <c r="AB109" s="4">
        <f>IF(Q109="YES",X109*8760,"")</f>
        <v>0</v>
      </c>
      <c r="AC109" s="4">
        <f>IF(Q109="YES",Z109*8760,"")</f>
        <v>0</v>
      </c>
      <c r="AD109" s="4">
        <f>IF(Q109="YES",IF(P109="YES", MIN(AA109:AC109), AA109),"")</f>
        <v>0</v>
      </c>
      <c r="AE109" s="4">
        <f>IF(AND(I109="STANDARD",Q109="YES",H109&lt;'azure-standard-disk-prices'!B2, H109&gt;0),1+IF(M109="YES",1),"")</f>
        <v>0</v>
      </c>
      <c r="AF109" s="4">
        <f>IF(AND(I109="STANDARD",Q109="YES",H109&gt;'azure-standard-disk-prices'!B2,H109&lt;'azure-standard-disk-prices'!B3),1+IF(M109="YES",1),"")</f>
        <v>0</v>
      </c>
      <c r="AG109" s="4">
        <f>IF(AND(I109="STANDARD",Q109="YES",H109&gt;'azure-standard-disk-prices'!B3,H109&lt;'azure-standard-disk-prices'!B4),1+IF(M109="YES",1),"")</f>
        <v>0</v>
      </c>
      <c r="AH109" s="4">
        <f>IF(AND(I109="STANDARD",Q109="YES",H109&gt;'azure-standard-disk-prices'!B4,H109&lt;'azure-standard-disk-prices'!B5),1+IF(M109="YES",1),"")</f>
        <v>0</v>
      </c>
      <c r="AI109" s="4">
        <f>IF(AND(I109="STANDARD",Q109="YES",H109&gt;'azure-standard-disk-prices'!B5,H109&lt;'azure-standard-disk-prices'!B6),1+IF(M109="YES",1),"")</f>
        <v>0</v>
      </c>
      <c r="AJ109" s="4">
        <f>IF(AND(I109="STANDARD",Q109="YES",H109&gt;'azure-standard-disk-prices'!B6,H109&lt;'azure-standard-disk-prices'!B7),1+IF(M109="YES",1),"")</f>
        <v>0</v>
      </c>
      <c r="AK109" s="4">
        <f>IF(AND(I109="STANDARD",Q109="YES",H109&gt;'azure-standard-disk-prices'!B7,H109&lt;'azure-standard-disk-prices'!B8),1+IF(M109="YES",1),"")</f>
        <v>0</v>
      </c>
      <c r="AL109" s="4">
        <f>IF(AND(I109="STANDARD",Q109="YES",H109&gt;'azure-standard-disk-prices'!B8,H109&lt;'azure-standard-disk-prices'!B9),1+IF(M109="YES",1),"")</f>
        <v>0</v>
      </c>
      <c r="AM109" s="4">
        <f>IF(AND(I108="PREMIUM",Q108="YES",H108&lt;'azure-premium-disk-prices'!B2,H108&gt;0),1+IF(M108="YES",1),"")</f>
        <v>0</v>
      </c>
      <c r="AN109" s="4">
        <f>IF(AND(I108="PREMIUM",Q108="YES",H108&gt;'azure-premium-disk-prices'!B2,H108&lt;'azure-premium-disk-prices'!B3),1+IF(M108="YES",1),"")</f>
        <v>0</v>
      </c>
      <c r="AO109" s="4">
        <f>IF(AND(I108="PREMIUM",Q108="YES",H108&gt;'azure-premium-disk-prices'!B3,H108&lt;'azure-premium-disk-prices'!B4),1+IF(M108="YES",1),"")</f>
        <v>0</v>
      </c>
      <c r="AP109" s="4">
        <f>IF(AND(I108="PREMIUM",Q108="YES",H108&gt;'azure-premium-disk-prices'!B4,H108&lt;'azure-premium-disk-prices'!B5),1+IF(M108="YES",1),"")</f>
        <v>0</v>
      </c>
      <c r="AQ109" s="4">
        <f>IF(AND(I108="PREMIUM",Q108="YES",H108&gt;'azure-premium-disk-prices'!B5,H108&lt;'azure-premium-disk-prices'!B6),1+IF(M108="YES",1),"")</f>
        <v>0</v>
      </c>
      <c r="AR109" s="4">
        <f>IF(AND(I108="PREMIUM",Q108="YES",H108&gt;'azure-premium-disk-prices'!B6,H108&lt;'azure-premium-disk-prices'!B7),1+IF(M108="YES",1),"")</f>
        <v>0</v>
      </c>
      <c r="AS109" s="4">
        <f>IF(AND(I108="PREMIUM",Q108="YES",H108&gt;'azure-premium-disk-prices'!B7,H108&lt;'azure-premium-disk-prices'!B8),1+IF(M108="YES",1),"")</f>
        <v>0</v>
      </c>
      <c r="AT109" s="4">
        <f>IF(AND(I108="PREMIUM",Q108="YES",H108&gt;'azure-premium-disk-prices'!B8,H108&lt;'azure-premium-disk-prices'!B9),1+IF(M108="YES",1),"")</f>
        <v>0</v>
      </c>
      <c r="AU109" s="4">
        <f>IF(AND(M109="YES", Q109="YES"),1,"")</f>
        <v>0</v>
      </c>
      <c r="AV109" s="4">
        <f>IF(AND(J109="STANDARD", Q109="YES"), IF(M109="YES",2,1) ,"")</f>
        <v>0</v>
      </c>
      <c r="AW109" s="4">
        <f>IF( AND(J109="PREMIUM",  Q109="YES"), IF(M109="YES",2,1) ,"")</f>
        <v>0</v>
      </c>
    </row>
    <row r="110" spans="5:49">
      <c r="E110" s="3"/>
      <c r="F110" s="3"/>
      <c r="G110" s="3"/>
      <c r="H110" s="3"/>
      <c r="I110" s="3" t="s">
        <v>10</v>
      </c>
      <c r="J110" s="3" t="s">
        <v>10</v>
      </c>
      <c r="K110" s="3" t="s">
        <v>7</v>
      </c>
      <c r="L110" s="3" t="s">
        <v>7</v>
      </c>
      <c r="M110" s="3" t="s">
        <v>7</v>
      </c>
      <c r="N110" s="3">
        <v>730</v>
      </c>
      <c r="O110" s="3" t="s">
        <v>7</v>
      </c>
      <c r="P110" s="3" t="s">
        <v>3</v>
      </c>
      <c r="Q110" s="3">
        <f>IF(AND(E110&lt;&gt;"", F110&lt;&gt;"", G110&lt;&gt;"", H110&lt;&gt;"", I110&lt;&gt;"", J110&lt;&gt;"", K110&lt;&gt;"", L110&lt;&gt;"", M110&lt;&gt;"", N110&lt;&gt;"", O110&lt;&gt;""),"YES","NO")</f>
        <v>0</v>
      </c>
      <c r="R110" s="4">
        <f>IF(AD110=AA110, U110, IF(AD110=AB110,W110,Y110))</f>
        <v>0</v>
      </c>
      <c r="S110" s="4">
        <f>AD110</f>
        <v>0</v>
      </c>
      <c r="T110" s="4">
        <f> IF(AA110="" ,"",IF(AD110=AA110, "PAYG", IF(AD110=AB110,"1Y RI","3Y RI")))</f>
        <v>0</v>
      </c>
      <c r="U110" s="4">
        <f>IF(Q110="YES",VLOOKUP(V110 &amp; K110 &amp; L110,'azure-vm-prices-base'!G$2:H$118, 2, 0),"")</f>
        <v>0</v>
      </c>
      <c r="V110" s="4">
        <f>IF(Q110="YES", IF(O110="YES" , _xlfn.MINIFS('azure-vm-prices-base'!C$2:C$117, 'azure-vm-prices-base'!A$2:A$117,"&gt;="&amp;F110*(100-$B$2)/100, 'azure-vm-prices-base'!B$2:B$117,"&gt;="&amp;G110*(100-$B$2)/100, 'azure-vm-prices-base'!D$2:D$117,K110, 'azure-vm-prices-base'!E$2:E$117,L110), _xlfn.MINIFS('azure-vm-prices-base'!I$2:I$117, 'azure-vm-prices-base'!A$2:A$117,"&gt;="&amp;F110*(100-$B$2)/100, 'azure-vm-prices-base'!B$2:B$117,"&gt;="&amp;G110*(100-$B$2)/100, 'azure-vm-prices-base'!D$2:D$117,K110, 'azure-vm-prices-base'!E$2:E$117,L110)),"")</f>
        <v>0</v>
      </c>
      <c r="W110" s="4">
        <f>IF(Q110="YES",VLOOKUP(X110 &amp; K110 &amp; L110,'azure-vm-prices-1Y'!G$2:H$118  , 2, 0),"")</f>
        <v>0</v>
      </c>
      <c r="X110" s="4">
        <f>IF(Q110="YES", IF(O110="YES" , _xlfn.MINIFS('azure-vm-prices-1Y'!C$2:C$117,   'azure-vm-prices-1Y'!A$2:A$117  ,"&gt;="&amp;F110*(100-$B$2)/100, 'azure-vm-prices-1Y'!B$2:B$117  ,"&gt;="&amp;G110*(100-$B$2)/100, 'azure-vm-prices-1Y'!D$2:D$117,  K110, 'azure-vm-prices-1Y'!E$2:E$117,  L110), _xlfn.MINIFS('azure-vm-prices-1Y'!I$2:I$117,   'azure-vm-prices-1Y'!A$2:A$117  ,"&gt;="&amp;F110*(100-$B$2)/100, 'azure-vm-prices-1Y'!B$2:B$117,  "&gt;="&amp;G110*(100-$B$2)/100, 'azure-vm-prices-1Y'!D$2:D$117,  K110, 'azure-vm-prices-1Y'!E$2:E$117,  L110)),"")</f>
        <v>0</v>
      </c>
      <c r="Y110" s="4">
        <f>IF(Q110="YES",VLOOKUP(Z110 &amp; K110 &amp; L110,'azure-vm-prices-3Y'!G$2:H$118  , 2, 0),"")</f>
        <v>0</v>
      </c>
      <c r="Z110" s="4">
        <f>IF(Q110="YES", IF(O110="YES" , _xlfn.MINIFS('azure-vm-prices-3Y'!C$2:C$117,   'azure-vm-prices-3Y'!A$2:A$117  ,"&gt;="&amp;F110*(100-$B$2)/100, 'azure-vm-prices-3Y'!B$2:B$117  ,"&gt;="&amp;G110*(100-$B$2)/100, 'azure-vm-prices-3Y'!D$2:D$117,  K110, 'azure-vm-prices-3Y'!E$2:E$117,  L110), _xlfn.MINIFS('azure-vm-prices-3Y'!I$2:I$117,   'azure-vm-prices-3Y'!A$2:A$117  ,"&gt;="&amp;F110*(100-$B$2)/100, 'azure-vm-prices-3Y'!B$2:B$117,  "&gt;="&amp;G110*(100-$B$2)/100, 'azure-vm-prices-3Y'!D$2:D$117,  K110, 'azure-vm-prices-3Y'!E$2:E$117,  L110)),"")</f>
        <v>0</v>
      </c>
      <c r="AA110" s="4">
        <f>IF(Q110="YES",N110*V110*12,"")</f>
        <v>0</v>
      </c>
      <c r="AB110" s="4">
        <f>IF(Q110="YES",X110*8760,"")</f>
        <v>0</v>
      </c>
      <c r="AC110" s="4">
        <f>IF(Q110="YES",Z110*8760,"")</f>
        <v>0</v>
      </c>
      <c r="AD110" s="4">
        <f>IF(Q110="YES",IF(P110="YES", MIN(AA110:AC110), AA110),"")</f>
        <v>0</v>
      </c>
      <c r="AE110" s="4">
        <f>IF(AND(I110="STANDARD",Q110="YES",H110&lt;'azure-standard-disk-prices'!B2, H110&gt;0),1+IF(M110="YES",1),"")</f>
        <v>0</v>
      </c>
      <c r="AF110" s="4">
        <f>IF(AND(I110="STANDARD",Q110="YES",H110&gt;'azure-standard-disk-prices'!B2,H110&lt;'azure-standard-disk-prices'!B3),1+IF(M110="YES",1),"")</f>
        <v>0</v>
      </c>
      <c r="AG110" s="4">
        <f>IF(AND(I110="STANDARD",Q110="YES",H110&gt;'azure-standard-disk-prices'!B3,H110&lt;'azure-standard-disk-prices'!B4),1+IF(M110="YES",1),"")</f>
        <v>0</v>
      </c>
      <c r="AH110" s="4">
        <f>IF(AND(I110="STANDARD",Q110="YES",H110&gt;'azure-standard-disk-prices'!B4,H110&lt;'azure-standard-disk-prices'!B5),1+IF(M110="YES",1),"")</f>
        <v>0</v>
      </c>
      <c r="AI110" s="4">
        <f>IF(AND(I110="STANDARD",Q110="YES",H110&gt;'azure-standard-disk-prices'!B5,H110&lt;'azure-standard-disk-prices'!B6),1+IF(M110="YES",1),"")</f>
        <v>0</v>
      </c>
      <c r="AJ110" s="4">
        <f>IF(AND(I110="STANDARD",Q110="YES",H110&gt;'azure-standard-disk-prices'!B6,H110&lt;'azure-standard-disk-prices'!B7),1+IF(M110="YES",1),"")</f>
        <v>0</v>
      </c>
      <c r="AK110" s="4">
        <f>IF(AND(I110="STANDARD",Q110="YES",H110&gt;'azure-standard-disk-prices'!B7,H110&lt;'azure-standard-disk-prices'!B8),1+IF(M110="YES",1),"")</f>
        <v>0</v>
      </c>
      <c r="AL110" s="4">
        <f>IF(AND(I110="STANDARD",Q110="YES",H110&gt;'azure-standard-disk-prices'!B8,H110&lt;'azure-standard-disk-prices'!B9),1+IF(M110="YES",1),"")</f>
        <v>0</v>
      </c>
      <c r="AM110" s="4">
        <f>IF(AND(I109="PREMIUM",Q109="YES",H109&lt;'azure-premium-disk-prices'!B2,H109&gt;0),1+IF(M109="YES",1),"")</f>
        <v>0</v>
      </c>
      <c r="AN110" s="4">
        <f>IF(AND(I109="PREMIUM",Q109="YES",H109&gt;'azure-premium-disk-prices'!B2,H109&lt;'azure-premium-disk-prices'!B3),1+IF(M109="YES",1),"")</f>
        <v>0</v>
      </c>
      <c r="AO110" s="4">
        <f>IF(AND(I109="PREMIUM",Q109="YES",H109&gt;'azure-premium-disk-prices'!B3,H109&lt;'azure-premium-disk-prices'!B4),1+IF(M109="YES",1),"")</f>
        <v>0</v>
      </c>
      <c r="AP110" s="4">
        <f>IF(AND(I109="PREMIUM",Q109="YES",H109&gt;'azure-premium-disk-prices'!B4,H109&lt;'azure-premium-disk-prices'!B5),1+IF(M109="YES",1),"")</f>
        <v>0</v>
      </c>
      <c r="AQ110" s="4">
        <f>IF(AND(I109="PREMIUM",Q109="YES",H109&gt;'azure-premium-disk-prices'!B5,H109&lt;'azure-premium-disk-prices'!B6),1+IF(M109="YES",1),"")</f>
        <v>0</v>
      </c>
      <c r="AR110" s="4">
        <f>IF(AND(I109="PREMIUM",Q109="YES",H109&gt;'azure-premium-disk-prices'!B6,H109&lt;'azure-premium-disk-prices'!B7),1+IF(M109="YES",1),"")</f>
        <v>0</v>
      </c>
      <c r="AS110" s="4">
        <f>IF(AND(I109="PREMIUM",Q109="YES",H109&gt;'azure-premium-disk-prices'!B7,H109&lt;'azure-premium-disk-prices'!B8),1+IF(M109="YES",1),"")</f>
        <v>0</v>
      </c>
      <c r="AT110" s="4">
        <f>IF(AND(I109="PREMIUM",Q109="YES",H109&gt;'azure-premium-disk-prices'!B8,H109&lt;'azure-premium-disk-prices'!B9),1+IF(M109="YES",1),"")</f>
        <v>0</v>
      </c>
      <c r="AU110" s="4">
        <f>IF(AND(M110="YES", Q110="YES"),1,"")</f>
        <v>0</v>
      </c>
      <c r="AV110" s="4">
        <f>IF(AND(J110="STANDARD", Q110="YES"), IF(M110="YES",2,1) ,"")</f>
        <v>0</v>
      </c>
      <c r="AW110" s="4">
        <f>IF( AND(J110="PREMIUM",  Q110="YES"), IF(M110="YES",2,1) ,"")</f>
        <v>0</v>
      </c>
    </row>
    <row r="111" spans="5:49">
      <c r="E111" s="3"/>
      <c r="F111" s="3"/>
      <c r="G111" s="3"/>
      <c r="H111" s="3"/>
      <c r="I111" s="3" t="s">
        <v>10</v>
      </c>
      <c r="J111" s="3" t="s">
        <v>10</v>
      </c>
      <c r="K111" s="3" t="s">
        <v>7</v>
      </c>
      <c r="L111" s="3" t="s">
        <v>7</v>
      </c>
      <c r="M111" s="3" t="s">
        <v>7</v>
      </c>
      <c r="N111" s="3">
        <v>730</v>
      </c>
      <c r="O111" s="3" t="s">
        <v>7</v>
      </c>
      <c r="P111" s="3" t="s">
        <v>3</v>
      </c>
      <c r="Q111" s="3">
        <f>IF(AND(E111&lt;&gt;"", F111&lt;&gt;"", G111&lt;&gt;"", H111&lt;&gt;"", I111&lt;&gt;"", J111&lt;&gt;"", K111&lt;&gt;"", L111&lt;&gt;"", M111&lt;&gt;"", N111&lt;&gt;"", O111&lt;&gt;""),"YES","NO")</f>
        <v>0</v>
      </c>
      <c r="R111" s="4">
        <f>IF(AD111=AA111, U111, IF(AD111=AB111,W111,Y111))</f>
        <v>0</v>
      </c>
      <c r="S111" s="4">
        <f>AD111</f>
        <v>0</v>
      </c>
      <c r="T111" s="4">
        <f> IF(AA111="" ,"",IF(AD111=AA111, "PAYG", IF(AD111=AB111,"1Y RI","3Y RI")))</f>
        <v>0</v>
      </c>
      <c r="U111" s="4">
        <f>IF(Q111="YES",VLOOKUP(V111 &amp; K111 &amp; L111,'azure-vm-prices-base'!G$2:H$118, 2, 0),"")</f>
        <v>0</v>
      </c>
      <c r="V111" s="4">
        <f>IF(Q111="YES", IF(O111="YES" , _xlfn.MINIFS('azure-vm-prices-base'!C$2:C$117, 'azure-vm-prices-base'!A$2:A$117,"&gt;="&amp;F111*(100-$B$2)/100, 'azure-vm-prices-base'!B$2:B$117,"&gt;="&amp;G111*(100-$B$2)/100, 'azure-vm-prices-base'!D$2:D$117,K111, 'azure-vm-prices-base'!E$2:E$117,L111), _xlfn.MINIFS('azure-vm-prices-base'!I$2:I$117, 'azure-vm-prices-base'!A$2:A$117,"&gt;="&amp;F111*(100-$B$2)/100, 'azure-vm-prices-base'!B$2:B$117,"&gt;="&amp;G111*(100-$B$2)/100, 'azure-vm-prices-base'!D$2:D$117,K111, 'azure-vm-prices-base'!E$2:E$117,L111)),"")</f>
        <v>0</v>
      </c>
      <c r="W111" s="4">
        <f>IF(Q111="YES",VLOOKUP(X111 &amp; K111 &amp; L111,'azure-vm-prices-1Y'!G$2:H$118  , 2, 0),"")</f>
        <v>0</v>
      </c>
      <c r="X111" s="4">
        <f>IF(Q111="YES", IF(O111="YES" , _xlfn.MINIFS('azure-vm-prices-1Y'!C$2:C$117,   'azure-vm-prices-1Y'!A$2:A$117  ,"&gt;="&amp;F111*(100-$B$2)/100, 'azure-vm-prices-1Y'!B$2:B$117  ,"&gt;="&amp;G111*(100-$B$2)/100, 'azure-vm-prices-1Y'!D$2:D$117,  K111, 'azure-vm-prices-1Y'!E$2:E$117,  L111), _xlfn.MINIFS('azure-vm-prices-1Y'!I$2:I$117,   'azure-vm-prices-1Y'!A$2:A$117  ,"&gt;="&amp;F111*(100-$B$2)/100, 'azure-vm-prices-1Y'!B$2:B$117,  "&gt;="&amp;G111*(100-$B$2)/100, 'azure-vm-prices-1Y'!D$2:D$117,  K111, 'azure-vm-prices-1Y'!E$2:E$117,  L111)),"")</f>
        <v>0</v>
      </c>
      <c r="Y111" s="4">
        <f>IF(Q111="YES",VLOOKUP(Z111 &amp; K111 &amp; L111,'azure-vm-prices-3Y'!G$2:H$118  , 2, 0),"")</f>
        <v>0</v>
      </c>
      <c r="Z111" s="4">
        <f>IF(Q111="YES", IF(O111="YES" , _xlfn.MINIFS('azure-vm-prices-3Y'!C$2:C$117,   'azure-vm-prices-3Y'!A$2:A$117  ,"&gt;="&amp;F111*(100-$B$2)/100, 'azure-vm-prices-3Y'!B$2:B$117  ,"&gt;="&amp;G111*(100-$B$2)/100, 'azure-vm-prices-3Y'!D$2:D$117,  K111, 'azure-vm-prices-3Y'!E$2:E$117,  L111), _xlfn.MINIFS('azure-vm-prices-3Y'!I$2:I$117,   'azure-vm-prices-3Y'!A$2:A$117  ,"&gt;="&amp;F111*(100-$B$2)/100, 'azure-vm-prices-3Y'!B$2:B$117,  "&gt;="&amp;G111*(100-$B$2)/100, 'azure-vm-prices-3Y'!D$2:D$117,  K111, 'azure-vm-prices-3Y'!E$2:E$117,  L111)),"")</f>
        <v>0</v>
      </c>
      <c r="AA111" s="4">
        <f>IF(Q111="YES",N111*V111*12,"")</f>
        <v>0</v>
      </c>
      <c r="AB111" s="4">
        <f>IF(Q111="YES",X111*8760,"")</f>
        <v>0</v>
      </c>
      <c r="AC111" s="4">
        <f>IF(Q111="YES",Z111*8760,"")</f>
        <v>0</v>
      </c>
      <c r="AD111" s="4">
        <f>IF(Q111="YES",IF(P111="YES", MIN(AA111:AC111), AA111),"")</f>
        <v>0</v>
      </c>
      <c r="AE111" s="4">
        <f>IF(AND(I111="STANDARD",Q111="YES",H111&lt;'azure-standard-disk-prices'!B2, H111&gt;0),1+IF(M111="YES",1),"")</f>
        <v>0</v>
      </c>
      <c r="AF111" s="4">
        <f>IF(AND(I111="STANDARD",Q111="YES",H111&gt;'azure-standard-disk-prices'!B2,H111&lt;'azure-standard-disk-prices'!B3),1+IF(M111="YES",1),"")</f>
        <v>0</v>
      </c>
      <c r="AG111" s="4">
        <f>IF(AND(I111="STANDARD",Q111="YES",H111&gt;'azure-standard-disk-prices'!B3,H111&lt;'azure-standard-disk-prices'!B4),1+IF(M111="YES",1),"")</f>
        <v>0</v>
      </c>
      <c r="AH111" s="4">
        <f>IF(AND(I111="STANDARD",Q111="YES",H111&gt;'azure-standard-disk-prices'!B4,H111&lt;'azure-standard-disk-prices'!B5),1+IF(M111="YES",1),"")</f>
        <v>0</v>
      </c>
      <c r="AI111" s="4">
        <f>IF(AND(I111="STANDARD",Q111="YES",H111&gt;'azure-standard-disk-prices'!B5,H111&lt;'azure-standard-disk-prices'!B6),1+IF(M111="YES",1),"")</f>
        <v>0</v>
      </c>
      <c r="AJ111" s="4">
        <f>IF(AND(I111="STANDARD",Q111="YES",H111&gt;'azure-standard-disk-prices'!B6,H111&lt;'azure-standard-disk-prices'!B7),1+IF(M111="YES",1),"")</f>
        <v>0</v>
      </c>
      <c r="AK111" s="4">
        <f>IF(AND(I111="STANDARD",Q111="YES",H111&gt;'azure-standard-disk-prices'!B7,H111&lt;'azure-standard-disk-prices'!B8),1+IF(M111="YES",1),"")</f>
        <v>0</v>
      </c>
      <c r="AL111" s="4">
        <f>IF(AND(I111="STANDARD",Q111="YES",H111&gt;'azure-standard-disk-prices'!B8,H111&lt;'azure-standard-disk-prices'!B9),1+IF(M111="YES",1),"")</f>
        <v>0</v>
      </c>
      <c r="AM111" s="4">
        <f>IF(AND(I110="PREMIUM",Q110="YES",H110&lt;'azure-premium-disk-prices'!B2,H110&gt;0),1+IF(M110="YES",1),"")</f>
        <v>0</v>
      </c>
      <c r="AN111" s="4">
        <f>IF(AND(I110="PREMIUM",Q110="YES",H110&gt;'azure-premium-disk-prices'!B2,H110&lt;'azure-premium-disk-prices'!B3),1+IF(M110="YES",1),"")</f>
        <v>0</v>
      </c>
      <c r="AO111" s="4">
        <f>IF(AND(I110="PREMIUM",Q110="YES",H110&gt;'azure-premium-disk-prices'!B3,H110&lt;'azure-premium-disk-prices'!B4),1+IF(M110="YES",1),"")</f>
        <v>0</v>
      </c>
      <c r="AP111" s="4">
        <f>IF(AND(I110="PREMIUM",Q110="YES",H110&gt;'azure-premium-disk-prices'!B4,H110&lt;'azure-premium-disk-prices'!B5),1+IF(M110="YES",1),"")</f>
        <v>0</v>
      </c>
      <c r="AQ111" s="4">
        <f>IF(AND(I110="PREMIUM",Q110="YES",H110&gt;'azure-premium-disk-prices'!B5,H110&lt;'azure-premium-disk-prices'!B6),1+IF(M110="YES",1),"")</f>
        <v>0</v>
      </c>
      <c r="AR111" s="4">
        <f>IF(AND(I110="PREMIUM",Q110="YES",H110&gt;'azure-premium-disk-prices'!B6,H110&lt;'azure-premium-disk-prices'!B7),1+IF(M110="YES",1),"")</f>
        <v>0</v>
      </c>
      <c r="AS111" s="4">
        <f>IF(AND(I110="PREMIUM",Q110="YES",H110&gt;'azure-premium-disk-prices'!B7,H110&lt;'azure-premium-disk-prices'!B8),1+IF(M110="YES",1),"")</f>
        <v>0</v>
      </c>
      <c r="AT111" s="4">
        <f>IF(AND(I110="PREMIUM",Q110="YES",H110&gt;'azure-premium-disk-prices'!B8,H110&lt;'azure-premium-disk-prices'!B9),1+IF(M110="YES",1),"")</f>
        <v>0</v>
      </c>
      <c r="AU111" s="4">
        <f>IF(AND(M111="YES", Q111="YES"),1,"")</f>
        <v>0</v>
      </c>
      <c r="AV111" s="4">
        <f>IF(AND(J111="STANDARD", Q111="YES"), IF(M111="YES",2,1) ,"")</f>
        <v>0</v>
      </c>
      <c r="AW111" s="4">
        <f>IF( AND(J111="PREMIUM",  Q111="YES"), IF(M111="YES",2,1) ,"")</f>
        <v>0</v>
      </c>
    </row>
    <row r="112" spans="5:49">
      <c r="E112" s="3"/>
      <c r="F112" s="3"/>
      <c r="G112" s="3"/>
      <c r="H112" s="3"/>
      <c r="I112" s="3" t="s">
        <v>10</v>
      </c>
      <c r="J112" s="3" t="s">
        <v>10</v>
      </c>
      <c r="K112" s="3" t="s">
        <v>7</v>
      </c>
      <c r="L112" s="3" t="s">
        <v>7</v>
      </c>
      <c r="M112" s="3" t="s">
        <v>7</v>
      </c>
      <c r="N112" s="3">
        <v>730</v>
      </c>
      <c r="O112" s="3" t="s">
        <v>7</v>
      </c>
      <c r="P112" s="3" t="s">
        <v>3</v>
      </c>
      <c r="Q112" s="3">
        <f>IF(AND(E112&lt;&gt;"", F112&lt;&gt;"", G112&lt;&gt;"", H112&lt;&gt;"", I112&lt;&gt;"", J112&lt;&gt;"", K112&lt;&gt;"", L112&lt;&gt;"", M112&lt;&gt;"", N112&lt;&gt;"", O112&lt;&gt;""),"YES","NO")</f>
        <v>0</v>
      </c>
      <c r="R112" s="4">
        <f>IF(AD112=AA112, U112, IF(AD112=AB112,W112,Y112))</f>
        <v>0</v>
      </c>
      <c r="S112" s="4">
        <f>AD112</f>
        <v>0</v>
      </c>
      <c r="T112" s="4">
        <f> IF(AA112="" ,"",IF(AD112=AA112, "PAYG", IF(AD112=AB112,"1Y RI","3Y RI")))</f>
        <v>0</v>
      </c>
      <c r="U112" s="4">
        <f>IF(Q112="YES",VLOOKUP(V112 &amp; K112 &amp; L112,'azure-vm-prices-base'!G$2:H$118, 2, 0),"")</f>
        <v>0</v>
      </c>
      <c r="V112" s="4">
        <f>IF(Q112="YES", IF(O112="YES" , _xlfn.MINIFS('azure-vm-prices-base'!C$2:C$117, 'azure-vm-prices-base'!A$2:A$117,"&gt;="&amp;F112*(100-$B$2)/100, 'azure-vm-prices-base'!B$2:B$117,"&gt;="&amp;G112*(100-$B$2)/100, 'azure-vm-prices-base'!D$2:D$117,K112, 'azure-vm-prices-base'!E$2:E$117,L112), _xlfn.MINIFS('azure-vm-prices-base'!I$2:I$117, 'azure-vm-prices-base'!A$2:A$117,"&gt;="&amp;F112*(100-$B$2)/100, 'azure-vm-prices-base'!B$2:B$117,"&gt;="&amp;G112*(100-$B$2)/100, 'azure-vm-prices-base'!D$2:D$117,K112, 'azure-vm-prices-base'!E$2:E$117,L112)),"")</f>
        <v>0</v>
      </c>
      <c r="W112" s="4">
        <f>IF(Q112="YES",VLOOKUP(X112 &amp; K112 &amp; L112,'azure-vm-prices-1Y'!G$2:H$118  , 2, 0),"")</f>
        <v>0</v>
      </c>
      <c r="X112" s="4">
        <f>IF(Q112="YES", IF(O112="YES" , _xlfn.MINIFS('azure-vm-prices-1Y'!C$2:C$117,   'azure-vm-prices-1Y'!A$2:A$117  ,"&gt;="&amp;F112*(100-$B$2)/100, 'azure-vm-prices-1Y'!B$2:B$117  ,"&gt;="&amp;G112*(100-$B$2)/100, 'azure-vm-prices-1Y'!D$2:D$117,  K112, 'azure-vm-prices-1Y'!E$2:E$117,  L112), _xlfn.MINIFS('azure-vm-prices-1Y'!I$2:I$117,   'azure-vm-prices-1Y'!A$2:A$117  ,"&gt;="&amp;F112*(100-$B$2)/100, 'azure-vm-prices-1Y'!B$2:B$117,  "&gt;="&amp;G112*(100-$B$2)/100, 'azure-vm-prices-1Y'!D$2:D$117,  K112, 'azure-vm-prices-1Y'!E$2:E$117,  L112)),"")</f>
        <v>0</v>
      </c>
      <c r="Y112" s="4">
        <f>IF(Q112="YES",VLOOKUP(Z112 &amp; K112 &amp; L112,'azure-vm-prices-3Y'!G$2:H$118  , 2, 0),"")</f>
        <v>0</v>
      </c>
      <c r="Z112" s="4">
        <f>IF(Q112="YES", IF(O112="YES" , _xlfn.MINIFS('azure-vm-prices-3Y'!C$2:C$117,   'azure-vm-prices-3Y'!A$2:A$117  ,"&gt;="&amp;F112*(100-$B$2)/100, 'azure-vm-prices-3Y'!B$2:B$117  ,"&gt;="&amp;G112*(100-$B$2)/100, 'azure-vm-prices-3Y'!D$2:D$117,  K112, 'azure-vm-prices-3Y'!E$2:E$117,  L112), _xlfn.MINIFS('azure-vm-prices-3Y'!I$2:I$117,   'azure-vm-prices-3Y'!A$2:A$117  ,"&gt;="&amp;F112*(100-$B$2)/100, 'azure-vm-prices-3Y'!B$2:B$117,  "&gt;="&amp;G112*(100-$B$2)/100, 'azure-vm-prices-3Y'!D$2:D$117,  K112, 'azure-vm-prices-3Y'!E$2:E$117,  L112)),"")</f>
        <v>0</v>
      </c>
      <c r="AA112" s="4">
        <f>IF(Q112="YES",N112*V112*12,"")</f>
        <v>0</v>
      </c>
      <c r="AB112" s="4">
        <f>IF(Q112="YES",X112*8760,"")</f>
        <v>0</v>
      </c>
      <c r="AC112" s="4">
        <f>IF(Q112="YES",Z112*8760,"")</f>
        <v>0</v>
      </c>
      <c r="AD112" s="4">
        <f>IF(Q112="YES",IF(P112="YES", MIN(AA112:AC112), AA112),"")</f>
        <v>0</v>
      </c>
      <c r="AE112" s="4">
        <f>IF(AND(I112="STANDARD",Q112="YES",H112&lt;'azure-standard-disk-prices'!B2, H112&gt;0),1+IF(M112="YES",1),"")</f>
        <v>0</v>
      </c>
      <c r="AF112" s="4">
        <f>IF(AND(I112="STANDARD",Q112="YES",H112&gt;'azure-standard-disk-prices'!B2,H112&lt;'azure-standard-disk-prices'!B3),1+IF(M112="YES",1),"")</f>
        <v>0</v>
      </c>
      <c r="AG112" s="4">
        <f>IF(AND(I112="STANDARD",Q112="YES",H112&gt;'azure-standard-disk-prices'!B3,H112&lt;'azure-standard-disk-prices'!B4),1+IF(M112="YES",1),"")</f>
        <v>0</v>
      </c>
      <c r="AH112" s="4">
        <f>IF(AND(I112="STANDARD",Q112="YES",H112&gt;'azure-standard-disk-prices'!B4,H112&lt;'azure-standard-disk-prices'!B5),1+IF(M112="YES",1),"")</f>
        <v>0</v>
      </c>
      <c r="AI112" s="4">
        <f>IF(AND(I112="STANDARD",Q112="YES",H112&gt;'azure-standard-disk-prices'!B5,H112&lt;'azure-standard-disk-prices'!B6),1+IF(M112="YES",1),"")</f>
        <v>0</v>
      </c>
      <c r="AJ112" s="4">
        <f>IF(AND(I112="STANDARD",Q112="YES",H112&gt;'azure-standard-disk-prices'!B6,H112&lt;'azure-standard-disk-prices'!B7),1+IF(M112="YES",1),"")</f>
        <v>0</v>
      </c>
      <c r="AK112" s="4">
        <f>IF(AND(I112="STANDARD",Q112="YES",H112&gt;'azure-standard-disk-prices'!B7,H112&lt;'azure-standard-disk-prices'!B8),1+IF(M112="YES",1),"")</f>
        <v>0</v>
      </c>
      <c r="AL112" s="4">
        <f>IF(AND(I112="STANDARD",Q112="YES",H112&gt;'azure-standard-disk-prices'!B8,H112&lt;'azure-standard-disk-prices'!B9),1+IF(M112="YES",1),"")</f>
        <v>0</v>
      </c>
      <c r="AM112" s="4">
        <f>IF(AND(I111="PREMIUM",Q111="YES",H111&lt;'azure-premium-disk-prices'!B2,H111&gt;0),1+IF(M111="YES",1),"")</f>
        <v>0</v>
      </c>
      <c r="AN112" s="4">
        <f>IF(AND(I111="PREMIUM",Q111="YES",H111&gt;'azure-premium-disk-prices'!B2,H111&lt;'azure-premium-disk-prices'!B3),1+IF(M111="YES",1),"")</f>
        <v>0</v>
      </c>
      <c r="AO112" s="4">
        <f>IF(AND(I111="PREMIUM",Q111="YES",H111&gt;'azure-premium-disk-prices'!B3,H111&lt;'azure-premium-disk-prices'!B4),1+IF(M111="YES",1),"")</f>
        <v>0</v>
      </c>
      <c r="AP112" s="4">
        <f>IF(AND(I111="PREMIUM",Q111="YES",H111&gt;'azure-premium-disk-prices'!B4,H111&lt;'azure-premium-disk-prices'!B5),1+IF(M111="YES",1),"")</f>
        <v>0</v>
      </c>
      <c r="AQ112" s="4">
        <f>IF(AND(I111="PREMIUM",Q111="YES",H111&gt;'azure-premium-disk-prices'!B5,H111&lt;'azure-premium-disk-prices'!B6),1+IF(M111="YES",1),"")</f>
        <v>0</v>
      </c>
      <c r="AR112" s="4">
        <f>IF(AND(I111="PREMIUM",Q111="YES",H111&gt;'azure-premium-disk-prices'!B6,H111&lt;'azure-premium-disk-prices'!B7),1+IF(M111="YES",1),"")</f>
        <v>0</v>
      </c>
      <c r="AS112" s="4">
        <f>IF(AND(I111="PREMIUM",Q111="YES",H111&gt;'azure-premium-disk-prices'!B7,H111&lt;'azure-premium-disk-prices'!B8),1+IF(M111="YES",1),"")</f>
        <v>0</v>
      </c>
      <c r="AT112" s="4">
        <f>IF(AND(I111="PREMIUM",Q111="YES",H111&gt;'azure-premium-disk-prices'!B8,H111&lt;'azure-premium-disk-prices'!B9),1+IF(M111="YES",1),"")</f>
        <v>0</v>
      </c>
      <c r="AU112" s="4">
        <f>IF(AND(M112="YES", Q112="YES"),1,"")</f>
        <v>0</v>
      </c>
      <c r="AV112" s="4">
        <f>IF(AND(J112="STANDARD", Q112="YES"), IF(M112="YES",2,1) ,"")</f>
        <v>0</v>
      </c>
      <c r="AW112" s="4">
        <f>IF( AND(J112="PREMIUM",  Q112="YES"), IF(M112="YES",2,1) ,"")</f>
        <v>0</v>
      </c>
    </row>
    <row r="113" spans="5:49">
      <c r="E113" s="3"/>
      <c r="F113" s="3"/>
      <c r="G113" s="3"/>
      <c r="H113" s="3"/>
      <c r="I113" s="3" t="s">
        <v>10</v>
      </c>
      <c r="J113" s="3" t="s">
        <v>10</v>
      </c>
      <c r="K113" s="3" t="s">
        <v>7</v>
      </c>
      <c r="L113" s="3" t="s">
        <v>7</v>
      </c>
      <c r="M113" s="3" t="s">
        <v>7</v>
      </c>
      <c r="N113" s="3">
        <v>730</v>
      </c>
      <c r="O113" s="3" t="s">
        <v>7</v>
      </c>
      <c r="P113" s="3" t="s">
        <v>3</v>
      </c>
      <c r="Q113" s="3">
        <f>IF(AND(E113&lt;&gt;"", F113&lt;&gt;"", G113&lt;&gt;"", H113&lt;&gt;"", I113&lt;&gt;"", J113&lt;&gt;"", K113&lt;&gt;"", L113&lt;&gt;"", M113&lt;&gt;"", N113&lt;&gt;"", O113&lt;&gt;""),"YES","NO")</f>
        <v>0</v>
      </c>
      <c r="R113" s="4">
        <f>IF(AD113=AA113, U113, IF(AD113=AB113,W113,Y113))</f>
        <v>0</v>
      </c>
      <c r="S113" s="4">
        <f>AD113</f>
        <v>0</v>
      </c>
      <c r="T113" s="4">
        <f> IF(AA113="" ,"",IF(AD113=AA113, "PAYG", IF(AD113=AB113,"1Y RI","3Y RI")))</f>
        <v>0</v>
      </c>
      <c r="U113" s="4">
        <f>IF(Q113="YES",VLOOKUP(V113 &amp; K113 &amp; L113,'azure-vm-prices-base'!G$2:H$118, 2, 0),"")</f>
        <v>0</v>
      </c>
      <c r="V113" s="4">
        <f>IF(Q113="YES", IF(O113="YES" , _xlfn.MINIFS('azure-vm-prices-base'!C$2:C$117, 'azure-vm-prices-base'!A$2:A$117,"&gt;="&amp;F113*(100-$B$2)/100, 'azure-vm-prices-base'!B$2:B$117,"&gt;="&amp;G113*(100-$B$2)/100, 'azure-vm-prices-base'!D$2:D$117,K113, 'azure-vm-prices-base'!E$2:E$117,L113), _xlfn.MINIFS('azure-vm-prices-base'!I$2:I$117, 'azure-vm-prices-base'!A$2:A$117,"&gt;="&amp;F113*(100-$B$2)/100, 'azure-vm-prices-base'!B$2:B$117,"&gt;="&amp;G113*(100-$B$2)/100, 'azure-vm-prices-base'!D$2:D$117,K113, 'azure-vm-prices-base'!E$2:E$117,L113)),"")</f>
        <v>0</v>
      </c>
      <c r="W113" s="4">
        <f>IF(Q113="YES",VLOOKUP(X113 &amp; K113 &amp; L113,'azure-vm-prices-1Y'!G$2:H$118  , 2, 0),"")</f>
        <v>0</v>
      </c>
      <c r="X113" s="4">
        <f>IF(Q113="YES", IF(O113="YES" , _xlfn.MINIFS('azure-vm-prices-1Y'!C$2:C$117,   'azure-vm-prices-1Y'!A$2:A$117  ,"&gt;="&amp;F113*(100-$B$2)/100, 'azure-vm-prices-1Y'!B$2:B$117  ,"&gt;="&amp;G113*(100-$B$2)/100, 'azure-vm-prices-1Y'!D$2:D$117,  K113, 'azure-vm-prices-1Y'!E$2:E$117,  L113), _xlfn.MINIFS('azure-vm-prices-1Y'!I$2:I$117,   'azure-vm-prices-1Y'!A$2:A$117  ,"&gt;="&amp;F113*(100-$B$2)/100, 'azure-vm-prices-1Y'!B$2:B$117,  "&gt;="&amp;G113*(100-$B$2)/100, 'azure-vm-prices-1Y'!D$2:D$117,  K113, 'azure-vm-prices-1Y'!E$2:E$117,  L113)),"")</f>
        <v>0</v>
      </c>
      <c r="Y113" s="4">
        <f>IF(Q113="YES",VLOOKUP(Z113 &amp; K113 &amp; L113,'azure-vm-prices-3Y'!G$2:H$118  , 2, 0),"")</f>
        <v>0</v>
      </c>
      <c r="Z113" s="4">
        <f>IF(Q113="YES", IF(O113="YES" , _xlfn.MINIFS('azure-vm-prices-3Y'!C$2:C$117,   'azure-vm-prices-3Y'!A$2:A$117  ,"&gt;="&amp;F113*(100-$B$2)/100, 'azure-vm-prices-3Y'!B$2:B$117  ,"&gt;="&amp;G113*(100-$B$2)/100, 'azure-vm-prices-3Y'!D$2:D$117,  K113, 'azure-vm-prices-3Y'!E$2:E$117,  L113), _xlfn.MINIFS('azure-vm-prices-3Y'!I$2:I$117,   'azure-vm-prices-3Y'!A$2:A$117  ,"&gt;="&amp;F113*(100-$B$2)/100, 'azure-vm-prices-3Y'!B$2:B$117,  "&gt;="&amp;G113*(100-$B$2)/100, 'azure-vm-prices-3Y'!D$2:D$117,  K113, 'azure-vm-prices-3Y'!E$2:E$117,  L113)),"")</f>
        <v>0</v>
      </c>
      <c r="AA113" s="4">
        <f>IF(Q113="YES",N113*V113*12,"")</f>
        <v>0</v>
      </c>
      <c r="AB113" s="4">
        <f>IF(Q113="YES",X113*8760,"")</f>
        <v>0</v>
      </c>
      <c r="AC113" s="4">
        <f>IF(Q113="YES",Z113*8760,"")</f>
        <v>0</v>
      </c>
      <c r="AD113" s="4">
        <f>IF(Q113="YES",IF(P113="YES", MIN(AA113:AC113), AA113),"")</f>
        <v>0</v>
      </c>
      <c r="AE113" s="4">
        <f>IF(AND(I113="STANDARD",Q113="YES",H113&lt;'azure-standard-disk-prices'!B2, H113&gt;0),1+IF(M113="YES",1),"")</f>
        <v>0</v>
      </c>
      <c r="AF113" s="4">
        <f>IF(AND(I113="STANDARD",Q113="YES",H113&gt;'azure-standard-disk-prices'!B2,H113&lt;'azure-standard-disk-prices'!B3),1+IF(M113="YES",1),"")</f>
        <v>0</v>
      </c>
      <c r="AG113" s="4">
        <f>IF(AND(I113="STANDARD",Q113="YES",H113&gt;'azure-standard-disk-prices'!B3,H113&lt;'azure-standard-disk-prices'!B4),1+IF(M113="YES",1),"")</f>
        <v>0</v>
      </c>
      <c r="AH113" s="4">
        <f>IF(AND(I113="STANDARD",Q113="YES",H113&gt;'azure-standard-disk-prices'!B4,H113&lt;'azure-standard-disk-prices'!B5),1+IF(M113="YES",1),"")</f>
        <v>0</v>
      </c>
      <c r="AI113" s="4">
        <f>IF(AND(I113="STANDARD",Q113="YES",H113&gt;'azure-standard-disk-prices'!B5,H113&lt;'azure-standard-disk-prices'!B6),1+IF(M113="YES",1),"")</f>
        <v>0</v>
      </c>
      <c r="AJ113" s="4">
        <f>IF(AND(I113="STANDARD",Q113="YES",H113&gt;'azure-standard-disk-prices'!B6,H113&lt;'azure-standard-disk-prices'!B7),1+IF(M113="YES",1),"")</f>
        <v>0</v>
      </c>
      <c r="AK113" s="4">
        <f>IF(AND(I113="STANDARD",Q113="YES",H113&gt;'azure-standard-disk-prices'!B7,H113&lt;'azure-standard-disk-prices'!B8),1+IF(M113="YES",1),"")</f>
        <v>0</v>
      </c>
      <c r="AL113" s="4">
        <f>IF(AND(I113="STANDARD",Q113="YES",H113&gt;'azure-standard-disk-prices'!B8,H113&lt;'azure-standard-disk-prices'!B9),1+IF(M113="YES",1),"")</f>
        <v>0</v>
      </c>
      <c r="AM113" s="4">
        <f>IF(AND(I112="PREMIUM",Q112="YES",H112&lt;'azure-premium-disk-prices'!B2,H112&gt;0),1+IF(M112="YES",1),"")</f>
        <v>0</v>
      </c>
      <c r="AN113" s="4">
        <f>IF(AND(I112="PREMIUM",Q112="YES",H112&gt;'azure-premium-disk-prices'!B2,H112&lt;'azure-premium-disk-prices'!B3),1+IF(M112="YES",1),"")</f>
        <v>0</v>
      </c>
      <c r="AO113" s="4">
        <f>IF(AND(I112="PREMIUM",Q112="YES",H112&gt;'azure-premium-disk-prices'!B3,H112&lt;'azure-premium-disk-prices'!B4),1+IF(M112="YES",1),"")</f>
        <v>0</v>
      </c>
      <c r="AP113" s="4">
        <f>IF(AND(I112="PREMIUM",Q112="YES",H112&gt;'azure-premium-disk-prices'!B4,H112&lt;'azure-premium-disk-prices'!B5),1+IF(M112="YES",1),"")</f>
        <v>0</v>
      </c>
      <c r="AQ113" s="4">
        <f>IF(AND(I112="PREMIUM",Q112="YES",H112&gt;'azure-premium-disk-prices'!B5,H112&lt;'azure-premium-disk-prices'!B6),1+IF(M112="YES",1),"")</f>
        <v>0</v>
      </c>
      <c r="AR113" s="4">
        <f>IF(AND(I112="PREMIUM",Q112="YES",H112&gt;'azure-premium-disk-prices'!B6,H112&lt;'azure-premium-disk-prices'!B7),1+IF(M112="YES",1),"")</f>
        <v>0</v>
      </c>
      <c r="AS113" s="4">
        <f>IF(AND(I112="PREMIUM",Q112="YES",H112&gt;'azure-premium-disk-prices'!B7,H112&lt;'azure-premium-disk-prices'!B8),1+IF(M112="YES",1),"")</f>
        <v>0</v>
      </c>
      <c r="AT113" s="4">
        <f>IF(AND(I112="PREMIUM",Q112="YES",H112&gt;'azure-premium-disk-prices'!B8,H112&lt;'azure-premium-disk-prices'!B9),1+IF(M112="YES",1),"")</f>
        <v>0</v>
      </c>
      <c r="AU113" s="4">
        <f>IF(AND(M113="YES", Q113="YES"),1,"")</f>
        <v>0</v>
      </c>
      <c r="AV113" s="4">
        <f>IF(AND(J113="STANDARD", Q113="YES"), IF(M113="YES",2,1) ,"")</f>
        <v>0</v>
      </c>
      <c r="AW113" s="4">
        <f>IF( AND(J113="PREMIUM",  Q113="YES"), IF(M113="YES",2,1) ,"")</f>
        <v>0</v>
      </c>
    </row>
    <row r="114" spans="5:49">
      <c r="E114" s="3"/>
      <c r="F114" s="3"/>
      <c r="G114" s="3"/>
      <c r="H114" s="3"/>
      <c r="I114" s="3" t="s">
        <v>10</v>
      </c>
      <c r="J114" s="3" t="s">
        <v>10</v>
      </c>
      <c r="K114" s="3" t="s">
        <v>7</v>
      </c>
      <c r="L114" s="3" t="s">
        <v>7</v>
      </c>
      <c r="M114" s="3" t="s">
        <v>7</v>
      </c>
      <c r="N114" s="3">
        <v>730</v>
      </c>
      <c r="O114" s="3" t="s">
        <v>7</v>
      </c>
      <c r="P114" s="3" t="s">
        <v>3</v>
      </c>
      <c r="Q114" s="3">
        <f>IF(AND(E114&lt;&gt;"", F114&lt;&gt;"", G114&lt;&gt;"", H114&lt;&gt;"", I114&lt;&gt;"", J114&lt;&gt;"", K114&lt;&gt;"", L114&lt;&gt;"", M114&lt;&gt;"", N114&lt;&gt;"", O114&lt;&gt;""),"YES","NO")</f>
        <v>0</v>
      </c>
      <c r="R114" s="4">
        <f>IF(AD114=AA114, U114, IF(AD114=AB114,W114,Y114))</f>
        <v>0</v>
      </c>
      <c r="S114" s="4">
        <f>AD114</f>
        <v>0</v>
      </c>
      <c r="T114" s="4">
        <f> IF(AA114="" ,"",IF(AD114=AA114, "PAYG", IF(AD114=AB114,"1Y RI","3Y RI")))</f>
        <v>0</v>
      </c>
      <c r="U114" s="4">
        <f>IF(Q114="YES",VLOOKUP(V114 &amp; K114 &amp; L114,'azure-vm-prices-base'!G$2:H$118, 2, 0),"")</f>
        <v>0</v>
      </c>
      <c r="V114" s="4">
        <f>IF(Q114="YES", IF(O114="YES" , _xlfn.MINIFS('azure-vm-prices-base'!C$2:C$117, 'azure-vm-prices-base'!A$2:A$117,"&gt;="&amp;F114*(100-$B$2)/100, 'azure-vm-prices-base'!B$2:B$117,"&gt;="&amp;G114*(100-$B$2)/100, 'azure-vm-prices-base'!D$2:D$117,K114, 'azure-vm-prices-base'!E$2:E$117,L114), _xlfn.MINIFS('azure-vm-prices-base'!I$2:I$117, 'azure-vm-prices-base'!A$2:A$117,"&gt;="&amp;F114*(100-$B$2)/100, 'azure-vm-prices-base'!B$2:B$117,"&gt;="&amp;G114*(100-$B$2)/100, 'azure-vm-prices-base'!D$2:D$117,K114, 'azure-vm-prices-base'!E$2:E$117,L114)),"")</f>
        <v>0</v>
      </c>
      <c r="W114" s="4">
        <f>IF(Q114="YES",VLOOKUP(X114 &amp; K114 &amp; L114,'azure-vm-prices-1Y'!G$2:H$118  , 2, 0),"")</f>
        <v>0</v>
      </c>
      <c r="X114" s="4">
        <f>IF(Q114="YES", IF(O114="YES" , _xlfn.MINIFS('azure-vm-prices-1Y'!C$2:C$117,   'azure-vm-prices-1Y'!A$2:A$117  ,"&gt;="&amp;F114*(100-$B$2)/100, 'azure-vm-prices-1Y'!B$2:B$117  ,"&gt;="&amp;G114*(100-$B$2)/100, 'azure-vm-prices-1Y'!D$2:D$117,  K114, 'azure-vm-prices-1Y'!E$2:E$117,  L114), _xlfn.MINIFS('azure-vm-prices-1Y'!I$2:I$117,   'azure-vm-prices-1Y'!A$2:A$117  ,"&gt;="&amp;F114*(100-$B$2)/100, 'azure-vm-prices-1Y'!B$2:B$117,  "&gt;="&amp;G114*(100-$B$2)/100, 'azure-vm-prices-1Y'!D$2:D$117,  K114, 'azure-vm-prices-1Y'!E$2:E$117,  L114)),"")</f>
        <v>0</v>
      </c>
      <c r="Y114" s="4">
        <f>IF(Q114="YES",VLOOKUP(Z114 &amp; K114 &amp; L114,'azure-vm-prices-3Y'!G$2:H$118  , 2, 0),"")</f>
        <v>0</v>
      </c>
      <c r="Z114" s="4">
        <f>IF(Q114="YES", IF(O114="YES" , _xlfn.MINIFS('azure-vm-prices-3Y'!C$2:C$117,   'azure-vm-prices-3Y'!A$2:A$117  ,"&gt;="&amp;F114*(100-$B$2)/100, 'azure-vm-prices-3Y'!B$2:B$117  ,"&gt;="&amp;G114*(100-$B$2)/100, 'azure-vm-prices-3Y'!D$2:D$117,  K114, 'azure-vm-prices-3Y'!E$2:E$117,  L114), _xlfn.MINIFS('azure-vm-prices-3Y'!I$2:I$117,   'azure-vm-prices-3Y'!A$2:A$117  ,"&gt;="&amp;F114*(100-$B$2)/100, 'azure-vm-prices-3Y'!B$2:B$117,  "&gt;="&amp;G114*(100-$B$2)/100, 'azure-vm-prices-3Y'!D$2:D$117,  K114, 'azure-vm-prices-3Y'!E$2:E$117,  L114)),"")</f>
        <v>0</v>
      </c>
      <c r="AA114" s="4">
        <f>IF(Q114="YES",N114*V114*12,"")</f>
        <v>0</v>
      </c>
      <c r="AB114" s="4">
        <f>IF(Q114="YES",X114*8760,"")</f>
        <v>0</v>
      </c>
      <c r="AC114" s="4">
        <f>IF(Q114="YES",Z114*8760,"")</f>
        <v>0</v>
      </c>
      <c r="AD114" s="4">
        <f>IF(Q114="YES",IF(P114="YES", MIN(AA114:AC114), AA114),"")</f>
        <v>0</v>
      </c>
      <c r="AE114" s="4">
        <f>IF(AND(I114="STANDARD",Q114="YES",H114&lt;'azure-standard-disk-prices'!B2, H114&gt;0),1+IF(M114="YES",1),"")</f>
        <v>0</v>
      </c>
      <c r="AF114" s="4">
        <f>IF(AND(I114="STANDARD",Q114="YES",H114&gt;'azure-standard-disk-prices'!B2,H114&lt;'azure-standard-disk-prices'!B3),1+IF(M114="YES",1),"")</f>
        <v>0</v>
      </c>
      <c r="AG114" s="4">
        <f>IF(AND(I114="STANDARD",Q114="YES",H114&gt;'azure-standard-disk-prices'!B3,H114&lt;'azure-standard-disk-prices'!B4),1+IF(M114="YES",1),"")</f>
        <v>0</v>
      </c>
      <c r="AH114" s="4">
        <f>IF(AND(I114="STANDARD",Q114="YES",H114&gt;'azure-standard-disk-prices'!B4,H114&lt;'azure-standard-disk-prices'!B5),1+IF(M114="YES",1),"")</f>
        <v>0</v>
      </c>
      <c r="AI114" s="4">
        <f>IF(AND(I114="STANDARD",Q114="YES",H114&gt;'azure-standard-disk-prices'!B5,H114&lt;'azure-standard-disk-prices'!B6),1+IF(M114="YES",1),"")</f>
        <v>0</v>
      </c>
      <c r="AJ114" s="4">
        <f>IF(AND(I114="STANDARD",Q114="YES",H114&gt;'azure-standard-disk-prices'!B6,H114&lt;'azure-standard-disk-prices'!B7),1+IF(M114="YES",1),"")</f>
        <v>0</v>
      </c>
      <c r="AK114" s="4">
        <f>IF(AND(I114="STANDARD",Q114="YES",H114&gt;'azure-standard-disk-prices'!B7,H114&lt;'azure-standard-disk-prices'!B8),1+IF(M114="YES",1),"")</f>
        <v>0</v>
      </c>
      <c r="AL114" s="4">
        <f>IF(AND(I114="STANDARD",Q114="YES",H114&gt;'azure-standard-disk-prices'!B8,H114&lt;'azure-standard-disk-prices'!B9),1+IF(M114="YES",1),"")</f>
        <v>0</v>
      </c>
      <c r="AM114" s="4">
        <f>IF(AND(I113="PREMIUM",Q113="YES",H113&lt;'azure-premium-disk-prices'!B2,H113&gt;0),1+IF(M113="YES",1),"")</f>
        <v>0</v>
      </c>
      <c r="AN114" s="4">
        <f>IF(AND(I113="PREMIUM",Q113="YES",H113&gt;'azure-premium-disk-prices'!B2,H113&lt;'azure-premium-disk-prices'!B3),1+IF(M113="YES",1),"")</f>
        <v>0</v>
      </c>
      <c r="AO114" s="4">
        <f>IF(AND(I113="PREMIUM",Q113="YES",H113&gt;'azure-premium-disk-prices'!B3,H113&lt;'azure-premium-disk-prices'!B4),1+IF(M113="YES",1),"")</f>
        <v>0</v>
      </c>
      <c r="AP114" s="4">
        <f>IF(AND(I113="PREMIUM",Q113="YES",H113&gt;'azure-premium-disk-prices'!B4,H113&lt;'azure-premium-disk-prices'!B5),1+IF(M113="YES",1),"")</f>
        <v>0</v>
      </c>
      <c r="AQ114" s="4">
        <f>IF(AND(I113="PREMIUM",Q113="YES",H113&gt;'azure-premium-disk-prices'!B5,H113&lt;'azure-premium-disk-prices'!B6),1+IF(M113="YES",1),"")</f>
        <v>0</v>
      </c>
      <c r="AR114" s="4">
        <f>IF(AND(I113="PREMIUM",Q113="YES",H113&gt;'azure-premium-disk-prices'!B6,H113&lt;'azure-premium-disk-prices'!B7),1+IF(M113="YES",1),"")</f>
        <v>0</v>
      </c>
      <c r="AS114" s="4">
        <f>IF(AND(I113="PREMIUM",Q113="YES",H113&gt;'azure-premium-disk-prices'!B7,H113&lt;'azure-premium-disk-prices'!B8),1+IF(M113="YES",1),"")</f>
        <v>0</v>
      </c>
      <c r="AT114" s="4">
        <f>IF(AND(I113="PREMIUM",Q113="YES",H113&gt;'azure-premium-disk-prices'!B8,H113&lt;'azure-premium-disk-prices'!B9),1+IF(M113="YES",1),"")</f>
        <v>0</v>
      </c>
      <c r="AU114" s="4">
        <f>IF(AND(M114="YES", Q114="YES"),1,"")</f>
        <v>0</v>
      </c>
      <c r="AV114" s="4">
        <f>IF(AND(J114="STANDARD", Q114="YES"), IF(M114="YES",2,1) ,"")</f>
        <v>0</v>
      </c>
      <c r="AW114" s="4">
        <f>IF( AND(J114="PREMIUM",  Q114="YES"), IF(M114="YES",2,1) ,"")</f>
        <v>0</v>
      </c>
    </row>
    <row r="115" spans="5:49">
      <c r="E115" s="3"/>
      <c r="F115" s="3"/>
      <c r="G115" s="3"/>
      <c r="H115" s="3"/>
      <c r="I115" s="3" t="s">
        <v>10</v>
      </c>
      <c r="J115" s="3" t="s">
        <v>10</v>
      </c>
      <c r="K115" s="3" t="s">
        <v>7</v>
      </c>
      <c r="L115" s="3" t="s">
        <v>7</v>
      </c>
      <c r="M115" s="3" t="s">
        <v>7</v>
      </c>
      <c r="N115" s="3">
        <v>730</v>
      </c>
      <c r="O115" s="3" t="s">
        <v>7</v>
      </c>
      <c r="P115" s="3" t="s">
        <v>3</v>
      </c>
      <c r="Q115" s="3">
        <f>IF(AND(E115&lt;&gt;"", F115&lt;&gt;"", G115&lt;&gt;"", H115&lt;&gt;"", I115&lt;&gt;"", J115&lt;&gt;"", K115&lt;&gt;"", L115&lt;&gt;"", M115&lt;&gt;"", N115&lt;&gt;"", O115&lt;&gt;""),"YES","NO")</f>
        <v>0</v>
      </c>
      <c r="R115" s="4">
        <f>IF(AD115=AA115, U115, IF(AD115=AB115,W115,Y115))</f>
        <v>0</v>
      </c>
      <c r="S115" s="4">
        <f>AD115</f>
        <v>0</v>
      </c>
      <c r="T115" s="4">
        <f> IF(AA115="" ,"",IF(AD115=AA115, "PAYG", IF(AD115=AB115,"1Y RI","3Y RI")))</f>
        <v>0</v>
      </c>
      <c r="U115" s="4">
        <f>IF(Q115="YES",VLOOKUP(V115 &amp; K115 &amp; L115,'azure-vm-prices-base'!G$2:H$118, 2, 0),"")</f>
        <v>0</v>
      </c>
      <c r="V115" s="4">
        <f>IF(Q115="YES", IF(O115="YES" , _xlfn.MINIFS('azure-vm-prices-base'!C$2:C$117, 'azure-vm-prices-base'!A$2:A$117,"&gt;="&amp;F115*(100-$B$2)/100, 'azure-vm-prices-base'!B$2:B$117,"&gt;="&amp;G115*(100-$B$2)/100, 'azure-vm-prices-base'!D$2:D$117,K115, 'azure-vm-prices-base'!E$2:E$117,L115), _xlfn.MINIFS('azure-vm-prices-base'!I$2:I$117, 'azure-vm-prices-base'!A$2:A$117,"&gt;="&amp;F115*(100-$B$2)/100, 'azure-vm-prices-base'!B$2:B$117,"&gt;="&amp;G115*(100-$B$2)/100, 'azure-vm-prices-base'!D$2:D$117,K115, 'azure-vm-prices-base'!E$2:E$117,L115)),"")</f>
        <v>0</v>
      </c>
      <c r="W115" s="4">
        <f>IF(Q115="YES",VLOOKUP(X115 &amp; K115 &amp; L115,'azure-vm-prices-1Y'!G$2:H$118  , 2, 0),"")</f>
        <v>0</v>
      </c>
      <c r="X115" s="4">
        <f>IF(Q115="YES", IF(O115="YES" , _xlfn.MINIFS('azure-vm-prices-1Y'!C$2:C$117,   'azure-vm-prices-1Y'!A$2:A$117  ,"&gt;="&amp;F115*(100-$B$2)/100, 'azure-vm-prices-1Y'!B$2:B$117  ,"&gt;="&amp;G115*(100-$B$2)/100, 'azure-vm-prices-1Y'!D$2:D$117,  K115, 'azure-vm-prices-1Y'!E$2:E$117,  L115), _xlfn.MINIFS('azure-vm-prices-1Y'!I$2:I$117,   'azure-vm-prices-1Y'!A$2:A$117  ,"&gt;="&amp;F115*(100-$B$2)/100, 'azure-vm-prices-1Y'!B$2:B$117,  "&gt;="&amp;G115*(100-$B$2)/100, 'azure-vm-prices-1Y'!D$2:D$117,  K115, 'azure-vm-prices-1Y'!E$2:E$117,  L115)),"")</f>
        <v>0</v>
      </c>
      <c r="Y115" s="4">
        <f>IF(Q115="YES",VLOOKUP(Z115 &amp; K115 &amp; L115,'azure-vm-prices-3Y'!G$2:H$118  , 2, 0),"")</f>
        <v>0</v>
      </c>
      <c r="Z115" s="4">
        <f>IF(Q115="YES", IF(O115="YES" , _xlfn.MINIFS('azure-vm-prices-3Y'!C$2:C$117,   'azure-vm-prices-3Y'!A$2:A$117  ,"&gt;="&amp;F115*(100-$B$2)/100, 'azure-vm-prices-3Y'!B$2:B$117  ,"&gt;="&amp;G115*(100-$B$2)/100, 'azure-vm-prices-3Y'!D$2:D$117,  K115, 'azure-vm-prices-3Y'!E$2:E$117,  L115), _xlfn.MINIFS('azure-vm-prices-3Y'!I$2:I$117,   'azure-vm-prices-3Y'!A$2:A$117  ,"&gt;="&amp;F115*(100-$B$2)/100, 'azure-vm-prices-3Y'!B$2:B$117,  "&gt;="&amp;G115*(100-$B$2)/100, 'azure-vm-prices-3Y'!D$2:D$117,  K115, 'azure-vm-prices-3Y'!E$2:E$117,  L115)),"")</f>
        <v>0</v>
      </c>
      <c r="AA115" s="4">
        <f>IF(Q115="YES",N115*V115*12,"")</f>
        <v>0</v>
      </c>
      <c r="AB115" s="4">
        <f>IF(Q115="YES",X115*8760,"")</f>
        <v>0</v>
      </c>
      <c r="AC115" s="4">
        <f>IF(Q115="YES",Z115*8760,"")</f>
        <v>0</v>
      </c>
      <c r="AD115" s="4">
        <f>IF(Q115="YES",IF(P115="YES", MIN(AA115:AC115), AA115),"")</f>
        <v>0</v>
      </c>
      <c r="AE115" s="4">
        <f>IF(AND(I115="STANDARD",Q115="YES",H115&lt;'azure-standard-disk-prices'!B2, H115&gt;0),1+IF(M115="YES",1),"")</f>
        <v>0</v>
      </c>
      <c r="AF115" s="4">
        <f>IF(AND(I115="STANDARD",Q115="YES",H115&gt;'azure-standard-disk-prices'!B2,H115&lt;'azure-standard-disk-prices'!B3),1+IF(M115="YES",1),"")</f>
        <v>0</v>
      </c>
      <c r="AG115" s="4">
        <f>IF(AND(I115="STANDARD",Q115="YES",H115&gt;'azure-standard-disk-prices'!B3,H115&lt;'azure-standard-disk-prices'!B4),1+IF(M115="YES",1),"")</f>
        <v>0</v>
      </c>
      <c r="AH115" s="4">
        <f>IF(AND(I115="STANDARD",Q115="YES",H115&gt;'azure-standard-disk-prices'!B4,H115&lt;'azure-standard-disk-prices'!B5),1+IF(M115="YES",1),"")</f>
        <v>0</v>
      </c>
      <c r="AI115" s="4">
        <f>IF(AND(I115="STANDARD",Q115="YES",H115&gt;'azure-standard-disk-prices'!B5,H115&lt;'azure-standard-disk-prices'!B6),1+IF(M115="YES",1),"")</f>
        <v>0</v>
      </c>
      <c r="AJ115" s="4">
        <f>IF(AND(I115="STANDARD",Q115="YES",H115&gt;'azure-standard-disk-prices'!B6,H115&lt;'azure-standard-disk-prices'!B7),1+IF(M115="YES",1),"")</f>
        <v>0</v>
      </c>
      <c r="AK115" s="4">
        <f>IF(AND(I115="STANDARD",Q115="YES",H115&gt;'azure-standard-disk-prices'!B7,H115&lt;'azure-standard-disk-prices'!B8),1+IF(M115="YES",1),"")</f>
        <v>0</v>
      </c>
      <c r="AL115" s="4">
        <f>IF(AND(I115="STANDARD",Q115="YES",H115&gt;'azure-standard-disk-prices'!B8,H115&lt;'azure-standard-disk-prices'!B9),1+IF(M115="YES",1),"")</f>
        <v>0</v>
      </c>
      <c r="AM115" s="4">
        <f>IF(AND(I114="PREMIUM",Q114="YES",H114&lt;'azure-premium-disk-prices'!B2,H114&gt;0),1+IF(M114="YES",1),"")</f>
        <v>0</v>
      </c>
      <c r="AN115" s="4">
        <f>IF(AND(I114="PREMIUM",Q114="YES",H114&gt;'azure-premium-disk-prices'!B2,H114&lt;'azure-premium-disk-prices'!B3),1+IF(M114="YES",1),"")</f>
        <v>0</v>
      </c>
      <c r="AO115" s="4">
        <f>IF(AND(I114="PREMIUM",Q114="YES",H114&gt;'azure-premium-disk-prices'!B3,H114&lt;'azure-premium-disk-prices'!B4),1+IF(M114="YES",1),"")</f>
        <v>0</v>
      </c>
      <c r="AP115" s="4">
        <f>IF(AND(I114="PREMIUM",Q114="YES",H114&gt;'azure-premium-disk-prices'!B4,H114&lt;'azure-premium-disk-prices'!B5),1+IF(M114="YES",1),"")</f>
        <v>0</v>
      </c>
      <c r="AQ115" s="4">
        <f>IF(AND(I114="PREMIUM",Q114="YES",H114&gt;'azure-premium-disk-prices'!B5,H114&lt;'azure-premium-disk-prices'!B6),1+IF(M114="YES",1),"")</f>
        <v>0</v>
      </c>
      <c r="AR115" s="4">
        <f>IF(AND(I114="PREMIUM",Q114="YES",H114&gt;'azure-premium-disk-prices'!B6,H114&lt;'azure-premium-disk-prices'!B7),1+IF(M114="YES",1),"")</f>
        <v>0</v>
      </c>
      <c r="AS115" s="4">
        <f>IF(AND(I114="PREMIUM",Q114="YES",H114&gt;'azure-premium-disk-prices'!B7,H114&lt;'azure-premium-disk-prices'!B8),1+IF(M114="YES",1),"")</f>
        <v>0</v>
      </c>
      <c r="AT115" s="4">
        <f>IF(AND(I114="PREMIUM",Q114="YES",H114&gt;'azure-premium-disk-prices'!B8,H114&lt;'azure-premium-disk-prices'!B9),1+IF(M114="YES",1),"")</f>
        <v>0</v>
      </c>
      <c r="AU115" s="4">
        <f>IF(AND(M115="YES", Q115="YES"),1,"")</f>
        <v>0</v>
      </c>
      <c r="AV115" s="4">
        <f>IF(AND(J115="STANDARD", Q115="YES"), IF(M115="YES",2,1) ,"")</f>
        <v>0</v>
      </c>
      <c r="AW115" s="4">
        <f>IF( AND(J115="PREMIUM",  Q115="YES"), IF(M115="YES",2,1) ,"")</f>
        <v>0</v>
      </c>
    </row>
    <row r="116" spans="5:49">
      <c r="E116" s="3"/>
      <c r="F116" s="3"/>
      <c r="G116" s="3"/>
      <c r="H116" s="3"/>
      <c r="I116" s="3" t="s">
        <v>10</v>
      </c>
      <c r="J116" s="3" t="s">
        <v>10</v>
      </c>
      <c r="K116" s="3" t="s">
        <v>7</v>
      </c>
      <c r="L116" s="3" t="s">
        <v>7</v>
      </c>
      <c r="M116" s="3" t="s">
        <v>7</v>
      </c>
      <c r="N116" s="3">
        <v>730</v>
      </c>
      <c r="O116" s="3" t="s">
        <v>7</v>
      </c>
      <c r="P116" s="3" t="s">
        <v>3</v>
      </c>
      <c r="Q116" s="3">
        <f>IF(AND(E116&lt;&gt;"", F116&lt;&gt;"", G116&lt;&gt;"", H116&lt;&gt;"", I116&lt;&gt;"", J116&lt;&gt;"", K116&lt;&gt;"", L116&lt;&gt;"", M116&lt;&gt;"", N116&lt;&gt;"", O116&lt;&gt;""),"YES","NO")</f>
        <v>0</v>
      </c>
      <c r="R116" s="4">
        <f>IF(AD116=AA116, U116, IF(AD116=AB116,W116,Y116))</f>
        <v>0</v>
      </c>
      <c r="S116" s="4">
        <f>AD116</f>
        <v>0</v>
      </c>
      <c r="T116" s="4">
        <f> IF(AA116="" ,"",IF(AD116=AA116, "PAYG", IF(AD116=AB116,"1Y RI","3Y RI")))</f>
        <v>0</v>
      </c>
      <c r="U116" s="4">
        <f>IF(Q116="YES",VLOOKUP(V116 &amp; K116 &amp; L116,'azure-vm-prices-base'!G$2:H$118, 2, 0),"")</f>
        <v>0</v>
      </c>
      <c r="V116" s="4">
        <f>IF(Q116="YES", IF(O116="YES" , _xlfn.MINIFS('azure-vm-prices-base'!C$2:C$117, 'azure-vm-prices-base'!A$2:A$117,"&gt;="&amp;F116*(100-$B$2)/100, 'azure-vm-prices-base'!B$2:B$117,"&gt;="&amp;G116*(100-$B$2)/100, 'azure-vm-prices-base'!D$2:D$117,K116, 'azure-vm-prices-base'!E$2:E$117,L116), _xlfn.MINIFS('azure-vm-prices-base'!I$2:I$117, 'azure-vm-prices-base'!A$2:A$117,"&gt;="&amp;F116*(100-$B$2)/100, 'azure-vm-prices-base'!B$2:B$117,"&gt;="&amp;G116*(100-$B$2)/100, 'azure-vm-prices-base'!D$2:D$117,K116, 'azure-vm-prices-base'!E$2:E$117,L116)),"")</f>
        <v>0</v>
      </c>
      <c r="W116" s="4">
        <f>IF(Q116="YES",VLOOKUP(X116 &amp; K116 &amp; L116,'azure-vm-prices-1Y'!G$2:H$118  , 2, 0),"")</f>
        <v>0</v>
      </c>
      <c r="X116" s="4">
        <f>IF(Q116="YES", IF(O116="YES" , _xlfn.MINIFS('azure-vm-prices-1Y'!C$2:C$117,   'azure-vm-prices-1Y'!A$2:A$117  ,"&gt;="&amp;F116*(100-$B$2)/100, 'azure-vm-prices-1Y'!B$2:B$117  ,"&gt;="&amp;G116*(100-$B$2)/100, 'azure-vm-prices-1Y'!D$2:D$117,  K116, 'azure-vm-prices-1Y'!E$2:E$117,  L116), _xlfn.MINIFS('azure-vm-prices-1Y'!I$2:I$117,   'azure-vm-prices-1Y'!A$2:A$117  ,"&gt;="&amp;F116*(100-$B$2)/100, 'azure-vm-prices-1Y'!B$2:B$117,  "&gt;="&amp;G116*(100-$B$2)/100, 'azure-vm-prices-1Y'!D$2:D$117,  K116, 'azure-vm-prices-1Y'!E$2:E$117,  L116)),"")</f>
        <v>0</v>
      </c>
      <c r="Y116" s="4">
        <f>IF(Q116="YES",VLOOKUP(Z116 &amp; K116 &amp; L116,'azure-vm-prices-3Y'!G$2:H$118  , 2, 0),"")</f>
        <v>0</v>
      </c>
      <c r="Z116" s="4">
        <f>IF(Q116="YES", IF(O116="YES" , _xlfn.MINIFS('azure-vm-prices-3Y'!C$2:C$117,   'azure-vm-prices-3Y'!A$2:A$117  ,"&gt;="&amp;F116*(100-$B$2)/100, 'azure-vm-prices-3Y'!B$2:B$117  ,"&gt;="&amp;G116*(100-$B$2)/100, 'azure-vm-prices-3Y'!D$2:D$117,  K116, 'azure-vm-prices-3Y'!E$2:E$117,  L116), _xlfn.MINIFS('azure-vm-prices-3Y'!I$2:I$117,   'azure-vm-prices-3Y'!A$2:A$117  ,"&gt;="&amp;F116*(100-$B$2)/100, 'azure-vm-prices-3Y'!B$2:B$117,  "&gt;="&amp;G116*(100-$B$2)/100, 'azure-vm-prices-3Y'!D$2:D$117,  K116, 'azure-vm-prices-3Y'!E$2:E$117,  L116)),"")</f>
        <v>0</v>
      </c>
      <c r="AA116" s="4">
        <f>IF(Q116="YES",N116*V116*12,"")</f>
        <v>0</v>
      </c>
      <c r="AB116" s="4">
        <f>IF(Q116="YES",X116*8760,"")</f>
        <v>0</v>
      </c>
      <c r="AC116" s="4">
        <f>IF(Q116="YES",Z116*8760,"")</f>
        <v>0</v>
      </c>
      <c r="AD116" s="4">
        <f>IF(Q116="YES",IF(P116="YES", MIN(AA116:AC116), AA116),"")</f>
        <v>0</v>
      </c>
      <c r="AE116" s="4">
        <f>IF(AND(I116="STANDARD",Q116="YES",H116&lt;'azure-standard-disk-prices'!B2, H116&gt;0),1+IF(M116="YES",1),"")</f>
        <v>0</v>
      </c>
      <c r="AF116" s="4">
        <f>IF(AND(I116="STANDARD",Q116="YES",H116&gt;'azure-standard-disk-prices'!B2,H116&lt;'azure-standard-disk-prices'!B3),1+IF(M116="YES",1),"")</f>
        <v>0</v>
      </c>
      <c r="AG116" s="4">
        <f>IF(AND(I116="STANDARD",Q116="YES",H116&gt;'azure-standard-disk-prices'!B3,H116&lt;'azure-standard-disk-prices'!B4),1+IF(M116="YES",1),"")</f>
        <v>0</v>
      </c>
      <c r="AH116" s="4">
        <f>IF(AND(I116="STANDARD",Q116="YES",H116&gt;'azure-standard-disk-prices'!B4,H116&lt;'azure-standard-disk-prices'!B5),1+IF(M116="YES",1),"")</f>
        <v>0</v>
      </c>
      <c r="AI116" s="4">
        <f>IF(AND(I116="STANDARD",Q116="YES",H116&gt;'azure-standard-disk-prices'!B5,H116&lt;'azure-standard-disk-prices'!B6),1+IF(M116="YES",1),"")</f>
        <v>0</v>
      </c>
      <c r="AJ116" s="4">
        <f>IF(AND(I116="STANDARD",Q116="YES",H116&gt;'azure-standard-disk-prices'!B6,H116&lt;'azure-standard-disk-prices'!B7),1+IF(M116="YES",1),"")</f>
        <v>0</v>
      </c>
      <c r="AK116" s="4">
        <f>IF(AND(I116="STANDARD",Q116="YES",H116&gt;'azure-standard-disk-prices'!B7,H116&lt;'azure-standard-disk-prices'!B8),1+IF(M116="YES",1),"")</f>
        <v>0</v>
      </c>
      <c r="AL116" s="4">
        <f>IF(AND(I116="STANDARD",Q116="YES",H116&gt;'azure-standard-disk-prices'!B8,H116&lt;'azure-standard-disk-prices'!B9),1+IF(M116="YES",1),"")</f>
        <v>0</v>
      </c>
      <c r="AM116" s="4">
        <f>IF(AND(I115="PREMIUM",Q115="YES",H115&lt;'azure-premium-disk-prices'!B2,H115&gt;0),1+IF(M115="YES",1),"")</f>
        <v>0</v>
      </c>
      <c r="AN116" s="4">
        <f>IF(AND(I115="PREMIUM",Q115="YES",H115&gt;'azure-premium-disk-prices'!B2,H115&lt;'azure-premium-disk-prices'!B3),1+IF(M115="YES",1),"")</f>
        <v>0</v>
      </c>
      <c r="AO116" s="4">
        <f>IF(AND(I115="PREMIUM",Q115="YES",H115&gt;'azure-premium-disk-prices'!B3,H115&lt;'azure-premium-disk-prices'!B4),1+IF(M115="YES",1),"")</f>
        <v>0</v>
      </c>
      <c r="AP116" s="4">
        <f>IF(AND(I115="PREMIUM",Q115="YES",H115&gt;'azure-premium-disk-prices'!B4,H115&lt;'azure-premium-disk-prices'!B5),1+IF(M115="YES",1),"")</f>
        <v>0</v>
      </c>
      <c r="AQ116" s="4">
        <f>IF(AND(I115="PREMIUM",Q115="YES",H115&gt;'azure-premium-disk-prices'!B5,H115&lt;'azure-premium-disk-prices'!B6),1+IF(M115="YES",1),"")</f>
        <v>0</v>
      </c>
      <c r="AR116" s="4">
        <f>IF(AND(I115="PREMIUM",Q115="YES",H115&gt;'azure-premium-disk-prices'!B6,H115&lt;'azure-premium-disk-prices'!B7),1+IF(M115="YES",1),"")</f>
        <v>0</v>
      </c>
      <c r="AS116" s="4">
        <f>IF(AND(I115="PREMIUM",Q115="YES",H115&gt;'azure-premium-disk-prices'!B7,H115&lt;'azure-premium-disk-prices'!B8),1+IF(M115="YES",1),"")</f>
        <v>0</v>
      </c>
      <c r="AT116" s="4">
        <f>IF(AND(I115="PREMIUM",Q115="YES",H115&gt;'azure-premium-disk-prices'!B8,H115&lt;'azure-premium-disk-prices'!B9),1+IF(M115="YES",1),"")</f>
        <v>0</v>
      </c>
      <c r="AU116" s="4">
        <f>IF(AND(M116="YES", Q116="YES"),1,"")</f>
        <v>0</v>
      </c>
      <c r="AV116" s="4">
        <f>IF(AND(J116="STANDARD", Q116="YES"), IF(M116="YES",2,1) ,"")</f>
        <v>0</v>
      </c>
      <c r="AW116" s="4">
        <f>IF( AND(J116="PREMIUM",  Q116="YES"), IF(M116="YES",2,1) ,"")</f>
        <v>0</v>
      </c>
    </row>
    <row r="117" spans="5:49">
      <c r="E117" s="3"/>
      <c r="F117" s="3"/>
      <c r="G117" s="3"/>
      <c r="H117" s="3"/>
      <c r="I117" s="3" t="s">
        <v>10</v>
      </c>
      <c r="J117" s="3" t="s">
        <v>10</v>
      </c>
      <c r="K117" s="3" t="s">
        <v>7</v>
      </c>
      <c r="L117" s="3" t="s">
        <v>7</v>
      </c>
      <c r="M117" s="3" t="s">
        <v>7</v>
      </c>
      <c r="N117" s="3">
        <v>730</v>
      </c>
      <c r="O117" s="3" t="s">
        <v>7</v>
      </c>
      <c r="P117" s="3" t="s">
        <v>3</v>
      </c>
      <c r="Q117" s="3">
        <f>IF(AND(E117&lt;&gt;"", F117&lt;&gt;"", G117&lt;&gt;"", H117&lt;&gt;"", I117&lt;&gt;"", J117&lt;&gt;"", K117&lt;&gt;"", L117&lt;&gt;"", M117&lt;&gt;"", N117&lt;&gt;"", O117&lt;&gt;""),"YES","NO")</f>
        <v>0</v>
      </c>
      <c r="R117" s="4">
        <f>IF(AD117=AA117, U117, IF(AD117=AB117,W117,Y117))</f>
        <v>0</v>
      </c>
      <c r="S117" s="4">
        <f>AD117</f>
        <v>0</v>
      </c>
      <c r="T117" s="4">
        <f> IF(AA117="" ,"",IF(AD117=AA117, "PAYG", IF(AD117=AB117,"1Y RI","3Y RI")))</f>
        <v>0</v>
      </c>
      <c r="U117" s="4">
        <f>IF(Q117="YES",VLOOKUP(V117 &amp; K117 &amp; L117,'azure-vm-prices-base'!G$2:H$118, 2, 0),"")</f>
        <v>0</v>
      </c>
      <c r="V117" s="4">
        <f>IF(Q117="YES", IF(O117="YES" , _xlfn.MINIFS('azure-vm-prices-base'!C$2:C$117, 'azure-vm-prices-base'!A$2:A$117,"&gt;="&amp;F117*(100-$B$2)/100, 'azure-vm-prices-base'!B$2:B$117,"&gt;="&amp;G117*(100-$B$2)/100, 'azure-vm-prices-base'!D$2:D$117,K117, 'azure-vm-prices-base'!E$2:E$117,L117), _xlfn.MINIFS('azure-vm-prices-base'!I$2:I$117, 'azure-vm-prices-base'!A$2:A$117,"&gt;="&amp;F117*(100-$B$2)/100, 'azure-vm-prices-base'!B$2:B$117,"&gt;="&amp;G117*(100-$B$2)/100, 'azure-vm-prices-base'!D$2:D$117,K117, 'azure-vm-prices-base'!E$2:E$117,L117)),"")</f>
        <v>0</v>
      </c>
      <c r="W117" s="4">
        <f>IF(Q117="YES",VLOOKUP(X117 &amp; K117 &amp; L117,'azure-vm-prices-1Y'!G$2:H$118  , 2, 0),"")</f>
        <v>0</v>
      </c>
      <c r="X117" s="4">
        <f>IF(Q117="YES", IF(O117="YES" , _xlfn.MINIFS('azure-vm-prices-1Y'!C$2:C$117,   'azure-vm-prices-1Y'!A$2:A$117  ,"&gt;="&amp;F117*(100-$B$2)/100, 'azure-vm-prices-1Y'!B$2:B$117  ,"&gt;="&amp;G117*(100-$B$2)/100, 'azure-vm-prices-1Y'!D$2:D$117,  K117, 'azure-vm-prices-1Y'!E$2:E$117,  L117), _xlfn.MINIFS('azure-vm-prices-1Y'!I$2:I$117,   'azure-vm-prices-1Y'!A$2:A$117  ,"&gt;="&amp;F117*(100-$B$2)/100, 'azure-vm-prices-1Y'!B$2:B$117,  "&gt;="&amp;G117*(100-$B$2)/100, 'azure-vm-prices-1Y'!D$2:D$117,  K117, 'azure-vm-prices-1Y'!E$2:E$117,  L117)),"")</f>
        <v>0</v>
      </c>
      <c r="Y117" s="4">
        <f>IF(Q117="YES",VLOOKUP(Z117 &amp; K117 &amp; L117,'azure-vm-prices-3Y'!G$2:H$118  , 2, 0),"")</f>
        <v>0</v>
      </c>
      <c r="Z117" s="4">
        <f>IF(Q117="YES", IF(O117="YES" , _xlfn.MINIFS('azure-vm-prices-3Y'!C$2:C$117,   'azure-vm-prices-3Y'!A$2:A$117  ,"&gt;="&amp;F117*(100-$B$2)/100, 'azure-vm-prices-3Y'!B$2:B$117  ,"&gt;="&amp;G117*(100-$B$2)/100, 'azure-vm-prices-3Y'!D$2:D$117,  K117, 'azure-vm-prices-3Y'!E$2:E$117,  L117), _xlfn.MINIFS('azure-vm-prices-3Y'!I$2:I$117,   'azure-vm-prices-3Y'!A$2:A$117  ,"&gt;="&amp;F117*(100-$B$2)/100, 'azure-vm-prices-3Y'!B$2:B$117,  "&gt;="&amp;G117*(100-$B$2)/100, 'azure-vm-prices-3Y'!D$2:D$117,  K117, 'azure-vm-prices-3Y'!E$2:E$117,  L117)),"")</f>
        <v>0</v>
      </c>
      <c r="AA117" s="4">
        <f>IF(Q117="YES",N117*V117*12,"")</f>
        <v>0</v>
      </c>
      <c r="AB117" s="4">
        <f>IF(Q117="YES",X117*8760,"")</f>
        <v>0</v>
      </c>
      <c r="AC117" s="4">
        <f>IF(Q117="YES",Z117*8760,"")</f>
        <v>0</v>
      </c>
      <c r="AD117" s="4">
        <f>IF(Q117="YES",IF(P117="YES", MIN(AA117:AC117), AA117),"")</f>
        <v>0</v>
      </c>
      <c r="AE117" s="4">
        <f>IF(AND(I117="STANDARD",Q117="YES",H117&lt;'azure-standard-disk-prices'!B2, H117&gt;0),1+IF(M117="YES",1),"")</f>
        <v>0</v>
      </c>
      <c r="AF117" s="4">
        <f>IF(AND(I117="STANDARD",Q117="YES",H117&gt;'azure-standard-disk-prices'!B2,H117&lt;'azure-standard-disk-prices'!B3),1+IF(M117="YES",1),"")</f>
        <v>0</v>
      </c>
      <c r="AG117" s="4">
        <f>IF(AND(I117="STANDARD",Q117="YES",H117&gt;'azure-standard-disk-prices'!B3,H117&lt;'azure-standard-disk-prices'!B4),1+IF(M117="YES",1),"")</f>
        <v>0</v>
      </c>
      <c r="AH117" s="4">
        <f>IF(AND(I117="STANDARD",Q117="YES",H117&gt;'azure-standard-disk-prices'!B4,H117&lt;'azure-standard-disk-prices'!B5),1+IF(M117="YES",1),"")</f>
        <v>0</v>
      </c>
      <c r="AI117" s="4">
        <f>IF(AND(I117="STANDARD",Q117="YES",H117&gt;'azure-standard-disk-prices'!B5,H117&lt;'azure-standard-disk-prices'!B6),1+IF(M117="YES",1),"")</f>
        <v>0</v>
      </c>
      <c r="AJ117" s="4">
        <f>IF(AND(I117="STANDARD",Q117="YES",H117&gt;'azure-standard-disk-prices'!B6,H117&lt;'azure-standard-disk-prices'!B7),1+IF(M117="YES",1),"")</f>
        <v>0</v>
      </c>
      <c r="AK117" s="4">
        <f>IF(AND(I117="STANDARD",Q117="YES",H117&gt;'azure-standard-disk-prices'!B7,H117&lt;'azure-standard-disk-prices'!B8),1+IF(M117="YES",1),"")</f>
        <v>0</v>
      </c>
      <c r="AL117" s="4">
        <f>IF(AND(I117="STANDARD",Q117="YES",H117&gt;'azure-standard-disk-prices'!B8,H117&lt;'azure-standard-disk-prices'!B9),1+IF(M117="YES",1),"")</f>
        <v>0</v>
      </c>
      <c r="AM117" s="4">
        <f>IF(AND(I116="PREMIUM",Q116="YES",H116&lt;'azure-premium-disk-prices'!B2,H116&gt;0),1+IF(M116="YES",1),"")</f>
        <v>0</v>
      </c>
      <c r="AN117" s="4">
        <f>IF(AND(I116="PREMIUM",Q116="YES",H116&gt;'azure-premium-disk-prices'!B2,H116&lt;'azure-premium-disk-prices'!B3),1+IF(M116="YES",1),"")</f>
        <v>0</v>
      </c>
      <c r="AO117" s="4">
        <f>IF(AND(I116="PREMIUM",Q116="YES",H116&gt;'azure-premium-disk-prices'!B3,H116&lt;'azure-premium-disk-prices'!B4),1+IF(M116="YES",1),"")</f>
        <v>0</v>
      </c>
      <c r="AP117" s="4">
        <f>IF(AND(I116="PREMIUM",Q116="YES",H116&gt;'azure-premium-disk-prices'!B4,H116&lt;'azure-premium-disk-prices'!B5),1+IF(M116="YES",1),"")</f>
        <v>0</v>
      </c>
      <c r="AQ117" s="4">
        <f>IF(AND(I116="PREMIUM",Q116="YES",H116&gt;'azure-premium-disk-prices'!B5,H116&lt;'azure-premium-disk-prices'!B6),1+IF(M116="YES",1),"")</f>
        <v>0</v>
      </c>
      <c r="AR117" s="4">
        <f>IF(AND(I116="PREMIUM",Q116="YES",H116&gt;'azure-premium-disk-prices'!B6,H116&lt;'azure-premium-disk-prices'!B7),1+IF(M116="YES",1),"")</f>
        <v>0</v>
      </c>
      <c r="AS117" s="4">
        <f>IF(AND(I116="PREMIUM",Q116="YES",H116&gt;'azure-premium-disk-prices'!B7,H116&lt;'azure-premium-disk-prices'!B8),1+IF(M116="YES",1),"")</f>
        <v>0</v>
      </c>
      <c r="AT117" s="4">
        <f>IF(AND(I116="PREMIUM",Q116="YES",H116&gt;'azure-premium-disk-prices'!B8,H116&lt;'azure-premium-disk-prices'!B9),1+IF(M116="YES",1),"")</f>
        <v>0</v>
      </c>
      <c r="AU117" s="4">
        <f>IF(AND(M117="YES", Q117="YES"),1,"")</f>
        <v>0</v>
      </c>
      <c r="AV117" s="4">
        <f>IF(AND(J117="STANDARD", Q117="YES"), IF(M117="YES",2,1) ,"")</f>
        <v>0</v>
      </c>
      <c r="AW117" s="4">
        <f>IF( AND(J117="PREMIUM",  Q117="YES"), IF(M117="YES",2,1) ,"")</f>
        <v>0</v>
      </c>
    </row>
    <row r="118" spans="5:49">
      <c r="E118" s="3"/>
      <c r="F118" s="3"/>
      <c r="G118" s="3"/>
      <c r="H118" s="3"/>
      <c r="I118" s="3" t="s">
        <v>10</v>
      </c>
      <c r="J118" s="3" t="s">
        <v>10</v>
      </c>
      <c r="K118" s="3" t="s">
        <v>7</v>
      </c>
      <c r="L118" s="3" t="s">
        <v>7</v>
      </c>
      <c r="M118" s="3" t="s">
        <v>7</v>
      </c>
      <c r="N118" s="3">
        <v>730</v>
      </c>
      <c r="O118" s="3" t="s">
        <v>7</v>
      </c>
      <c r="P118" s="3" t="s">
        <v>3</v>
      </c>
      <c r="Q118" s="3">
        <f>IF(AND(E118&lt;&gt;"", F118&lt;&gt;"", G118&lt;&gt;"", H118&lt;&gt;"", I118&lt;&gt;"", J118&lt;&gt;"", K118&lt;&gt;"", L118&lt;&gt;"", M118&lt;&gt;"", N118&lt;&gt;"", O118&lt;&gt;""),"YES","NO")</f>
        <v>0</v>
      </c>
      <c r="R118" s="4">
        <f>IF(AD118=AA118, U118, IF(AD118=AB118,W118,Y118))</f>
        <v>0</v>
      </c>
      <c r="S118" s="4">
        <f>AD118</f>
        <v>0</v>
      </c>
      <c r="T118" s="4">
        <f> IF(AA118="" ,"",IF(AD118=AA118, "PAYG", IF(AD118=AB118,"1Y RI","3Y RI")))</f>
        <v>0</v>
      </c>
      <c r="U118" s="4">
        <f>IF(Q118="YES",VLOOKUP(V118 &amp; K118 &amp; L118,'azure-vm-prices-base'!G$2:H$118, 2, 0),"")</f>
        <v>0</v>
      </c>
      <c r="V118" s="4">
        <f>IF(Q118="YES", IF(O118="YES" , _xlfn.MINIFS('azure-vm-prices-base'!C$2:C$117, 'azure-vm-prices-base'!A$2:A$117,"&gt;="&amp;F118*(100-$B$2)/100, 'azure-vm-prices-base'!B$2:B$117,"&gt;="&amp;G118*(100-$B$2)/100, 'azure-vm-prices-base'!D$2:D$117,K118, 'azure-vm-prices-base'!E$2:E$117,L118), _xlfn.MINIFS('azure-vm-prices-base'!I$2:I$117, 'azure-vm-prices-base'!A$2:A$117,"&gt;="&amp;F118*(100-$B$2)/100, 'azure-vm-prices-base'!B$2:B$117,"&gt;="&amp;G118*(100-$B$2)/100, 'azure-vm-prices-base'!D$2:D$117,K118, 'azure-vm-prices-base'!E$2:E$117,L118)),"")</f>
        <v>0</v>
      </c>
      <c r="W118" s="4">
        <f>IF(Q118="YES",VLOOKUP(X118 &amp; K118 &amp; L118,'azure-vm-prices-1Y'!G$2:H$118  , 2, 0),"")</f>
        <v>0</v>
      </c>
      <c r="X118" s="4">
        <f>IF(Q118="YES", IF(O118="YES" , _xlfn.MINIFS('azure-vm-prices-1Y'!C$2:C$117,   'azure-vm-prices-1Y'!A$2:A$117  ,"&gt;="&amp;F118*(100-$B$2)/100, 'azure-vm-prices-1Y'!B$2:B$117  ,"&gt;="&amp;G118*(100-$B$2)/100, 'azure-vm-prices-1Y'!D$2:D$117,  K118, 'azure-vm-prices-1Y'!E$2:E$117,  L118), _xlfn.MINIFS('azure-vm-prices-1Y'!I$2:I$117,   'azure-vm-prices-1Y'!A$2:A$117  ,"&gt;="&amp;F118*(100-$B$2)/100, 'azure-vm-prices-1Y'!B$2:B$117,  "&gt;="&amp;G118*(100-$B$2)/100, 'azure-vm-prices-1Y'!D$2:D$117,  K118, 'azure-vm-prices-1Y'!E$2:E$117,  L118)),"")</f>
        <v>0</v>
      </c>
      <c r="Y118" s="4">
        <f>IF(Q118="YES",VLOOKUP(Z118 &amp; K118 &amp; L118,'azure-vm-prices-3Y'!G$2:H$118  , 2, 0),"")</f>
        <v>0</v>
      </c>
      <c r="Z118" s="4">
        <f>IF(Q118="YES", IF(O118="YES" , _xlfn.MINIFS('azure-vm-prices-3Y'!C$2:C$117,   'azure-vm-prices-3Y'!A$2:A$117  ,"&gt;="&amp;F118*(100-$B$2)/100, 'azure-vm-prices-3Y'!B$2:B$117  ,"&gt;="&amp;G118*(100-$B$2)/100, 'azure-vm-prices-3Y'!D$2:D$117,  K118, 'azure-vm-prices-3Y'!E$2:E$117,  L118), _xlfn.MINIFS('azure-vm-prices-3Y'!I$2:I$117,   'azure-vm-prices-3Y'!A$2:A$117  ,"&gt;="&amp;F118*(100-$B$2)/100, 'azure-vm-prices-3Y'!B$2:B$117,  "&gt;="&amp;G118*(100-$B$2)/100, 'azure-vm-prices-3Y'!D$2:D$117,  K118, 'azure-vm-prices-3Y'!E$2:E$117,  L118)),"")</f>
        <v>0</v>
      </c>
      <c r="AA118" s="4">
        <f>IF(Q118="YES",N118*V118*12,"")</f>
        <v>0</v>
      </c>
      <c r="AB118" s="4">
        <f>IF(Q118="YES",X118*8760,"")</f>
        <v>0</v>
      </c>
      <c r="AC118" s="4">
        <f>IF(Q118="YES",Z118*8760,"")</f>
        <v>0</v>
      </c>
      <c r="AD118" s="4">
        <f>IF(Q118="YES",IF(P118="YES", MIN(AA118:AC118), AA118),"")</f>
        <v>0</v>
      </c>
      <c r="AE118" s="4">
        <f>IF(AND(I118="STANDARD",Q118="YES",H118&lt;'azure-standard-disk-prices'!B2, H118&gt;0),1+IF(M118="YES",1),"")</f>
        <v>0</v>
      </c>
      <c r="AF118" s="4">
        <f>IF(AND(I118="STANDARD",Q118="YES",H118&gt;'azure-standard-disk-prices'!B2,H118&lt;'azure-standard-disk-prices'!B3),1+IF(M118="YES",1),"")</f>
        <v>0</v>
      </c>
      <c r="AG118" s="4">
        <f>IF(AND(I118="STANDARD",Q118="YES",H118&gt;'azure-standard-disk-prices'!B3,H118&lt;'azure-standard-disk-prices'!B4),1+IF(M118="YES",1),"")</f>
        <v>0</v>
      </c>
      <c r="AH118" s="4">
        <f>IF(AND(I118="STANDARD",Q118="YES",H118&gt;'azure-standard-disk-prices'!B4,H118&lt;'azure-standard-disk-prices'!B5),1+IF(M118="YES",1),"")</f>
        <v>0</v>
      </c>
      <c r="AI118" s="4">
        <f>IF(AND(I118="STANDARD",Q118="YES",H118&gt;'azure-standard-disk-prices'!B5,H118&lt;'azure-standard-disk-prices'!B6),1+IF(M118="YES",1),"")</f>
        <v>0</v>
      </c>
      <c r="AJ118" s="4">
        <f>IF(AND(I118="STANDARD",Q118="YES",H118&gt;'azure-standard-disk-prices'!B6,H118&lt;'azure-standard-disk-prices'!B7),1+IF(M118="YES",1),"")</f>
        <v>0</v>
      </c>
      <c r="AK118" s="4">
        <f>IF(AND(I118="STANDARD",Q118="YES",H118&gt;'azure-standard-disk-prices'!B7,H118&lt;'azure-standard-disk-prices'!B8),1+IF(M118="YES",1),"")</f>
        <v>0</v>
      </c>
      <c r="AL118" s="4">
        <f>IF(AND(I118="STANDARD",Q118="YES",H118&gt;'azure-standard-disk-prices'!B8,H118&lt;'azure-standard-disk-prices'!B9),1+IF(M118="YES",1),"")</f>
        <v>0</v>
      </c>
      <c r="AM118" s="4">
        <f>IF(AND(I117="PREMIUM",Q117="YES",H117&lt;'azure-premium-disk-prices'!B2,H117&gt;0),1+IF(M117="YES",1),"")</f>
        <v>0</v>
      </c>
      <c r="AN118" s="4">
        <f>IF(AND(I117="PREMIUM",Q117="YES",H117&gt;'azure-premium-disk-prices'!B2,H117&lt;'azure-premium-disk-prices'!B3),1+IF(M117="YES",1),"")</f>
        <v>0</v>
      </c>
      <c r="AO118" s="4">
        <f>IF(AND(I117="PREMIUM",Q117="YES",H117&gt;'azure-premium-disk-prices'!B3,H117&lt;'azure-premium-disk-prices'!B4),1+IF(M117="YES",1),"")</f>
        <v>0</v>
      </c>
      <c r="AP118" s="4">
        <f>IF(AND(I117="PREMIUM",Q117="YES",H117&gt;'azure-premium-disk-prices'!B4,H117&lt;'azure-premium-disk-prices'!B5),1+IF(M117="YES",1),"")</f>
        <v>0</v>
      </c>
      <c r="AQ118" s="4">
        <f>IF(AND(I117="PREMIUM",Q117="YES",H117&gt;'azure-premium-disk-prices'!B5,H117&lt;'azure-premium-disk-prices'!B6),1+IF(M117="YES",1),"")</f>
        <v>0</v>
      </c>
      <c r="AR118" s="4">
        <f>IF(AND(I117="PREMIUM",Q117="YES",H117&gt;'azure-premium-disk-prices'!B6,H117&lt;'azure-premium-disk-prices'!B7),1+IF(M117="YES",1),"")</f>
        <v>0</v>
      </c>
      <c r="AS118" s="4">
        <f>IF(AND(I117="PREMIUM",Q117="YES",H117&gt;'azure-premium-disk-prices'!B7,H117&lt;'azure-premium-disk-prices'!B8),1+IF(M117="YES",1),"")</f>
        <v>0</v>
      </c>
      <c r="AT118" s="4">
        <f>IF(AND(I117="PREMIUM",Q117="YES",H117&gt;'azure-premium-disk-prices'!B8,H117&lt;'azure-premium-disk-prices'!B9),1+IF(M117="YES",1),"")</f>
        <v>0</v>
      </c>
      <c r="AU118" s="4">
        <f>IF(AND(M118="YES", Q118="YES"),1,"")</f>
        <v>0</v>
      </c>
      <c r="AV118" s="4">
        <f>IF(AND(J118="STANDARD", Q118="YES"), IF(M118="YES",2,1) ,"")</f>
        <v>0</v>
      </c>
      <c r="AW118" s="4">
        <f>IF( AND(J118="PREMIUM",  Q118="YES"), IF(M118="YES",2,1) ,"")</f>
        <v>0</v>
      </c>
    </row>
    <row r="119" spans="5:49">
      <c r="E119" s="3"/>
      <c r="F119" s="3"/>
      <c r="G119" s="3"/>
      <c r="H119" s="3"/>
      <c r="I119" s="3" t="s">
        <v>10</v>
      </c>
      <c r="J119" s="3" t="s">
        <v>10</v>
      </c>
      <c r="K119" s="3" t="s">
        <v>7</v>
      </c>
      <c r="L119" s="3" t="s">
        <v>7</v>
      </c>
      <c r="M119" s="3" t="s">
        <v>7</v>
      </c>
      <c r="N119" s="3">
        <v>730</v>
      </c>
      <c r="O119" s="3" t="s">
        <v>7</v>
      </c>
      <c r="P119" s="3" t="s">
        <v>3</v>
      </c>
      <c r="Q119" s="3">
        <f>IF(AND(E119&lt;&gt;"", F119&lt;&gt;"", G119&lt;&gt;"", H119&lt;&gt;"", I119&lt;&gt;"", J119&lt;&gt;"", K119&lt;&gt;"", L119&lt;&gt;"", M119&lt;&gt;"", N119&lt;&gt;"", O119&lt;&gt;""),"YES","NO")</f>
        <v>0</v>
      </c>
      <c r="R119" s="4">
        <f>IF(AD119=AA119, U119, IF(AD119=AB119,W119,Y119))</f>
        <v>0</v>
      </c>
      <c r="S119" s="4">
        <f>AD119</f>
        <v>0</v>
      </c>
      <c r="T119" s="4">
        <f> IF(AA119="" ,"",IF(AD119=AA119, "PAYG", IF(AD119=AB119,"1Y RI","3Y RI")))</f>
        <v>0</v>
      </c>
      <c r="U119" s="4">
        <f>IF(Q119="YES",VLOOKUP(V119 &amp; K119 &amp; L119,'azure-vm-prices-base'!G$2:H$118, 2, 0),"")</f>
        <v>0</v>
      </c>
      <c r="V119" s="4">
        <f>IF(Q119="YES", IF(O119="YES" , _xlfn.MINIFS('azure-vm-prices-base'!C$2:C$117, 'azure-vm-prices-base'!A$2:A$117,"&gt;="&amp;F119*(100-$B$2)/100, 'azure-vm-prices-base'!B$2:B$117,"&gt;="&amp;G119*(100-$B$2)/100, 'azure-vm-prices-base'!D$2:D$117,K119, 'azure-vm-prices-base'!E$2:E$117,L119), _xlfn.MINIFS('azure-vm-prices-base'!I$2:I$117, 'azure-vm-prices-base'!A$2:A$117,"&gt;="&amp;F119*(100-$B$2)/100, 'azure-vm-prices-base'!B$2:B$117,"&gt;="&amp;G119*(100-$B$2)/100, 'azure-vm-prices-base'!D$2:D$117,K119, 'azure-vm-prices-base'!E$2:E$117,L119)),"")</f>
        <v>0</v>
      </c>
      <c r="W119" s="4">
        <f>IF(Q119="YES",VLOOKUP(X119 &amp; K119 &amp; L119,'azure-vm-prices-1Y'!G$2:H$118  , 2, 0),"")</f>
        <v>0</v>
      </c>
      <c r="X119" s="4">
        <f>IF(Q119="YES", IF(O119="YES" , _xlfn.MINIFS('azure-vm-prices-1Y'!C$2:C$117,   'azure-vm-prices-1Y'!A$2:A$117  ,"&gt;="&amp;F119*(100-$B$2)/100, 'azure-vm-prices-1Y'!B$2:B$117  ,"&gt;="&amp;G119*(100-$B$2)/100, 'azure-vm-prices-1Y'!D$2:D$117,  K119, 'azure-vm-prices-1Y'!E$2:E$117,  L119), _xlfn.MINIFS('azure-vm-prices-1Y'!I$2:I$117,   'azure-vm-prices-1Y'!A$2:A$117  ,"&gt;="&amp;F119*(100-$B$2)/100, 'azure-vm-prices-1Y'!B$2:B$117,  "&gt;="&amp;G119*(100-$B$2)/100, 'azure-vm-prices-1Y'!D$2:D$117,  K119, 'azure-vm-prices-1Y'!E$2:E$117,  L119)),"")</f>
        <v>0</v>
      </c>
      <c r="Y119" s="4">
        <f>IF(Q119="YES",VLOOKUP(Z119 &amp; K119 &amp; L119,'azure-vm-prices-3Y'!G$2:H$118  , 2, 0),"")</f>
        <v>0</v>
      </c>
      <c r="Z119" s="4">
        <f>IF(Q119="YES", IF(O119="YES" , _xlfn.MINIFS('azure-vm-prices-3Y'!C$2:C$117,   'azure-vm-prices-3Y'!A$2:A$117  ,"&gt;="&amp;F119*(100-$B$2)/100, 'azure-vm-prices-3Y'!B$2:B$117  ,"&gt;="&amp;G119*(100-$B$2)/100, 'azure-vm-prices-3Y'!D$2:D$117,  K119, 'azure-vm-prices-3Y'!E$2:E$117,  L119), _xlfn.MINIFS('azure-vm-prices-3Y'!I$2:I$117,   'azure-vm-prices-3Y'!A$2:A$117  ,"&gt;="&amp;F119*(100-$B$2)/100, 'azure-vm-prices-3Y'!B$2:B$117,  "&gt;="&amp;G119*(100-$B$2)/100, 'azure-vm-prices-3Y'!D$2:D$117,  K119, 'azure-vm-prices-3Y'!E$2:E$117,  L119)),"")</f>
        <v>0</v>
      </c>
      <c r="AA119" s="4">
        <f>IF(Q119="YES",N119*V119*12,"")</f>
        <v>0</v>
      </c>
      <c r="AB119" s="4">
        <f>IF(Q119="YES",X119*8760,"")</f>
        <v>0</v>
      </c>
      <c r="AC119" s="4">
        <f>IF(Q119="YES",Z119*8760,"")</f>
        <v>0</v>
      </c>
      <c r="AD119" s="4">
        <f>IF(Q119="YES",IF(P119="YES", MIN(AA119:AC119), AA119),"")</f>
        <v>0</v>
      </c>
      <c r="AE119" s="4">
        <f>IF(AND(I119="STANDARD",Q119="YES",H119&lt;'azure-standard-disk-prices'!B2, H119&gt;0),1+IF(M119="YES",1),"")</f>
        <v>0</v>
      </c>
      <c r="AF119" s="4">
        <f>IF(AND(I119="STANDARD",Q119="YES",H119&gt;'azure-standard-disk-prices'!B2,H119&lt;'azure-standard-disk-prices'!B3),1+IF(M119="YES",1),"")</f>
        <v>0</v>
      </c>
      <c r="AG119" s="4">
        <f>IF(AND(I119="STANDARD",Q119="YES",H119&gt;'azure-standard-disk-prices'!B3,H119&lt;'azure-standard-disk-prices'!B4),1+IF(M119="YES",1),"")</f>
        <v>0</v>
      </c>
      <c r="AH119" s="4">
        <f>IF(AND(I119="STANDARD",Q119="YES",H119&gt;'azure-standard-disk-prices'!B4,H119&lt;'azure-standard-disk-prices'!B5),1+IF(M119="YES",1),"")</f>
        <v>0</v>
      </c>
      <c r="AI119" s="4">
        <f>IF(AND(I119="STANDARD",Q119="YES",H119&gt;'azure-standard-disk-prices'!B5,H119&lt;'azure-standard-disk-prices'!B6),1+IF(M119="YES",1),"")</f>
        <v>0</v>
      </c>
      <c r="AJ119" s="4">
        <f>IF(AND(I119="STANDARD",Q119="YES",H119&gt;'azure-standard-disk-prices'!B6,H119&lt;'azure-standard-disk-prices'!B7),1+IF(M119="YES",1),"")</f>
        <v>0</v>
      </c>
      <c r="AK119" s="4">
        <f>IF(AND(I119="STANDARD",Q119="YES",H119&gt;'azure-standard-disk-prices'!B7,H119&lt;'azure-standard-disk-prices'!B8),1+IF(M119="YES",1),"")</f>
        <v>0</v>
      </c>
      <c r="AL119" s="4">
        <f>IF(AND(I119="STANDARD",Q119="YES",H119&gt;'azure-standard-disk-prices'!B8,H119&lt;'azure-standard-disk-prices'!B9),1+IF(M119="YES",1),"")</f>
        <v>0</v>
      </c>
      <c r="AM119" s="4">
        <f>IF(AND(I118="PREMIUM",Q118="YES",H118&lt;'azure-premium-disk-prices'!B2,H118&gt;0),1+IF(M118="YES",1),"")</f>
        <v>0</v>
      </c>
      <c r="AN119" s="4">
        <f>IF(AND(I118="PREMIUM",Q118="YES",H118&gt;'azure-premium-disk-prices'!B2,H118&lt;'azure-premium-disk-prices'!B3),1+IF(M118="YES",1),"")</f>
        <v>0</v>
      </c>
      <c r="AO119" s="4">
        <f>IF(AND(I118="PREMIUM",Q118="YES",H118&gt;'azure-premium-disk-prices'!B3,H118&lt;'azure-premium-disk-prices'!B4),1+IF(M118="YES",1),"")</f>
        <v>0</v>
      </c>
      <c r="AP119" s="4">
        <f>IF(AND(I118="PREMIUM",Q118="YES",H118&gt;'azure-premium-disk-prices'!B4,H118&lt;'azure-premium-disk-prices'!B5),1+IF(M118="YES",1),"")</f>
        <v>0</v>
      </c>
      <c r="AQ119" s="4">
        <f>IF(AND(I118="PREMIUM",Q118="YES",H118&gt;'azure-premium-disk-prices'!B5,H118&lt;'azure-premium-disk-prices'!B6),1+IF(M118="YES",1),"")</f>
        <v>0</v>
      </c>
      <c r="AR119" s="4">
        <f>IF(AND(I118="PREMIUM",Q118="YES",H118&gt;'azure-premium-disk-prices'!B6,H118&lt;'azure-premium-disk-prices'!B7),1+IF(M118="YES",1),"")</f>
        <v>0</v>
      </c>
      <c r="AS119" s="4">
        <f>IF(AND(I118="PREMIUM",Q118="YES",H118&gt;'azure-premium-disk-prices'!B7,H118&lt;'azure-premium-disk-prices'!B8),1+IF(M118="YES",1),"")</f>
        <v>0</v>
      </c>
      <c r="AT119" s="4">
        <f>IF(AND(I118="PREMIUM",Q118="YES",H118&gt;'azure-premium-disk-prices'!B8,H118&lt;'azure-premium-disk-prices'!B9),1+IF(M118="YES",1),"")</f>
        <v>0</v>
      </c>
      <c r="AU119" s="4">
        <f>IF(AND(M119="YES", Q119="YES"),1,"")</f>
        <v>0</v>
      </c>
      <c r="AV119" s="4">
        <f>IF(AND(J119="STANDARD", Q119="YES"), IF(M119="YES",2,1) ,"")</f>
        <v>0</v>
      </c>
      <c r="AW119" s="4">
        <f>IF( AND(J119="PREMIUM",  Q119="YES"), IF(M119="YES",2,1) ,"")</f>
        <v>0</v>
      </c>
    </row>
    <row r="120" spans="5:49">
      <c r="E120" s="3"/>
      <c r="F120" s="3"/>
      <c r="G120" s="3"/>
      <c r="H120" s="3"/>
      <c r="I120" s="3" t="s">
        <v>10</v>
      </c>
      <c r="J120" s="3" t="s">
        <v>10</v>
      </c>
      <c r="K120" s="3" t="s">
        <v>7</v>
      </c>
      <c r="L120" s="3" t="s">
        <v>7</v>
      </c>
      <c r="M120" s="3" t="s">
        <v>7</v>
      </c>
      <c r="N120" s="3">
        <v>730</v>
      </c>
      <c r="O120" s="3" t="s">
        <v>7</v>
      </c>
      <c r="P120" s="3" t="s">
        <v>3</v>
      </c>
      <c r="Q120" s="3">
        <f>IF(AND(E120&lt;&gt;"", F120&lt;&gt;"", G120&lt;&gt;"", H120&lt;&gt;"", I120&lt;&gt;"", J120&lt;&gt;"", K120&lt;&gt;"", L120&lt;&gt;"", M120&lt;&gt;"", N120&lt;&gt;"", O120&lt;&gt;""),"YES","NO")</f>
        <v>0</v>
      </c>
      <c r="R120" s="4">
        <f>IF(AD120=AA120, U120, IF(AD120=AB120,W120,Y120))</f>
        <v>0</v>
      </c>
      <c r="S120" s="4">
        <f>AD120</f>
        <v>0</v>
      </c>
      <c r="T120" s="4">
        <f> IF(AA120="" ,"",IF(AD120=AA120, "PAYG", IF(AD120=AB120,"1Y RI","3Y RI")))</f>
        <v>0</v>
      </c>
      <c r="U120" s="4">
        <f>IF(Q120="YES",VLOOKUP(V120 &amp; K120 &amp; L120,'azure-vm-prices-base'!G$2:H$118, 2, 0),"")</f>
        <v>0</v>
      </c>
      <c r="V120" s="4">
        <f>IF(Q120="YES", IF(O120="YES" , _xlfn.MINIFS('azure-vm-prices-base'!C$2:C$117, 'azure-vm-prices-base'!A$2:A$117,"&gt;="&amp;F120*(100-$B$2)/100, 'azure-vm-prices-base'!B$2:B$117,"&gt;="&amp;G120*(100-$B$2)/100, 'azure-vm-prices-base'!D$2:D$117,K120, 'azure-vm-prices-base'!E$2:E$117,L120), _xlfn.MINIFS('azure-vm-prices-base'!I$2:I$117, 'azure-vm-prices-base'!A$2:A$117,"&gt;="&amp;F120*(100-$B$2)/100, 'azure-vm-prices-base'!B$2:B$117,"&gt;="&amp;G120*(100-$B$2)/100, 'azure-vm-prices-base'!D$2:D$117,K120, 'azure-vm-prices-base'!E$2:E$117,L120)),"")</f>
        <v>0</v>
      </c>
      <c r="W120" s="4">
        <f>IF(Q120="YES",VLOOKUP(X120 &amp; K120 &amp; L120,'azure-vm-prices-1Y'!G$2:H$118  , 2, 0),"")</f>
        <v>0</v>
      </c>
      <c r="X120" s="4">
        <f>IF(Q120="YES", IF(O120="YES" , _xlfn.MINIFS('azure-vm-prices-1Y'!C$2:C$117,   'azure-vm-prices-1Y'!A$2:A$117  ,"&gt;="&amp;F120*(100-$B$2)/100, 'azure-vm-prices-1Y'!B$2:B$117  ,"&gt;="&amp;G120*(100-$B$2)/100, 'azure-vm-prices-1Y'!D$2:D$117,  K120, 'azure-vm-prices-1Y'!E$2:E$117,  L120), _xlfn.MINIFS('azure-vm-prices-1Y'!I$2:I$117,   'azure-vm-prices-1Y'!A$2:A$117  ,"&gt;="&amp;F120*(100-$B$2)/100, 'azure-vm-prices-1Y'!B$2:B$117,  "&gt;="&amp;G120*(100-$B$2)/100, 'azure-vm-prices-1Y'!D$2:D$117,  K120, 'azure-vm-prices-1Y'!E$2:E$117,  L120)),"")</f>
        <v>0</v>
      </c>
      <c r="Y120" s="4">
        <f>IF(Q120="YES",VLOOKUP(Z120 &amp; K120 &amp; L120,'azure-vm-prices-3Y'!G$2:H$118  , 2, 0),"")</f>
        <v>0</v>
      </c>
      <c r="Z120" s="4">
        <f>IF(Q120="YES", IF(O120="YES" , _xlfn.MINIFS('azure-vm-prices-3Y'!C$2:C$117,   'azure-vm-prices-3Y'!A$2:A$117  ,"&gt;="&amp;F120*(100-$B$2)/100, 'azure-vm-prices-3Y'!B$2:B$117  ,"&gt;="&amp;G120*(100-$B$2)/100, 'azure-vm-prices-3Y'!D$2:D$117,  K120, 'azure-vm-prices-3Y'!E$2:E$117,  L120), _xlfn.MINIFS('azure-vm-prices-3Y'!I$2:I$117,   'azure-vm-prices-3Y'!A$2:A$117  ,"&gt;="&amp;F120*(100-$B$2)/100, 'azure-vm-prices-3Y'!B$2:B$117,  "&gt;="&amp;G120*(100-$B$2)/100, 'azure-vm-prices-3Y'!D$2:D$117,  K120, 'azure-vm-prices-3Y'!E$2:E$117,  L120)),"")</f>
        <v>0</v>
      </c>
      <c r="AA120" s="4">
        <f>IF(Q120="YES",N120*V120*12,"")</f>
        <v>0</v>
      </c>
      <c r="AB120" s="4">
        <f>IF(Q120="YES",X120*8760,"")</f>
        <v>0</v>
      </c>
      <c r="AC120" s="4">
        <f>IF(Q120="YES",Z120*8760,"")</f>
        <v>0</v>
      </c>
      <c r="AD120" s="4">
        <f>IF(Q120="YES",IF(P120="YES", MIN(AA120:AC120), AA120),"")</f>
        <v>0</v>
      </c>
      <c r="AE120" s="4">
        <f>IF(AND(I120="STANDARD",Q120="YES",H120&lt;'azure-standard-disk-prices'!B2, H120&gt;0),1+IF(M120="YES",1),"")</f>
        <v>0</v>
      </c>
      <c r="AF120" s="4">
        <f>IF(AND(I120="STANDARD",Q120="YES",H120&gt;'azure-standard-disk-prices'!B2,H120&lt;'azure-standard-disk-prices'!B3),1+IF(M120="YES",1),"")</f>
        <v>0</v>
      </c>
      <c r="AG120" s="4">
        <f>IF(AND(I120="STANDARD",Q120="YES",H120&gt;'azure-standard-disk-prices'!B3,H120&lt;'azure-standard-disk-prices'!B4),1+IF(M120="YES",1),"")</f>
        <v>0</v>
      </c>
      <c r="AH120" s="4">
        <f>IF(AND(I120="STANDARD",Q120="YES",H120&gt;'azure-standard-disk-prices'!B4,H120&lt;'azure-standard-disk-prices'!B5),1+IF(M120="YES",1),"")</f>
        <v>0</v>
      </c>
      <c r="AI120" s="4">
        <f>IF(AND(I120="STANDARD",Q120="YES",H120&gt;'azure-standard-disk-prices'!B5,H120&lt;'azure-standard-disk-prices'!B6),1+IF(M120="YES",1),"")</f>
        <v>0</v>
      </c>
      <c r="AJ120" s="4">
        <f>IF(AND(I120="STANDARD",Q120="YES",H120&gt;'azure-standard-disk-prices'!B6,H120&lt;'azure-standard-disk-prices'!B7),1+IF(M120="YES",1),"")</f>
        <v>0</v>
      </c>
      <c r="AK120" s="4">
        <f>IF(AND(I120="STANDARD",Q120="YES",H120&gt;'azure-standard-disk-prices'!B7,H120&lt;'azure-standard-disk-prices'!B8),1+IF(M120="YES",1),"")</f>
        <v>0</v>
      </c>
      <c r="AL120" s="4">
        <f>IF(AND(I120="STANDARD",Q120="YES",H120&gt;'azure-standard-disk-prices'!B8,H120&lt;'azure-standard-disk-prices'!B9),1+IF(M120="YES",1),"")</f>
        <v>0</v>
      </c>
      <c r="AM120" s="4">
        <f>IF(AND(I119="PREMIUM",Q119="YES",H119&lt;'azure-premium-disk-prices'!B2,H119&gt;0),1+IF(M119="YES",1),"")</f>
        <v>0</v>
      </c>
      <c r="AN120" s="4">
        <f>IF(AND(I119="PREMIUM",Q119="YES",H119&gt;'azure-premium-disk-prices'!B2,H119&lt;'azure-premium-disk-prices'!B3),1+IF(M119="YES",1),"")</f>
        <v>0</v>
      </c>
      <c r="AO120" s="4">
        <f>IF(AND(I119="PREMIUM",Q119="YES",H119&gt;'azure-premium-disk-prices'!B3,H119&lt;'azure-premium-disk-prices'!B4),1+IF(M119="YES",1),"")</f>
        <v>0</v>
      </c>
      <c r="AP120" s="4">
        <f>IF(AND(I119="PREMIUM",Q119="YES",H119&gt;'azure-premium-disk-prices'!B4,H119&lt;'azure-premium-disk-prices'!B5),1+IF(M119="YES",1),"")</f>
        <v>0</v>
      </c>
      <c r="AQ120" s="4">
        <f>IF(AND(I119="PREMIUM",Q119="YES",H119&gt;'azure-premium-disk-prices'!B5,H119&lt;'azure-premium-disk-prices'!B6),1+IF(M119="YES",1),"")</f>
        <v>0</v>
      </c>
      <c r="AR120" s="4">
        <f>IF(AND(I119="PREMIUM",Q119="YES",H119&gt;'azure-premium-disk-prices'!B6,H119&lt;'azure-premium-disk-prices'!B7),1+IF(M119="YES",1),"")</f>
        <v>0</v>
      </c>
      <c r="AS120" s="4">
        <f>IF(AND(I119="PREMIUM",Q119="YES",H119&gt;'azure-premium-disk-prices'!B7,H119&lt;'azure-premium-disk-prices'!B8),1+IF(M119="YES",1),"")</f>
        <v>0</v>
      </c>
      <c r="AT120" s="4">
        <f>IF(AND(I119="PREMIUM",Q119="YES",H119&gt;'azure-premium-disk-prices'!B8,H119&lt;'azure-premium-disk-prices'!B9),1+IF(M119="YES",1),"")</f>
        <v>0</v>
      </c>
      <c r="AU120" s="4">
        <f>IF(AND(M120="YES", Q120="YES"),1,"")</f>
        <v>0</v>
      </c>
      <c r="AV120" s="4">
        <f>IF(AND(J120="STANDARD", Q120="YES"), IF(M120="YES",2,1) ,"")</f>
        <v>0</v>
      </c>
      <c r="AW120" s="4">
        <f>IF( AND(J120="PREMIUM",  Q120="YES"), IF(M120="YES",2,1) ,"")</f>
        <v>0</v>
      </c>
    </row>
    <row r="121" spans="5:49">
      <c r="E121" s="3"/>
      <c r="F121" s="3"/>
      <c r="G121" s="3"/>
      <c r="H121" s="3"/>
      <c r="I121" s="3" t="s">
        <v>10</v>
      </c>
      <c r="J121" s="3" t="s">
        <v>10</v>
      </c>
      <c r="K121" s="3" t="s">
        <v>7</v>
      </c>
      <c r="L121" s="3" t="s">
        <v>7</v>
      </c>
      <c r="M121" s="3" t="s">
        <v>7</v>
      </c>
      <c r="N121" s="3">
        <v>730</v>
      </c>
      <c r="O121" s="3" t="s">
        <v>7</v>
      </c>
      <c r="P121" s="3" t="s">
        <v>3</v>
      </c>
      <c r="Q121" s="3">
        <f>IF(AND(E121&lt;&gt;"", F121&lt;&gt;"", G121&lt;&gt;"", H121&lt;&gt;"", I121&lt;&gt;"", J121&lt;&gt;"", K121&lt;&gt;"", L121&lt;&gt;"", M121&lt;&gt;"", N121&lt;&gt;"", O121&lt;&gt;""),"YES","NO")</f>
        <v>0</v>
      </c>
      <c r="R121" s="4">
        <f>IF(AD121=AA121, U121, IF(AD121=AB121,W121,Y121))</f>
        <v>0</v>
      </c>
      <c r="S121" s="4">
        <f>AD121</f>
        <v>0</v>
      </c>
      <c r="T121" s="4">
        <f> IF(AA121="" ,"",IF(AD121=AA121, "PAYG", IF(AD121=AB121,"1Y RI","3Y RI")))</f>
        <v>0</v>
      </c>
      <c r="U121" s="4">
        <f>IF(Q121="YES",VLOOKUP(V121 &amp; K121 &amp; L121,'azure-vm-prices-base'!G$2:H$118, 2, 0),"")</f>
        <v>0</v>
      </c>
      <c r="V121" s="4">
        <f>IF(Q121="YES", IF(O121="YES" , _xlfn.MINIFS('azure-vm-prices-base'!C$2:C$117, 'azure-vm-prices-base'!A$2:A$117,"&gt;="&amp;F121*(100-$B$2)/100, 'azure-vm-prices-base'!B$2:B$117,"&gt;="&amp;G121*(100-$B$2)/100, 'azure-vm-prices-base'!D$2:D$117,K121, 'azure-vm-prices-base'!E$2:E$117,L121), _xlfn.MINIFS('azure-vm-prices-base'!I$2:I$117, 'azure-vm-prices-base'!A$2:A$117,"&gt;="&amp;F121*(100-$B$2)/100, 'azure-vm-prices-base'!B$2:B$117,"&gt;="&amp;G121*(100-$B$2)/100, 'azure-vm-prices-base'!D$2:D$117,K121, 'azure-vm-prices-base'!E$2:E$117,L121)),"")</f>
        <v>0</v>
      </c>
      <c r="W121" s="4">
        <f>IF(Q121="YES",VLOOKUP(X121 &amp; K121 &amp; L121,'azure-vm-prices-1Y'!G$2:H$118  , 2, 0),"")</f>
        <v>0</v>
      </c>
      <c r="X121" s="4">
        <f>IF(Q121="YES", IF(O121="YES" , _xlfn.MINIFS('azure-vm-prices-1Y'!C$2:C$117,   'azure-vm-prices-1Y'!A$2:A$117  ,"&gt;="&amp;F121*(100-$B$2)/100, 'azure-vm-prices-1Y'!B$2:B$117  ,"&gt;="&amp;G121*(100-$B$2)/100, 'azure-vm-prices-1Y'!D$2:D$117,  K121, 'azure-vm-prices-1Y'!E$2:E$117,  L121), _xlfn.MINIFS('azure-vm-prices-1Y'!I$2:I$117,   'azure-vm-prices-1Y'!A$2:A$117  ,"&gt;="&amp;F121*(100-$B$2)/100, 'azure-vm-prices-1Y'!B$2:B$117,  "&gt;="&amp;G121*(100-$B$2)/100, 'azure-vm-prices-1Y'!D$2:D$117,  K121, 'azure-vm-prices-1Y'!E$2:E$117,  L121)),"")</f>
        <v>0</v>
      </c>
      <c r="Y121" s="4">
        <f>IF(Q121="YES",VLOOKUP(Z121 &amp; K121 &amp; L121,'azure-vm-prices-3Y'!G$2:H$118  , 2, 0),"")</f>
        <v>0</v>
      </c>
      <c r="Z121" s="4">
        <f>IF(Q121="YES", IF(O121="YES" , _xlfn.MINIFS('azure-vm-prices-3Y'!C$2:C$117,   'azure-vm-prices-3Y'!A$2:A$117  ,"&gt;="&amp;F121*(100-$B$2)/100, 'azure-vm-prices-3Y'!B$2:B$117  ,"&gt;="&amp;G121*(100-$B$2)/100, 'azure-vm-prices-3Y'!D$2:D$117,  K121, 'azure-vm-prices-3Y'!E$2:E$117,  L121), _xlfn.MINIFS('azure-vm-prices-3Y'!I$2:I$117,   'azure-vm-prices-3Y'!A$2:A$117  ,"&gt;="&amp;F121*(100-$B$2)/100, 'azure-vm-prices-3Y'!B$2:B$117,  "&gt;="&amp;G121*(100-$B$2)/100, 'azure-vm-prices-3Y'!D$2:D$117,  K121, 'azure-vm-prices-3Y'!E$2:E$117,  L121)),"")</f>
        <v>0</v>
      </c>
      <c r="AA121" s="4">
        <f>IF(Q121="YES",N121*V121*12,"")</f>
        <v>0</v>
      </c>
      <c r="AB121" s="4">
        <f>IF(Q121="YES",X121*8760,"")</f>
        <v>0</v>
      </c>
      <c r="AC121" s="4">
        <f>IF(Q121="YES",Z121*8760,"")</f>
        <v>0</v>
      </c>
      <c r="AD121" s="4">
        <f>IF(Q121="YES",IF(P121="YES", MIN(AA121:AC121), AA121),"")</f>
        <v>0</v>
      </c>
      <c r="AE121" s="4">
        <f>IF(AND(I121="STANDARD",Q121="YES",H121&lt;'azure-standard-disk-prices'!B2, H121&gt;0),1+IF(M121="YES",1),"")</f>
        <v>0</v>
      </c>
      <c r="AF121" s="4">
        <f>IF(AND(I121="STANDARD",Q121="YES",H121&gt;'azure-standard-disk-prices'!B2,H121&lt;'azure-standard-disk-prices'!B3),1+IF(M121="YES",1),"")</f>
        <v>0</v>
      </c>
      <c r="AG121" s="4">
        <f>IF(AND(I121="STANDARD",Q121="YES",H121&gt;'azure-standard-disk-prices'!B3,H121&lt;'azure-standard-disk-prices'!B4),1+IF(M121="YES",1),"")</f>
        <v>0</v>
      </c>
      <c r="AH121" s="4">
        <f>IF(AND(I121="STANDARD",Q121="YES",H121&gt;'azure-standard-disk-prices'!B4,H121&lt;'azure-standard-disk-prices'!B5),1+IF(M121="YES",1),"")</f>
        <v>0</v>
      </c>
      <c r="AI121" s="4">
        <f>IF(AND(I121="STANDARD",Q121="YES",H121&gt;'azure-standard-disk-prices'!B5,H121&lt;'azure-standard-disk-prices'!B6),1+IF(M121="YES",1),"")</f>
        <v>0</v>
      </c>
      <c r="AJ121" s="4">
        <f>IF(AND(I121="STANDARD",Q121="YES",H121&gt;'azure-standard-disk-prices'!B6,H121&lt;'azure-standard-disk-prices'!B7),1+IF(M121="YES",1),"")</f>
        <v>0</v>
      </c>
      <c r="AK121" s="4">
        <f>IF(AND(I121="STANDARD",Q121="YES",H121&gt;'azure-standard-disk-prices'!B7,H121&lt;'azure-standard-disk-prices'!B8),1+IF(M121="YES",1),"")</f>
        <v>0</v>
      </c>
      <c r="AL121" s="4">
        <f>IF(AND(I121="STANDARD",Q121="YES",H121&gt;'azure-standard-disk-prices'!B8,H121&lt;'azure-standard-disk-prices'!B9),1+IF(M121="YES",1),"")</f>
        <v>0</v>
      </c>
      <c r="AM121" s="4">
        <f>IF(AND(I120="PREMIUM",Q120="YES",H120&lt;'azure-premium-disk-prices'!B2,H120&gt;0),1+IF(M120="YES",1),"")</f>
        <v>0</v>
      </c>
      <c r="AN121" s="4">
        <f>IF(AND(I120="PREMIUM",Q120="YES",H120&gt;'azure-premium-disk-prices'!B2,H120&lt;'azure-premium-disk-prices'!B3),1+IF(M120="YES",1),"")</f>
        <v>0</v>
      </c>
      <c r="AO121" s="4">
        <f>IF(AND(I120="PREMIUM",Q120="YES",H120&gt;'azure-premium-disk-prices'!B3,H120&lt;'azure-premium-disk-prices'!B4),1+IF(M120="YES",1),"")</f>
        <v>0</v>
      </c>
      <c r="AP121" s="4">
        <f>IF(AND(I120="PREMIUM",Q120="YES",H120&gt;'azure-premium-disk-prices'!B4,H120&lt;'azure-premium-disk-prices'!B5),1+IF(M120="YES",1),"")</f>
        <v>0</v>
      </c>
      <c r="AQ121" s="4">
        <f>IF(AND(I120="PREMIUM",Q120="YES",H120&gt;'azure-premium-disk-prices'!B5,H120&lt;'azure-premium-disk-prices'!B6),1+IF(M120="YES",1),"")</f>
        <v>0</v>
      </c>
      <c r="AR121" s="4">
        <f>IF(AND(I120="PREMIUM",Q120="YES",H120&gt;'azure-premium-disk-prices'!B6,H120&lt;'azure-premium-disk-prices'!B7),1+IF(M120="YES",1),"")</f>
        <v>0</v>
      </c>
      <c r="AS121" s="4">
        <f>IF(AND(I120="PREMIUM",Q120="YES",H120&gt;'azure-premium-disk-prices'!B7,H120&lt;'azure-premium-disk-prices'!B8),1+IF(M120="YES",1),"")</f>
        <v>0</v>
      </c>
      <c r="AT121" s="4">
        <f>IF(AND(I120="PREMIUM",Q120="YES",H120&gt;'azure-premium-disk-prices'!B8,H120&lt;'azure-premium-disk-prices'!B9),1+IF(M120="YES",1),"")</f>
        <v>0</v>
      </c>
      <c r="AU121" s="4">
        <f>IF(AND(M121="YES", Q121="YES"),1,"")</f>
        <v>0</v>
      </c>
      <c r="AV121" s="4">
        <f>IF(AND(J121="STANDARD", Q121="YES"), IF(M121="YES",2,1) ,"")</f>
        <v>0</v>
      </c>
      <c r="AW121" s="4">
        <f>IF( AND(J121="PREMIUM",  Q121="YES"), IF(M121="YES",2,1) ,"")</f>
        <v>0</v>
      </c>
    </row>
    <row r="122" spans="5:49">
      <c r="E122" s="3"/>
      <c r="F122" s="3"/>
      <c r="G122" s="3"/>
      <c r="H122" s="3"/>
      <c r="I122" s="3" t="s">
        <v>10</v>
      </c>
      <c r="J122" s="3" t="s">
        <v>10</v>
      </c>
      <c r="K122" s="3" t="s">
        <v>7</v>
      </c>
      <c r="L122" s="3" t="s">
        <v>7</v>
      </c>
      <c r="M122" s="3" t="s">
        <v>7</v>
      </c>
      <c r="N122" s="3">
        <v>730</v>
      </c>
      <c r="O122" s="3" t="s">
        <v>7</v>
      </c>
      <c r="P122" s="3" t="s">
        <v>3</v>
      </c>
      <c r="Q122" s="3">
        <f>IF(AND(E122&lt;&gt;"", F122&lt;&gt;"", G122&lt;&gt;"", H122&lt;&gt;"", I122&lt;&gt;"", J122&lt;&gt;"", K122&lt;&gt;"", L122&lt;&gt;"", M122&lt;&gt;"", N122&lt;&gt;"", O122&lt;&gt;""),"YES","NO")</f>
        <v>0</v>
      </c>
      <c r="R122" s="4">
        <f>IF(AD122=AA122, U122, IF(AD122=AB122,W122,Y122))</f>
        <v>0</v>
      </c>
      <c r="S122" s="4">
        <f>AD122</f>
        <v>0</v>
      </c>
      <c r="T122" s="4">
        <f> IF(AA122="" ,"",IF(AD122=AA122, "PAYG", IF(AD122=AB122,"1Y RI","3Y RI")))</f>
        <v>0</v>
      </c>
      <c r="U122" s="4">
        <f>IF(Q122="YES",VLOOKUP(V122 &amp; K122 &amp; L122,'azure-vm-prices-base'!G$2:H$118, 2, 0),"")</f>
        <v>0</v>
      </c>
      <c r="V122" s="4">
        <f>IF(Q122="YES", IF(O122="YES" , _xlfn.MINIFS('azure-vm-prices-base'!C$2:C$117, 'azure-vm-prices-base'!A$2:A$117,"&gt;="&amp;F122*(100-$B$2)/100, 'azure-vm-prices-base'!B$2:B$117,"&gt;="&amp;G122*(100-$B$2)/100, 'azure-vm-prices-base'!D$2:D$117,K122, 'azure-vm-prices-base'!E$2:E$117,L122), _xlfn.MINIFS('azure-vm-prices-base'!I$2:I$117, 'azure-vm-prices-base'!A$2:A$117,"&gt;="&amp;F122*(100-$B$2)/100, 'azure-vm-prices-base'!B$2:B$117,"&gt;="&amp;G122*(100-$B$2)/100, 'azure-vm-prices-base'!D$2:D$117,K122, 'azure-vm-prices-base'!E$2:E$117,L122)),"")</f>
        <v>0</v>
      </c>
      <c r="W122" s="4">
        <f>IF(Q122="YES",VLOOKUP(X122 &amp; K122 &amp; L122,'azure-vm-prices-1Y'!G$2:H$118  , 2, 0),"")</f>
        <v>0</v>
      </c>
      <c r="X122" s="4">
        <f>IF(Q122="YES", IF(O122="YES" , _xlfn.MINIFS('azure-vm-prices-1Y'!C$2:C$117,   'azure-vm-prices-1Y'!A$2:A$117  ,"&gt;="&amp;F122*(100-$B$2)/100, 'azure-vm-prices-1Y'!B$2:B$117  ,"&gt;="&amp;G122*(100-$B$2)/100, 'azure-vm-prices-1Y'!D$2:D$117,  K122, 'azure-vm-prices-1Y'!E$2:E$117,  L122), _xlfn.MINIFS('azure-vm-prices-1Y'!I$2:I$117,   'azure-vm-prices-1Y'!A$2:A$117  ,"&gt;="&amp;F122*(100-$B$2)/100, 'azure-vm-prices-1Y'!B$2:B$117,  "&gt;="&amp;G122*(100-$B$2)/100, 'azure-vm-prices-1Y'!D$2:D$117,  K122, 'azure-vm-prices-1Y'!E$2:E$117,  L122)),"")</f>
        <v>0</v>
      </c>
      <c r="Y122" s="4">
        <f>IF(Q122="YES",VLOOKUP(Z122 &amp; K122 &amp; L122,'azure-vm-prices-3Y'!G$2:H$118  , 2, 0),"")</f>
        <v>0</v>
      </c>
      <c r="Z122" s="4">
        <f>IF(Q122="YES", IF(O122="YES" , _xlfn.MINIFS('azure-vm-prices-3Y'!C$2:C$117,   'azure-vm-prices-3Y'!A$2:A$117  ,"&gt;="&amp;F122*(100-$B$2)/100, 'azure-vm-prices-3Y'!B$2:B$117  ,"&gt;="&amp;G122*(100-$B$2)/100, 'azure-vm-prices-3Y'!D$2:D$117,  K122, 'azure-vm-prices-3Y'!E$2:E$117,  L122), _xlfn.MINIFS('azure-vm-prices-3Y'!I$2:I$117,   'azure-vm-prices-3Y'!A$2:A$117  ,"&gt;="&amp;F122*(100-$B$2)/100, 'azure-vm-prices-3Y'!B$2:B$117,  "&gt;="&amp;G122*(100-$B$2)/100, 'azure-vm-prices-3Y'!D$2:D$117,  K122, 'azure-vm-prices-3Y'!E$2:E$117,  L122)),"")</f>
        <v>0</v>
      </c>
      <c r="AA122" s="4">
        <f>IF(Q122="YES",N122*V122*12,"")</f>
        <v>0</v>
      </c>
      <c r="AB122" s="4">
        <f>IF(Q122="YES",X122*8760,"")</f>
        <v>0</v>
      </c>
      <c r="AC122" s="4">
        <f>IF(Q122="YES",Z122*8760,"")</f>
        <v>0</v>
      </c>
      <c r="AD122" s="4">
        <f>IF(Q122="YES",IF(P122="YES", MIN(AA122:AC122), AA122),"")</f>
        <v>0</v>
      </c>
      <c r="AE122" s="4">
        <f>IF(AND(I122="STANDARD",Q122="YES",H122&lt;'azure-standard-disk-prices'!B2, H122&gt;0),1+IF(M122="YES",1),"")</f>
        <v>0</v>
      </c>
      <c r="AF122" s="4">
        <f>IF(AND(I122="STANDARD",Q122="YES",H122&gt;'azure-standard-disk-prices'!B2,H122&lt;'azure-standard-disk-prices'!B3),1+IF(M122="YES",1),"")</f>
        <v>0</v>
      </c>
      <c r="AG122" s="4">
        <f>IF(AND(I122="STANDARD",Q122="YES",H122&gt;'azure-standard-disk-prices'!B3,H122&lt;'azure-standard-disk-prices'!B4),1+IF(M122="YES",1),"")</f>
        <v>0</v>
      </c>
      <c r="AH122" s="4">
        <f>IF(AND(I122="STANDARD",Q122="YES",H122&gt;'azure-standard-disk-prices'!B4,H122&lt;'azure-standard-disk-prices'!B5),1+IF(M122="YES",1),"")</f>
        <v>0</v>
      </c>
      <c r="AI122" s="4">
        <f>IF(AND(I122="STANDARD",Q122="YES",H122&gt;'azure-standard-disk-prices'!B5,H122&lt;'azure-standard-disk-prices'!B6),1+IF(M122="YES",1),"")</f>
        <v>0</v>
      </c>
      <c r="AJ122" s="4">
        <f>IF(AND(I122="STANDARD",Q122="YES",H122&gt;'azure-standard-disk-prices'!B6,H122&lt;'azure-standard-disk-prices'!B7),1+IF(M122="YES",1),"")</f>
        <v>0</v>
      </c>
      <c r="AK122" s="4">
        <f>IF(AND(I122="STANDARD",Q122="YES",H122&gt;'azure-standard-disk-prices'!B7,H122&lt;'azure-standard-disk-prices'!B8),1+IF(M122="YES",1),"")</f>
        <v>0</v>
      </c>
      <c r="AL122" s="4">
        <f>IF(AND(I122="STANDARD",Q122="YES",H122&gt;'azure-standard-disk-prices'!B8,H122&lt;'azure-standard-disk-prices'!B9),1+IF(M122="YES",1),"")</f>
        <v>0</v>
      </c>
      <c r="AM122" s="4">
        <f>IF(AND(I121="PREMIUM",Q121="YES",H121&lt;'azure-premium-disk-prices'!B2,H121&gt;0),1+IF(M121="YES",1),"")</f>
        <v>0</v>
      </c>
      <c r="AN122" s="4">
        <f>IF(AND(I121="PREMIUM",Q121="YES",H121&gt;'azure-premium-disk-prices'!B2,H121&lt;'azure-premium-disk-prices'!B3),1+IF(M121="YES",1),"")</f>
        <v>0</v>
      </c>
      <c r="AO122" s="4">
        <f>IF(AND(I121="PREMIUM",Q121="YES",H121&gt;'azure-premium-disk-prices'!B3,H121&lt;'azure-premium-disk-prices'!B4),1+IF(M121="YES",1),"")</f>
        <v>0</v>
      </c>
      <c r="AP122" s="4">
        <f>IF(AND(I121="PREMIUM",Q121="YES",H121&gt;'azure-premium-disk-prices'!B4,H121&lt;'azure-premium-disk-prices'!B5),1+IF(M121="YES",1),"")</f>
        <v>0</v>
      </c>
      <c r="AQ122" s="4">
        <f>IF(AND(I121="PREMIUM",Q121="YES",H121&gt;'azure-premium-disk-prices'!B5,H121&lt;'azure-premium-disk-prices'!B6),1+IF(M121="YES",1),"")</f>
        <v>0</v>
      </c>
      <c r="AR122" s="4">
        <f>IF(AND(I121="PREMIUM",Q121="YES",H121&gt;'azure-premium-disk-prices'!B6,H121&lt;'azure-premium-disk-prices'!B7),1+IF(M121="YES",1),"")</f>
        <v>0</v>
      </c>
      <c r="AS122" s="4">
        <f>IF(AND(I121="PREMIUM",Q121="YES",H121&gt;'azure-premium-disk-prices'!B7,H121&lt;'azure-premium-disk-prices'!B8),1+IF(M121="YES",1),"")</f>
        <v>0</v>
      </c>
      <c r="AT122" s="4">
        <f>IF(AND(I121="PREMIUM",Q121="YES",H121&gt;'azure-premium-disk-prices'!B8,H121&lt;'azure-premium-disk-prices'!B9),1+IF(M121="YES",1),"")</f>
        <v>0</v>
      </c>
      <c r="AU122" s="4">
        <f>IF(AND(M122="YES", Q122="YES"),1,"")</f>
        <v>0</v>
      </c>
      <c r="AV122" s="4">
        <f>IF(AND(J122="STANDARD", Q122="YES"), IF(M122="YES",2,1) ,"")</f>
        <v>0</v>
      </c>
      <c r="AW122" s="4">
        <f>IF( AND(J122="PREMIUM",  Q122="YES"), IF(M122="YES",2,1) ,"")</f>
        <v>0</v>
      </c>
    </row>
    <row r="123" spans="5:49">
      <c r="E123" s="3"/>
      <c r="F123" s="3"/>
      <c r="G123" s="3"/>
      <c r="H123" s="3"/>
      <c r="I123" s="3" t="s">
        <v>10</v>
      </c>
      <c r="J123" s="3" t="s">
        <v>10</v>
      </c>
      <c r="K123" s="3" t="s">
        <v>7</v>
      </c>
      <c r="L123" s="3" t="s">
        <v>7</v>
      </c>
      <c r="M123" s="3" t="s">
        <v>7</v>
      </c>
      <c r="N123" s="3">
        <v>730</v>
      </c>
      <c r="O123" s="3" t="s">
        <v>7</v>
      </c>
      <c r="P123" s="3" t="s">
        <v>3</v>
      </c>
      <c r="Q123" s="3">
        <f>IF(AND(E123&lt;&gt;"", F123&lt;&gt;"", G123&lt;&gt;"", H123&lt;&gt;"", I123&lt;&gt;"", J123&lt;&gt;"", K123&lt;&gt;"", L123&lt;&gt;"", M123&lt;&gt;"", N123&lt;&gt;"", O123&lt;&gt;""),"YES","NO")</f>
        <v>0</v>
      </c>
      <c r="R123" s="4">
        <f>IF(AD123=AA123, U123, IF(AD123=AB123,W123,Y123))</f>
        <v>0</v>
      </c>
      <c r="S123" s="4">
        <f>AD123</f>
        <v>0</v>
      </c>
      <c r="T123" s="4">
        <f> IF(AA123="" ,"",IF(AD123=AA123, "PAYG", IF(AD123=AB123,"1Y RI","3Y RI")))</f>
        <v>0</v>
      </c>
      <c r="U123" s="4">
        <f>IF(Q123="YES",VLOOKUP(V123 &amp; K123 &amp; L123,'azure-vm-prices-base'!G$2:H$118, 2, 0),"")</f>
        <v>0</v>
      </c>
      <c r="V123" s="4">
        <f>IF(Q123="YES", IF(O123="YES" , _xlfn.MINIFS('azure-vm-prices-base'!C$2:C$117, 'azure-vm-prices-base'!A$2:A$117,"&gt;="&amp;F123*(100-$B$2)/100, 'azure-vm-prices-base'!B$2:B$117,"&gt;="&amp;G123*(100-$B$2)/100, 'azure-vm-prices-base'!D$2:D$117,K123, 'azure-vm-prices-base'!E$2:E$117,L123), _xlfn.MINIFS('azure-vm-prices-base'!I$2:I$117, 'azure-vm-prices-base'!A$2:A$117,"&gt;="&amp;F123*(100-$B$2)/100, 'azure-vm-prices-base'!B$2:B$117,"&gt;="&amp;G123*(100-$B$2)/100, 'azure-vm-prices-base'!D$2:D$117,K123, 'azure-vm-prices-base'!E$2:E$117,L123)),"")</f>
        <v>0</v>
      </c>
      <c r="W123" s="4">
        <f>IF(Q123="YES",VLOOKUP(X123 &amp; K123 &amp; L123,'azure-vm-prices-1Y'!G$2:H$118  , 2, 0),"")</f>
        <v>0</v>
      </c>
      <c r="X123" s="4">
        <f>IF(Q123="YES", IF(O123="YES" , _xlfn.MINIFS('azure-vm-prices-1Y'!C$2:C$117,   'azure-vm-prices-1Y'!A$2:A$117  ,"&gt;="&amp;F123*(100-$B$2)/100, 'azure-vm-prices-1Y'!B$2:B$117  ,"&gt;="&amp;G123*(100-$B$2)/100, 'azure-vm-prices-1Y'!D$2:D$117,  K123, 'azure-vm-prices-1Y'!E$2:E$117,  L123), _xlfn.MINIFS('azure-vm-prices-1Y'!I$2:I$117,   'azure-vm-prices-1Y'!A$2:A$117  ,"&gt;="&amp;F123*(100-$B$2)/100, 'azure-vm-prices-1Y'!B$2:B$117,  "&gt;="&amp;G123*(100-$B$2)/100, 'azure-vm-prices-1Y'!D$2:D$117,  K123, 'azure-vm-prices-1Y'!E$2:E$117,  L123)),"")</f>
        <v>0</v>
      </c>
      <c r="Y123" s="4">
        <f>IF(Q123="YES",VLOOKUP(Z123 &amp; K123 &amp; L123,'azure-vm-prices-3Y'!G$2:H$118  , 2, 0),"")</f>
        <v>0</v>
      </c>
      <c r="Z123" s="4">
        <f>IF(Q123="YES", IF(O123="YES" , _xlfn.MINIFS('azure-vm-prices-3Y'!C$2:C$117,   'azure-vm-prices-3Y'!A$2:A$117  ,"&gt;="&amp;F123*(100-$B$2)/100, 'azure-vm-prices-3Y'!B$2:B$117  ,"&gt;="&amp;G123*(100-$B$2)/100, 'azure-vm-prices-3Y'!D$2:D$117,  K123, 'azure-vm-prices-3Y'!E$2:E$117,  L123), _xlfn.MINIFS('azure-vm-prices-3Y'!I$2:I$117,   'azure-vm-prices-3Y'!A$2:A$117  ,"&gt;="&amp;F123*(100-$B$2)/100, 'azure-vm-prices-3Y'!B$2:B$117,  "&gt;="&amp;G123*(100-$B$2)/100, 'azure-vm-prices-3Y'!D$2:D$117,  K123, 'azure-vm-prices-3Y'!E$2:E$117,  L123)),"")</f>
        <v>0</v>
      </c>
      <c r="AA123" s="4">
        <f>IF(Q123="YES",N123*V123*12,"")</f>
        <v>0</v>
      </c>
      <c r="AB123" s="4">
        <f>IF(Q123="YES",X123*8760,"")</f>
        <v>0</v>
      </c>
      <c r="AC123" s="4">
        <f>IF(Q123="YES",Z123*8760,"")</f>
        <v>0</v>
      </c>
      <c r="AD123" s="4">
        <f>IF(Q123="YES",IF(P123="YES", MIN(AA123:AC123), AA123),"")</f>
        <v>0</v>
      </c>
      <c r="AE123" s="4">
        <f>IF(AND(I123="STANDARD",Q123="YES",H123&lt;'azure-standard-disk-prices'!B2, H123&gt;0),1+IF(M123="YES",1),"")</f>
        <v>0</v>
      </c>
      <c r="AF123" s="4">
        <f>IF(AND(I123="STANDARD",Q123="YES",H123&gt;'azure-standard-disk-prices'!B2,H123&lt;'azure-standard-disk-prices'!B3),1+IF(M123="YES",1),"")</f>
        <v>0</v>
      </c>
      <c r="AG123" s="4">
        <f>IF(AND(I123="STANDARD",Q123="YES",H123&gt;'azure-standard-disk-prices'!B3,H123&lt;'azure-standard-disk-prices'!B4),1+IF(M123="YES",1),"")</f>
        <v>0</v>
      </c>
      <c r="AH123" s="4">
        <f>IF(AND(I123="STANDARD",Q123="YES",H123&gt;'azure-standard-disk-prices'!B4,H123&lt;'azure-standard-disk-prices'!B5),1+IF(M123="YES",1),"")</f>
        <v>0</v>
      </c>
      <c r="AI123" s="4">
        <f>IF(AND(I123="STANDARD",Q123="YES",H123&gt;'azure-standard-disk-prices'!B5,H123&lt;'azure-standard-disk-prices'!B6),1+IF(M123="YES",1),"")</f>
        <v>0</v>
      </c>
      <c r="AJ123" s="4">
        <f>IF(AND(I123="STANDARD",Q123="YES",H123&gt;'azure-standard-disk-prices'!B6,H123&lt;'azure-standard-disk-prices'!B7),1+IF(M123="YES",1),"")</f>
        <v>0</v>
      </c>
      <c r="AK123" s="4">
        <f>IF(AND(I123="STANDARD",Q123="YES",H123&gt;'azure-standard-disk-prices'!B7,H123&lt;'azure-standard-disk-prices'!B8),1+IF(M123="YES",1),"")</f>
        <v>0</v>
      </c>
      <c r="AL123" s="4">
        <f>IF(AND(I123="STANDARD",Q123="YES",H123&gt;'azure-standard-disk-prices'!B8,H123&lt;'azure-standard-disk-prices'!B9),1+IF(M123="YES",1),"")</f>
        <v>0</v>
      </c>
      <c r="AM123" s="4">
        <f>IF(AND(I122="PREMIUM",Q122="YES",H122&lt;'azure-premium-disk-prices'!B2,H122&gt;0),1+IF(M122="YES",1),"")</f>
        <v>0</v>
      </c>
      <c r="AN123" s="4">
        <f>IF(AND(I122="PREMIUM",Q122="YES",H122&gt;'azure-premium-disk-prices'!B2,H122&lt;'azure-premium-disk-prices'!B3),1+IF(M122="YES",1),"")</f>
        <v>0</v>
      </c>
      <c r="AO123" s="4">
        <f>IF(AND(I122="PREMIUM",Q122="YES",H122&gt;'azure-premium-disk-prices'!B3,H122&lt;'azure-premium-disk-prices'!B4),1+IF(M122="YES",1),"")</f>
        <v>0</v>
      </c>
      <c r="AP123" s="4">
        <f>IF(AND(I122="PREMIUM",Q122="YES",H122&gt;'azure-premium-disk-prices'!B4,H122&lt;'azure-premium-disk-prices'!B5),1+IF(M122="YES",1),"")</f>
        <v>0</v>
      </c>
      <c r="AQ123" s="4">
        <f>IF(AND(I122="PREMIUM",Q122="YES",H122&gt;'azure-premium-disk-prices'!B5,H122&lt;'azure-premium-disk-prices'!B6),1+IF(M122="YES",1),"")</f>
        <v>0</v>
      </c>
      <c r="AR123" s="4">
        <f>IF(AND(I122="PREMIUM",Q122="YES",H122&gt;'azure-premium-disk-prices'!B6,H122&lt;'azure-premium-disk-prices'!B7),1+IF(M122="YES",1),"")</f>
        <v>0</v>
      </c>
      <c r="AS123" s="4">
        <f>IF(AND(I122="PREMIUM",Q122="YES",H122&gt;'azure-premium-disk-prices'!B7,H122&lt;'azure-premium-disk-prices'!B8),1+IF(M122="YES",1),"")</f>
        <v>0</v>
      </c>
      <c r="AT123" s="4">
        <f>IF(AND(I122="PREMIUM",Q122="YES",H122&gt;'azure-premium-disk-prices'!B8,H122&lt;'azure-premium-disk-prices'!B9),1+IF(M122="YES",1),"")</f>
        <v>0</v>
      </c>
      <c r="AU123" s="4">
        <f>IF(AND(M123="YES", Q123="YES"),1,"")</f>
        <v>0</v>
      </c>
      <c r="AV123" s="4">
        <f>IF(AND(J123="STANDARD", Q123="YES"), IF(M123="YES",2,1) ,"")</f>
        <v>0</v>
      </c>
      <c r="AW123" s="4">
        <f>IF( AND(J123="PREMIUM",  Q123="YES"), IF(M123="YES",2,1) ,"")</f>
        <v>0</v>
      </c>
    </row>
    <row r="124" spans="5:49">
      <c r="E124" s="3"/>
      <c r="F124" s="3"/>
      <c r="G124" s="3"/>
      <c r="H124" s="3"/>
      <c r="I124" s="3" t="s">
        <v>10</v>
      </c>
      <c r="J124" s="3" t="s">
        <v>10</v>
      </c>
      <c r="K124" s="3" t="s">
        <v>7</v>
      </c>
      <c r="L124" s="3" t="s">
        <v>7</v>
      </c>
      <c r="M124" s="3" t="s">
        <v>7</v>
      </c>
      <c r="N124" s="3">
        <v>730</v>
      </c>
      <c r="O124" s="3" t="s">
        <v>7</v>
      </c>
      <c r="P124" s="3" t="s">
        <v>3</v>
      </c>
      <c r="Q124" s="3">
        <f>IF(AND(E124&lt;&gt;"", F124&lt;&gt;"", G124&lt;&gt;"", H124&lt;&gt;"", I124&lt;&gt;"", J124&lt;&gt;"", K124&lt;&gt;"", L124&lt;&gt;"", M124&lt;&gt;"", N124&lt;&gt;"", O124&lt;&gt;""),"YES","NO")</f>
        <v>0</v>
      </c>
      <c r="R124" s="4">
        <f>IF(AD124=AA124, U124, IF(AD124=AB124,W124,Y124))</f>
        <v>0</v>
      </c>
      <c r="S124" s="4">
        <f>AD124</f>
        <v>0</v>
      </c>
      <c r="T124" s="4">
        <f> IF(AA124="" ,"",IF(AD124=AA124, "PAYG", IF(AD124=AB124,"1Y RI","3Y RI")))</f>
        <v>0</v>
      </c>
      <c r="U124" s="4">
        <f>IF(Q124="YES",VLOOKUP(V124 &amp; K124 &amp; L124,'azure-vm-prices-base'!G$2:H$118, 2, 0),"")</f>
        <v>0</v>
      </c>
      <c r="V124" s="4">
        <f>IF(Q124="YES", IF(O124="YES" , _xlfn.MINIFS('azure-vm-prices-base'!C$2:C$117, 'azure-vm-prices-base'!A$2:A$117,"&gt;="&amp;F124*(100-$B$2)/100, 'azure-vm-prices-base'!B$2:B$117,"&gt;="&amp;G124*(100-$B$2)/100, 'azure-vm-prices-base'!D$2:D$117,K124, 'azure-vm-prices-base'!E$2:E$117,L124), _xlfn.MINIFS('azure-vm-prices-base'!I$2:I$117, 'azure-vm-prices-base'!A$2:A$117,"&gt;="&amp;F124*(100-$B$2)/100, 'azure-vm-prices-base'!B$2:B$117,"&gt;="&amp;G124*(100-$B$2)/100, 'azure-vm-prices-base'!D$2:D$117,K124, 'azure-vm-prices-base'!E$2:E$117,L124)),"")</f>
        <v>0</v>
      </c>
      <c r="W124" s="4">
        <f>IF(Q124="YES",VLOOKUP(X124 &amp; K124 &amp; L124,'azure-vm-prices-1Y'!G$2:H$118  , 2, 0),"")</f>
        <v>0</v>
      </c>
      <c r="X124" s="4">
        <f>IF(Q124="YES", IF(O124="YES" , _xlfn.MINIFS('azure-vm-prices-1Y'!C$2:C$117,   'azure-vm-prices-1Y'!A$2:A$117  ,"&gt;="&amp;F124*(100-$B$2)/100, 'azure-vm-prices-1Y'!B$2:B$117  ,"&gt;="&amp;G124*(100-$B$2)/100, 'azure-vm-prices-1Y'!D$2:D$117,  K124, 'azure-vm-prices-1Y'!E$2:E$117,  L124), _xlfn.MINIFS('azure-vm-prices-1Y'!I$2:I$117,   'azure-vm-prices-1Y'!A$2:A$117  ,"&gt;="&amp;F124*(100-$B$2)/100, 'azure-vm-prices-1Y'!B$2:B$117,  "&gt;="&amp;G124*(100-$B$2)/100, 'azure-vm-prices-1Y'!D$2:D$117,  K124, 'azure-vm-prices-1Y'!E$2:E$117,  L124)),"")</f>
        <v>0</v>
      </c>
      <c r="Y124" s="4">
        <f>IF(Q124="YES",VLOOKUP(Z124 &amp; K124 &amp; L124,'azure-vm-prices-3Y'!G$2:H$118  , 2, 0),"")</f>
        <v>0</v>
      </c>
      <c r="Z124" s="4">
        <f>IF(Q124="YES", IF(O124="YES" , _xlfn.MINIFS('azure-vm-prices-3Y'!C$2:C$117,   'azure-vm-prices-3Y'!A$2:A$117  ,"&gt;="&amp;F124*(100-$B$2)/100, 'azure-vm-prices-3Y'!B$2:B$117  ,"&gt;="&amp;G124*(100-$B$2)/100, 'azure-vm-prices-3Y'!D$2:D$117,  K124, 'azure-vm-prices-3Y'!E$2:E$117,  L124), _xlfn.MINIFS('azure-vm-prices-3Y'!I$2:I$117,   'azure-vm-prices-3Y'!A$2:A$117  ,"&gt;="&amp;F124*(100-$B$2)/100, 'azure-vm-prices-3Y'!B$2:B$117,  "&gt;="&amp;G124*(100-$B$2)/100, 'azure-vm-prices-3Y'!D$2:D$117,  K124, 'azure-vm-prices-3Y'!E$2:E$117,  L124)),"")</f>
        <v>0</v>
      </c>
      <c r="AA124" s="4">
        <f>IF(Q124="YES",N124*V124*12,"")</f>
        <v>0</v>
      </c>
      <c r="AB124" s="4">
        <f>IF(Q124="YES",X124*8760,"")</f>
        <v>0</v>
      </c>
      <c r="AC124" s="4">
        <f>IF(Q124="YES",Z124*8760,"")</f>
        <v>0</v>
      </c>
      <c r="AD124" s="4">
        <f>IF(Q124="YES",IF(P124="YES", MIN(AA124:AC124), AA124),"")</f>
        <v>0</v>
      </c>
      <c r="AE124" s="4">
        <f>IF(AND(I124="STANDARD",Q124="YES",H124&lt;'azure-standard-disk-prices'!B2, H124&gt;0),1+IF(M124="YES",1),"")</f>
        <v>0</v>
      </c>
      <c r="AF124" s="4">
        <f>IF(AND(I124="STANDARD",Q124="YES",H124&gt;'azure-standard-disk-prices'!B2,H124&lt;'azure-standard-disk-prices'!B3),1+IF(M124="YES",1),"")</f>
        <v>0</v>
      </c>
      <c r="AG124" s="4">
        <f>IF(AND(I124="STANDARD",Q124="YES",H124&gt;'azure-standard-disk-prices'!B3,H124&lt;'azure-standard-disk-prices'!B4),1+IF(M124="YES",1),"")</f>
        <v>0</v>
      </c>
      <c r="AH124" s="4">
        <f>IF(AND(I124="STANDARD",Q124="YES",H124&gt;'azure-standard-disk-prices'!B4,H124&lt;'azure-standard-disk-prices'!B5),1+IF(M124="YES",1),"")</f>
        <v>0</v>
      </c>
      <c r="AI124" s="4">
        <f>IF(AND(I124="STANDARD",Q124="YES",H124&gt;'azure-standard-disk-prices'!B5,H124&lt;'azure-standard-disk-prices'!B6),1+IF(M124="YES",1),"")</f>
        <v>0</v>
      </c>
      <c r="AJ124" s="4">
        <f>IF(AND(I124="STANDARD",Q124="YES",H124&gt;'azure-standard-disk-prices'!B6,H124&lt;'azure-standard-disk-prices'!B7),1+IF(M124="YES",1),"")</f>
        <v>0</v>
      </c>
      <c r="AK124" s="4">
        <f>IF(AND(I124="STANDARD",Q124="YES",H124&gt;'azure-standard-disk-prices'!B7,H124&lt;'azure-standard-disk-prices'!B8),1+IF(M124="YES",1),"")</f>
        <v>0</v>
      </c>
      <c r="AL124" s="4">
        <f>IF(AND(I124="STANDARD",Q124="YES",H124&gt;'azure-standard-disk-prices'!B8,H124&lt;'azure-standard-disk-prices'!B9),1+IF(M124="YES",1),"")</f>
        <v>0</v>
      </c>
      <c r="AM124" s="4">
        <f>IF(AND(I123="PREMIUM",Q123="YES",H123&lt;'azure-premium-disk-prices'!B2,H123&gt;0),1+IF(M123="YES",1),"")</f>
        <v>0</v>
      </c>
      <c r="AN124" s="4">
        <f>IF(AND(I123="PREMIUM",Q123="YES",H123&gt;'azure-premium-disk-prices'!B2,H123&lt;'azure-premium-disk-prices'!B3),1+IF(M123="YES",1),"")</f>
        <v>0</v>
      </c>
      <c r="AO124" s="4">
        <f>IF(AND(I123="PREMIUM",Q123="YES",H123&gt;'azure-premium-disk-prices'!B3,H123&lt;'azure-premium-disk-prices'!B4),1+IF(M123="YES",1),"")</f>
        <v>0</v>
      </c>
      <c r="AP124" s="4">
        <f>IF(AND(I123="PREMIUM",Q123="YES",H123&gt;'azure-premium-disk-prices'!B4,H123&lt;'azure-premium-disk-prices'!B5),1+IF(M123="YES",1),"")</f>
        <v>0</v>
      </c>
      <c r="AQ124" s="4">
        <f>IF(AND(I123="PREMIUM",Q123="YES",H123&gt;'azure-premium-disk-prices'!B5,H123&lt;'azure-premium-disk-prices'!B6),1+IF(M123="YES",1),"")</f>
        <v>0</v>
      </c>
      <c r="AR124" s="4">
        <f>IF(AND(I123="PREMIUM",Q123="YES",H123&gt;'azure-premium-disk-prices'!B6,H123&lt;'azure-premium-disk-prices'!B7),1+IF(M123="YES",1),"")</f>
        <v>0</v>
      </c>
      <c r="AS124" s="4">
        <f>IF(AND(I123="PREMIUM",Q123="YES",H123&gt;'azure-premium-disk-prices'!B7,H123&lt;'azure-premium-disk-prices'!B8),1+IF(M123="YES",1),"")</f>
        <v>0</v>
      </c>
      <c r="AT124" s="4">
        <f>IF(AND(I123="PREMIUM",Q123="YES",H123&gt;'azure-premium-disk-prices'!B8,H123&lt;'azure-premium-disk-prices'!B9),1+IF(M123="YES",1),"")</f>
        <v>0</v>
      </c>
      <c r="AU124" s="4">
        <f>IF(AND(M124="YES", Q124="YES"),1,"")</f>
        <v>0</v>
      </c>
      <c r="AV124" s="4">
        <f>IF(AND(J124="STANDARD", Q124="YES"), IF(M124="YES",2,1) ,"")</f>
        <v>0</v>
      </c>
      <c r="AW124" s="4">
        <f>IF( AND(J124="PREMIUM",  Q124="YES"), IF(M124="YES",2,1) ,"")</f>
        <v>0</v>
      </c>
    </row>
    <row r="125" spans="5:49">
      <c r="E125" s="3"/>
      <c r="F125" s="3"/>
      <c r="G125" s="3"/>
      <c r="H125" s="3"/>
      <c r="I125" s="3" t="s">
        <v>10</v>
      </c>
      <c r="J125" s="3" t="s">
        <v>10</v>
      </c>
      <c r="K125" s="3" t="s">
        <v>7</v>
      </c>
      <c r="L125" s="3" t="s">
        <v>7</v>
      </c>
      <c r="M125" s="3" t="s">
        <v>7</v>
      </c>
      <c r="N125" s="3">
        <v>730</v>
      </c>
      <c r="O125" s="3" t="s">
        <v>7</v>
      </c>
      <c r="P125" s="3" t="s">
        <v>3</v>
      </c>
      <c r="Q125" s="3">
        <f>IF(AND(E125&lt;&gt;"", F125&lt;&gt;"", G125&lt;&gt;"", H125&lt;&gt;"", I125&lt;&gt;"", J125&lt;&gt;"", K125&lt;&gt;"", L125&lt;&gt;"", M125&lt;&gt;"", N125&lt;&gt;"", O125&lt;&gt;""),"YES","NO")</f>
        <v>0</v>
      </c>
      <c r="R125" s="4">
        <f>IF(AD125=AA125, U125, IF(AD125=AB125,W125,Y125))</f>
        <v>0</v>
      </c>
      <c r="S125" s="4">
        <f>AD125</f>
        <v>0</v>
      </c>
      <c r="T125" s="4">
        <f> IF(AA125="" ,"",IF(AD125=AA125, "PAYG", IF(AD125=AB125,"1Y RI","3Y RI")))</f>
        <v>0</v>
      </c>
      <c r="U125" s="4">
        <f>IF(Q125="YES",VLOOKUP(V125 &amp; K125 &amp; L125,'azure-vm-prices-base'!G$2:H$118, 2, 0),"")</f>
        <v>0</v>
      </c>
      <c r="V125" s="4">
        <f>IF(Q125="YES", IF(O125="YES" , _xlfn.MINIFS('azure-vm-prices-base'!C$2:C$117, 'azure-vm-prices-base'!A$2:A$117,"&gt;="&amp;F125*(100-$B$2)/100, 'azure-vm-prices-base'!B$2:B$117,"&gt;="&amp;G125*(100-$B$2)/100, 'azure-vm-prices-base'!D$2:D$117,K125, 'azure-vm-prices-base'!E$2:E$117,L125), _xlfn.MINIFS('azure-vm-prices-base'!I$2:I$117, 'azure-vm-prices-base'!A$2:A$117,"&gt;="&amp;F125*(100-$B$2)/100, 'azure-vm-prices-base'!B$2:B$117,"&gt;="&amp;G125*(100-$B$2)/100, 'azure-vm-prices-base'!D$2:D$117,K125, 'azure-vm-prices-base'!E$2:E$117,L125)),"")</f>
        <v>0</v>
      </c>
      <c r="W125" s="4">
        <f>IF(Q125="YES",VLOOKUP(X125 &amp; K125 &amp; L125,'azure-vm-prices-1Y'!G$2:H$118  , 2, 0),"")</f>
        <v>0</v>
      </c>
      <c r="X125" s="4">
        <f>IF(Q125="YES", IF(O125="YES" , _xlfn.MINIFS('azure-vm-prices-1Y'!C$2:C$117,   'azure-vm-prices-1Y'!A$2:A$117  ,"&gt;="&amp;F125*(100-$B$2)/100, 'azure-vm-prices-1Y'!B$2:B$117  ,"&gt;="&amp;G125*(100-$B$2)/100, 'azure-vm-prices-1Y'!D$2:D$117,  K125, 'azure-vm-prices-1Y'!E$2:E$117,  L125), _xlfn.MINIFS('azure-vm-prices-1Y'!I$2:I$117,   'azure-vm-prices-1Y'!A$2:A$117  ,"&gt;="&amp;F125*(100-$B$2)/100, 'azure-vm-prices-1Y'!B$2:B$117,  "&gt;="&amp;G125*(100-$B$2)/100, 'azure-vm-prices-1Y'!D$2:D$117,  K125, 'azure-vm-prices-1Y'!E$2:E$117,  L125)),"")</f>
        <v>0</v>
      </c>
      <c r="Y125" s="4">
        <f>IF(Q125="YES",VLOOKUP(Z125 &amp; K125 &amp; L125,'azure-vm-prices-3Y'!G$2:H$118  , 2, 0),"")</f>
        <v>0</v>
      </c>
      <c r="Z125" s="4">
        <f>IF(Q125="YES", IF(O125="YES" , _xlfn.MINIFS('azure-vm-prices-3Y'!C$2:C$117,   'azure-vm-prices-3Y'!A$2:A$117  ,"&gt;="&amp;F125*(100-$B$2)/100, 'azure-vm-prices-3Y'!B$2:B$117  ,"&gt;="&amp;G125*(100-$B$2)/100, 'azure-vm-prices-3Y'!D$2:D$117,  K125, 'azure-vm-prices-3Y'!E$2:E$117,  L125), _xlfn.MINIFS('azure-vm-prices-3Y'!I$2:I$117,   'azure-vm-prices-3Y'!A$2:A$117  ,"&gt;="&amp;F125*(100-$B$2)/100, 'azure-vm-prices-3Y'!B$2:B$117,  "&gt;="&amp;G125*(100-$B$2)/100, 'azure-vm-prices-3Y'!D$2:D$117,  K125, 'azure-vm-prices-3Y'!E$2:E$117,  L125)),"")</f>
        <v>0</v>
      </c>
      <c r="AA125" s="4">
        <f>IF(Q125="YES",N125*V125*12,"")</f>
        <v>0</v>
      </c>
      <c r="AB125" s="4">
        <f>IF(Q125="YES",X125*8760,"")</f>
        <v>0</v>
      </c>
      <c r="AC125" s="4">
        <f>IF(Q125="YES",Z125*8760,"")</f>
        <v>0</v>
      </c>
      <c r="AD125" s="4">
        <f>IF(Q125="YES",IF(P125="YES", MIN(AA125:AC125), AA125),"")</f>
        <v>0</v>
      </c>
      <c r="AE125" s="4">
        <f>IF(AND(I125="STANDARD",Q125="YES",H125&lt;'azure-standard-disk-prices'!B2, H125&gt;0),1+IF(M125="YES",1),"")</f>
        <v>0</v>
      </c>
      <c r="AF125" s="4">
        <f>IF(AND(I125="STANDARD",Q125="YES",H125&gt;'azure-standard-disk-prices'!B2,H125&lt;'azure-standard-disk-prices'!B3),1+IF(M125="YES",1),"")</f>
        <v>0</v>
      </c>
      <c r="AG125" s="4">
        <f>IF(AND(I125="STANDARD",Q125="YES",H125&gt;'azure-standard-disk-prices'!B3,H125&lt;'azure-standard-disk-prices'!B4),1+IF(M125="YES",1),"")</f>
        <v>0</v>
      </c>
      <c r="AH125" s="4">
        <f>IF(AND(I125="STANDARD",Q125="YES",H125&gt;'azure-standard-disk-prices'!B4,H125&lt;'azure-standard-disk-prices'!B5),1+IF(M125="YES",1),"")</f>
        <v>0</v>
      </c>
      <c r="AI125" s="4">
        <f>IF(AND(I125="STANDARD",Q125="YES",H125&gt;'azure-standard-disk-prices'!B5,H125&lt;'azure-standard-disk-prices'!B6),1+IF(M125="YES",1),"")</f>
        <v>0</v>
      </c>
      <c r="AJ125" s="4">
        <f>IF(AND(I125="STANDARD",Q125="YES",H125&gt;'azure-standard-disk-prices'!B6,H125&lt;'azure-standard-disk-prices'!B7),1+IF(M125="YES",1),"")</f>
        <v>0</v>
      </c>
      <c r="AK125" s="4">
        <f>IF(AND(I125="STANDARD",Q125="YES",H125&gt;'azure-standard-disk-prices'!B7,H125&lt;'azure-standard-disk-prices'!B8),1+IF(M125="YES",1),"")</f>
        <v>0</v>
      </c>
      <c r="AL125" s="4">
        <f>IF(AND(I125="STANDARD",Q125="YES",H125&gt;'azure-standard-disk-prices'!B8,H125&lt;'azure-standard-disk-prices'!B9),1+IF(M125="YES",1),"")</f>
        <v>0</v>
      </c>
      <c r="AM125" s="4">
        <f>IF(AND(I124="PREMIUM",Q124="YES",H124&lt;'azure-premium-disk-prices'!B2,H124&gt;0),1+IF(M124="YES",1),"")</f>
        <v>0</v>
      </c>
      <c r="AN125" s="4">
        <f>IF(AND(I124="PREMIUM",Q124="YES",H124&gt;'azure-premium-disk-prices'!B2,H124&lt;'azure-premium-disk-prices'!B3),1+IF(M124="YES",1),"")</f>
        <v>0</v>
      </c>
      <c r="AO125" s="4">
        <f>IF(AND(I124="PREMIUM",Q124="YES",H124&gt;'azure-premium-disk-prices'!B3,H124&lt;'azure-premium-disk-prices'!B4),1+IF(M124="YES",1),"")</f>
        <v>0</v>
      </c>
      <c r="AP125" s="4">
        <f>IF(AND(I124="PREMIUM",Q124="YES",H124&gt;'azure-premium-disk-prices'!B4,H124&lt;'azure-premium-disk-prices'!B5),1+IF(M124="YES",1),"")</f>
        <v>0</v>
      </c>
      <c r="AQ125" s="4">
        <f>IF(AND(I124="PREMIUM",Q124="YES",H124&gt;'azure-premium-disk-prices'!B5,H124&lt;'azure-premium-disk-prices'!B6),1+IF(M124="YES",1),"")</f>
        <v>0</v>
      </c>
      <c r="AR125" s="4">
        <f>IF(AND(I124="PREMIUM",Q124="YES",H124&gt;'azure-premium-disk-prices'!B6,H124&lt;'azure-premium-disk-prices'!B7),1+IF(M124="YES",1),"")</f>
        <v>0</v>
      </c>
      <c r="AS125" s="4">
        <f>IF(AND(I124="PREMIUM",Q124="YES",H124&gt;'azure-premium-disk-prices'!B7,H124&lt;'azure-premium-disk-prices'!B8),1+IF(M124="YES",1),"")</f>
        <v>0</v>
      </c>
      <c r="AT125" s="4">
        <f>IF(AND(I124="PREMIUM",Q124="YES",H124&gt;'azure-premium-disk-prices'!B8,H124&lt;'azure-premium-disk-prices'!B9),1+IF(M124="YES",1),"")</f>
        <v>0</v>
      </c>
      <c r="AU125" s="4">
        <f>IF(AND(M125="YES", Q125="YES"),1,"")</f>
        <v>0</v>
      </c>
      <c r="AV125" s="4">
        <f>IF(AND(J125="STANDARD", Q125="YES"), IF(M125="YES",2,1) ,"")</f>
        <v>0</v>
      </c>
      <c r="AW125" s="4">
        <f>IF( AND(J125="PREMIUM",  Q125="YES"), IF(M125="YES",2,1) ,"")</f>
        <v>0</v>
      </c>
    </row>
    <row r="126" spans="5:49">
      <c r="E126" s="3"/>
      <c r="F126" s="3"/>
      <c r="G126" s="3"/>
      <c r="H126" s="3"/>
      <c r="I126" s="3" t="s">
        <v>10</v>
      </c>
      <c r="J126" s="3" t="s">
        <v>10</v>
      </c>
      <c r="K126" s="3" t="s">
        <v>7</v>
      </c>
      <c r="L126" s="3" t="s">
        <v>7</v>
      </c>
      <c r="M126" s="3" t="s">
        <v>7</v>
      </c>
      <c r="N126" s="3">
        <v>730</v>
      </c>
      <c r="O126" s="3" t="s">
        <v>7</v>
      </c>
      <c r="P126" s="3" t="s">
        <v>3</v>
      </c>
      <c r="Q126" s="3">
        <f>IF(AND(E126&lt;&gt;"", F126&lt;&gt;"", G126&lt;&gt;"", H126&lt;&gt;"", I126&lt;&gt;"", J126&lt;&gt;"", K126&lt;&gt;"", L126&lt;&gt;"", M126&lt;&gt;"", N126&lt;&gt;"", O126&lt;&gt;""),"YES","NO")</f>
        <v>0</v>
      </c>
      <c r="R126" s="4">
        <f>IF(AD126=AA126, U126, IF(AD126=AB126,W126,Y126))</f>
        <v>0</v>
      </c>
      <c r="S126" s="4">
        <f>AD126</f>
        <v>0</v>
      </c>
      <c r="T126" s="4">
        <f> IF(AA126="" ,"",IF(AD126=AA126, "PAYG", IF(AD126=AB126,"1Y RI","3Y RI")))</f>
        <v>0</v>
      </c>
      <c r="U126" s="4">
        <f>IF(Q126="YES",VLOOKUP(V126 &amp; K126 &amp; L126,'azure-vm-prices-base'!G$2:H$118, 2, 0),"")</f>
        <v>0</v>
      </c>
      <c r="V126" s="4">
        <f>IF(Q126="YES", IF(O126="YES" , _xlfn.MINIFS('azure-vm-prices-base'!C$2:C$117, 'azure-vm-prices-base'!A$2:A$117,"&gt;="&amp;F126*(100-$B$2)/100, 'azure-vm-prices-base'!B$2:B$117,"&gt;="&amp;G126*(100-$B$2)/100, 'azure-vm-prices-base'!D$2:D$117,K126, 'azure-vm-prices-base'!E$2:E$117,L126), _xlfn.MINIFS('azure-vm-prices-base'!I$2:I$117, 'azure-vm-prices-base'!A$2:A$117,"&gt;="&amp;F126*(100-$B$2)/100, 'azure-vm-prices-base'!B$2:B$117,"&gt;="&amp;G126*(100-$B$2)/100, 'azure-vm-prices-base'!D$2:D$117,K126, 'azure-vm-prices-base'!E$2:E$117,L126)),"")</f>
        <v>0</v>
      </c>
      <c r="W126" s="4">
        <f>IF(Q126="YES",VLOOKUP(X126 &amp; K126 &amp; L126,'azure-vm-prices-1Y'!G$2:H$118  , 2, 0),"")</f>
        <v>0</v>
      </c>
      <c r="X126" s="4">
        <f>IF(Q126="YES", IF(O126="YES" , _xlfn.MINIFS('azure-vm-prices-1Y'!C$2:C$117,   'azure-vm-prices-1Y'!A$2:A$117  ,"&gt;="&amp;F126*(100-$B$2)/100, 'azure-vm-prices-1Y'!B$2:B$117  ,"&gt;="&amp;G126*(100-$B$2)/100, 'azure-vm-prices-1Y'!D$2:D$117,  K126, 'azure-vm-prices-1Y'!E$2:E$117,  L126), _xlfn.MINIFS('azure-vm-prices-1Y'!I$2:I$117,   'azure-vm-prices-1Y'!A$2:A$117  ,"&gt;="&amp;F126*(100-$B$2)/100, 'azure-vm-prices-1Y'!B$2:B$117,  "&gt;="&amp;G126*(100-$B$2)/100, 'azure-vm-prices-1Y'!D$2:D$117,  K126, 'azure-vm-prices-1Y'!E$2:E$117,  L126)),"")</f>
        <v>0</v>
      </c>
      <c r="Y126" s="4">
        <f>IF(Q126="YES",VLOOKUP(Z126 &amp; K126 &amp; L126,'azure-vm-prices-3Y'!G$2:H$118  , 2, 0),"")</f>
        <v>0</v>
      </c>
      <c r="Z126" s="4">
        <f>IF(Q126="YES", IF(O126="YES" , _xlfn.MINIFS('azure-vm-prices-3Y'!C$2:C$117,   'azure-vm-prices-3Y'!A$2:A$117  ,"&gt;="&amp;F126*(100-$B$2)/100, 'azure-vm-prices-3Y'!B$2:B$117  ,"&gt;="&amp;G126*(100-$B$2)/100, 'azure-vm-prices-3Y'!D$2:D$117,  K126, 'azure-vm-prices-3Y'!E$2:E$117,  L126), _xlfn.MINIFS('azure-vm-prices-3Y'!I$2:I$117,   'azure-vm-prices-3Y'!A$2:A$117  ,"&gt;="&amp;F126*(100-$B$2)/100, 'azure-vm-prices-3Y'!B$2:B$117,  "&gt;="&amp;G126*(100-$B$2)/100, 'azure-vm-prices-3Y'!D$2:D$117,  K126, 'azure-vm-prices-3Y'!E$2:E$117,  L126)),"")</f>
        <v>0</v>
      </c>
      <c r="AA126" s="4">
        <f>IF(Q126="YES",N126*V126*12,"")</f>
        <v>0</v>
      </c>
      <c r="AB126" s="4">
        <f>IF(Q126="YES",X126*8760,"")</f>
        <v>0</v>
      </c>
      <c r="AC126" s="4">
        <f>IF(Q126="YES",Z126*8760,"")</f>
        <v>0</v>
      </c>
      <c r="AD126" s="4">
        <f>IF(Q126="YES",IF(P126="YES", MIN(AA126:AC126), AA126),"")</f>
        <v>0</v>
      </c>
      <c r="AE126" s="4">
        <f>IF(AND(I126="STANDARD",Q126="YES",H126&lt;'azure-standard-disk-prices'!B2, H126&gt;0),1+IF(M126="YES",1),"")</f>
        <v>0</v>
      </c>
      <c r="AF126" s="4">
        <f>IF(AND(I126="STANDARD",Q126="YES",H126&gt;'azure-standard-disk-prices'!B2,H126&lt;'azure-standard-disk-prices'!B3),1+IF(M126="YES",1),"")</f>
        <v>0</v>
      </c>
      <c r="AG126" s="4">
        <f>IF(AND(I126="STANDARD",Q126="YES",H126&gt;'azure-standard-disk-prices'!B3,H126&lt;'azure-standard-disk-prices'!B4),1+IF(M126="YES",1),"")</f>
        <v>0</v>
      </c>
      <c r="AH126" s="4">
        <f>IF(AND(I126="STANDARD",Q126="YES",H126&gt;'azure-standard-disk-prices'!B4,H126&lt;'azure-standard-disk-prices'!B5),1+IF(M126="YES",1),"")</f>
        <v>0</v>
      </c>
      <c r="AI126" s="4">
        <f>IF(AND(I126="STANDARD",Q126="YES",H126&gt;'azure-standard-disk-prices'!B5,H126&lt;'azure-standard-disk-prices'!B6),1+IF(M126="YES",1),"")</f>
        <v>0</v>
      </c>
      <c r="AJ126" s="4">
        <f>IF(AND(I126="STANDARD",Q126="YES",H126&gt;'azure-standard-disk-prices'!B6,H126&lt;'azure-standard-disk-prices'!B7),1+IF(M126="YES",1),"")</f>
        <v>0</v>
      </c>
      <c r="AK126" s="4">
        <f>IF(AND(I126="STANDARD",Q126="YES",H126&gt;'azure-standard-disk-prices'!B7,H126&lt;'azure-standard-disk-prices'!B8),1+IF(M126="YES",1),"")</f>
        <v>0</v>
      </c>
      <c r="AL126" s="4">
        <f>IF(AND(I126="STANDARD",Q126="YES",H126&gt;'azure-standard-disk-prices'!B8,H126&lt;'azure-standard-disk-prices'!B9),1+IF(M126="YES",1),"")</f>
        <v>0</v>
      </c>
      <c r="AM126" s="4">
        <f>IF(AND(I125="PREMIUM",Q125="YES",H125&lt;'azure-premium-disk-prices'!B2,H125&gt;0),1+IF(M125="YES",1),"")</f>
        <v>0</v>
      </c>
      <c r="AN126" s="4">
        <f>IF(AND(I125="PREMIUM",Q125="YES",H125&gt;'azure-premium-disk-prices'!B2,H125&lt;'azure-premium-disk-prices'!B3),1+IF(M125="YES",1),"")</f>
        <v>0</v>
      </c>
      <c r="AO126" s="4">
        <f>IF(AND(I125="PREMIUM",Q125="YES",H125&gt;'azure-premium-disk-prices'!B3,H125&lt;'azure-premium-disk-prices'!B4),1+IF(M125="YES",1),"")</f>
        <v>0</v>
      </c>
      <c r="AP126" s="4">
        <f>IF(AND(I125="PREMIUM",Q125="YES",H125&gt;'azure-premium-disk-prices'!B4,H125&lt;'azure-premium-disk-prices'!B5),1+IF(M125="YES",1),"")</f>
        <v>0</v>
      </c>
      <c r="AQ126" s="4">
        <f>IF(AND(I125="PREMIUM",Q125="YES",H125&gt;'azure-premium-disk-prices'!B5,H125&lt;'azure-premium-disk-prices'!B6),1+IF(M125="YES",1),"")</f>
        <v>0</v>
      </c>
      <c r="AR126" s="4">
        <f>IF(AND(I125="PREMIUM",Q125="YES",H125&gt;'azure-premium-disk-prices'!B6,H125&lt;'azure-premium-disk-prices'!B7),1+IF(M125="YES",1),"")</f>
        <v>0</v>
      </c>
      <c r="AS126" s="4">
        <f>IF(AND(I125="PREMIUM",Q125="YES",H125&gt;'azure-premium-disk-prices'!B7,H125&lt;'azure-premium-disk-prices'!B8),1+IF(M125="YES",1),"")</f>
        <v>0</v>
      </c>
      <c r="AT126" s="4">
        <f>IF(AND(I125="PREMIUM",Q125="YES",H125&gt;'azure-premium-disk-prices'!B8,H125&lt;'azure-premium-disk-prices'!B9),1+IF(M125="YES",1),"")</f>
        <v>0</v>
      </c>
      <c r="AU126" s="4">
        <f>IF(AND(M126="YES", Q126="YES"),1,"")</f>
        <v>0</v>
      </c>
      <c r="AV126" s="4">
        <f>IF(AND(J126="STANDARD", Q126="YES"), IF(M126="YES",2,1) ,"")</f>
        <v>0</v>
      </c>
      <c r="AW126" s="4">
        <f>IF( AND(J126="PREMIUM",  Q126="YES"), IF(M126="YES",2,1) ,"")</f>
        <v>0</v>
      </c>
    </row>
    <row r="127" spans="5:49">
      <c r="E127" s="3"/>
      <c r="F127" s="3"/>
      <c r="G127" s="3"/>
      <c r="H127" s="3"/>
      <c r="I127" s="3" t="s">
        <v>10</v>
      </c>
      <c r="J127" s="3" t="s">
        <v>10</v>
      </c>
      <c r="K127" s="3" t="s">
        <v>7</v>
      </c>
      <c r="L127" s="3" t="s">
        <v>7</v>
      </c>
      <c r="M127" s="3" t="s">
        <v>7</v>
      </c>
      <c r="N127" s="3">
        <v>730</v>
      </c>
      <c r="O127" s="3" t="s">
        <v>7</v>
      </c>
      <c r="P127" s="3" t="s">
        <v>3</v>
      </c>
      <c r="Q127" s="3">
        <f>IF(AND(E127&lt;&gt;"", F127&lt;&gt;"", G127&lt;&gt;"", H127&lt;&gt;"", I127&lt;&gt;"", J127&lt;&gt;"", K127&lt;&gt;"", L127&lt;&gt;"", M127&lt;&gt;"", N127&lt;&gt;"", O127&lt;&gt;""),"YES","NO")</f>
        <v>0</v>
      </c>
      <c r="R127" s="4">
        <f>IF(AD127=AA127, U127, IF(AD127=AB127,W127,Y127))</f>
        <v>0</v>
      </c>
      <c r="S127" s="4">
        <f>AD127</f>
        <v>0</v>
      </c>
      <c r="T127" s="4">
        <f> IF(AA127="" ,"",IF(AD127=AA127, "PAYG", IF(AD127=AB127,"1Y RI","3Y RI")))</f>
        <v>0</v>
      </c>
      <c r="U127" s="4">
        <f>IF(Q127="YES",VLOOKUP(V127 &amp; K127 &amp; L127,'azure-vm-prices-base'!G$2:H$118, 2, 0),"")</f>
        <v>0</v>
      </c>
      <c r="V127" s="4">
        <f>IF(Q127="YES", IF(O127="YES" , _xlfn.MINIFS('azure-vm-prices-base'!C$2:C$117, 'azure-vm-prices-base'!A$2:A$117,"&gt;="&amp;F127*(100-$B$2)/100, 'azure-vm-prices-base'!B$2:B$117,"&gt;="&amp;G127*(100-$B$2)/100, 'azure-vm-prices-base'!D$2:D$117,K127, 'azure-vm-prices-base'!E$2:E$117,L127), _xlfn.MINIFS('azure-vm-prices-base'!I$2:I$117, 'azure-vm-prices-base'!A$2:A$117,"&gt;="&amp;F127*(100-$B$2)/100, 'azure-vm-prices-base'!B$2:B$117,"&gt;="&amp;G127*(100-$B$2)/100, 'azure-vm-prices-base'!D$2:D$117,K127, 'azure-vm-prices-base'!E$2:E$117,L127)),"")</f>
        <v>0</v>
      </c>
      <c r="W127" s="4">
        <f>IF(Q127="YES",VLOOKUP(X127 &amp; K127 &amp; L127,'azure-vm-prices-1Y'!G$2:H$118  , 2, 0),"")</f>
        <v>0</v>
      </c>
      <c r="X127" s="4">
        <f>IF(Q127="YES", IF(O127="YES" , _xlfn.MINIFS('azure-vm-prices-1Y'!C$2:C$117,   'azure-vm-prices-1Y'!A$2:A$117  ,"&gt;="&amp;F127*(100-$B$2)/100, 'azure-vm-prices-1Y'!B$2:B$117  ,"&gt;="&amp;G127*(100-$B$2)/100, 'azure-vm-prices-1Y'!D$2:D$117,  K127, 'azure-vm-prices-1Y'!E$2:E$117,  L127), _xlfn.MINIFS('azure-vm-prices-1Y'!I$2:I$117,   'azure-vm-prices-1Y'!A$2:A$117  ,"&gt;="&amp;F127*(100-$B$2)/100, 'azure-vm-prices-1Y'!B$2:B$117,  "&gt;="&amp;G127*(100-$B$2)/100, 'azure-vm-prices-1Y'!D$2:D$117,  K127, 'azure-vm-prices-1Y'!E$2:E$117,  L127)),"")</f>
        <v>0</v>
      </c>
      <c r="Y127" s="4">
        <f>IF(Q127="YES",VLOOKUP(Z127 &amp; K127 &amp; L127,'azure-vm-prices-3Y'!G$2:H$118  , 2, 0),"")</f>
        <v>0</v>
      </c>
      <c r="Z127" s="4">
        <f>IF(Q127="YES", IF(O127="YES" , _xlfn.MINIFS('azure-vm-prices-3Y'!C$2:C$117,   'azure-vm-prices-3Y'!A$2:A$117  ,"&gt;="&amp;F127*(100-$B$2)/100, 'azure-vm-prices-3Y'!B$2:B$117  ,"&gt;="&amp;G127*(100-$B$2)/100, 'azure-vm-prices-3Y'!D$2:D$117,  K127, 'azure-vm-prices-3Y'!E$2:E$117,  L127), _xlfn.MINIFS('azure-vm-prices-3Y'!I$2:I$117,   'azure-vm-prices-3Y'!A$2:A$117  ,"&gt;="&amp;F127*(100-$B$2)/100, 'azure-vm-prices-3Y'!B$2:B$117,  "&gt;="&amp;G127*(100-$B$2)/100, 'azure-vm-prices-3Y'!D$2:D$117,  K127, 'azure-vm-prices-3Y'!E$2:E$117,  L127)),"")</f>
        <v>0</v>
      </c>
      <c r="AA127" s="4">
        <f>IF(Q127="YES",N127*V127*12,"")</f>
        <v>0</v>
      </c>
      <c r="AB127" s="4">
        <f>IF(Q127="YES",X127*8760,"")</f>
        <v>0</v>
      </c>
      <c r="AC127" s="4">
        <f>IF(Q127="YES",Z127*8760,"")</f>
        <v>0</v>
      </c>
      <c r="AD127" s="4">
        <f>IF(Q127="YES",IF(P127="YES", MIN(AA127:AC127), AA127),"")</f>
        <v>0</v>
      </c>
      <c r="AE127" s="4">
        <f>IF(AND(I127="STANDARD",Q127="YES",H127&lt;'azure-standard-disk-prices'!B2, H127&gt;0),1+IF(M127="YES",1),"")</f>
        <v>0</v>
      </c>
      <c r="AF127" s="4">
        <f>IF(AND(I127="STANDARD",Q127="YES",H127&gt;'azure-standard-disk-prices'!B2,H127&lt;'azure-standard-disk-prices'!B3),1+IF(M127="YES",1),"")</f>
        <v>0</v>
      </c>
      <c r="AG127" s="4">
        <f>IF(AND(I127="STANDARD",Q127="YES",H127&gt;'azure-standard-disk-prices'!B3,H127&lt;'azure-standard-disk-prices'!B4),1+IF(M127="YES",1),"")</f>
        <v>0</v>
      </c>
      <c r="AH127" s="4">
        <f>IF(AND(I127="STANDARD",Q127="YES",H127&gt;'azure-standard-disk-prices'!B4,H127&lt;'azure-standard-disk-prices'!B5),1+IF(M127="YES",1),"")</f>
        <v>0</v>
      </c>
      <c r="AI127" s="4">
        <f>IF(AND(I127="STANDARD",Q127="YES",H127&gt;'azure-standard-disk-prices'!B5,H127&lt;'azure-standard-disk-prices'!B6),1+IF(M127="YES",1),"")</f>
        <v>0</v>
      </c>
      <c r="AJ127" s="4">
        <f>IF(AND(I127="STANDARD",Q127="YES",H127&gt;'azure-standard-disk-prices'!B6,H127&lt;'azure-standard-disk-prices'!B7),1+IF(M127="YES",1),"")</f>
        <v>0</v>
      </c>
      <c r="AK127" s="4">
        <f>IF(AND(I127="STANDARD",Q127="YES",H127&gt;'azure-standard-disk-prices'!B7,H127&lt;'azure-standard-disk-prices'!B8),1+IF(M127="YES",1),"")</f>
        <v>0</v>
      </c>
      <c r="AL127" s="4">
        <f>IF(AND(I127="STANDARD",Q127="YES",H127&gt;'azure-standard-disk-prices'!B8,H127&lt;'azure-standard-disk-prices'!B9),1+IF(M127="YES",1),"")</f>
        <v>0</v>
      </c>
      <c r="AM127" s="4">
        <f>IF(AND(I126="PREMIUM",Q126="YES",H126&lt;'azure-premium-disk-prices'!B2,H126&gt;0),1+IF(M126="YES",1),"")</f>
        <v>0</v>
      </c>
      <c r="AN127" s="4">
        <f>IF(AND(I126="PREMIUM",Q126="YES",H126&gt;'azure-premium-disk-prices'!B2,H126&lt;'azure-premium-disk-prices'!B3),1+IF(M126="YES",1),"")</f>
        <v>0</v>
      </c>
      <c r="AO127" s="4">
        <f>IF(AND(I126="PREMIUM",Q126="YES",H126&gt;'azure-premium-disk-prices'!B3,H126&lt;'azure-premium-disk-prices'!B4),1+IF(M126="YES",1),"")</f>
        <v>0</v>
      </c>
      <c r="AP127" s="4">
        <f>IF(AND(I126="PREMIUM",Q126="YES",H126&gt;'azure-premium-disk-prices'!B4,H126&lt;'azure-premium-disk-prices'!B5),1+IF(M126="YES",1),"")</f>
        <v>0</v>
      </c>
      <c r="AQ127" s="4">
        <f>IF(AND(I126="PREMIUM",Q126="YES",H126&gt;'azure-premium-disk-prices'!B5,H126&lt;'azure-premium-disk-prices'!B6),1+IF(M126="YES",1),"")</f>
        <v>0</v>
      </c>
      <c r="AR127" s="4">
        <f>IF(AND(I126="PREMIUM",Q126="YES",H126&gt;'azure-premium-disk-prices'!B6,H126&lt;'azure-premium-disk-prices'!B7),1+IF(M126="YES",1),"")</f>
        <v>0</v>
      </c>
      <c r="AS127" s="4">
        <f>IF(AND(I126="PREMIUM",Q126="YES",H126&gt;'azure-premium-disk-prices'!B7,H126&lt;'azure-premium-disk-prices'!B8),1+IF(M126="YES",1),"")</f>
        <v>0</v>
      </c>
      <c r="AT127" s="4">
        <f>IF(AND(I126="PREMIUM",Q126="YES",H126&gt;'azure-premium-disk-prices'!B8,H126&lt;'azure-premium-disk-prices'!B9),1+IF(M126="YES",1),"")</f>
        <v>0</v>
      </c>
      <c r="AU127" s="4">
        <f>IF(AND(M127="YES", Q127="YES"),1,"")</f>
        <v>0</v>
      </c>
      <c r="AV127" s="4">
        <f>IF(AND(J127="STANDARD", Q127="YES"), IF(M127="YES",2,1) ,"")</f>
        <v>0</v>
      </c>
      <c r="AW127" s="4">
        <f>IF( AND(J127="PREMIUM",  Q127="YES"), IF(M127="YES",2,1) ,"")</f>
        <v>0</v>
      </c>
    </row>
    <row r="128" spans="5:49">
      <c r="E128" s="3"/>
      <c r="F128" s="3"/>
      <c r="G128" s="3"/>
      <c r="H128" s="3"/>
      <c r="I128" s="3" t="s">
        <v>10</v>
      </c>
      <c r="J128" s="3" t="s">
        <v>10</v>
      </c>
      <c r="K128" s="3" t="s">
        <v>7</v>
      </c>
      <c r="L128" s="3" t="s">
        <v>7</v>
      </c>
      <c r="M128" s="3" t="s">
        <v>7</v>
      </c>
      <c r="N128" s="3">
        <v>730</v>
      </c>
      <c r="O128" s="3" t="s">
        <v>7</v>
      </c>
      <c r="P128" s="3" t="s">
        <v>3</v>
      </c>
      <c r="Q128" s="3">
        <f>IF(AND(E128&lt;&gt;"", F128&lt;&gt;"", G128&lt;&gt;"", H128&lt;&gt;"", I128&lt;&gt;"", J128&lt;&gt;"", K128&lt;&gt;"", L128&lt;&gt;"", M128&lt;&gt;"", N128&lt;&gt;"", O128&lt;&gt;""),"YES","NO")</f>
        <v>0</v>
      </c>
      <c r="R128" s="4">
        <f>IF(AD128=AA128, U128, IF(AD128=AB128,W128,Y128))</f>
        <v>0</v>
      </c>
      <c r="S128" s="4">
        <f>AD128</f>
        <v>0</v>
      </c>
      <c r="T128" s="4">
        <f> IF(AA128="" ,"",IF(AD128=AA128, "PAYG", IF(AD128=AB128,"1Y RI","3Y RI")))</f>
        <v>0</v>
      </c>
      <c r="U128" s="4">
        <f>IF(Q128="YES",VLOOKUP(V128 &amp; K128 &amp; L128,'azure-vm-prices-base'!G$2:H$118, 2, 0),"")</f>
        <v>0</v>
      </c>
      <c r="V128" s="4">
        <f>IF(Q128="YES", IF(O128="YES" , _xlfn.MINIFS('azure-vm-prices-base'!C$2:C$117, 'azure-vm-prices-base'!A$2:A$117,"&gt;="&amp;F128*(100-$B$2)/100, 'azure-vm-prices-base'!B$2:B$117,"&gt;="&amp;G128*(100-$B$2)/100, 'azure-vm-prices-base'!D$2:D$117,K128, 'azure-vm-prices-base'!E$2:E$117,L128), _xlfn.MINIFS('azure-vm-prices-base'!I$2:I$117, 'azure-vm-prices-base'!A$2:A$117,"&gt;="&amp;F128*(100-$B$2)/100, 'azure-vm-prices-base'!B$2:B$117,"&gt;="&amp;G128*(100-$B$2)/100, 'azure-vm-prices-base'!D$2:D$117,K128, 'azure-vm-prices-base'!E$2:E$117,L128)),"")</f>
        <v>0</v>
      </c>
      <c r="W128" s="4">
        <f>IF(Q128="YES",VLOOKUP(X128 &amp; K128 &amp; L128,'azure-vm-prices-1Y'!G$2:H$118  , 2, 0),"")</f>
        <v>0</v>
      </c>
      <c r="X128" s="4">
        <f>IF(Q128="YES", IF(O128="YES" , _xlfn.MINIFS('azure-vm-prices-1Y'!C$2:C$117,   'azure-vm-prices-1Y'!A$2:A$117  ,"&gt;="&amp;F128*(100-$B$2)/100, 'azure-vm-prices-1Y'!B$2:B$117  ,"&gt;="&amp;G128*(100-$B$2)/100, 'azure-vm-prices-1Y'!D$2:D$117,  K128, 'azure-vm-prices-1Y'!E$2:E$117,  L128), _xlfn.MINIFS('azure-vm-prices-1Y'!I$2:I$117,   'azure-vm-prices-1Y'!A$2:A$117  ,"&gt;="&amp;F128*(100-$B$2)/100, 'azure-vm-prices-1Y'!B$2:B$117,  "&gt;="&amp;G128*(100-$B$2)/100, 'azure-vm-prices-1Y'!D$2:D$117,  K128, 'azure-vm-prices-1Y'!E$2:E$117,  L128)),"")</f>
        <v>0</v>
      </c>
      <c r="Y128" s="4">
        <f>IF(Q128="YES",VLOOKUP(Z128 &amp; K128 &amp; L128,'azure-vm-prices-3Y'!G$2:H$118  , 2, 0),"")</f>
        <v>0</v>
      </c>
      <c r="Z128" s="4">
        <f>IF(Q128="YES", IF(O128="YES" , _xlfn.MINIFS('azure-vm-prices-3Y'!C$2:C$117,   'azure-vm-prices-3Y'!A$2:A$117  ,"&gt;="&amp;F128*(100-$B$2)/100, 'azure-vm-prices-3Y'!B$2:B$117  ,"&gt;="&amp;G128*(100-$B$2)/100, 'azure-vm-prices-3Y'!D$2:D$117,  K128, 'azure-vm-prices-3Y'!E$2:E$117,  L128), _xlfn.MINIFS('azure-vm-prices-3Y'!I$2:I$117,   'azure-vm-prices-3Y'!A$2:A$117  ,"&gt;="&amp;F128*(100-$B$2)/100, 'azure-vm-prices-3Y'!B$2:B$117,  "&gt;="&amp;G128*(100-$B$2)/100, 'azure-vm-prices-3Y'!D$2:D$117,  K128, 'azure-vm-prices-3Y'!E$2:E$117,  L128)),"")</f>
        <v>0</v>
      </c>
      <c r="AA128" s="4">
        <f>IF(Q128="YES",N128*V128*12,"")</f>
        <v>0</v>
      </c>
      <c r="AB128" s="4">
        <f>IF(Q128="YES",X128*8760,"")</f>
        <v>0</v>
      </c>
      <c r="AC128" s="4">
        <f>IF(Q128="YES",Z128*8760,"")</f>
        <v>0</v>
      </c>
      <c r="AD128" s="4">
        <f>IF(Q128="YES",IF(P128="YES", MIN(AA128:AC128), AA128),"")</f>
        <v>0</v>
      </c>
      <c r="AE128" s="4">
        <f>IF(AND(I128="STANDARD",Q128="YES",H128&lt;'azure-standard-disk-prices'!B2, H128&gt;0),1+IF(M128="YES",1),"")</f>
        <v>0</v>
      </c>
      <c r="AF128" s="4">
        <f>IF(AND(I128="STANDARD",Q128="YES",H128&gt;'azure-standard-disk-prices'!B2,H128&lt;'azure-standard-disk-prices'!B3),1+IF(M128="YES",1),"")</f>
        <v>0</v>
      </c>
      <c r="AG128" s="4">
        <f>IF(AND(I128="STANDARD",Q128="YES",H128&gt;'azure-standard-disk-prices'!B3,H128&lt;'azure-standard-disk-prices'!B4),1+IF(M128="YES",1),"")</f>
        <v>0</v>
      </c>
      <c r="AH128" s="4">
        <f>IF(AND(I128="STANDARD",Q128="YES",H128&gt;'azure-standard-disk-prices'!B4,H128&lt;'azure-standard-disk-prices'!B5),1+IF(M128="YES",1),"")</f>
        <v>0</v>
      </c>
      <c r="AI128" s="4">
        <f>IF(AND(I128="STANDARD",Q128="YES",H128&gt;'azure-standard-disk-prices'!B5,H128&lt;'azure-standard-disk-prices'!B6),1+IF(M128="YES",1),"")</f>
        <v>0</v>
      </c>
      <c r="AJ128" s="4">
        <f>IF(AND(I128="STANDARD",Q128="YES",H128&gt;'azure-standard-disk-prices'!B6,H128&lt;'azure-standard-disk-prices'!B7),1+IF(M128="YES",1),"")</f>
        <v>0</v>
      </c>
      <c r="AK128" s="4">
        <f>IF(AND(I128="STANDARD",Q128="YES",H128&gt;'azure-standard-disk-prices'!B7,H128&lt;'azure-standard-disk-prices'!B8),1+IF(M128="YES",1),"")</f>
        <v>0</v>
      </c>
      <c r="AL128" s="4">
        <f>IF(AND(I128="STANDARD",Q128="YES",H128&gt;'azure-standard-disk-prices'!B8,H128&lt;'azure-standard-disk-prices'!B9),1+IF(M128="YES",1),"")</f>
        <v>0</v>
      </c>
      <c r="AM128" s="4">
        <f>IF(AND(I127="PREMIUM",Q127="YES",H127&lt;'azure-premium-disk-prices'!B2,H127&gt;0),1+IF(M127="YES",1),"")</f>
        <v>0</v>
      </c>
      <c r="AN128" s="4">
        <f>IF(AND(I127="PREMIUM",Q127="YES",H127&gt;'azure-premium-disk-prices'!B2,H127&lt;'azure-premium-disk-prices'!B3),1+IF(M127="YES",1),"")</f>
        <v>0</v>
      </c>
      <c r="AO128" s="4">
        <f>IF(AND(I127="PREMIUM",Q127="YES",H127&gt;'azure-premium-disk-prices'!B3,H127&lt;'azure-premium-disk-prices'!B4),1+IF(M127="YES",1),"")</f>
        <v>0</v>
      </c>
      <c r="AP128" s="4">
        <f>IF(AND(I127="PREMIUM",Q127="YES",H127&gt;'azure-premium-disk-prices'!B4,H127&lt;'azure-premium-disk-prices'!B5),1+IF(M127="YES",1),"")</f>
        <v>0</v>
      </c>
      <c r="AQ128" s="4">
        <f>IF(AND(I127="PREMIUM",Q127="YES",H127&gt;'azure-premium-disk-prices'!B5,H127&lt;'azure-premium-disk-prices'!B6),1+IF(M127="YES",1),"")</f>
        <v>0</v>
      </c>
      <c r="AR128" s="4">
        <f>IF(AND(I127="PREMIUM",Q127="YES",H127&gt;'azure-premium-disk-prices'!B6,H127&lt;'azure-premium-disk-prices'!B7),1+IF(M127="YES",1),"")</f>
        <v>0</v>
      </c>
      <c r="AS128" s="4">
        <f>IF(AND(I127="PREMIUM",Q127="YES",H127&gt;'azure-premium-disk-prices'!B7,H127&lt;'azure-premium-disk-prices'!B8),1+IF(M127="YES",1),"")</f>
        <v>0</v>
      </c>
      <c r="AT128" s="4">
        <f>IF(AND(I127="PREMIUM",Q127="YES",H127&gt;'azure-premium-disk-prices'!B8,H127&lt;'azure-premium-disk-prices'!B9),1+IF(M127="YES",1),"")</f>
        <v>0</v>
      </c>
      <c r="AU128" s="4">
        <f>IF(AND(M128="YES", Q128="YES"),1,"")</f>
        <v>0</v>
      </c>
      <c r="AV128" s="4">
        <f>IF(AND(J128="STANDARD", Q128="YES"), IF(M128="YES",2,1) ,"")</f>
        <v>0</v>
      </c>
      <c r="AW128" s="4">
        <f>IF( AND(J128="PREMIUM",  Q128="YES"), IF(M128="YES",2,1) ,"")</f>
        <v>0</v>
      </c>
    </row>
    <row r="129" spans="5:49">
      <c r="E129" s="3"/>
      <c r="F129" s="3"/>
      <c r="G129" s="3"/>
      <c r="H129" s="3"/>
      <c r="I129" s="3" t="s">
        <v>10</v>
      </c>
      <c r="J129" s="3" t="s">
        <v>10</v>
      </c>
      <c r="K129" s="3" t="s">
        <v>7</v>
      </c>
      <c r="L129" s="3" t="s">
        <v>7</v>
      </c>
      <c r="M129" s="3" t="s">
        <v>7</v>
      </c>
      <c r="N129" s="3">
        <v>730</v>
      </c>
      <c r="O129" s="3" t="s">
        <v>7</v>
      </c>
      <c r="P129" s="3" t="s">
        <v>3</v>
      </c>
      <c r="Q129" s="3">
        <f>IF(AND(E129&lt;&gt;"", F129&lt;&gt;"", G129&lt;&gt;"", H129&lt;&gt;"", I129&lt;&gt;"", J129&lt;&gt;"", K129&lt;&gt;"", L129&lt;&gt;"", M129&lt;&gt;"", N129&lt;&gt;"", O129&lt;&gt;""),"YES","NO")</f>
        <v>0</v>
      </c>
      <c r="R129" s="4">
        <f>IF(AD129=AA129, U129, IF(AD129=AB129,W129,Y129))</f>
        <v>0</v>
      </c>
      <c r="S129" s="4">
        <f>AD129</f>
        <v>0</v>
      </c>
      <c r="T129" s="4">
        <f> IF(AA129="" ,"",IF(AD129=AA129, "PAYG", IF(AD129=AB129,"1Y RI","3Y RI")))</f>
        <v>0</v>
      </c>
      <c r="U129" s="4">
        <f>IF(Q129="YES",VLOOKUP(V129 &amp; K129 &amp; L129,'azure-vm-prices-base'!G$2:H$118, 2, 0),"")</f>
        <v>0</v>
      </c>
      <c r="V129" s="4">
        <f>IF(Q129="YES", IF(O129="YES" , _xlfn.MINIFS('azure-vm-prices-base'!C$2:C$117, 'azure-vm-prices-base'!A$2:A$117,"&gt;="&amp;F129*(100-$B$2)/100, 'azure-vm-prices-base'!B$2:B$117,"&gt;="&amp;G129*(100-$B$2)/100, 'azure-vm-prices-base'!D$2:D$117,K129, 'azure-vm-prices-base'!E$2:E$117,L129), _xlfn.MINIFS('azure-vm-prices-base'!I$2:I$117, 'azure-vm-prices-base'!A$2:A$117,"&gt;="&amp;F129*(100-$B$2)/100, 'azure-vm-prices-base'!B$2:B$117,"&gt;="&amp;G129*(100-$B$2)/100, 'azure-vm-prices-base'!D$2:D$117,K129, 'azure-vm-prices-base'!E$2:E$117,L129)),"")</f>
        <v>0</v>
      </c>
      <c r="W129" s="4">
        <f>IF(Q129="YES",VLOOKUP(X129 &amp; K129 &amp; L129,'azure-vm-prices-1Y'!G$2:H$118  , 2, 0),"")</f>
        <v>0</v>
      </c>
      <c r="X129" s="4">
        <f>IF(Q129="YES", IF(O129="YES" , _xlfn.MINIFS('azure-vm-prices-1Y'!C$2:C$117,   'azure-vm-prices-1Y'!A$2:A$117  ,"&gt;="&amp;F129*(100-$B$2)/100, 'azure-vm-prices-1Y'!B$2:B$117  ,"&gt;="&amp;G129*(100-$B$2)/100, 'azure-vm-prices-1Y'!D$2:D$117,  K129, 'azure-vm-prices-1Y'!E$2:E$117,  L129), _xlfn.MINIFS('azure-vm-prices-1Y'!I$2:I$117,   'azure-vm-prices-1Y'!A$2:A$117  ,"&gt;="&amp;F129*(100-$B$2)/100, 'azure-vm-prices-1Y'!B$2:B$117,  "&gt;="&amp;G129*(100-$B$2)/100, 'azure-vm-prices-1Y'!D$2:D$117,  K129, 'azure-vm-prices-1Y'!E$2:E$117,  L129)),"")</f>
        <v>0</v>
      </c>
      <c r="Y129" s="4">
        <f>IF(Q129="YES",VLOOKUP(Z129 &amp; K129 &amp; L129,'azure-vm-prices-3Y'!G$2:H$118  , 2, 0),"")</f>
        <v>0</v>
      </c>
      <c r="Z129" s="4">
        <f>IF(Q129="YES", IF(O129="YES" , _xlfn.MINIFS('azure-vm-prices-3Y'!C$2:C$117,   'azure-vm-prices-3Y'!A$2:A$117  ,"&gt;="&amp;F129*(100-$B$2)/100, 'azure-vm-prices-3Y'!B$2:B$117  ,"&gt;="&amp;G129*(100-$B$2)/100, 'azure-vm-prices-3Y'!D$2:D$117,  K129, 'azure-vm-prices-3Y'!E$2:E$117,  L129), _xlfn.MINIFS('azure-vm-prices-3Y'!I$2:I$117,   'azure-vm-prices-3Y'!A$2:A$117  ,"&gt;="&amp;F129*(100-$B$2)/100, 'azure-vm-prices-3Y'!B$2:B$117,  "&gt;="&amp;G129*(100-$B$2)/100, 'azure-vm-prices-3Y'!D$2:D$117,  K129, 'azure-vm-prices-3Y'!E$2:E$117,  L129)),"")</f>
        <v>0</v>
      </c>
      <c r="AA129" s="4">
        <f>IF(Q129="YES",N129*V129*12,"")</f>
        <v>0</v>
      </c>
      <c r="AB129" s="4">
        <f>IF(Q129="YES",X129*8760,"")</f>
        <v>0</v>
      </c>
      <c r="AC129" s="4">
        <f>IF(Q129="YES",Z129*8760,"")</f>
        <v>0</v>
      </c>
      <c r="AD129" s="4">
        <f>IF(Q129="YES",IF(P129="YES", MIN(AA129:AC129), AA129),"")</f>
        <v>0</v>
      </c>
      <c r="AE129" s="4">
        <f>IF(AND(I129="STANDARD",Q129="YES",H129&lt;'azure-standard-disk-prices'!B2, H129&gt;0),1+IF(M129="YES",1),"")</f>
        <v>0</v>
      </c>
      <c r="AF129" s="4">
        <f>IF(AND(I129="STANDARD",Q129="YES",H129&gt;'azure-standard-disk-prices'!B2,H129&lt;'azure-standard-disk-prices'!B3),1+IF(M129="YES",1),"")</f>
        <v>0</v>
      </c>
      <c r="AG129" s="4">
        <f>IF(AND(I129="STANDARD",Q129="YES",H129&gt;'azure-standard-disk-prices'!B3,H129&lt;'azure-standard-disk-prices'!B4),1+IF(M129="YES",1),"")</f>
        <v>0</v>
      </c>
      <c r="AH129" s="4">
        <f>IF(AND(I129="STANDARD",Q129="YES",H129&gt;'azure-standard-disk-prices'!B4,H129&lt;'azure-standard-disk-prices'!B5),1+IF(M129="YES",1),"")</f>
        <v>0</v>
      </c>
      <c r="AI129" s="4">
        <f>IF(AND(I129="STANDARD",Q129="YES",H129&gt;'azure-standard-disk-prices'!B5,H129&lt;'azure-standard-disk-prices'!B6),1+IF(M129="YES",1),"")</f>
        <v>0</v>
      </c>
      <c r="AJ129" s="4">
        <f>IF(AND(I129="STANDARD",Q129="YES",H129&gt;'azure-standard-disk-prices'!B6,H129&lt;'azure-standard-disk-prices'!B7),1+IF(M129="YES",1),"")</f>
        <v>0</v>
      </c>
      <c r="AK129" s="4">
        <f>IF(AND(I129="STANDARD",Q129="YES",H129&gt;'azure-standard-disk-prices'!B7,H129&lt;'azure-standard-disk-prices'!B8),1+IF(M129="YES",1),"")</f>
        <v>0</v>
      </c>
      <c r="AL129" s="4">
        <f>IF(AND(I129="STANDARD",Q129="YES",H129&gt;'azure-standard-disk-prices'!B8,H129&lt;'azure-standard-disk-prices'!B9),1+IF(M129="YES",1),"")</f>
        <v>0</v>
      </c>
      <c r="AM129" s="4">
        <f>IF(AND(I128="PREMIUM",Q128="YES",H128&lt;'azure-premium-disk-prices'!B2,H128&gt;0),1+IF(M128="YES",1),"")</f>
        <v>0</v>
      </c>
      <c r="AN129" s="4">
        <f>IF(AND(I128="PREMIUM",Q128="YES",H128&gt;'azure-premium-disk-prices'!B2,H128&lt;'azure-premium-disk-prices'!B3),1+IF(M128="YES",1),"")</f>
        <v>0</v>
      </c>
      <c r="AO129" s="4">
        <f>IF(AND(I128="PREMIUM",Q128="YES",H128&gt;'azure-premium-disk-prices'!B3,H128&lt;'azure-premium-disk-prices'!B4),1+IF(M128="YES",1),"")</f>
        <v>0</v>
      </c>
      <c r="AP129" s="4">
        <f>IF(AND(I128="PREMIUM",Q128="YES",H128&gt;'azure-premium-disk-prices'!B4,H128&lt;'azure-premium-disk-prices'!B5),1+IF(M128="YES",1),"")</f>
        <v>0</v>
      </c>
      <c r="AQ129" s="4">
        <f>IF(AND(I128="PREMIUM",Q128="YES",H128&gt;'azure-premium-disk-prices'!B5,H128&lt;'azure-premium-disk-prices'!B6),1+IF(M128="YES",1),"")</f>
        <v>0</v>
      </c>
      <c r="AR129" s="4">
        <f>IF(AND(I128="PREMIUM",Q128="YES",H128&gt;'azure-premium-disk-prices'!B6,H128&lt;'azure-premium-disk-prices'!B7),1+IF(M128="YES",1),"")</f>
        <v>0</v>
      </c>
      <c r="AS129" s="4">
        <f>IF(AND(I128="PREMIUM",Q128="YES",H128&gt;'azure-premium-disk-prices'!B7,H128&lt;'azure-premium-disk-prices'!B8),1+IF(M128="YES",1),"")</f>
        <v>0</v>
      </c>
      <c r="AT129" s="4">
        <f>IF(AND(I128="PREMIUM",Q128="YES",H128&gt;'azure-premium-disk-prices'!B8,H128&lt;'azure-premium-disk-prices'!B9),1+IF(M128="YES",1),"")</f>
        <v>0</v>
      </c>
      <c r="AU129" s="4">
        <f>IF(AND(M129="YES", Q129="YES"),1,"")</f>
        <v>0</v>
      </c>
      <c r="AV129" s="4">
        <f>IF(AND(J129="STANDARD", Q129="YES"), IF(M129="YES",2,1) ,"")</f>
        <v>0</v>
      </c>
      <c r="AW129" s="4">
        <f>IF( AND(J129="PREMIUM",  Q129="YES"), IF(M129="YES",2,1) ,"")</f>
        <v>0</v>
      </c>
    </row>
    <row r="130" spans="5:49">
      <c r="E130" s="3"/>
      <c r="F130" s="3"/>
      <c r="G130" s="3"/>
      <c r="H130" s="3"/>
      <c r="I130" s="3" t="s">
        <v>10</v>
      </c>
      <c r="J130" s="3" t="s">
        <v>10</v>
      </c>
      <c r="K130" s="3" t="s">
        <v>7</v>
      </c>
      <c r="L130" s="3" t="s">
        <v>7</v>
      </c>
      <c r="M130" s="3" t="s">
        <v>7</v>
      </c>
      <c r="N130" s="3">
        <v>730</v>
      </c>
      <c r="O130" s="3" t="s">
        <v>7</v>
      </c>
      <c r="P130" s="3" t="s">
        <v>3</v>
      </c>
      <c r="Q130" s="3">
        <f>IF(AND(E130&lt;&gt;"", F130&lt;&gt;"", G130&lt;&gt;"", H130&lt;&gt;"", I130&lt;&gt;"", J130&lt;&gt;"", K130&lt;&gt;"", L130&lt;&gt;"", M130&lt;&gt;"", N130&lt;&gt;"", O130&lt;&gt;""),"YES","NO")</f>
        <v>0</v>
      </c>
      <c r="R130" s="4">
        <f>IF(AD130=AA130, U130, IF(AD130=AB130,W130,Y130))</f>
        <v>0</v>
      </c>
      <c r="S130" s="4">
        <f>AD130</f>
        <v>0</v>
      </c>
      <c r="T130" s="4">
        <f> IF(AA130="" ,"",IF(AD130=AA130, "PAYG", IF(AD130=AB130,"1Y RI","3Y RI")))</f>
        <v>0</v>
      </c>
      <c r="U130" s="4">
        <f>IF(Q130="YES",VLOOKUP(V130 &amp; K130 &amp; L130,'azure-vm-prices-base'!G$2:H$118, 2, 0),"")</f>
        <v>0</v>
      </c>
      <c r="V130" s="4">
        <f>IF(Q130="YES", IF(O130="YES" , _xlfn.MINIFS('azure-vm-prices-base'!C$2:C$117, 'azure-vm-prices-base'!A$2:A$117,"&gt;="&amp;F130*(100-$B$2)/100, 'azure-vm-prices-base'!B$2:B$117,"&gt;="&amp;G130*(100-$B$2)/100, 'azure-vm-prices-base'!D$2:D$117,K130, 'azure-vm-prices-base'!E$2:E$117,L130), _xlfn.MINIFS('azure-vm-prices-base'!I$2:I$117, 'azure-vm-prices-base'!A$2:A$117,"&gt;="&amp;F130*(100-$B$2)/100, 'azure-vm-prices-base'!B$2:B$117,"&gt;="&amp;G130*(100-$B$2)/100, 'azure-vm-prices-base'!D$2:D$117,K130, 'azure-vm-prices-base'!E$2:E$117,L130)),"")</f>
        <v>0</v>
      </c>
      <c r="W130" s="4">
        <f>IF(Q130="YES",VLOOKUP(X130 &amp; K130 &amp; L130,'azure-vm-prices-1Y'!G$2:H$118  , 2, 0),"")</f>
        <v>0</v>
      </c>
      <c r="X130" s="4">
        <f>IF(Q130="YES", IF(O130="YES" , _xlfn.MINIFS('azure-vm-prices-1Y'!C$2:C$117,   'azure-vm-prices-1Y'!A$2:A$117  ,"&gt;="&amp;F130*(100-$B$2)/100, 'azure-vm-prices-1Y'!B$2:B$117  ,"&gt;="&amp;G130*(100-$B$2)/100, 'azure-vm-prices-1Y'!D$2:D$117,  K130, 'azure-vm-prices-1Y'!E$2:E$117,  L130), _xlfn.MINIFS('azure-vm-prices-1Y'!I$2:I$117,   'azure-vm-prices-1Y'!A$2:A$117  ,"&gt;="&amp;F130*(100-$B$2)/100, 'azure-vm-prices-1Y'!B$2:B$117,  "&gt;="&amp;G130*(100-$B$2)/100, 'azure-vm-prices-1Y'!D$2:D$117,  K130, 'azure-vm-prices-1Y'!E$2:E$117,  L130)),"")</f>
        <v>0</v>
      </c>
      <c r="Y130" s="4">
        <f>IF(Q130="YES",VLOOKUP(Z130 &amp; K130 &amp; L130,'azure-vm-prices-3Y'!G$2:H$118  , 2, 0),"")</f>
        <v>0</v>
      </c>
      <c r="Z130" s="4">
        <f>IF(Q130="YES", IF(O130="YES" , _xlfn.MINIFS('azure-vm-prices-3Y'!C$2:C$117,   'azure-vm-prices-3Y'!A$2:A$117  ,"&gt;="&amp;F130*(100-$B$2)/100, 'azure-vm-prices-3Y'!B$2:B$117  ,"&gt;="&amp;G130*(100-$B$2)/100, 'azure-vm-prices-3Y'!D$2:D$117,  K130, 'azure-vm-prices-3Y'!E$2:E$117,  L130), _xlfn.MINIFS('azure-vm-prices-3Y'!I$2:I$117,   'azure-vm-prices-3Y'!A$2:A$117  ,"&gt;="&amp;F130*(100-$B$2)/100, 'azure-vm-prices-3Y'!B$2:B$117,  "&gt;="&amp;G130*(100-$B$2)/100, 'azure-vm-prices-3Y'!D$2:D$117,  K130, 'azure-vm-prices-3Y'!E$2:E$117,  L130)),"")</f>
        <v>0</v>
      </c>
      <c r="AA130" s="4">
        <f>IF(Q130="YES",N130*V130*12,"")</f>
        <v>0</v>
      </c>
      <c r="AB130" s="4">
        <f>IF(Q130="YES",X130*8760,"")</f>
        <v>0</v>
      </c>
      <c r="AC130" s="4">
        <f>IF(Q130="YES",Z130*8760,"")</f>
        <v>0</v>
      </c>
      <c r="AD130" s="4">
        <f>IF(Q130="YES",IF(P130="YES", MIN(AA130:AC130), AA130),"")</f>
        <v>0</v>
      </c>
      <c r="AE130" s="4">
        <f>IF(AND(I130="STANDARD",Q130="YES",H130&lt;'azure-standard-disk-prices'!B2, H130&gt;0),1+IF(M130="YES",1),"")</f>
        <v>0</v>
      </c>
      <c r="AF130" s="4">
        <f>IF(AND(I130="STANDARD",Q130="YES",H130&gt;'azure-standard-disk-prices'!B2,H130&lt;'azure-standard-disk-prices'!B3),1+IF(M130="YES",1),"")</f>
        <v>0</v>
      </c>
      <c r="AG130" s="4">
        <f>IF(AND(I130="STANDARD",Q130="YES",H130&gt;'azure-standard-disk-prices'!B3,H130&lt;'azure-standard-disk-prices'!B4),1+IF(M130="YES",1),"")</f>
        <v>0</v>
      </c>
      <c r="AH130" s="4">
        <f>IF(AND(I130="STANDARD",Q130="YES",H130&gt;'azure-standard-disk-prices'!B4,H130&lt;'azure-standard-disk-prices'!B5),1+IF(M130="YES",1),"")</f>
        <v>0</v>
      </c>
      <c r="AI130" s="4">
        <f>IF(AND(I130="STANDARD",Q130="YES",H130&gt;'azure-standard-disk-prices'!B5,H130&lt;'azure-standard-disk-prices'!B6),1+IF(M130="YES",1),"")</f>
        <v>0</v>
      </c>
      <c r="AJ130" s="4">
        <f>IF(AND(I130="STANDARD",Q130="YES",H130&gt;'azure-standard-disk-prices'!B6,H130&lt;'azure-standard-disk-prices'!B7),1+IF(M130="YES",1),"")</f>
        <v>0</v>
      </c>
      <c r="AK130" s="4">
        <f>IF(AND(I130="STANDARD",Q130="YES",H130&gt;'azure-standard-disk-prices'!B7,H130&lt;'azure-standard-disk-prices'!B8),1+IF(M130="YES",1),"")</f>
        <v>0</v>
      </c>
      <c r="AL130" s="4">
        <f>IF(AND(I130="STANDARD",Q130="YES",H130&gt;'azure-standard-disk-prices'!B8,H130&lt;'azure-standard-disk-prices'!B9),1+IF(M130="YES",1),"")</f>
        <v>0</v>
      </c>
      <c r="AM130" s="4">
        <f>IF(AND(I129="PREMIUM",Q129="YES",H129&lt;'azure-premium-disk-prices'!B2,H129&gt;0),1+IF(M129="YES",1),"")</f>
        <v>0</v>
      </c>
      <c r="AN130" s="4">
        <f>IF(AND(I129="PREMIUM",Q129="YES",H129&gt;'azure-premium-disk-prices'!B2,H129&lt;'azure-premium-disk-prices'!B3),1+IF(M129="YES",1),"")</f>
        <v>0</v>
      </c>
      <c r="AO130" s="4">
        <f>IF(AND(I129="PREMIUM",Q129="YES",H129&gt;'azure-premium-disk-prices'!B3,H129&lt;'azure-premium-disk-prices'!B4),1+IF(M129="YES",1),"")</f>
        <v>0</v>
      </c>
      <c r="AP130" s="4">
        <f>IF(AND(I129="PREMIUM",Q129="YES",H129&gt;'azure-premium-disk-prices'!B4,H129&lt;'azure-premium-disk-prices'!B5),1+IF(M129="YES",1),"")</f>
        <v>0</v>
      </c>
      <c r="AQ130" s="4">
        <f>IF(AND(I129="PREMIUM",Q129="YES",H129&gt;'azure-premium-disk-prices'!B5,H129&lt;'azure-premium-disk-prices'!B6),1+IF(M129="YES",1),"")</f>
        <v>0</v>
      </c>
      <c r="AR130" s="4">
        <f>IF(AND(I129="PREMIUM",Q129="YES",H129&gt;'azure-premium-disk-prices'!B6,H129&lt;'azure-premium-disk-prices'!B7),1+IF(M129="YES",1),"")</f>
        <v>0</v>
      </c>
      <c r="AS130" s="4">
        <f>IF(AND(I129="PREMIUM",Q129="YES",H129&gt;'azure-premium-disk-prices'!B7,H129&lt;'azure-premium-disk-prices'!B8),1+IF(M129="YES",1),"")</f>
        <v>0</v>
      </c>
      <c r="AT130" s="4">
        <f>IF(AND(I129="PREMIUM",Q129="YES",H129&gt;'azure-premium-disk-prices'!B8,H129&lt;'azure-premium-disk-prices'!B9),1+IF(M129="YES",1),"")</f>
        <v>0</v>
      </c>
      <c r="AU130" s="4">
        <f>IF(AND(M130="YES", Q130="YES"),1,"")</f>
        <v>0</v>
      </c>
      <c r="AV130" s="4">
        <f>IF(AND(J130="STANDARD", Q130="YES"), IF(M130="YES",2,1) ,"")</f>
        <v>0</v>
      </c>
      <c r="AW130" s="4">
        <f>IF( AND(J130="PREMIUM",  Q130="YES"), IF(M130="YES",2,1) ,"")</f>
        <v>0</v>
      </c>
    </row>
    <row r="131" spans="5:49">
      <c r="E131" s="3"/>
      <c r="F131" s="3"/>
      <c r="G131" s="3"/>
      <c r="H131" s="3"/>
      <c r="I131" s="3" t="s">
        <v>10</v>
      </c>
      <c r="J131" s="3" t="s">
        <v>10</v>
      </c>
      <c r="K131" s="3" t="s">
        <v>7</v>
      </c>
      <c r="L131" s="3" t="s">
        <v>7</v>
      </c>
      <c r="M131" s="3" t="s">
        <v>7</v>
      </c>
      <c r="N131" s="3">
        <v>730</v>
      </c>
      <c r="O131" s="3" t="s">
        <v>7</v>
      </c>
      <c r="P131" s="3" t="s">
        <v>3</v>
      </c>
      <c r="Q131" s="3">
        <f>IF(AND(E131&lt;&gt;"", F131&lt;&gt;"", G131&lt;&gt;"", H131&lt;&gt;"", I131&lt;&gt;"", J131&lt;&gt;"", K131&lt;&gt;"", L131&lt;&gt;"", M131&lt;&gt;"", N131&lt;&gt;"", O131&lt;&gt;""),"YES","NO")</f>
        <v>0</v>
      </c>
      <c r="R131" s="4">
        <f>IF(AD131=AA131, U131, IF(AD131=AB131,W131,Y131))</f>
        <v>0</v>
      </c>
      <c r="S131" s="4">
        <f>AD131</f>
        <v>0</v>
      </c>
      <c r="T131" s="4">
        <f> IF(AA131="" ,"",IF(AD131=AA131, "PAYG", IF(AD131=AB131,"1Y RI","3Y RI")))</f>
        <v>0</v>
      </c>
      <c r="U131" s="4">
        <f>IF(Q131="YES",VLOOKUP(V131 &amp; K131 &amp; L131,'azure-vm-prices-base'!G$2:H$118, 2, 0),"")</f>
        <v>0</v>
      </c>
      <c r="V131" s="4">
        <f>IF(Q131="YES", IF(O131="YES" , _xlfn.MINIFS('azure-vm-prices-base'!C$2:C$117, 'azure-vm-prices-base'!A$2:A$117,"&gt;="&amp;F131*(100-$B$2)/100, 'azure-vm-prices-base'!B$2:B$117,"&gt;="&amp;G131*(100-$B$2)/100, 'azure-vm-prices-base'!D$2:D$117,K131, 'azure-vm-prices-base'!E$2:E$117,L131), _xlfn.MINIFS('azure-vm-prices-base'!I$2:I$117, 'azure-vm-prices-base'!A$2:A$117,"&gt;="&amp;F131*(100-$B$2)/100, 'azure-vm-prices-base'!B$2:B$117,"&gt;="&amp;G131*(100-$B$2)/100, 'azure-vm-prices-base'!D$2:D$117,K131, 'azure-vm-prices-base'!E$2:E$117,L131)),"")</f>
        <v>0</v>
      </c>
      <c r="W131" s="4">
        <f>IF(Q131="YES",VLOOKUP(X131 &amp; K131 &amp; L131,'azure-vm-prices-1Y'!G$2:H$118  , 2, 0),"")</f>
        <v>0</v>
      </c>
      <c r="X131" s="4">
        <f>IF(Q131="YES", IF(O131="YES" , _xlfn.MINIFS('azure-vm-prices-1Y'!C$2:C$117,   'azure-vm-prices-1Y'!A$2:A$117  ,"&gt;="&amp;F131*(100-$B$2)/100, 'azure-vm-prices-1Y'!B$2:B$117  ,"&gt;="&amp;G131*(100-$B$2)/100, 'azure-vm-prices-1Y'!D$2:D$117,  K131, 'azure-vm-prices-1Y'!E$2:E$117,  L131), _xlfn.MINIFS('azure-vm-prices-1Y'!I$2:I$117,   'azure-vm-prices-1Y'!A$2:A$117  ,"&gt;="&amp;F131*(100-$B$2)/100, 'azure-vm-prices-1Y'!B$2:B$117,  "&gt;="&amp;G131*(100-$B$2)/100, 'azure-vm-prices-1Y'!D$2:D$117,  K131, 'azure-vm-prices-1Y'!E$2:E$117,  L131)),"")</f>
        <v>0</v>
      </c>
      <c r="Y131" s="4">
        <f>IF(Q131="YES",VLOOKUP(Z131 &amp; K131 &amp; L131,'azure-vm-prices-3Y'!G$2:H$118  , 2, 0),"")</f>
        <v>0</v>
      </c>
      <c r="Z131" s="4">
        <f>IF(Q131="YES", IF(O131="YES" , _xlfn.MINIFS('azure-vm-prices-3Y'!C$2:C$117,   'azure-vm-prices-3Y'!A$2:A$117  ,"&gt;="&amp;F131*(100-$B$2)/100, 'azure-vm-prices-3Y'!B$2:B$117  ,"&gt;="&amp;G131*(100-$B$2)/100, 'azure-vm-prices-3Y'!D$2:D$117,  K131, 'azure-vm-prices-3Y'!E$2:E$117,  L131), _xlfn.MINIFS('azure-vm-prices-3Y'!I$2:I$117,   'azure-vm-prices-3Y'!A$2:A$117  ,"&gt;="&amp;F131*(100-$B$2)/100, 'azure-vm-prices-3Y'!B$2:B$117,  "&gt;="&amp;G131*(100-$B$2)/100, 'azure-vm-prices-3Y'!D$2:D$117,  K131, 'azure-vm-prices-3Y'!E$2:E$117,  L131)),"")</f>
        <v>0</v>
      </c>
      <c r="AA131" s="4">
        <f>IF(Q131="YES",N131*V131*12,"")</f>
        <v>0</v>
      </c>
      <c r="AB131" s="4">
        <f>IF(Q131="YES",X131*8760,"")</f>
        <v>0</v>
      </c>
      <c r="AC131" s="4">
        <f>IF(Q131="YES",Z131*8760,"")</f>
        <v>0</v>
      </c>
      <c r="AD131" s="4">
        <f>IF(Q131="YES",IF(P131="YES", MIN(AA131:AC131), AA131),"")</f>
        <v>0</v>
      </c>
      <c r="AE131" s="4">
        <f>IF(AND(I131="STANDARD",Q131="YES",H131&lt;'azure-standard-disk-prices'!B2, H131&gt;0),1+IF(M131="YES",1),"")</f>
        <v>0</v>
      </c>
      <c r="AF131" s="4">
        <f>IF(AND(I131="STANDARD",Q131="YES",H131&gt;'azure-standard-disk-prices'!B2,H131&lt;'azure-standard-disk-prices'!B3),1+IF(M131="YES",1),"")</f>
        <v>0</v>
      </c>
      <c r="AG131" s="4">
        <f>IF(AND(I131="STANDARD",Q131="YES",H131&gt;'azure-standard-disk-prices'!B3,H131&lt;'azure-standard-disk-prices'!B4),1+IF(M131="YES",1),"")</f>
        <v>0</v>
      </c>
      <c r="AH131" s="4">
        <f>IF(AND(I131="STANDARD",Q131="YES",H131&gt;'azure-standard-disk-prices'!B4,H131&lt;'azure-standard-disk-prices'!B5),1+IF(M131="YES",1),"")</f>
        <v>0</v>
      </c>
      <c r="AI131" s="4">
        <f>IF(AND(I131="STANDARD",Q131="YES",H131&gt;'azure-standard-disk-prices'!B5,H131&lt;'azure-standard-disk-prices'!B6),1+IF(M131="YES",1),"")</f>
        <v>0</v>
      </c>
      <c r="AJ131" s="4">
        <f>IF(AND(I131="STANDARD",Q131="YES",H131&gt;'azure-standard-disk-prices'!B6,H131&lt;'azure-standard-disk-prices'!B7),1+IF(M131="YES",1),"")</f>
        <v>0</v>
      </c>
      <c r="AK131" s="4">
        <f>IF(AND(I131="STANDARD",Q131="YES",H131&gt;'azure-standard-disk-prices'!B7,H131&lt;'azure-standard-disk-prices'!B8),1+IF(M131="YES",1),"")</f>
        <v>0</v>
      </c>
      <c r="AL131" s="4">
        <f>IF(AND(I131="STANDARD",Q131="YES",H131&gt;'azure-standard-disk-prices'!B8,H131&lt;'azure-standard-disk-prices'!B9),1+IF(M131="YES",1),"")</f>
        <v>0</v>
      </c>
      <c r="AM131" s="4">
        <f>IF(AND(I130="PREMIUM",Q130="YES",H130&lt;'azure-premium-disk-prices'!B2,H130&gt;0),1+IF(M130="YES",1),"")</f>
        <v>0</v>
      </c>
      <c r="AN131" s="4">
        <f>IF(AND(I130="PREMIUM",Q130="YES",H130&gt;'azure-premium-disk-prices'!B2,H130&lt;'azure-premium-disk-prices'!B3),1+IF(M130="YES",1),"")</f>
        <v>0</v>
      </c>
      <c r="AO131" s="4">
        <f>IF(AND(I130="PREMIUM",Q130="YES",H130&gt;'azure-premium-disk-prices'!B3,H130&lt;'azure-premium-disk-prices'!B4),1+IF(M130="YES",1),"")</f>
        <v>0</v>
      </c>
      <c r="AP131" s="4">
        <f>IF(AND(I130="PREMIUM",Q130="YES",H130&gt;'azure-premium-disk-prices'!B4,H130&lt;'azure-premium-disk-prices'!B5),1+IF(M130="YES",1),"")</f>
        <v>0</v>
      </c>
      <c r="AQ131" s="4">
        <f>IF(AND(I130="PREMIUM",Q130="YES",H130&gt;'azure-premium-disk-prices'!B5,H130&lt;'azure-premium-disk-prices'!B6),1+IF(M130="YES",1),"")</f>
        <v>0</v>
      </c>
      <c r="AR131" s="4">
        <f>IF(AND(I130="PREMIUM",Q130="YES",H130&gt;'azure-premium-disk-prices'!B6,H130&lt;'azure-premium-disk-prices'!B7),1+IF(M130="YES",1),"")</f>
        <v>0</v>
      </c>
      <c r="AS131" s="4">
        <f>IF(AND(I130="PREMIUM",Q130="YES",H130&gt;'azure-premium-disk-prices'!B7,H130&lt;'azure-premium-disk-prices'!B8),1+IF(M130="YES",1),"")</f>
        <v>0</v>
      </c>
      <c r="AT131" s="4">
        <f>IF(AND(I130="PREMIUM",Q130="YES",H130&gt;'azure-premium-disk-prices'!B8,H130&lt;'azure-premium-disk-prices'!B9),1+IF(M130="YES",1),"")</f>
        <v>0</v>
      </c>
      <c r="AU131" s="4">
        <f>IF(AND(M131="YES", Q131="YES"),1,"")</f>
        <v>0</v>
      </c>
      <c r="AV131" s="4">
        <f>IF(AND(J131="STANDARD", Q131="YES"), IF(M131="YES",2,1) ,"")</f>
        <v>0</v>
      </c>
      <c r="AW131" s="4">
        <f>IF( AND(J131="PREMIUM",  Q131="YES"), IF(M131="YES",2,1) ,"")</f>
        <v>0</v>
      </c>
    </row>
    <row r="132" spans="5:49">
      <c r="E132" s="3"/>
      <c r="F132" s="3"/>
      <c r="G132" s="3"/>
      <c r="H132" s="3"/>
      <c r="I132" s="3" t="s">
        <v>10</v>
      </c>
      <c r="J132" s="3" t="s">
        <v>10</v>
      </c>
      <c r="K132" s="3" t="s">
        <v>7</v>
      </c>
      <c r="L132" s="3" t="s">
        <v>7</v>
      </c>
      <c r="M132" s="3" t="s">
        <v>7</v>
      </c>
      <c r="N132" s="3">
        <v>730</v>
      </c>
      <c r="O132" s="3" t="s">
        <v>7</v>
      </c>
      <c r="P132" s="3" t="s">
        <v>3</v>
      </c>
      <c r="Q132" s="3">
        <f>IF(AND(E132&lt;&gt;"", F132&lt;&gt;"", G132&lt;&gt;"", H132&lt;&gt;"", I132&lt;&gt;"", J132&lt;&gt;"", K132&lt;&gt;"", L132&lt;&gt;"", M132&lt;&gt;"", N132&lt;&gt;"", O132&lt;&gt;""),"YES","NO")</f>
        <v>0</v>
      </c>
      <c r="R132" s="4">
        <f>IF(AD132=AA132, U132, IF(AD132=AB132,W132,Y132))</f>
        <v>0</v>
      </c>
      <c r="S132" s="4">
        <f>AD132</f>
        <v>0</v>
      </c>
      <c r="T132" s="4">
        <f> IF(AA132="" ,"",IF(AD132=AA132, "PAYG", IF(AD132=AB132,"1Y RI","3Y RI")))</f>
        <v>0</v>
      </c>
      <c r="U132" s="4">
        <f>IF(Q132="YES",VLOOKUP(V132 &amp; K132 &amp; L132,'azure-vm-prices-base'!G$2:H$118, 2, 0),"")</f>
        <v>0</v>
      </c>
      <c r="V132" s="4">
        <f>IF(Q132="YES", IF(O132="YES" , _xlfn.MINIFS('azure-vm-prices-base'!C$2:C$117, 'azure-vm-prices-base'!A$2:A$117,"&gt;="&amp;F132*(100-$B$2)/100, 'azure-vm-prices-base'!B$2:B$117,"&gt;="&amp;G132*(100-$B$2)/100, 'azure-vm-prices-base'!D$2:D$117,K132, 'azure-vm-prices-base'!E$2:E$117,L132), _xlfn.MINIFS('azure-vm-prices-base'!I$2:I$117, 'azure-vm-prices-base'!A$2:A$117,"&gt;="&amp;F132*(100-$B$2)/100, 'azure-vm-prices-base'!B$2:B$117,"&gt;="&amp;G132*(100-$B$2)/100, 'azure-vm-prices-base'!D$2:D$117,K132, 'azure-vm-prices-base'!E$2:E$117,L132)),"")</f>
        <v>0</v>
      </c>
      <c r="W132" s="4">
        <f>IF(Q132="YES",VLOOKUP(X132 &amp; K132 &amp; L132,'azure-vm-prices-1Y'!G$2:H$118  , 2, 0),"")</f>
        <v>0</v>
      </c>
      <c r="X132" s="4">
        <f>IF(Q132="YES", IF(O132="YES" , _xlfn.MINIFS('azure-vm-prices-1Y'!C$2:C$117,   'azure-vm-prices-1Y'!A$2:A$117  ,"&gt;="&amp;F132*(100-$B$2)/100, 'azure-vm-prices-1Y'!B$2:B$117  ,"&gt;="&amp;G132*(100-$B$2)/100, 'azure-vm-prices-1Y'!D$2:D$117,  K132, 'azure-vm-prices-1Y'!E$2:E$117,  L132), _xlfn.MINIFS('azure-vm-prices-1Y'!I$2:I$117,   'azure-vm-prices-1Y'!A$2:A$117  ,"&gt;="&amp;F132*(100-$B$2)/100, 'azure-vm-prices-1Y'!B$2:B$117,  "&gt;="&amp;G132*(100-$B$2)/100, 'azure-vm-prices-1Y'!D$2:D$117,  K132, 'azure-vm-prices-1Y'!E$2:E$117,  L132)),"")</f>
        <v>0</v>
      </c>
      <c r="Y132" s="4">
        <f>IF(Q132="YES",VLOOKUP(Z132 &amp; K132 &amp; L132,'azure-vm-prices-3Y'!G$2:H$118  , 2, 0),"")</f>
        <v>0</v>
      </c>
      <c r="Z132" s="4">
        <f>IF(Q132="YES", IF(O132="YES" , _xlfn.MINIFS('azure-vm-prices-3Y'!C$2:C$117,   'azure-vm-prices-3Y'!A$2:A$117  ,"&gt;="&amp;F132*(100-$B$2)/100, 'azure-vm-prices-3Y'!B$2:B$117  ,"&gt;="&amp;G132*(100-$B$2)/100, 'azure-vm-prices-3Y'!D$2:D$117,  K132, 'azure-vm-prices-3Y'!E$2:E$117,  L132), _xlfn.MINIFS('azure-vm-prices-3Y'!I$2:I$117,   'azure-vm-prices-3Y'!A$2:A$117  ,"&gt;="&amp;F132*(100-$B$2)/100, 'azure-vm-prices-3Y'!B$2:B$117,  "&gt;="&amp;G132*(100-$B$2)/100, 'azure-vm-prices-3Y'!D$2:D$117,  K132, 'azure-vm-prices-3Y'!E$2:E$117,  L132)),"")</f>
        <v>0</v>
      </c>
      <c r="AA132" s="4">
        <f>IF(Q132="YES",N132*V132*12,"")</f>
        <v>0</v>
      </c>
      <c r="AB132" s="4">
        <f>IF(Q132="YES",X132*8760,"")</f>
        <v>0</v>
      </c>
      <c r="AC132" s="4">
        <f>IF(Q132="YES",Z132*8760,"")</f>
        <v>0</v>
      </c>
      <c r="AD132" s="4">
        <f>IF(Q132="YES",IF(P132="YES", MIN(AA132:AC132), AA132),"")</f>
        <v>0</v>
      </c>
      <c r="AE132" s="4">
        <f>IF(AND(I132="STANDARD",Q132="YES",H132&lt;'azure-standard-disk-prices'!B2, H132&gt;0),1+IF(M132="YES",1),"")</f>
        <v>0</v>
      </c>
      <c r="AF132" s="4">
        <f>IF(AND(I132="STANDARD",Q132="YES",H132&gt;'azure-standard-disk-prices'!B2,H132&lt;'azure-standard-disk-prices'!B3),1+IF(M132="YES",1),"")</f>
        <v>0</v>
      </c>
      <c r="AG132" s="4">
        <f>IF(AND(I132="STANDARD",Q132="YES",H132&gt;'azure-standard-disk-prices'!B3,H132&lt;'azure-standard-disk-prices'!B4),1+IF(M132="YES",1),"")</f>
        <v>0</v>
      </c>
      <c r="AH132" s="4">
        <f>IF(AND(I132="STANDARD",Q132="YES",H132&gt;'azure-standard-disk-prices'!B4,H132&lt;'azure-standard-disk-prices'!B5),1+IF(M132="YES",1),"")</f>
        <v>0</v>
      </c>
      <c r="AI132" s="4">
        <f>IF(AND(I132="STANDARD",Q132="YES",H132&gt;'azure-standard-disk-prices'!B5,H132&lt;'azure-standard-disk-prices'!B6),1+IF(M132="YES",1),"")</f>
        <v>0</v>
      </c>
      <c r="AJ132" s="4">
        <f>IF(AND(I132="STANDARD",Q132="YES",H132&gt;'azure-standard-disk-prices'!B6,H132&lt;'azure-standard-disk-prices'!B7),1+IF(M132="YES",1),"")</f>
        <v>0</v>
      </c>
      <c r="AK132" s="4">
        <f>IF(AND(I132="STANDARD",Q132="YES",H132&gt;'azure-standard-disk-prices'!B7,H132&lt;'azure-standard-disk-prices'!B8),1+IF(M132="YES",1),"")</f>
        <v>0</v>
      </c>
      <c r="AL132" s="4">
        <f>IF(AND(I132="STANDARD",Q132="YES",H132&gt;'azure-standard-disk-prices'!B8,H132&lt;'azure-standard-disk-prices'!B9),1+IF(M132="YES",1),"")</f>
        <v>0</v>
      </c>
      <c r="AM132" s="4">
        <f>IF(AND(I131="PREMIUM",Q131="YES",H131&lt;'azure-premium-disk-prices'!B2,H131&gt;0),1+IF(M131="YES",1),"")</f>
        <v>0</v>
      </c>
      <c r="AN132" s="4">
        <f>IF(AND(I131="PREMIUM",Q131="YES",H131&gt;'azure-premium-disk-prices'!B2,H131&lt;'azure-premium-disk-prices'!B3),1+IF(M131="YES",1),"")</f>
        <v>0</v>
      </c>
      <c r="AO132" s="4">
        <f>IF(AND(I131="PREMIUM",Q131="YES",H131&gt;'azure-premium-disk-prices'!B3,H131&lt;'azure-premium-disk-prices'!B4),1+IF(M131="YES",1),"")</f>
        <v>0</v>
      </c>
      <c r="AP132" s="4">
        <f>IF(AND(I131="PREMIUM",Q131="YES",H131&gt;'azure-premium-disk-prices'!B4,H131&lt;'azure-premium-disk-prices'!B5),1+IF(M131="YES",1),"")</f>
        <v>0</v>
      </c>
      <c r="AQ132" s="4">
        <f>IF(AND(I131="PREMIUM",Q131="YES",H131&gt;'azure-premium-disk-prices'!B5,H131&lt;'azure-premium-disk-prices'!B6),1+IF(M131="YES",1),"")</f>
        <v>0</v>
      </c>
      <c r="AR132" s="4">
        <f>IF(AND(I131="PREMIUM",Q131="YES",H131&gt;'azure-premium-disk-prices'!B6,H131&lt;'azure-premium-disk-prices'!B7),1+IF(M131="YES",1),"")</f>
        <v>0</v>
      </c>
      <c r="AS132" s="4">
        <f>IF(AND(I131="PREMIUM",Q131="YES",H131&gt;'azure-premium-disk-prices'!B7,H131&lt;'azure-premium-disk-prices'!B8),1+IF(M131="YES",1),"")</f>
        <v>0</v>
      </c>
      <c r="AT132" s="4">
        <f>IF(AND(I131="PREMIUM",Q131="YES",H131&gt;'azure-premium-disk-prices'!B8,H131&lt;'azure-premium-disk-prices'!B9),1+IF(M131="YES",1),"")</f>
        <v>0</v>
      </c>
      <c r="AU132" s="4">
        <f>IF(AND(M132="YES", Q132="YES"),1,"")</f>
        <v>0</v>
      </c>
      <c r="AV132" s="4">
        <f>IF(AND(J132="STANDARD", Q132="YES"), IF(M132="YES",2,1) ,"")</f>
        <v>0</v>
      </c>
      <c r="AW132" s="4">
        <f>IF( AND(J132="PREMIUM",  Q132="YES"), IF(M132="YES",2,1) ,"")</f>
        <v>0</v>
      </c>
    </row>
    <row r="133" spans="5:49">
      <c r="E133" s="3"/>
      <c r="F133" s="3"/>
      <c r="G133" s="3"/>
      <c r="H133" s="3"/>
      <c r="I133" s="3" t="s">
        <v>10</v>
      </c>
      <c r="J133" s="3" t="s">
        <v>10</v>
      </c>
      <c r="K133" s="3" t="s">
        <v>7</v>
      </c>
      <c r="L133" s="3" t="s">
        <v>7</v>
      </c>
      <c r="M133" s="3" t="s">
        <v>7</v>
      </c>
      <c r="N133" s="3">
        <v>730</v>
      </c>
      <c r="O133" s="3" t="s">
        <v>7</v>
      </c>
      <c r="P133" s="3" t="s">
        <v>3</v>
      </c>
      <c r="Q133" s="3">
        <f>IF(AND(E133&lt;&gt;"", F133&lt;&gt;"", G133&lt;&gt;"", H133&lt;&gt;"", I133&lt;&gt;"", J133&lt;&gt;"", K133&lt;&gt;"", L133&lt;&gt;"", M133&lt;&gt;"", N133&lt;&gt;"", O133&lt;&gt;""),"YES","NO")</f>
        <v>0</v>
      </c>
      <c r="R133" s="4">
        <f>IF(AD133=AA133, U133, IF(AD133=AB133,W133,Y133))</f>
        <v>0</v>
      </c>
      <c r="S133" s="4">
        <f>AD133</f>
        <v>0</v>
      </c>
      <c r="T133" s="4">
        <f> IF(AA133="" ,"",IF(AD133=AA133, "PAYG", IF(AD133=AB133,"1Y RI","3Y RI")))</f>
        <v>0</v>
      </c>
      <c r="U133" s="4">
        <f>IF(Q133="YES",VLOOKUP(V133 &amp; K133 &amp; L133,'azure-vm-prices-base'!G$2:H$118, 2, 0),"")</f>
        <v>0</v>
      </c>
      <c r="V133" s="4">
        <f>IF(Q133="YES", IF(O133="YES" , _xlfn.MINIFS('azure-vm-prices-base'!C$2:C$117, 'azure-vm-prices-base'!A$2:A$117,"&gt;="&amp;F133*(100-$B$2)/100, 'azure-vm-prices-base'!B$2:B$117,"&gt;="&amp;G133*(100-$B$2)/100, 'azure-vm-prices-base'!D$2:D$117,K133, 'azure-vm-prices-base'!E$2:E$117,L133), _xlfn.MINIFS('azure-vm-prices-base'!I$2:I$117, 'azure-vm-prices-base'!A$2:A$117,"&gt;="&amp;F133*(100-$B$2)/100, 'azure-vm-prices-base'!B$2:B$117,"&gt;="&amp;G133*(100-$B$2)/100, 'azure-vm-prices-base'!D$2:D$117,K133, 'azure-vm-prices-base'!E$2:E$117,L133)),"")</f>
        <v>0</v>
      </c>
      <c r="W133" s="4">
        <f>IF(Q133="YES",VLOOKUP(X133 &amp; K133 &amp; L133,'azure-vm-prices-1Y'!G$2:H$118  , 2, 0),"")</f>
        <v>0</v>
      </c>
      <c r="X133" s="4">
        <f>IF(Q133="YES", IF(O133="YES" , _xlfn.MINIFS('azure-vm-prices-1Y'!C$2:C$117,   'azure-vm-prices-1Y'!A$2:A$117  ,"&gt;="&amp;F133*(100-$B$2)/100, 'azure-vm-prices-1Y'!B$2:B$117  ,"&gt;="&amp;G133*(100-$B$2)/100, 'azure-vm-prices-1Y'!D$2:D$117,  K133, 'azure-vm-prices-1Y'!E$2:E$117,  L133), _xlfn.MINIFS('azure-vm-prices-1Y'!I$2:I$117,   'azure-vm-prices-1Y'!A$2:A$117  ,"&gt;="&amp;F133*(100-$B$2)/100, 'azure-vm-prices-1Y'!B$2:B$117,  "&gt;="&amp;G133*(100-$B$2)/100, 'azure-vm-prices-1Y'!D$2:D$117,  K133, 'azure-vm-prices-1Y'!E$2:E$117,  L133)),"")</f>
        <v>0</v>
      </c>
      <c r="Y133" s="4">
        <f>IF(Q133="YES",VLOOKUP(Z133 &amp; K133 &amp; L133,'azure-vm-prices-3Y'!G$2:H$118  , 2, 0),"")</f>
        <v>0</v>
      </c>
      <c r="Z133" s="4">
        <f>IF(Q133="YES", IF(O133="YES" , _xlfn.MINIFS('azure-vm-prices-3Y'!C$2:C$117,   'azure-vm-prices-3Y'!A$2:A$117  ,"&gt;="&amp;F133*(100-$B$2)/100, 'azure-vm-prices-3Y'!B$2:B$117  ,"&gt;="&amp;G133*(100-$B$2)/100, 'azure-vm-prices-3Y'!D$2:D$117,  K133, 'azure-vm-prices-3Y'!E$2:E$117,  L133), _xlfn.MINIFS('azure-vm-prices-3Y'!I$2:I$117,   'azure-vm-prices-3Y'!A$2:A$117  ,"&gt;="&amp;F133*(100-$B$2)/100, 'azure-vm-prices-3Y'!B$2:B$117,  "&gt;="&amp;G133*(100-$B$2)/100, 'azure-vm-prices-3Y'!D$2:D$117,  K133, 'azure-vm-prices-3Y'!E$2:E$117,  L133)),"")</f>
        <v>0</v>
      </c>
      <c r="AA133" s="4">
        <f>IF(Q133="YES",N133*V133*12,"")</f>
        <v>0</v>
      </c>
      <c r="AB133" s="4">
        <f>IF(Q133="YES",X133*8760,"")</f>
        <v>0</v>
      </c>
      <c r="AC133" s="4">
        <f>IF(Q133="YES",Z133*8760,"")</f>
        <v>0</v>
      </c>
      <c r="AD133" s="4">
        <f>IF(Q133="YES",IF(P133="YES", MIN(AA133:AC133), AA133),"")</f>
        <v>0</v>
      </c>
      <c r="AE133" s="4">
        <f>IF(AND(I133="STANDARD",Q133="YES",H133&lt;'azure-standard-disk-prices'!B2, H133&gt;0),1+IF(M133="YES",1),"")</f>
        <v>0</v>
      </c>
      <c r="AF133" s="4">
        <f>IF(AND(I133="STANDARD",Q133="YES",H133&gt;'azure-standard-disk-prices'!B2,H133&lt;'azure-standard-disk-prices'!B3),1+IF(M133="YES",1),"")</f>
        <v>0</v>
      </c>
      <c r="AG133" s="4">
        <f>IF(AND(I133="STANDARD",Q133="YES",H133&gt;'azure-standard-disk-prices'!B3,H133&lt;'azure-standard-disk-prices'!B4),1+IF(M133="YES",1),"")</f>
        <v>0</v>
      </c>
      <c r="AH133" s="4">
        <f>IF(AND(I133="STANDARD",Q133="YES",H133&gt;'azure-standard-disk-prices'!B4,H133&lt;'azure-standard-disk-prices'!B5),1+IF(M133="YES",1),"")</f>
        <v>0</v>
      </c>
      <c r="AI133" s="4">
        <f>IF(AND(I133="STANDARD",Q133="YES",H133&gt;'azure-standard-disk-prices'!B5,H133&lt;'azure-standard-disk-prices'!B6),1+IF(M133="YES",1),"")</f>
        <v>0</v>
      </c>
      <c r="AJ133" s="4">
        <f>IF(AND(I133="STANDARD",Q133="YES",H133&gt;'azure-standard-disk-prices'!B6,H133&lt;'azure-standard-disk-prices'!B7),1+IF(M133="YES",1),"")</f>
        <v>0</v>
      </c>
      <c r="AK133" s="4">
        <f>IF(AND(I133="STANDARD",Q133="YES",H133&gt;'azure-standard-disk-prices'!B7,H133&lt;'azure-standard-disk-prices'!B8),1+IF(M133="YES",1),"")</f>
        <v>0</v>
      </c>
      <c r="AL133" s="4">
        <f>IF(AND(I133="STANDARD",Q133="YES",H133&gt;'azure-standard-disk-prices'!B8,H133&lt;'azure-standard-disk-prices'!B9),1+IF(M133="YES",1),"")</f>
        <v>0</v>
      </c>
      <c r="AM133" s="4">
        <f>IF(AND(I132="PREMIUM",Q132="YES",H132&lt;'azure-premium-disk-prices'!B2,H132&gt;0),1+IF(M132="YES",1),"")</f>
        <v>0</v>
      </c>
      <c r="AN133" s="4">
        <f>IF(AND(I132="PREMIUM",Q132="YES",H132&gt;'azure-premium-disk-prices'!B2,H132&lt;'azure-premium-disk-prices'!B3),1+IF(M132="YES",1),"")</f>
        <v>0</v>
      </c>
      <c r="AO133" s="4">
        <f>IF(AND(I132="PREMIUM",Q132="YES",H132&gt;'azure-premium-disk-prices'!B3,H132&lt;'azure-premium-disk-prices'!B4),1+IF(M132="YES",1),"")</f>
        <v>0</v>
      </c>
      <c r="AP133" s="4">
        <f>IF(AND(I132="PREMIUM",Q132="YES",H132&gt;'azure-premium-disk-prices'!B4,H132&lt;'azure-premium-disk-prices'!B5),1+IF(M132="YES",1),"")</f>
        <v>0</v>
      </c>
      <c r="AQ133" s="4">
        <f>IF(AND(I132="PREMIUM",Q132="YES",H132&gt;'azure-premium-disk-prices'!B5,H132&lt;'azure-premium-disk-prices'!B6),1+IF(M132="YES",1),"")</f>
        <v>0</v>
      </c>
      <c r="AR133" s="4">
        <f>IF(AND(I132="PREMIUM",Q132="YES",H132&gt;'azure-premium-disk-prices'!B6,H132&lt;'azure-premium-disk-prices'!B7),1+IF(M132="YES",1),"")</f>
        <v>0</v>
      </c>
      <c r="AS133" s="4">
        <f>IF(AND(I132="PREMIUM",Q132="YES",H132&gt;'azure-premium-disk-prices'!B7,H132&lt;'azure-premium-disk-prices'!B8),1+IF(M132="YES",1),"")</f>
        <v>0</v>
      </c>
      <c r="AT133" s="4">
        <f>IF(AND(I132="PREMIUM",Q132="YES",H132&gt;'azure-premium-disk-prices'!B8,H132&lt;'azure-premium-disk-prices'!B9),1+IF(M132="YES",1),"")</f>
        <v>0</v>
      </c>
      <c r="AU133" s="4">
        <f>IF(AND(M133="YES", Q133="YES"),1,"")</f>
        <v>0</v>
      </c>
      <c r="AV133" s="4">
        <f>IF(AND(J133="STANDARD", Q133="YES"), IF(M133="YES",2,1) ,"")</f>
        <v>0</v>
      </c>
      <c r="AW133" s="4">
        <f>IF( AND(J133="PREMIUM",  Q133="YES"), IF(M133="YES",2,1) ,"")</f>
        <v>0</v>
      </c>
    </row>
    <row r="134" spans="5:49">
      <c r="E134" s="3"/>
      <c r="F134" s="3"/>
      <c r="G134" s="3"/>
      <c r="H134" s="3"/>
      <c r="I134" s="3" t="s">
        <v>10</v>
      </c>
      <c r="J134" s="3" t="s">
        <v>10</v>
      </c>
      <c r="K134" s="3" t="s">
        <v>7</v>
      </c>
      <c r="L134" s="3" t="s">
        <v>7</v>
      </c>
      <c r="M134" s="3" t="s">
        <v>7</v>
      </c>
      <c r="N134" s="3">
        <v>730</v>
      </c>
      <c r="O134" s="3" t="s">
        <v>7</v>
      </c>
      <c r="P134" s="3" t="s">
        <v>3</v>
      </c>
      <c r="Q134" s="3">
        <f>IF(AND(E134&lt;&gt;"", F134&lt;&gt;"", G134&lt;&gt;"", H134&lt;&gt;"", I134&lt;&gt;"", J134&lt;&gt;"", K134&lt;&gt;"", L134&lt;&gt;"", M134&lt;&gt;"", N134&lt;&gt;"", O134&lt;&gt;""),"YES","NO")</f>
        <v>0</v>
      </c>
      <c r="R134" s="4">
        <f>IF(AD134=AA134, U134, IF(AD134=AB134,W134,Y134))</f>
        <v>0</v>
      </c>
      <c r="S134" s="4">
        <f>AD134</f>
        <v>0</v>
      </c>
      <c r="T134" s="4">
        <f> IF(AA134="" ,"",IF(AD134=AA134, "PAYG", IF(AD134=AB134,"1Y RI","3Y RI")))</f>
        <v>0</v>
      </c>
      <c r="U134" s="4">
        <f>IF(Q134="YES",VLOOKUP(V134 &amp; K134 &amp; L134,'azure-vm-prices-base'!G$2:H$118, 2, 0),"")</f>
        <v>0</v>
      </c>
      <c r="V134" s="4">
        <f>IF(Q134="YES", IF(O134="YES" , _xlfn.MINIFS('azure-vm-prices-base'!C$2:C$117, 'azure-vm-prices-base'!A$2:A$117,"&gt;="&amp;F134*(100-$B$2)/100, 'azure-vm-prices-base'!B$2:B$117,"&gt;="&amp;G134*(100-$B$2)/100, 'azure-vm-prices-base'!D$2:D$117,K134, 'azure-vm-prices-base'!E$2:E$117,L134), _xlfn.MINIFS('azure-vm-prices-base'!I$2:I$117, 'azure-vm-prices-base'!A$2:A$117,"&gt;="&amp;F134*(100-$B$2)/100, 'azure-vm-prices-base'!B$2:B$117,"&gt;="&amp;G134*(100-$B$2)/100, 'azure-vm-prices-base'!D$2:D$117,K134, 'azure-vm-prices-base'!E$2:E$117,L134)),"")</f>
        <v>0</v>
      </c>
      <c r="W134" s="4">
        <f>IF(Q134="YES",VLOOKUP(X134 &amp; K134 &amp; L134,'azure-vm-prices-1Y'!G$2:H$118  , 2, 0),"")</f>
        <v>0</v>
      </c>
      <c r="X134" s="4">
        <f>IF(Q134="YES", IF(O134="YES" , _xlfn.MINIFS('azure-vm-prices-1Y'!C$2:C$117,   'azure-vm-prices-1Y'!A$2:A$117  ,"&gt;="&amp;F134*(100-$B$2)/100, 'azure-vm-prices-1Y'!B$2:B$117  ,"&gt;="&amp;G134*(100-$B$2)/100, 'azure-vm-prices-1Y'!D$2:D$117,  K134, 'azure-vm-prices-1Y'!E$2:E$117,  L134), _xlfn.MINIFS('azure-vm-prices-1Y'!I$2:I$117,   'azure-vm-prices-1Y'!A$2:A$117  ,"&gt;="&amp;F134*(100-$B$2)/100, 'azure-vm-prices-1Y'!B$2:B$117,  "&gt;="&amp;G134*(100-$B$2)/100, 'azure-vm-prices-1Y'!D$2:D$117,  K134, 'azure-vm-prices-1Y'!E$2:E$117,  L134)),"")</f>
        <v>0</v>
      </c>
      <c r="Y134" s="4">
        <f>IF(Q134="YES",VLOOKUP(Z134 &amp; K134 &amp; L134,'azure-vm-prices-3Y'!G$2:H$118  , 2, 0),"")</f>
        <v>0</v>
      </c>
      <c r="Z134" s="4">
        <f>IF(Q134="YES", IF(O134="YES" , _xlfn.MINIFS('azure-vm-prices-3Y'!C$2:C$117,   'azure-vm-prices-3Y'!A$2:A$117  ,"&gt;="&amp;F134*(100-$B$2)/100, 'azure-vm-prices-3Y'!B$2:B$117  ,"&gt;="&amp;G134*(100-$B$2)/100, 'azure-vm-prices-3Y'!D$2:D$117,  K134, 'azure-vm-prices-3Y'!E$2:E$117,  L134), _xlfn.MINIFS('azure-vm-prices-3Y'!I$2:I$117,   'azure-vm-prices-3Y'!A$2:A$117  ,"&gt;="&amp;F134*(100-$B$2)/100, 'azure-vm-prices-3Y'!B$2:B$117,  "&gt;="&amp;G134*(100-$B$2)/100, 'azure-vm-prices-3Y'!D$2:D$117,  K134, 'azure-vm-prices-3Y'!E$2:E$117,  L134)),"")</f>
        <v>0</v>
      </c>
      <c r="AA134" s="4">
        <f>IF(Q134="YES",N134*V134*12,"")</f>
        <v>0</v>
      </c>
      <c r="AB134" s="4">
        <f>IF(Q134="YES",X134*8760,"")</f>
        <v>0</v>
      </c>
      <c r="AC134" s="4">
        <f>IF(Q134="YES",Z134*8760,"")</f>
        <v>0</v>
      </c>
      <c r="AD134" s="4">
        <f>IF(Q134="YES",IF(P134="YES", MIN(AA134:AC134), AA134),"")</f>
        <v>0</v>
      </c>
      <c r="AE134" s="4">
        <f>IF(AND(I134="STANDARD",Q134="YES",H134&lt;'azure-standard-disk-prices'!B2, H134&gt;0),1+IF(M134="YES",1),"")</f>
        <v>0</v>
      </c>
      <c r="AF134" s="4">
        <f>IF(AND(I134="STANDARD",Q134="YES",H134&gt;'azure-standard-disk-prices'!B2,H134&lt;'azure-standard-disk-prices'!B3),1+IF(M134="YES",1),"")</f>
        <v>0</v>
      </c>
      <c r="AG134" s="4">
        <f>IF(AND(I134="STANDARD",Q134="YES",H134&gt;'azure-standard-disk-prices'!B3,H134&lt;'azure-standard-disk-prices'!B4),1+IF(M134="YES",1),"")</f>
        <v>0</v>
      </c>
      <c r="AH134" s="4">
        <f>IF(AND(I134="STANDARD",Q134="YES",H134&gt;'azure-standard-disk-prices'!B4,H134&lt;'azure-standard-disk-prices'!B5),1+IF(M134="YES",1),"")</f>
        <v>0</v>
      </c>
      <c r="AI134" s="4">
        <f>IF(AND(I134="STANDARD",Q134="YES",H134&gt;'azure-standard-disk-prices'!B5,H134&lt;'azure-standard-disk-prices'!B6),1+IF(M134="YES",1),"")</f>
        <v>0</v>
      </c>
      <c r="AJ134" s="4">
        <f>IF(AND(I134="STANDARD",Q134="YES",H134&gt;'azure-standard-disk-prices'!B6,H134&lt;'azure-standard-disk-prices'!B7),1+IF(M134="YES",1),"")</f>
        <v>0</v>
      </c>
      <c r="AK134" s="4">
        <f>IF(AND(I134="STANDARD",Q134="YES",H134&gt;'azure-standard-disk-prices'!B7,H134&lt;'azure-standard-disk-prices'!B8),1+IF(M134="YES",1),"")</f>
        <v>0</v>
      </c>
      <c r="AL134" s="4">
        <f>IF(AND(I134="STANDARD",Q134="YES",H134&gt;'azure-standard-disk-prices'!B8,H134&lt;'azure-standard-disk-prices'!B9),1+IF(M134="YES",1),"")</f>
        <v>0</v>
      </c>
      <c r="AM134" s="4">
        <f>IF(AND(I133="PREMIUM",Q133="YES",H133&lt;'azure-premium-disk-prices'!B2,H133&gt;0),1+IF(M133="YES",1),"")</f>
        <v>0</v>
      </c>
      <c r="AN134" s="4">
        <f>IF(AND(I133="PREMIUM",Q133="YES",H133&gt;'azure-premium-disk-prices'!B2,H133&lt;'azure-premium-disk-prices'!B3),1+IF(M133="YES",1),"")</f>
        <v>0</v>
      </c>
      <c r="AO134" s="4">
        <f>IF(AND(I133="PREMIUM",Q133="YES",H133&gt;'azure-premium-disk-prices'!B3,H133&lt;'azure-premium-disk-prices'!B4),1+IF(M133="YES",1),"")</f>
        <v>0</v>
      </c>
      <c r="AP134" s="4">
        <f>IF(AND(I133="PREMIUM",Q133="YES",H133&gt;'azure-premium-disk-prices'!B4,H133&lt;'azure-premium-disk-prices'!B5),1+IF(M133="YES",1),"")</f>
        <v>0</v>
      </c>
      <c r="AQ134" s="4">
        <f>IF(AND(I133="PREMIUM",Q133="YES",H133&gt;'azure-premium-disk-prices'!B5,H133&lt;'azure-premium-disk-prices'!B6),1+IF(M133="YES",1),"")</f>
        <v>0</v>
      </c>
      <c r="AR134" s="4">
        <f>IF(AND(I133="PREMIUM",Q133="YES",H133&gt;'azure-premium-disk-prices'!B6,H133&lt;'azure-premium-disk-prices'!B7),1+IF(M133="YES",1),"")</f>
        <v>0</v>
      </c>
      <c r="AS134" s="4">
        <f>IF(AND(I133="PREMIUM",Q133="YES",H133&gt;'azure-premium-disk-prices'!B7,H133&lt;'azure-premium-disk-prices'!B8),1+IF(M133="YES",1),"")</f>
        <v>0</v>
      </c>
      <c r="AT134" s="4">
        <f>IF(AND(I133="PREMIUM",Q133="YES",H133&gt;'azure-premium-disk-prices'!B8,H133&lt;'azure-premium-disk-prices'!B9),1+IF(M133="YES",1),"")</f>
        <v>0</v>
      </c>
      <c r="AU134" s="4">
        <f>IF(AND(M134="YES", Q134="YES"),1,"")</f>
        <v>0</v>
      </c>
      <c r="AV134" s="4">
        <f>IF(AND(J134="STANDARD", Q134="YES"), IF(M134="YES",2,1) ,"")</f>
        <v>0</v>
      </c>
      <c r="AW134" s="4">
        <f>IF( AND(J134="PREMIUM",  Q134="YES"), IF(M134="YES",2,1) ,"")</f>
        <v>0</v>
      </c>
    </row>
    <row r="135" spans="5:49">
      <c r="E135" s="3"/>
      <c r="F135" s="3"/>
      <c r="G135" s="3"/>
      <c r="H135" s="3"/>
      <c r="I135" s="3" t="s">
        <v>10</v>
      </c>
      <c r="J135" s="3" t="s">
        <v>10</v>
      </c>
      <c r="K135" s="3" t="s">
        <v>7</v>
      </c>
      <c r="L135" s="3" t="s">
        <v>7</v>
      </c>
      <c r="M135" s="3" t="s">
        <v>7</v>
      </c>
      <c r="N135" s="3">
        <v>730</v>
      </c>
      <c r="O135" s="3" t="s">
        <v>7</v>
      </c>
      <c r="P135" s="3" t="s">
        <v>3</v>
      </c>
      <c r="Q135" s="3">
        <f>IF(AND(E135&lt;&gt;"", F135&lt;&gt;"", G135&lt;&gt;"", H135&lt;&gt;"", I135&lt;&gt;"", J135&lt;&gt;"", K135&lt;&gt;"", L135&lt;&gt;"", M135&lt;&gt;"", N135&lt;&gt;"", O135&lt;&gt;""),"YES","NO")</f>
        <v>0</v>
      </c>
      <c r="R135" s="4">
        <f>IF(AD135=AA135, U135, IF(AD135=AB135,W135,Y135))</f>
        <v>0</v>
      </c>
      <c r="S135" s="4">
        <f>AD135</f>
        <v>0</v>
      </c>
      <c r="T135" s="4">
        <f> IF(AA135="" ,"",IF(AD135=AA135, "PAYG", IF(AD135=AB135,"1Y RI","3Y RI")))</f>
        <v>0</v>
      </c>
      <c r="U135" s="4">
        <f>IF(Q135="YES",VLOOKUP(V135 &amp; K135 &amp; L135,'azure-vm-prices-base'!G$2:H$118, 2, 0),"")</f>
        <v>0</v>
      </c>
      <c r="V135" s="4">
        <f>IF(Q135="YES", IF(O135="YES" , _xlfn.MINIFS('azure-vm-prices-base'!C$2:C$117, 'azure-vm-prices-base'!A$2:A$117,"&gt;="&amp;F135*(100-$B$2)/100, 'azure-vm-prices-base'!B$2:B$117,"&gt;="&amp;G135*(100-$B$2)/100, 'azure-vm-prices-base'!D$2:D$117,K135, 'azure-vm-prices-base'!E$2:E$117,L135), _xlfn.MINIFS('azure-vm-prices-base'!I$2:I$117, 'azure-vm-prices-base'!A$2:A$117,"&gt;="&amp;F135*(100-$B$2)/100, 'azure-vm-prices-base'!B$2:B$117,"&gt;="&amp;G135*(100-$B$2)/100, 'azure-vm-prices-base'!D$2:D$117,K135, 'azure-vm-prices-base'!E$2:E$117,L135)),"")</f>
        <v>0</v>
      </c>
      <c r="W135" s="4">
        <f>IF(Q135="YES",VLOOKUP(X135 &amp; K135 &amp; L135,'azure-vm-prices-1Y'!G$2:H$118  , 2, 0),"")</f>
        <v>0</v>
      </c>
      <c r="X135" s="4">
        <f>IF(Q135="YES", IF(O135="YES" , _xlfn.MINIFS('azure-vm-prices-1Y'!C$2:C$117,   'azure-vm-prices-1Y'!A$2:A$117  ,"&gt;="&amp;F135*(100-$B$2)/100, 'azure-vm-prices-1Y'!B$2:B$117  ,"&gt;="&amp;G135*(100-$B$2)/100, 'azure-vm-prices-1Y'!D$2:D$117,  K135, 'azure-vm-prices-1Y'!E$2:E$117,  L135), _xlfn.MINIFS('azure-vm-prices-1Y'!I$2:I$117,   'azure-vm-prices-1Y'!A$2:A$117  ,"&gt;="&amp;F135*(100-$B$2)/100, 'azure-vm-prices-1Y'!B$2:B$117,  "&gt;="&amp;G135*(100-$B$2)/100, 'azure-vm-prices-1Y'!D$2:D$117,  K135, 'azure-vm-prices-1Y'!E$2:E$117,  L135)),"")</f>
        <v>0</v>
      </c>
      <c r="Y135" s="4">
        <f>IF(Q135="YES",VLOOKUP(Z135 &amp; K135 &amp; L135,'azure-vm-prices-3Y'!G$2:H$118  , 2, 0),"")</f>
        <v>0</v>
      </c>
      <c r="Z135" s="4">
        <f>IF(Q135="YES", IF(O135="YES" , _xlfn.MINIFS('azure-vm-prices-3Y'!C$2:C$117,   'azure-vm-prices-3Y'!A$2:A$117  ,"&gt;="&amp;F135*(100-$B$2)/100, 'azure-vm-prices-3Y'!B$2:B$117  ,"&gt;="&amp;G135*(100-$B$2)/100, 'azure-vm-prices-3Y'!D$2:D$117,  K135, 'azure-vm-prices-3Y'!E$2:E$117,  L135), _xlfn.MINIFS('azure-vm-prices-3Y'!I$2:I$117,   'azure-vm-prices-3Y'!A$2:A$117  ,"&gt;="&amp;F135*(100-$B$2)/100, 'azure-vm-prices-3Y'!B$2:B$117,  "&gt;="&amp;G135*(100-$B$2)/100, 'azure-vm-prices-3Y'!D$2:D$117,  K135, 'azure-vm-prices-3Y'!E$2:E$117,  L135)),"")</f>
        <v>0</v>
      </c>
      <c r="AA135" s="4">
        <f>IF(Q135="YES",N135*V135*12,"")</f>
        <v>0</v>
      </c>
      <c r="AB135" s="4">
        <f>IF(Q135="YES",X135*8760,"")</f>
        <v>0</v>
      </c>
      <c r="AC135" s="4">
        <f>IF(Q135="YES",Z135*8760,"")</f>
        <v>0</v>
      </c>
      <c r="AD135" s="4">
        <f>IF(Q135="YES",IF(P135="YES", MIN(AA135:AC135), AA135),"")</f>
        <v>0</v>
      </c>
      <c r="AE135" s="4">
        <f>IF(AND(I135="STANDARD",Q135="YES",H135&lt;'azure-standard-disk-prices'!B2, H135&gt;0),1+IF(M135="YES",1),"")</f>
        <v>0</v>
      </c>
      <c r="AF135" s="4">
        <f>IF(AND(I135="STANDARD",Q135="YES",H135&gt;'azure-standard-disk-prices'!B2,H135&lt;'azure-standard-disk-prices'!B3),1+IF(M135="YES",1),"")</f>
        <v>0</v>
      </c>
      <c r="AG135" s="4">
        <f>IF(AND(I135="STANDARD",Q135="YES",H135&gt;'azure-standard-disk-prices'!B3,H135&lt;'azure-standard-disk-prices'!B4),1+IF(M135="YES",1),"")</f>
        <v>0</v>
      </c>
      <c r="AH135" s="4">
        <f>IF(AND(I135="STANDARD",Q135="YES",H135&gt;'azure-standard-disk-prices'!B4,H135&lt;'azure-standard-disk-prices'!B5),1+IF(M135="YES",1),"")</f>
        <v>0</v>
      </c>
      <c r="AI135" s="4">
        <f>IF(AND(I135="STANDARD",Q135="YES",H135&gt;'azure-standard-disk-prices'!B5,H135&lt;'azure-standard-disk-prices'!B6),1+IF(M135="YES",1),"")</f>
        <v>0</v>
      </c>
      <c r="AJ135" s="4">
        <f>IF(AND(I135="STANDARD",Q135="YES",H135&gt;'azure-standard-disk-prices'!B6,H135&lt;'azure-standard-disk-prices'!B7),1+IF(M135="YES",1),"")</f>
        <v>0</v>
      </c>
      <c r="AK135" s="4">
        <f>IF(AND(I135="STANDARD",Q135="YES",H135&gt;'azure-standard-disk-prices'!B7,H135&lt;'azure-standard-disk-prices'!B8),1+IF(M135="YES",1),"")</f>
        <v>0</v>
      </c>
      <c r="AL135" s="4">
        <f>IF(AND(I135="STANDARD",Q135="YES",H135&gt;'azure-standard-disk-prices'!B8,H135&lt;'azure-standard-disk-prices'!B9),1+IF(M135="YES",1),"")</f>
        <v>0</v>
      </c>
      <c r="AM135" s="4">
        <f>IF(AND(I134="PREMIUM",Q134="YES",H134&lt;'azure-premium-disk-prices'!B2,H134&gt;0),1+IF(M134="YES",1),"")</f>
        <v>0</v>
      </c>
      <c r="AN135" s="4">
        <f>IF(AND(I134="PREMIUM",Q134="YES",H134&gt;'azure-premium-disk-prices'!B2,H134&lt;'azure-premium-disk-prices'!B3),1+IF(M134="YES",1),"")</f>
        <v>0</v>
      </c>
      <c r="AO135" s="4">
        <f>IF(AND(I134="PREMIUM",Q134="YES",H134&gt;'azure-premium-disk-prices'!B3,H134&lt;'azure-premium-disk-prices'!B4),1+IF(M134="YES",1),"")</f>
        <v>0</v>
      </c>
      <c r="AP135" s="4">
        <f>IF(AND(I134="PREMIUM",Q134="YES",H134&gt;'azure-premium-disk-prices'!B4,H134&lt;'azure-premium-disk-prices'!B5),1+IF(M134="YES",1),"")</f>
        <v>0</v>
      </c>
      <c r="AQ135" s="4">
        <f>IF(AND(I134="PREMIUM",Q134="YES",H134&gt;'azure-premium-disk-prices'!B5,H134&lt;'azure-premium-disk-prices'!B6),1+IF(M134="YES",1),"")</f>
        <v>0</v>
      </c>
      <c r="AR135" s="4">
        <f>IF(AND(I134="PREMIUM",Q134="YES",H134&gt;'azure-premium-disk-prices'!B6,H134&lt;'azure-premium-disk-prices'!B7),1+IF(M134="YES",1),"")</f>
        <v>0</v>
      </c>
      <c r="AS135" s="4">
        <f>IF(AND(I134="PREMIUM",Q134="YES",H134&gt;'azure-premium-disk-prices'!B7,H134&lt;'azure-premium-disk-prices'!B8),1+IF(M134="YES",1),"")</f>
        <v>0</v>
      </c>
      <c r="AT135" s="4">
        <f>IF(AND(I134="PREMIUM",Q134="YES",H134&gt;'azure-premium-disk-prices'!B8,H134&lt;'azure-premium-disk-prices'!B9),1+IF(M134="YES",1),"")</f>
        <v>0</v>
      </c>
      <c r="AU135" s="4">
        <f>IF(AND(M135="YES", Q135="YES"),1,"")</f>
        <v>0</v>
      </c>
      <c r="AV135" s="4">
        <f>IF(AND(J135="STANDARD", Q135="YES"), IF(M135="YES",2,1) ,"")</f>
        <v>0</v>
      </c>
      <c r="AW135" s="4">
        <f>IF( AND(J135="PREMIUM",  Q135="YES"), IF(M135="YES",2,1) ,"")</f>
        <v>0</v>
      </c>
    </row>
    <row r="136" spans="5:49">
      <c r="E136" s="3"/>
      <c r="F136" s="3"/>
      <c r="G136" s="3"/>
      <c r="H136" s="3"/>
      <c r="I136" s="3" t="s">
        <v>10</v>
      </c>
      <c r="J136" s="3" t="s">
        <v>10</v>
      </c>
      <c r="K136" s="3" t="s">
        <v>7</v>
      </c>
      <c r="L136" s="3" t="s">
        <v>7</v>
      </c>
      <c r="M136" s="3" t="s">
        <v>7</v>
      </c>
      <c r="N136" s="3">
        <v>730</v>
      </c>
      <c r="O136" s="3" t="s">
        <v>7</v>
      </c>
      <c r="P136" s="3" t="s">
        <v>3</v>
      </c>
      <c r="Q136" s="3">
        <f>IF(AND(E136&lt;&gt;"", F136&lt;&gt;"", G136&lt;&gt;"", H136&lt;&gt;"", I136&lt;&gt;"", J136&lt;&gt;"", K136&lt;&gt;"", L136&lt;&gt;"", M136&lt;&gt;"", N136&lt;&gt;"", O136&lt;&gt;""),"YES","NO")</f>
        <v>0</v>
      </c>
      <c r="R136" s="4">
        <f>IF(AD136=AA136, U136, IF(AD136=AB136,W136,Y136))</f>
        <v>0</v>
      </c>
      <c r="S136" s="4">
        <f>AD136</f>
        <v>0</v>
      </c>
      <c r="T136" s="4">
        <f> IF(AA136="" ,"",IF(AD136=AA136, "PAYG", IF(AD136=AB136,"1Y RI","3Y RI")))</f>
        <v>0</v>
      </c>
      <c r="U136" s="4">
        <f>IF(Q136="YES",VLOOKUP(V136 &amp; K136 &amp; L136,'azure-vm-prices-base'!G$2:H$118, 2, 0),"")</f>
        <v>0</v>
      </c>
      <c r="V136" s="4">
        <f>IF(Q136="YES", IF(O136="YES" , _xlfn.MINIFS('azure-vm-prices-base'!C$2:C$117, 'azure-vm-prices-base'!A$2:A$117,"&gt;="&amp;F136*(100-$B$2)/100, 'azure-vm-prices-base'!B$2:B$117,"&gt;="&amp;G136*(100-$B$2)/100, 'azure-vm-prices-base'!D$2:D$117,K136, 'azure-vm-prices-base'!E$2:E$117,L136), _xlfn.MINIFS('azure-vm-prices-base'!I$2:I$117, 'azure-vm-prices-base'!A$2:A$117,"&gt;="&amp;F136*(100-$B$2)/100, 'azure-vm-prices-base'!B$2:B$117,"&gt;="&amp;G136*(100-$B$2)/100, 'azure-vm-prices-base'!D$2:D$117,K136, 'azure-vm-prices-base'!E$2:E$117,L136)),"")</f>
        <v>0</v>
      </c>
      <c r="W136" s="4">
        <f>IF(Q136="YES",VLOOKUP(X136 &amp; K136 &amp; L136,'azure-vm-prices-1Y'!G$2:H$118  , 2, 0),"")</f>
        <v>0</v>
      </c>
      <c r="X136" s="4">
        <f>IF(Q136="YES", IF(O136="YES" , _xlfn.MINIFS('azure-vm-prices-1Y'!C$2:C$117,   'azure-vm-prices-1Y'!A$2:A$117  ,"&gt;="&amp;F136*(100-$B$2)/100, 'azure-vm-prices-1Y'!B$2:B$117  ,"&gt;="&amp;G136*(100-$B$2)/100, 'azure-vm-prices-1Y'!D$2:D$117,  K136, 'azure-vm-prices-1Y'!E$2:E$117,  L136), _xlfn.MINIFS('azure-vm-prices-1Y'!I$2:I$117,   'azure-vm-prices-1Y'!A$2:A$117  ,"&gt;="&amp;F136*(100-$B$2)/100, 'azure-vm-prices-1Y'!B$2:B$117,  "&gt;="&amp;G136*(100-$B$2)/100, 'azure-vm-prices-1Y'!D$2:D$117,  K136, 'azure-vm-prices-1Y'!E$2:E$117,  L136)),"")</f>
        <v>0</v>
      </c>
      <c r="Y136" s="4">
        <f>IF(Q136="YES",VLOOKUP(Z136 &amp; K136 &amp; L136,'azure-vm-prices-3Y'!G$2:H$118  , 2, 0),"")</f>
        <v>0</v>
      </c>
      <c r="Z136" s="4">
        <f>IF(Q136="YES", IF(O136="YES" , _xlfn.MINIFS('azure-vm-prices-3Y'!C$2:C$117,   'azure-vm-prices-3Y'!A$2:A$117  ,"&gt;="&amp;F136*(100-$B$2)/100, 'azure-vm-prices-3Y'!B$2:B$117  ,"&gt;="&amp;G136*(100-$B$2)/100, 'azure-vm-prices-3Y'!D$2:D$117,  K136, 'azure-vm-prices-3Y'!E$2:E$117,  L136), _xlfn.MINIFS('azure-vm-prices-3Y'!I$2:I$117,   'azure-vm-prices-3Y'!A$2:A$117  ,"&gt;="&amp;F136*(100-$B$2)/100, 'azure-vm-prices-3Y'!B$2:B$117,  "&gt;="&amp;G136*(100-$B$2)/100, 'azure-vm-prices-3Y'!D$2:D$117,  K136, 'azure-vm-prices-3Y'!E$2:E$117,  L136)),"")</f>
        <v>0</v>
      </c>
      <c r="AA136" s="4">
        <f>IF(Q136="YES",N136*V136*12,"")</f>
        <v>0</v>
      </c>
      <c r="AB136" s="4">
        <f>IF(Q136="YES",X136*8760,"")</f>
        <v>0</v>
      </c>
      <c r="AC136" s="4">
        <f>IF(Q136="YES",Z136*8760,"")</f>
        <v>0</v>
      </c>
      <c r="AD136" s="4">
        <f>IF(Q136="YES",IF(P136="YES", MIN(AA136:AC136), AA136),"")</f>
        <v>0</v>
      </c>
      <c r="AE136" s="4">
        <f>IF(AND(I136="STANDARD",Q136="YES",H136&lt;'azure-standard-disk-prices'!B2, H136&gt;0),1+IF(M136="YES",1),"")</f>
        <v>0</v>
      </c>
      <c r="AF136" s="4">
        <f>IF(AND(I136="STANDARD",Q136="YES",H136&gt;'azure-standard-disk-prices'!B2,H136&lt;'azure-standard-disk-prices'!B3),1+IF(M136="YES",1),"")</f>
        <v>0</v>
      </c>
      <c r="AG136" s="4">
        <f>IF(AND(I136="STANDARD",Q136="YES",H136&gt;'azure-standard-disk-prices'!B3,H136&lt;'azure-standard-disk-prices'!B4),1+IF(M136="YES",1),"")</f>
        <v>0</v>
      </c>
      <c r="AH136" s="4">
        <f>IF(AND(I136="STANDARD",Q136="YES",H136&gt;'azure-standard-disk-prices'!B4,H136&lt;'azure-standard-disk-prices'!B5),1+IF(M136="YES",1),"")</f>
        <v>0</v>
      </c>
      <c r="AI136" s="4">
        <f>IF(AND(I136="STANDARD",Q136="YES",H136&gt;'azure-standard-disk-prices'!B5,H136&lt;'azure-standard-disk-prices'!B6),1+IF(M136="YES",1),"")</f>
        <v>0</v>
      </c>
      <c r="AJ136" s="4">
        <f>IF(AND(I136="STANDARD",Q136="YES",H136&gt;'azure-standard-disk-prices'!B6,H136&lt;'azure-standard-disk-prices'!B7),1+IF(M136="YES",1),"")</f>
        <v>0</v>
      </c>
      <c r="AK136" s="4">
        <f>IF(AND(I136="STANDARD",Q136="YES",H136&gt;'azure-standard-disk-prices'!B7,H136&lt;'azure-standard-disk-prices'!B8),1+IF(M136="YES",1),"")</f>
        <v>0</v>
      </c>
      <c r="AL136" s="4">
        <f>IF(AND(I136="STANDARD",Q136="YES",H136&gt;'azure-standard-disk-prices'!B8,H136&lt;'azure-standard-disk-prices'!B9),1+IF(M136="YES",1),"")</f>
        <v>0</v>
      </c>
      <c r="AM136" s="4">
        <f>IF(AND(I135="PREMIUM",Q135="YES",H135&lt;'azure-premium-disk-prices'!B2,H135&gt;0),1+IF(M135="YES",1),"")</f>
        <v>0</v>
      </c>
      <c r="AN136" s="4">
        <f>IF(AND(I135="PREMIUM",Q135="YES",H135&gt;'azure-premium-disk-prices'!B2,H135&lt;'azure-premium-disk-prices'!B3),1+IF(M135="YES",1),"")</f>
        <v>0</v>
      </c>
      <c r="AO136" s="4">
        <f>IF(AND(I135="PREMIUM",Q135="YES",H135&gt;'azure-premium-disk-prices'!B3,H135&lt;'azure-premium-disk-prices'!B4),1+IF(M135="YES",1),"")</f>
        <v>0</v>
      </c>
      <c r="AP136" s="4">
        <f>IF(AND(I135="PREMIUM",Q135="YES",H135&gt;'azure-premium-disk-prices'!B4,H135&lt;'azure-premium-disk-prices'!B5),1+IF(M135="YES",1),"")</f>
        <v>0</v>
      </c>
      <c r="AQ136" s="4">
        <f>IF(AND(I135="PREMIUM",Q135="YES",H135&gt;'azure-premium-disk-prices'!B5,H135&lt;'azure-premium-disk-prices'!B6),1+IF(M135="YES",1),"")</f>
        <v>0</v>
      </c>
      <c r="AR136" s="4">
        <f>IF(AND(I135="PREMIUM",Q135="YES",H135&gt;'azure-premium-disk-prices'!B6,H135&lt;'azure-premium-disk-prices'!B7),1+IF(M135="YES",1),"")</f>
        <v>0</v>
      </c>
      <c r="AS136" s="4">
        <f>IF(AND(I135="PREMIUM",Q135="YES",H135&gt;'azure-premium-disk-prices'!B7,H135&lt;'azure-premium-disk-prices'!B8),1+IF(M135="YES",1),"")</f>
        <v>0</v>
      </c>
      <c r="AT136" s="4">
        <f>IF(AND(I135="PREMIUM",Q135="YES",H135&gt;'azure-premium-disk-prices'!B8,H135&lt;'azure-premium-disk-prices'!B9),1+IF(M135="YES",1),"")</f>
        <v>0</v>
      </c>
      <c r="AU136" s="4">
        <f>IF(AND(M136="YES", Q136="YES"),1,"")</f>
        <v>0</v>
      </c>
      <c r="AV136" s="4">
        <f>IF(AND(J136="STANDARD", Q136="YES"), IF(M136="YES",2,1) ,"")</f>
        <v>0</v>
      </c>
      <c r="AW136" s="4">
        <f>IF( AND(J136="PREMIUM",  Q136="YES"), IF(M136="YES",2,1) ,"")</f>
        <v>0</v>
      </c>
    </row>
    <row r="137" spans="5:49">
      <c r="E137" s="3"/>
      <c r="F137" s="3"/>
      <c r="G137" s="3"/>
      <c r="H137" s="3"/>
      <c r="I137" s="3" t="s">
        <v>10</v>
      </c>
      <c r="J137" s="3" t="s">
        <v>10</v>
      </c>
      <c r="K137" s="3" t="s">
        <v>7</v>
      </c>
      <c r="L137" s="3" t="s">
        <v>7</v>
      </c>
      <c r="M137" s="3" t="s">
        <v>7</v>
      </c>
      <c r="N137" s="3">
        <v>730</v>
      </c>
      <c r="O137" s="3" t="s">
        <v>7</v>
      </c>
      <c r="P137" s="3" t="s">
        <v>3</v>
      </c>
      <c r="Q137" s="3">
        <f>IF(AND(E137&lt;&gt;"", F137&lt;&gt;"", G137&lt;&gt;"", H137&lt;&gt;"", I137&lt;&gt;"", J137&lt;&gt;"", K137&lt;&gt;"", L137&lt;&gt;"", M137&lt;&gt;"", N137&lt;&gt;"", O137&lt;&gt;""),"YES","NO")</f>
        <v>0</v>
      </c>
      <c r="R137" s="4">
        <f>IF(AD137=AA137, U137, IF(AD137=AB137,W137,Y137))</f>
        <v>0</v>
      </c>
      <c r="S137" s="4">
        <f>AD137</f>
        <v>0</v>
      </c>
      <c r="T137" s="4">
        <f> IF(AA137="" ,"",IF(AD137=AA137, "PAYG", IF(AD137=AB137,"1Y RI","3Y RI")))</f>
        <v>0</v>
      </c>
      <c r="U137" s="4">
        <f>IF(Q137="YES",VLOOKUP(V137 &amp; K137 &amp; L137,'azure-vm-prices-base'!G$2:H$118, 2, 0),"")</f>
        <v>0</v>
      </c>
      <c r="V137" s="4">
        <f>IF(Q137="YES", IF(O137="YES" , _xlfn.MINIFS('azure-vm-prices-base'!C$2:C$117, 'azure-vm-prices-base'!A$2:A$117,"&gt;="&amp;F137*(100-$B$2)/100, 'azure-vm-prices-base'!B$2:B$117,"&gt;="&amp;G137*(100-$B$2)/100, 'azure-vm-prices-base'!D$2:D$117,K137, 'azure-vm-prices-base'!E$2:E$117,L137), _xlfn.MINIFS('azure-vm-prices-base'!I$2:I$117, 'azure-vm-prices-base'!A$2:A$117,"&gt;="&amp;F137*(100-$B$2)/100, 'azure-vm-prices-base'!B$2:B$117,"&gt;="&amp;G137*(100-$B$2)/100, 'azure-vm-prices-base'!D$2:D$117,K137, 'azure-vm-prices-base'!E$2:E$117,L137)),"")</f>
        <v>0</v>
      </c>
      <c r="W137" s="4">
        <f>IF(Q137="YES",VLOOKUP(X137 &amp; K137 &amp; L137,'azure-vm-prices-1Y'!G$2:H$118  , 2, 0),"")</f>
        <v>0</v>
      </c>
      <c r="X137" s="4">
        <f>IF(Q137="YES", IF(O137="YES" , _xlfn.MINIFS('azure-vm-prices-1Y'!C$2:C$117,   'azure-vm-prices-1Y'!A$2:A$117  ,"&gt;="&amp;F137*(100-$B$2)/100, 'azure-vm-prices-1Y'!B$2:B$117  ,"&gt;="&amp;G137*(100-$B$2)/100, 'azure-vm-prices-1Y'!D$2:D$117,  K137, 'azure-vm-prices-1Y'!E$2:E$117,  L137), _xlfn.MINIFS('azure-vm-prices-1Y'!I$2:I$117,   'azure-vm-prices-1Y'!A$2:A$117  ,"&gt;="&amp;F137*(100-$B$2)/100, 'azure-vm-prices-1Y'!B$2:B$117,  "&gt;="&amp;G137*(100-$B$2)/100, 'azure-vm-prices-1Y'!D$2:D$117,  K137, 'azure-vm-prices-1Y'!E$2:E$117,  L137)),"")</f>
        <v>0</v>
      </c>
      <c r="Y137" s="4">
        <f>IF(Q137="YES",VLOOKUP(Z137 &amp; K137 &amp; L137,'azure-vm-prices-3Y'!G$2:H$118  , 2, 0),"")</f>
        <v>0</v>
      </c>
      <c r="Z137" s="4">
        <f>IF(Q137="YES", IF(O137="YES" , _xlfn.MINIFS('azure-vm-prices-3Y'!C$2:C$117,   'azure-vm-prices-3Y'!A$2:A$117  ,"&gt;="&amp;F137*(100-$B$2)/100, 'azure-vm-prices-3Y'!B$2:B$117  ,"&gt;="&amp;G137*(100-$B$2)/100, 'azure-vm-prices-3Y'!D$2:D$117,  K137, 'azure-vm-prices-3Y'!E$2:E$117,  L137), _xlfn.MINIFS('azure-vm-prices-3Y'!I$2:I$117,   'azure-vm-prices-3Y'!A$2:A$117  ,"&gt;="&amp;F137*(100-$B$2)/100, 'azure-vm-prices-3Y'!B$2:B$117,  "&gt;="&amp;G137*(100-$B$2)/100, 'azure-vm-prices-3Y'!D$2:D$117,  K137, 'azure-vm-prices-3Y'!E$2:E$117,  L137)),"")</f>
        <v>0</v>
      </c>
      <c r="AA137" s="4">
        <f>IF(Q137="YES",N137*V137*12,"")</f>
        <v>0</v>
      </c>
      <c r="AB137" s="4">
        <f>IF(Q137="YES",X137*8760,"")</f>
        <v>0</v>
      </c>
      <c r="AC137" s="4">
        <f>IF(Q137="YES",Z137*8760,"")</f>
        <v>0</v>
      </c>
      <c r="AD137" s="4">
        <f>IF(Q137="YES",IF(P137="YES", MIN(AA137:AC137), AA137),"")</f>
        <v>0</v>
      </c>
      <c r="AE137" s="4">
        <f>IF(AND(I137="STANDARD",Q137="YES",H137&lt;'azure-standard-disk-prices'!B2, H137&gt;0),1+IF(M137="YES",1),"")</f>
        <v>0</v>
      </c>
      <c r="AF137" s="4">
        <f>IF(AND(I137="STANDARD",Q137="YES",H137&gt;'azure-standard-disk-prices'!B2,H137&lt;'azure-standard-disk-prices'!B3),1+IF(M137="YES",1),"")</f>
        <v>0</v>
      </c>
      <c r="AG137" s="4">
        <f>IF(AND(I137="STANDARD",Q137="YES",H137&gt;'azure-standard-disk-prices'!B3,H137&lt;'azure-standard-disk-prices'!B4),1+IF(M137="YES",1),"")</f>
        <v>0</v>
      </c>
      <c r="AH137" s="4">
        <f>IF(AND(I137="STANDARD",Q137="YES",H137&gt;'azure-standard-disk-prices'!B4,H137&lt;'azure-standard-disk-prices'!B5),1+IF(M137="YES",1),"")</f>
        <v>0</v>
      </c>
      <c r="AI137" s="4">
        <f>IF(AND(I137="STANDARD",Q137="YES",H137&gt;'azure-standard-disk-prices'!B5,H137&lt;'azure-standard-disk-prices'!B6),1+IF(M137="YES",1),"")</f>
        <v>0</v>
      </c>
      <c r="AJ137" s="4">
        <f>IF(AND(I137="STANDARD",Q137="YES",H137&gt;'azure-standard-disk-prices'!B6,H137&lt;'azure-standard-disk-prices'!B7),1+IF(M137="YES",1),"")</f>
        <v>0</v>
      </c>
      <c r="AK137" s="4">
        <f>IF(AND(I137="STANDARD",Q137="YES",H137&gt;'azure-standard-disk-prices'!B7,H137&lt;'azure-standard-disk-prices'!B8),1+IF(M137="YES",1),"")</f>
        <v>0</v>
      </c>
      <c r="AL137" s="4">
        <f>IF(AND(I137="STANDARD",Q137="YES",H137&gt;'azure-standard-disk-prices'!B8,H137&lt;'azure-standard-disk-prices'!B9),1+IF(M137="YES",1),"")</f>
        <v>0</v>
      </c>
      <c r="AM137" s="4">
        <f>IF(AND(I136="PREMIUM",Q136="YES",H136&lt;'azure-premium-disk-prices'!B2,H136&gt;0),1+IF(M136="YES",1),"")</f>
        <v>0</v>
      </c>
      <c r="AN137" s="4">
        <f>IF(AND(I136="PREMIUM",Q136="YES",H136&gt;'azure-premium-disk-prices'!B2,H136&lt;'azure-premium-disk-prices'!B3),1+IF(M136="YES",1),"")</f>
        <v>0</v>
      </c>
      <c r="AO137" s="4">
        <f>IF(AND(I136="PREMIUM",Q136="YES",H136&gt;'azure-premium-disk-prices'!B3,H136&lt;'azure-premium-disk-prices'!B4),1+IF(M136="YES",1),"")</f>
        <v>0</v>
      </c>
      <c r="AP137" s="4">
        <f>IF(AND(I136="PREMIUM",Q136="YES",H136&gt;'azure-premium-disk-prices'!B4,H136&lt;'azure-premium-disk-prices'!B5),1+IF(M136="YES",1),"")</f>
        <v>0</v>
      </c>
      <c r="AQ137" s="4">
        <f>IF(AND(I136="PREMIUM",Q136="YES",H136&gt;'azure-premium-disk-prices'!B5,H136&lt;'azure-premium-disk-prices'!B6),1+IF(M136="YES",1),"")</f>
        <v>0</v>
      </c>
      <c r="AR137" s="4">
        <f>IF(AND(I136="PREMIUM",Q136="YES",H136&gt;'azure-premium-disk-prices'!B6,H136&lt;'azure-premium-disk-prices'!B7),1+IF(M136="YES",1),"")</f>
        <v>0</v>
      </c>
      <c r="AS137" s="4">
        <f>IF(AND(I136="PREMIUM",Q136="YES",H136&gt;'azure-premium-disk-prices'!B7,H136&lt;'azure-premium-disk-prices'!B8),1+IF(M136="YES",1),"")</f>
        <v>0</v>
      </c>
      <c r="AT137" s="4">
        <f>IF(AND(I136="PREMIUM",Q136="YES",H136&gt;'azure-premium-disk-prices'!B8,H136&lt;'azure-premium-disk-prices'!B9),1+IF(M136="YES",1),"")</f>
        <v>0</v>
      </c>
      <c r="AU137" s="4">
        <f>IF(AND(M137="YES", Q137="YES"),1,"")</f>
        <v>0</v>
      </c>
      <c r="AV137" s="4">
        <f>IF(AND(J137="STANDARD", Q137="YES"), IF(M137="YES",2,1) ,"")</f>
        <v>0</v>
      </c>
      <c r="AW137" s="4">
        <f>IF( AND(J137="PREMIUM",  Q137="YES"), IF(M137="YES",2,1) ,"")</f>
        <v>0</v>
      </c>
    </row>
    <row r="138" spans="5:49">
      <c r="E138" s="3"/>
      <c r="F138" s="3"/>
      <c r="G138" s="3"/>
      <c r="H138" s="3"/>
      <c r="I138" s="3" t="s">
        <v>10</v>
      </c>
      <c r="J138" s="3" t="s">
        <v>10</v>
      </c>
      <c r="K138" s="3" t="s">
        <v>7</v>
      </c>
      <c r="L138" s="3" t="s">
        <v>7</v>
      </c>
      <c r="M138" s="3" t="s">
        <v>7</v>
      </c>
      <c r="N138" s="3">
        <v>730</v>
      </c>
      <c r="O138" s="3" t="s">
        <v>7</v>
      </c>
      <c r="P138" s="3" t="s">
        <v>3</v>
      </c>
      <c r="Q138" s="3">
        <f>IF(AND(E138&lt;&gt;"", F138&lt;&gt;"", G138&lt;&gt;"", H138&lt;&gt;"", I138&lt;&gt;"", J138&lt;&gt;"", K138&lt;&gt;"", L138&lt;&gt;"", M138&lt;&gt;"", N138&lt;&gt;"", O138&lt;&gt;""),"YES","NO")</f>
        <v>0</v>
      </c>
      <c r="R138" s="4">
        <f>IF(AD138=AA138, U138, IF(AD138=AB138,W138,Y138))</f>
        <v>0</v>
      </c>
      <c r="S138" s="4">
        <f>AD138</f>
        <v>0</v>
      </c>
      <c r="T138" s="4">
        <f> IF(AA138="" ,"",IF(AD138=AA138, "PAYG", IF(AD138=AB138,"1Y RI","3Y RI")))</f>
        <v>0</v>
      </c>
      <c r="U138" s="4">
        <f>IF(Q138="YES",VLOOKUP(V138 &amp; K138 &amp; L138,'azure-vm-prices-base'!G$2:H$118, 2, 0),"")</f>
        <v>0</v>
      </c>
      <c r="V138" s="4">
        <f>IF(Q138="YES", IF(O138="YES" , _xlfn.MINIFS('azure-vm-prices-base'!C$2:C$117, 'azure-vm-prices-base'!A$2:A$117,"&gt;="&amp;F138*(100-$B$2)/100, 'azure-vm-prices-base'!B$2:B$117,"&gt;="&amp;G138*(100-$B$2)/100, 'azure-vm-prices-base'!D$2:D$117,K138, 'azure-vm-prices-base'!E$2:E$117,L138), _xlfn.MINIFS('azure-vm-prices-base'!I$2:I$117, 'azure-vm-prices-base'!A$2:A$117,"&gt;="&amp;F138*(100-$B$2)/100, 'azure-vm-prices-base'!B$2:B$117,"&gt;="&amp;G138*(100-$B$2)/100, 'azure-vm-prices-base'!D$2:D$117,K138, 'azure-vm-prices-base'!E$2:E$117,L138)),"")</f>
        <v>0</v>
      </c>
      <c r="W138" s="4">
        <f>IF(Q138="YES",VLOOKUP(X138 &amp; K138 &amp; L138,'azure-vm-prices-1Y'!G$2:H$118  , 2, 0),"")</f>
        <v>0</v>
      </c>
      <c r="X138" s="4">
        <f>IF(Q138="YES", IF(O138="YES" , _xlfn.MINIFS('azure-vm-prices-1Y'!C$2:C$117,   'azure-vm-prices-1Y'!A$2:A$117  ,"&gt;="&amp;F138*(100-$B$2)/100, 'azure-vm-prices-1Y'!B$2:B$117  ,"&gt;="&amp;G138*(100-$B$2)/100, 'azure-vm-prices-1Y'!D$2:D$117,  K138, 'azure-vm-prices-1Y'!E$2:E$117,  L138), _xlfn.MINIFS('azure-vm-prices-1Y'!I$2:I$117,   'azure-vm-prices-1Y'!A$2:A$117  ,"&gt;="&amp;F138*(100-$B$2)/100, 'azure-vm-prices-1Y'!B$2:B$117,  "&gt;="&amp;G138*(100-$B$2)/100, 'azure-vm-prices-1Y'!D$2:D$117,  K138, 'azure-vm-prices-1Y'!E$2:E$117,  L138)),"")</f>
        <v>0</v>
      </c>
      <c r="Y138" s="4">
        <f>IF(Q138="YES",VLOOKUP(Z138 &amp; K138 &amp; L138,'azure-vm-prices-3Y'!G$2:H$118  , 2, 0),"")</f>
        <v>0</v>
      </c>
      <c r="Z138" s="4">
        <f>IF(Q138="YES", IF(O138="YES" , _xlfn.MINIFS('azure-vm-prices-3Y'!C$2:C$117,   'azure-vm-prices-3Y'!A$2:A$117  ,"&gt;="&amp;F138*(100-$B$2)/100, 'azure-vm-prices-3Y'!B$2:B$117  ,"&gt;="&amp;G138*(100-$B$2)/100, 'azure-vm-prices-3Y'!D$2:D$117,  K138, 'azure-vm-prices-3Y'!E$2:E$117,  L138), _xlfn.MINIFS('azure-vm-prices-3Y'!I$2:I$117,   'azure-vm-prices-3Y'!A$2:A$117  ,"&gt;="&amp;F138*(100-$B$2)/100, 'azure-vm-prices-3Y'!B$2:B$117,  "&gt;="&amp;G138*(100-$B$2)/100, 'azure-vm-prices-3Y'!D$2:D$117,  K138, 'azure-vm-prices-3Y'!E$2:E$117,  L138)),"")</f>
        <v>0</v>
      </c>
      <c r="AA138" s="4">
        <f>IF(Q138="YES",N138*V138*12,"")</f>
        <v>0</v>
      </c>
      <c r="AB138" s="4">
        <f>IF(Q138="YES",X138*8760,"")</f>
        <v>0</v>
      </c>
      <c r="AC138" s="4">
        <f>IF(Q138="YES",Z138*8760,"")</f>
        <v>0</v>
      </c>
      <c r="AD138" s="4">
        <f>IF(Q138="YES",IF(P138="YES", MIN(AA138:AC138), AA138),"")</f>
        <v>0</v>
      </c>
      <c r="AE138" s="4">
        <f>IF(AND(I138="STANDARD",Q138="YES",H138&lt;'azure-standard-disk-prices'!B2, H138&gt;0),1+IF(M138="YES",1),"")</f>
        <v>0</v>
      </c>
      <c r="AF138" s="4">
        <f>IF(AND(I138="STANDARD",Q138="YES",H138&gt;'azure-standard-disk-prices'!B2,H138&lt;'azure-standard-disk-prices'!B3),1+IF(M138="YES",1),"")</f>
        <v>0</v>
      </c>
      <c r="AG138" s="4">
        <f>IF(AND(I138="STANDARD",Q138="YES",H138&gt;'azure-standard-disk-prices'!B3,H138&lt;'azure-standard-disk-prices'!B4),1+IF(M138="YES",1),"")</f>
        <v>0</v>
      </c>
      <c r="AH138" s="4">
        <f>IF(AND(I138="STANDARD",Q138="YES",H138&gt;'azure-standard-disk-prices'!B4,H138&lt;'azure-standard-disk-prices'!B5),1+IF(M138="YES",1),"")</f>
        <v>0</v>
      </c>
      <c r="AI138" s="4">
        <f>IF(AND(I138="STANDARD",Q138="YES",H138&gt;'azure-standard-disk-prices'!B5,H138&lt;'azure-standard-disk-prices'!B6),1+IF(M138="YES",1),"")</f>
        <v>0</v>
      </c>
      <c r="AJ138" s="4">
        <f>IF(AND(I138="STANDARD",Q138="YES",H138&gt;'azure-standard-disk-prices'!B6,H138&lt;'azure-standard-disk-prices'!B7),1+IF(M138="YES",1),"")</f>
        <v>0</v>
      </c>
      <c r="AK138" s="4">
        <f>IF(AND(I138="STANDARD",Q138="YES",H138&gt;'azure-standard-disk-prices'!B7,H138&lt;'azure-standard-disk-prices'!B8),1+IF(M138="YES",1),"")</f>
        <v>0</v>
      </c>
      <c r="AL138" s="4">
        <f>IF(AND(I138="STANDARD",Q138="YES",H138&gt;'azure-standard-disk-prices'!B8,H138&lt;'azure-standard-disk-prices'!B9),1+IF(M138="YES",1),"")</f>
        <v>0</v>
      </c>
      <c r="AM138" s="4">
        <f>IF(AND(I137="PREMIUM",Q137="YES",H137&lt;'azure-premium-disk-prices'!B2,H137&gt;0),1+IF(M137="YES",1),"")</f>
        <v>0</v>
      </c>
      <c r="AN138" s="4">
        <f>IF(AND(I137="PREMIUM",Q137="YES",H137&gt;'azure-premium-disk-prices'!B2,H137&lt;'azure-premium-disk-prices'!B3),1+IF(M137="YES",1),"")</f>
        <v>0</v>
      </c>
      <c r="AO138" s="4">
        <f>IF(AND(I137="PREMIUM",Q137="YES",H137&gt;'azure-premium-disk-prices'!B3,H137&lt;'azure-premium-disk-prices'!B4),1+IF(M137="YES",1),"")</f>
        <v>0</v>
      </c>
      <c r="AP138" s="4">
        <f>IF(AND(I137="PREMIUM",Q137="YES",H137&gt;'azure-premium-disk-prices'!B4,H137&lt;'azure-premium-disk-prices'!B5),1+IF(M137="YES",1),"")</f>
        <v>0</v>
      </c>
      <c r="AQ138" s="4">
        <f>IF(AND(I137="PREMIUM",Q137="YES",H137&gt;'azure-premium-disk-prices'!B5,H137&lt;'azure-premium-disk-prices'!B6),1+IF(M137="YES",1),"")</f>
        <v>0</v>
      </c>
      <c r="AR138" s="4">
        <f>IF(AND(I137="PREMIUM",Q137="YES",H137&gt;'azure-premium-disk-prices'!B6,H137&lt;'azure-premium-disk-prices'!B7),1+IF(M137="YES",1),"")</f>
        <v>0</v>
      </c>
      <c r="AS138" s="4">
        <f>IF(AND(I137="PREMIUM",Q137="YES",H137&gt;'azure-premium-disk-prices'!B7,H137&lt;'azure-premium-disk-prices'!B8),1+IF(M137="YES",1),"")</f>
        <v>0</v>
      </c>
      <c r="AT138" s="4">
        <f>IF(AND(I137="PREMIUM",Q137="YES",H137&gt;'azure-premium-disk-prices'!B8,H137&lt;'azure-premium-disk-prices'!B9),1+IF(M137="YES",1),"")</f>
        <v>0</v>
      </c>
      <c r="AU138" s="4">
        <f>IF(AND(M138="YES", Q138="YES"),1,"")</f>
        <v>0</v>
      </c>
      <c r="AV138" s="4">
        <f>IF(AND(J138="STANDARD", Q138="YES"), IF(M138="YES",2,1) ,"")</f>
        <v>0</v>
      </c>
      <c r="AW138" s="4">
        <f>IF( AND(J138="PREMIUM",  Q138="YES"), IF(M138="YES",2,1) ,"")</f>
        <v>0</v>
      </c>
    </row>
    <row r="139" spans="5:49">
      <c r="E139" s="3"/>
      <c r="F139" s="3"/>
      <c r="G139" s="3"/>
      <c r="H139" s="3"/>
      <c r="I139" s="3" t="s">
        <v>10</v>
      </c>
      <c r="J139" s="3" t="s">
        <v>10</v>
      </c>
      <c r="K139" s="3" t="s">
        <v>7</v>
      </c>
      <c r="L139" s="3" t="s">
        <v>7</v>
      </c>
      <c r="M139" s="3" t="s">
        <v>7</v>
      </c>
      <c r="N139" s="3">
        <v>730</v>
      </c>
      <c r="O139" s="3" t="s">
        <v>7</v>
      </c>
      <c r="P139" s="3" t="s">
        <v>3</v>
      </c>
      <c r="Q139" s="3">
        <f>IF(AND(E139&lt;&gt;"", F139&lt;&gt;"", G139&lt;&gt;"", H139&lt;&gt;"", I139&lt;&gt;"", J139&lt;&gt;"", K139&lt;&gt;"", L139&lt;&gt;"", M139&lt;&gt;"", N139&lt;&gt;"", O139&lt;&gt;""),"YES","NO")</f>
        <v>0</v>
      </c>
      <c r="R139" s="4">
        <f>IF(AD139=AA139, U139, IF(AD139=AB139,W139,Y139))</f>
        <v>0</v>
      </c>
      <c r="S139" s="4">
        <f>AD139</f>
        <v>0</v>
      </c>
      <c r="T139" s="4">
        <f> IF(AA139="" ,"",IF(AD139=AA139, "PAYG", IF(AD139=AB139,"1Y RI","3Y RI")))</f>
        <v>0</v>
      </c>
      <c r="U139" s="4">
        <f>IF(Q139="YES",VLOOKUP(V139 &amp; K139 &amp; L139,'azure-vm-prices-base'!G$2:H$118, 2, 0),"")</f>
        <v>0</v>
      </c>
      <c r="V139" s="4">
        <f>IF(Q139="YES", IF(O139="YES" , _xlfn.MINIFS('azure-vm-prices-base'!C$2:C$117, 'azure-vm-prices-base'!A$2:A$117,"&gt;="&amp;F139*(100-$B$2)/100, 'azure-vm-prices-base'!B$2:B$117,"&gt;="&amp;G139*(100-$B$2)/100, 'azure-vm-prices-base'!D$2:D$117,K139, 'azure-vm-prices-base'!E$2:E$117,L139), _xlfn.MINIFS('azure-vm-prices-base'!I$2:I$117, 'azure-vm-prices-base'!A$2:A$117,"&gt;="&amp;F139*(100-$B$2)/100, 'azure-vm-prices-base'!B$2:B$117,"&gt;="&amp;G139*(100-$B$2)/100, 'azure-vm-prices-base'!D$2:D$117,K139, 'azure-vm-prices-base'!E$2:E$117,L139)),"")</f>
        <v>0</v>
      </c>
      <c r="W139" s="4">
        <f>IF(Q139="YES",VLOOKUP(X139 &amp; K139 &amp; L139,'azure-vm-prices-1Y'!G$2:H$118  , 2, 0),"")</f>
        <v>0</v>
      </c>
      <c r="X139" s="4">
        <f>IF(Q139="YES", IF(O139="YES" , _xlfn.MINIFS('azure-vm-prices-1Y'!C$2:C$117,   'azure-vm-prices-1Y'!A$2:A$117  ,"&gt;="&amp;F139*(100-$B$2)/100, 'azure-vm-prices-1Y'!B$2:B$117  ,"&gt;="&amp;G139*(100-$B$2)/100, 'azure-vm-prices-1Y'!D$2:D$117,  K139, 'azure-vm-prices-1Y'!E$2:E$117,  L139), _xlfn.MINIFS('azure-vm-prices-1Y'!I$2:I$117,   'azure-vm-prices-1Y'!A$2:A$117  ,"&gt;="&amp;F139*(100-$B$2)/100, 'azure-vm-prices-1Y'!B$2:B$117,  "&gt;="&amp;G139*(100-$B$2)/100, 'azure-vm-prices-1Y'!D$2:D$117,  K139, 'azure-vm-prices-1Y'!E$2:E$117,  L139)),"")</f>
        <v>0</v>
      </c>
      <c r="Y139" s="4">
        <f>IF(Q139="YES",VLOOKUP(Z139 &amp; K139 &amp; L139,'azure-vm-prices-3Y'!G$2:H$118  , 2, 0),"")</f>
        <v>0</v>
      </c>
      <c r="Z139" s="4">
        <f>IF(Q139="YES", IF(O139="YES" , _xlfn.MINIFS('azure-vm-prices-3Y'!C$2:C$117,   'azure-vm-prices-3Y'!A$2:A$117  ,"&gt;="&amp;F139*(100-$B$2)/100, 'azure-vm-prices-3Y'!B$2:B$117  ,"&gt;="&amp;G139*(100-$B$2)/100, 'azure-vm-prices-3Y'!D$2:D$117,  K139, 'azure-vm-prices-3Y'!E$2:E$117,  L139), _xlfn.MINIFS('azure-vm-prices-3Y'!I$2:I$117,   'azure-vm-prices-3Y'!A$2:A$117  ,"&gt;="&amp;F139*(100-$B$2)/100, 'azure-vm-prices-3Y'!B$2:B$117,  "&gt;="&amp;G139*(100-$B$2)/100, 'azure-vm-prices-3Y'!D$2:D$117,  K139, 'azure-vm-prices-3Y'!E$2:E$117,  L139)),"")</f>
        <v>0</v>
      </c>
      <c r="AA139" s="4">
        <f>IF(Q139="YES",N139*V139*12,"")</f>
        <v>0</v>
      </c>
      <c r="AB139" s="4">
        <f>IF(Q139="YES",X139*8760,"")</f>
        <v>0</v>
      </c>
      <c r="AC139" s="4">
        <f>IF(Q139="YES",Z139*8760,"")</f>
        <v>0</v>
      </c>
      <c r="AD139" s="4">
        <f>IF(Q139="YES",IF(P139="YES", MIN(AA139:AC139), AA139),"")</f>
        <v>0</v>
      </c>
      <c r="AE139" s="4">
        <f>IF(AND(I139="STANDARD",Q139="YES",H139&lt;'azure-standard-disk-prices'!B2, H139&gt;0),1+IF(M139="YES",1),"")</f>
        <v>0</v>
      </c>
      <c r="AF139" s="4">
        <f>IF(AND(I139="STANDARD",Q139="YES",H139&gt;'azure-standard-disk-prices'!B2,H139&lt;'azure-standard-disk-prices'!B3),1+IF(M139="YES",1),"")</f>
        <v>0</v>
      </c>
      <c r="AG139" s="4">
        <f>IF(AND(I139="STANDARD",Q139="YES",H139&gt;'azure-standard-disk-prices'!B3,H139&lt;'azure-standard-disk-prices'!B4),1+IF(M139="YES",1),"")</f>
        <v>0</v>
      </c>
      <c r="AH139" s="4">
        <f>IF(AND(I139="STANDARD",Q139="YES",H139&gt;'azure-standard-disk-prices'!B4,H139&lt;'azure-standard-disk-prices'!B5),1+IF(M139="YES",1),"")</f>
        <v>0</v>
      </c>
      <c r="AI139" s="4">
        <f>IF(AND(I139="STANDARD",Q139="YES",H139&gt;'azure-standard-disk-prices'!B5,H139&lt;'azure-standard-disk-prices'!B6),1+IF(M139="YES",1),"")</f>
        <v>0</v>
      </c>
      <c r="AJ139" s="4">
        <f>IF(AND(I139="STANDARD",Q139="YES",H139&gt;'azure-standard-disk-prices'!B6,H139&lt;'azure-standard-disk-prices'!B7),1+IF(M139="YES",1),"")</f>
        <v>0</v>
      </c>
      <c r="AK139" s="4">
        <f>IF(AND(I139="STANDARD",Q139="YES",H139&gt;'azure-standard-disk-prices'!B7,H139&lt;'azure-standard-disk-prices'!B8),1+IF(M139="YES",1),"")</f>
        <v>0</v>
      </c>
      <c r="AL139" s="4">
        <f>IF(AND(I139="STANDARD",Q139="YES",H139&gt;'azure-standard-disk-prices'!B8,H139&lt;'azure-standard-disk-prices'!B9),1+IF(M139="YES",1),"")</f>
        <v>0</v>
      </c>
      <c r="AM139" s="4">
        <f>IF(AND(I138="PREMIUM",Q138="YES",H138&lt;'azure-premium-disk-prices'!B2,H138&gt;0),1+IF(M138="YES",1),"")</f>
        <v>0</v>
      </c>
      <c r="AN139" s="4">
        <f>IF(AND(I138="PREMIUM",Q138="YES",H138&gt;'azure-premium-disk-prices'!B2,H138&lt;'azure-premium-disk-prices'!B3),1+IF(M138="YES",1),"")</f>
        <v>0</v>
      </c>
      <c r="AO139" s="4">
        <f>IF(AND(I138="PREMIUM",Q138="YES",H138&gt;'azure-premium-disk-prices'!B3,H138&lt;'azure-premium-disk-prices'!B4),1+IF(M138="YES",1),"")</f>
        <v>0</v>
      </c>
      <c r="AP139" s="4">
        <f>IF(AND(I138="PREMIUM",Q138="YES",H138&gt;'azure-premium-disk-prices'!B4,H138&lt;'azure-premium-disk-prices'!B5),1+IF(M138="YES",1),"")</f>
        <v>0</v>
      </c>
      <c r="AQ139" s="4">
        <f>IF(AND(I138="PREMIUM",Q138="YES",H138&gt;'azure-premium-disk-prices'!B5,H138&lt;'azure-premium-disk-prices'!B6),1+IF(M138="YES",1),"")</f>
        <v>0</v>
      </c>
      <c r="AR139" s="4">
        <f>IF(AND(I138="PREMIUM",Q138="YES",H138&gt;'azure-premium-disk-prices'!B6,H138&lt;'azure-premium-disk-prices'!B7),1+IF(M138="YES",1),"")</f>
        <v>0</v>
      </c>
      <c r="AS139" s="4">
        <f>IF(AND(I138="PREMIUM",Q138="YES",H138&gt;'azure-premium-disk-prices'!B7,H138&lt;'azure-premium-disk-prices'!B8),1+IF(M138="YES",1),"")</f>
        <v>0</v>
      </c>
      <c r="AT139" s="4">
        <f>IF(AND(I138="PREMIUM",Q138="YES",H138&gt;'azure-premium-disk-prices'!B8,H138&lt;'azure-premium-disk-prices'!B9),1+IF(M138="YES",1),"")</f>
        <v>0</v>
      </c>
      <c r="AU139" s="4">
        <f>IF(AND(M139="YES", Q139="YES"),1,"")</f>
        <v>0</v>
      </c>
      <c r="AV139" s="4">
        <f>IF(AND(J139="STANDARD", Q139="YES"), IF(M139="YES",2,1) ,"")</f>
        <v>0</v>
      </c>
      <c r="AW139" s="4">
        <f>IF( AND(J139="PREMIUM",  Q139="YES"), IF(M139="YES",2,1) ,"")</f>
        <v>0</v>
      </c>
    </row>
    <row r="140" spans="5:49">
      <c r="E140" s="3"/>
      <c r="F140" s="3"/>
      <c r="G140" s="3"/>
      <c r="H140" s="3"/>
      <c r="I140" s="3" t="s">
        <v>10</v>
      </c>
      <c r="J140" s="3" t="s">
        <v>10</v>
      </c>
      <c r="K140" s="3" t="s">
        <v>7</v>
      </c>
      <c r="L140" s="3" t="s">
        <v>7</v>
      </c>
      <c r="M140" s="3" t="s">
        <v>7</v>
      </c>
      <c r="N140" s="3">
        <v>730</v>
      </c>
      <c r="O140" s="3" t="s">
        <v>7</v>
      </c>
      <c r="P140" s="3" t="s">
        <v>3</v>
      </c>
      <c r="Q140" s="3">
        <f>IF(AND(E140&lt;&gt;"", F140&lt;&gt;"", G140&lt;&gt;"", H140&lt;&gt;"", I140&lt;&gt;"", J140&lt;&gt;"", K140&lt;&gt;"", L140&lt;&gt;"", M140&lt;&gt;"", N140&lt;&gt;"", O140&lt;&gt;""),"YES","NO")</f>
        <v>0</v>
      </c>
      <c r="R140" s="4">
        <f>IF(AD140=AA140, U140, IF(AD140=AB140,W140,Y140))</f>
        <v>0</v>
      </c>
      <c r="S140" s="4">
        <f>AD140</f>
        <v>0</v>
      </c>
      <c r="T140" s="4">
        <f> IF(AA140="" ,"",IF(AD140=AA140, "PAYG", IF(AD140=AB140,"1Y RI","3Y RI")))</f>
        <v>0</v>
      </c>
      <c r="U140" s="4">
        <f>IF(Q140="YES",VLOOKUP(V140 &amp; K140 &amp; L140,'azure-vm-prices-base'!G$2:H$118, 2, 0),"")</f>
        <v>0</v>
      </c>
      <c r="V140" s="4">
        <f>IF(Q140="YES", IF(O140="YES" , _xlfn.MINIFS('azure-vm-prices-base'!C$2:C$117, 'azure-vm-prices-base'!A$2:A$117,"&gt;="&amp;F140*(100-$B$2)/100, 'azure-vm-prices-base'!B$2:B$117,"&gt;="&amp;G140*(100-$B$2)/100, 'azure-vm-prices-base'!D$2:D$117,K140, 'azure-vm-prices-base'!E$2:E$117,L140), _xlfn.MINIFS('azure-vm-prices-base'!I$2:I$117, 'azure-vm-prices-base'!A$2:A$117,"&gt;="&amp;F140*(100-$B$2)/100, 'azure-vm-prices-base'!B$2:B$117,"&gt;="&amp;G140*(100-$B$2)/100, 'azure-vm-prices-base'!D$2:D$117,K140, 'azure-vm-prices-base'!E$2:E$117,L140)),"")</f>
        <v>0</v>
      </c>
      <c r="W140" s="4">
        <f>IF(Q140="YES",VLOOKUP(X140 &amp; K140 &amp; L140,'azure-vm-prices-1Y'!G$2:H$118  , 2, 0),"")</f>
        <v>0</v>
      </c>
      <c r="X140" s="4">
        <f>IF(Q140="YES", IF(O140="YES" , _xlfn.MINIFS('azure-vm-prices-1Y'!C$2:C$117,   'azure-vm-prices-1Y'!A$2:A$117  ,"&gt;="&amp;F140*(100-$B$2)/100, 'azure-vm-prices-1Y'!B$2:B$117  ,"&gt;="&amp;G140*(100-$B$2)/100, 'azure-vm-prices-1Y'!D$2:D$117,  K140, 'azure-vm-prices-1Y'!E$2:E$117,  L140), _xlfn.MINIFS('azure-vm-prices-1Y'!I$2:I$117,   'azure-vm-prices-1Y'!A$2:A$117  ,"&gt;="&amp;F140*(100-$B$2)/100, 'azure-vm-prices-1Y'!B$2:B$117,  "&gt;="&amp;G140*(100-$B$2)/100, 'azure-vm-prices-1Y'!D$2:D$117,  K140, 'azure-vm-prices-1Y'!E$2:E$117,  L140)),"")</f>
        <v>0</v>
      </c>
      <c r="Y140" s="4">
        <f>IF(Q140="YES",VLOOKUP(Z140 &amp; K140 &amp; L140,'azure-vm-prices-3Y'!G$2:H$118  , 2, 0),"")</f>
        <v>0</v>
      </c>
      <c r="Z140" s="4">
        <f>IF(Q140="YES", IF(O140="YES" , _xlfn.MINIFS('azure-vm-prices-3Y'!C$2:C$117,   'azure-vm-prices-3Y'!A$2:A$117  ,"&gt;="&amp;F140*(100-$B$2)/100, 'azure-vm-prices-3Y'!B$2:B$117  ,"&gt;="&amp;G140*(100-$B$2)/100, 'azure-vm-prices-3Y'!D$2:D$117,  K140, 'azure-vm-prices-3Y'!E$2:E$117,  L140), _xlfn.MINIFS('azure-vm-prices-3Y'!I$2:I$117,   'azure-vm-prices-3Y'!A$2:A$117  ,"&gt;="&amp;F140*(100-$B$2)/100, 'azure-vm-prices-3Y'!B$2:B$117,  "&gt;="&amp;G140*(100-$B$2)/100, 'azure-vm-prices-3Y'!D$2:D$117,  K140, 'azure-vm-prices-3Y'!E$2:E$117,  L140)),"")</f>
        <v>0</v>
      </c>
      <c r="AA140" s="4">
        <f>IF(Q140="YES",N140*V140*12,"")</f>
        <v>0</v>
      </c>
      <c r="AB140" s="4">
        <f>IF(Q140="YES",X140*8760,"")</f>
        <v>0</v>
      </c>
      <c r="AC140" s="4">
        <f>IF(Q140="YES",Z140*8760,"")</f>
        <v>0</v>
      </c>
      <c r="AD140" s="4">
        <f>IF(Q140="YES",IF(P140="YES", MIN(AA140:AC140), AA140),"")</f>
        <v>0</v>
      </c>
      <c r="AE140" s="4">
        <f>IF(AND(I140="STANDARD",Q140="YES",H140&lt;'azure-standard-disk-prices'!B2, H140&gt;0),1+IF(M140="YES",1),"")</f>
        <v>0</v>
      </c>
      <c r="AF140" s="4">
        <f>IF(AND(I140="STANDARD",Q140="YES",H140&gt;'azure-standard-disk-prices'!B2,H140&lt;'azure-standard-disk-prices'!B3),1+IF(M140="YES",1),"")</f>
        <v>0</v>
      </c>
      <c r="AG140" s="4">
        <f>IF(AND(I140="STANDARD",Q140="YES",H140&gt;'azure-standard-disk-prices'!B3,H140&lt;'azure-standard-disk-prices'!B4),1+IF(M140="YES",1),"")</f>
        <v>0</v>
      </c>
      <c r="AH140" s="4">
        <f>IF(AND(I140="STANDARD",Q140="YES",H140&gt;'azure-standard-disk-prices'!B4,H140&lt;'azure-standard-disk-prices'!B5),1+IF(M140="YES",1),"")</f>
        <v>0</v>
      </c>
      <c r="AI140" s="4">
        <f>IF(AND(I140="STANDARD",Q140="YES",H140&gt;'azure-standard-disk-prices'!B5,H140&lt;'azure-standard-disk-prices'!B6),1+IF(M140="YES",1),"")</f>
        <v>0</v>
      </c>
      <c r="AJ140" s="4">
        <f>IF(AND(I140="STANDARD",Q140="YES",H140&gt;'azure-standard-disk-prices'!B6,H140&lt;'azure-standard-disk-prices'!B7),1+IF(M140="YES",1),"")</f>
        <v>0</v>
      </c>
      <c r="AK140" s="4">
        <f>IF(AND(I140="STANDARD",Q140="YES",H140&gt;'azure-standard-disk-prices'!B7,H140&lt;'azure-standard-disk-prices'!B8),1+IF(M140="YES",1),"")</f>
        <v>0</v>
      </c>
      <c r="AL140" s="4">
        <f>IF(AND(I140="STANDARD",Q140="YES",H140&gt;'azure-standard-disk-prices'!B8,H140&lt;'azure-standard-disk-prices'!B9),1+IF(M140="YES",1),"")</f>
        <v>0</v>
      </c>
      <c r="AM140" s="4">
        <f>IF(AND(I139="PREMIUM",Q139="YES",H139&lt;'azure-premium-disk-prices'!B2,H139&gt;0),1+IF(M139="YES",1),"")</f>
        <v>0</v>
      </c>
      <c r="AN140" s="4">
        <f>IF(AND(I139="PREMIUM",Q139="YES",H139&gt;'azure-premium-disk-prices'!B2,H139&lt;'azure-premium-disk-prices'!B3),1+IF(M139="YES",1),"")</f>
        <v>0</v>
      </c>
      <c r="AO140" s="4">
        <f>IF(AND(I139="PREMIUM",Q139="YES",H139&gt;'azure-premium-disk-prices'!B3,H139&lt;'azure-premium-disk-prices'!B4),1+IF(M139="YES",1),"")</f>
        <v>0</v>
      </c>
      <c r="AP140" s="4">
        <f>IF(AND(I139="PREMIUM",Q139="YES",H139&gt;'azure-premium-disk-prices'!B4,H139&lt;'azure-premium-disk-prices'!B5),1+IF(M139="YES",1),"")</f>
        <v>0</v>
      </c>
      <c r="AQ140" s="4">
        <f>IF(AND(I139="PREMIUM",Q139="YES",H139&gt;'azure-premium-disk-prices'!B5,H139&lt;'azure-premium-disk-prices'!B6),1+IF(M139="YES",1),"")</f>
        <v>0</v>
      </c>
      <c r="AR140" s="4">
        <f>IF(AND(I139="PREMIUM",Q139="YES",H139&gt;'azure-premium-disk-prices'!B6,H139&lt;'azure-premium-disk-prices'!B7),1+IF(M139="YES",1),"")</f>
        <v>0</v>
      </c>
      <c r="AS140" s="4">
        <f>IF(AND(I139="PREMIUM",Q139="YES",H139&gt;'azure-premium-disk-prices'!B7,H139&lt;'azure-premium-disk-prices'!B8),1+IF(M139="YES",1),"")</f>
        <v>0</v>
      </c>
      <c r="AT140" s="4">
        <f>IF(AND(I139="PREMIUM",Q139="YES",H139&gt;'azure-premium-disk-prices'!B8,H139&lt;'azure-premium-disk-prices'!B9),1+IF(M139="YES",1),"")</f>
        <v>0</v>
      </c>
      <c r="AU140" s="4">
        <f>IF(AND(M140="YES", Q140="YES"),1,"")</f>
        <v>0</v>
      </c>
      <c r="AV140" s="4">
        <f>IF(AND(J140="STANDARD", Q140="YES"), IF(M140="YES",2,1) ,"")</f>
        <v>0</v>
      </c>
      <c r="AW140" s="4">
        <f>IF( AND(J140="PREMIUM",  Q140="YES"), IF(M140="YES",2,1) ,"")</f>
        <v>0</v>
      </c>
    </row>
    <row r="141" spans="5:49">
      <c r="E141" s="3"/>
      <c r="F141" s="3"/>
      <c r="G141" s="3"/>
      <c r="H141" s="3"/>
      <c r="I141" s="3" t="s">
        <v>10</v>
      </c>
      <c r="J141" s="3" t="s">
        <v>10</v>
      </c>
      <c r="K141" s="3" t="s">
        <v>7</v>
      </c>
      <c r="L141" s="3" t="s">
        <v>7</v>
      </c>
      <c r="M141" s="3" t="s">
        <v>7</v>
      </c>
      <c r="N141" s="3">
        <v>730</v>
      </c>
      <c r="O141" s="3" t="s">
        <v>7</v>
      </c>
      <c r="P141" s="3" t="s">
        <v>3</v>
      </c>
      <c r="Q141" s="3">
        <f>IF(AND(E141&lt;&gt;"", F141&lt;&gt;"", G141&lt;&gt;"", H141&lt;&gt;"", I141&lt;&gt;"", J141&lt;&gt;"", K141&lt;&gt;"", L141&lt;&gt;"", M141&lt;&gt;"", N141&lt;&gt;"", O141&lt;&gt;""),"YES","NO")</f>
        <v>0</v>
      </c>
      <c r="R141" s="4">
        <f>IF(AD141=AA141, U141, IF(AD141=AB141,W141,Y141))</f>
        <v>0</v>
      </c>
      <c r="S141" s="4">
        <f>AD141</f>
        <v>0</v>
      </c>
      <c r="T141" s="4">
        <f> IF(AA141="" ,"",IF(AD141=AA141, "PAYG", IF(AD141=AB141,"1Y RI","3Y RI")))</f>
        <v>0</v>
      </c>
      <c r="U141" s="4">
        <f>IF(Q141="YES",VLOOKUP(V141 &amp; K141 &amp; L141,'azure-vm-prices-base'!G$2:H$118, 2, 0),"")</f>
        <v>0</v>
      </c>
      <c r="V141" s="4">
        <f>IF(Q141="YES", IF(O141="YES" , _xlfn.MINIFS('azure-vm-prices-base'!C$2:C$117, 'azure-vm-prices-base'!A$2:A$117,"&gt;="&amp;F141*(100-$B$2)/100, 'azure-vm-prices-base'!B$2:B$117,"&gt;="&amp;G141*(100-$B$2)/100, 'azure-vm-prices-base'!D$2:D$117,K141, 'azure-vm-prices-base'!E$2:E$117,L141), _xlfn.MINIFS('azure-vm-prices-base'!I$2:I$117, 'azure-vm-prices-base'!A$2:A$117,"&gt;="&amp;F141*(100-$B$2)/100, 'azure-vm-prices-base'!B$2:B$117,"&gt;="&amp;G141*(100-$B$2)/100, 'azure-vm-prices-base'!D$2:D$117,K141, 'azure-vm-prices-base'!E$2:E$117,L141)),"")</f>
        <v>0</v>
      </c>
      <c r="W141" s="4">
        <f>IF(Q141="YES",VLOOKUP(X141 &amp; K141 &amp; L141,'azure-vm-prices-1Y'!G$2:H$118  , 2, 0),"")</f>
        <v>0</v>
      </c>
      <c r="X141" s="4">
        <f>IF(Q141="YES", IF(O141="YES" , _xlfn.MINIFS('azure-vm-prices-1Y'!C$2:C$117,   'azure-vm-prices-1Y'!A$2:A$117  ,"&gt;="&amp;F141*(100-$B$2)/100, 'azure-vm-prices-1Y'!B$2:B$117  ,"&gt;="&amp;G141*(100-$B$2)/100, 'azure-vm-prices-1Y'!D$2:D$117,  K141, 'azure-vm-prices-1Y'!E$2:E$117,  L141), _xlfn.MINIFS('azure-vm-prices-1Y'!I$2:I$117,   'azure-vm-prices-1Y'!A$2:A$117  ,"&gt;="&amp;F141*(100-$B$2)/100, 'azure-vm-prices-1Y'!B$2:B$117,  "&gt;="&amp;G141*(100-$B$2)/100, 'azure-vm-prices-1Y'!D$2:D$117,  K141, 'azure-vm-prices-1Y'!E$2:E$117,  L141)),"")</f>
        <v>0</v>
      </c>
      <c r="Y141" s="4">
        <f>IF(Q141="YES",VLOOKUP(Z141 &amp; K141 &amp; L141,'azure-vm-prices-3Y'!G$2:H$118  , 2, 0),"")</f>
        <v>0</v>
      </c>
      <c r="Z141" s="4">
        <f>IF(Q141="YES", IF(O141="YES" , _xlfn.MINIFS('azure-vm-prices-3Y'!C$2:C$117,   'azure-vm-prices-3Y'!A$2:A$117  ,"&gt;="&amp;F141*(100-$B$2)/100, 'azure-vm-prices-3Y'!B$2:B$117  ,"&gt;="&amp;G141*(100-$B$2)/100, 'azure-vm-prices-3Y'!D$2:D$117,  K141, 'azure-vm-prices-3Y'!E$2:E$117,  L141), _xlfn.MINIFS('azure-vm-prices-3Y'!I$2:I$117,   'azure-vm-prices-3Y'!A$2:A$117  ,"&gt;="&amp;F141*(100-$B$2)/100, 'azure-vm-prices-3Y'!B$2:B$117,  "&gt;="&amp;G141*(100-$B$2)/100, 'azure-vm-prices-3Y'!D$2:D$117,  K141, 'azure-vm-prices-3Y'!E$2:E$117,  L141)),"")</f>
        <v>0</v>
      </c>
      <c r="AA141" s="4">
        <f>IF(Q141="YES",N141*V141*12,"")</f>
        <v>0</v>
      </c>
      <c r="AB141" s="4">
        <f>IF(Q141="YES",X141*8760,"")</f>
        <v>0</v>
      </c>
      <c r="AC141" s="4">
        <f>IF(Q141="YES",Z141*8760,"")</f>
        <v>0</v>
      </c>
      <c r="AD141" s="4">
        <f>IF(Q141="YES",IF(P141="YES", MIN(AA141:AC141), AA141),"")</f>
        <v>0</v>
      </c>
      <c r="AE141" s="4">
        <f>IF(AND(I141="STANDARD",Q141="YES",H141&lt;'azure-standard-disk-prices'!B2, H141&gt;0),1+IF(M141="YES",1),"")</f>
        <v>0</v>
      </c>
      <c r="AF141" s="4">
        <f>IF(AND(I141="STANDARD",Q141="YES",H141&gt;'azure-standard-disk-prices'!B2,H141&lt;'azure-standard-disk-prices'!B3),1+IF(M141="YES",1),"")</f>
        <v>0</v>
      </c>
      <c r="AG141" s="4">
        <f>IF(AND(I141="STANDARD",Q141="YES",H141&gt;'azure-standard-disk-prices'!B3,H141&lt;'azure-standard-disk-prices'!B4),1+IF(M141="YES",1),"")</f>
        <v>0</v>
      </c>
      <c r="AH141" s="4">
        <f>IF(AND(I141="STANDARD",Q141="YES",H141&gt;'azure-standard-disk-prices'!B4,H141&lt;'azure-standard-disk-prices'!B5),1+IF(M141="YES",1),"")</f>
        <v>0</v>
      </c>
      <c r="AI141" s="4">
        <f>IF(AND(I141="STANDARD",Q141="YES",H141&gt;'azure-standard-disk-prices'!B5,H141&lt;'azure-standard-disk-prices'!B6),1+IF(M141="YES",1),"")</f>
        <v>0</v>
      </c>
      <c r="AJ141" s="4">
        <f>IF(AND(I141="STANDARD",Q141="YES",H141&gt;'azure-standard-disk-prices'!B6,H141&lt;'azure-standard-disk-prices'!B7),1+IF(M141="YES",1),"")</f>
        <v>0</v>
      </c>
      <c r="AK141" s="4">
        <f>IF(AND(I141="STANDARD",Q141="YES",H141&gt;'azure-standard-disk-prices'!B7,H141&lt;'azure-standard-disk-prices'!B8),1+IF(M141="YES",1),"")</f>
        <v>0</v>
      </c>
      <c r="AL141" s="4">
        <f>IF(AND(I141="STANDARD",Q141="YES",H141&gt;'azure-standard-disk-prices'!B8,H141&lt;'azure-standard-disk-prices'!B9),1+IF(M141="YES",1),"")</f>
        <v>0</v>
      </c>
      <c r="AM141" s="4">
        <f>IF(AND(I140="PREMIUM",Q140="YES",H140&lt;'azure-premium-disk-prices'!B2,H140&gt;0),1+IF(M140="YES",1),"")</f>
        <v>0</v>
      </c>
      <c r="AN141" s="4">
        <f>IF(AND(I140="PREMIUM",Q140="YES",H140&gt;'azure-premium-disk-prices'!B2,H140&lt;'azure-premium-disk-prices'!B3),1+IF(M140="YES",1),"")</f>
        <v>0</v>
      </c>
      <c r="AO141" s="4">
        <f>IF(AND(I140="PREMIUM",Q140="YES",H140&gt;'azure-premium-disk-prices'!B3,H140&lt;'azure-premium-disk-prices'!B4),1+IF(M140="YES",1),"")</f>
        <v>0</v>
      </c>
      <c r="AP141" s="4">
        <f>IF(AND(I140="PREMIUM",Q140="YES",H140&gt;'azure-premium-disk-prices'!B4,H140&lt;'azure-premium-disk-prices'!B5),1+IF(M140="YES",1),"")</f>
        <v>0</v>
      </c>
      <c r="AQ141" s="4">
        <f>IF(AND(I140="PREMIUM",Q140="YES",H140&gt;'azure-premium-disk-prices'!B5,H140&lt;'azure-premium-disk-prices'!B6),1+IF(M140="YES",1),"")</f>
        <v>0</v>
      </c>
      <c r="AR141" s="4">
        <f>IF(AND(I140="PREMIUM",Q140="YES",H140&gt;'azure-premium-disk-prices'!B6,H140&lt;'azure-premium-disk-prices'!B7),1+IF(M140="YES",1),"")</f>
        <v>0</v>
      </c>
      <c r="AS141" s="4">
        <f>IF(AND(I140="PREMIUM",Q140="YES",H140&gt;'azure-premium-disk-prices'!B7,H140&lt;'azure-premium-disk-prices'!B8),1+IF(M140="YES",1),"")</f>
        <v>0</v>
      </c>
      <c r="AT141" s="4">
        <f>IF(AND(I140="PREMIUM",Q140="YES",H140&gt;'azure-premium-disk-prices'!B8,H140&lt;'azure-premium-disk-prices'!B9),1+IF(M140="YES",1),"")</f>
        <v>0</v>
      </c>
      <c r="AU141" s="4">
        <f>IF(AND(M141="YES", Q141="YES"),1,"")</f>
        <v>0</v>
      </c>
      <c r="AV141" s="4">
        <f>IF(AND(J141="STANDARD", Q141="YES"), IF(M141="YES",2,1) ,"")</f>
        <v>0</v>
      </c>
      <c r="AW141" s="4">
        <f>IF( AND(J141="PREMIUM",  Q141="YES"), IF(M141="YES",2,1) ,"")</f>
        <v>0</v>
      </c>
    </row>
    <row r="142" spans="5:49">
      <c r="E142" s="3"/>
      <c r="F142" s="3"/>
      <c r="G142" s="3"/>
      <c r="H142" s="3"/>
      <c r="I142" s="3" t="s">
        <v>10</v>
      </c>
      <c r="J142" s="3" t="s">
        <v>10</v>
      </c>
      <c r="K142" s="3" t="s">
        <v>7</v>
      </c>
      <c r="L142" s="3" t="s">
        <v>7</v>
      </c>
      <c r="M142" s="3" t="s">
        <v>7</v>
      </c>
      <c r="N142" s="3">
        <v>730</v>
      </c>
      <c r="O142" s="3" t="s">
        <v>7</v>
      </c>
      <c r="P142" s="3" t="s">
        <v>3</v>
      </c>
      <c r="Q142" s="3">
        <f>IF(AND(E142&lt;&gt;"", F142&lt;&gt;"", G142&lt;&gt;"", H142&lt;&gt;"", I142&lt;&gt;"", J142&lt;&gt;"", K142&lt;&gt;"", L142&lt;&gt;"", M142&lt;&gt;"", N142&lt;&gt;"", O142&lt;&gt;""),"YES","NO")</f>
        <v>0</v>
      </c>
      <c r="R142" s="4">
        <f>IF(AD142=AA142, U142, IF(AD142=AB142,W142,Y142))</f>
        <v>0</v>
      </c>
      <c r="S142" s="4">
        <f>AD142</f>
        <v>0</v>
      </c>
      <c r="T142" s="4">
        <f> IF(AA142="" ,"",IF(AD142=AA142, "PAYG", IF(AD142=AB142,"1Y RI","3Y RI")))</f>
        <v>0</v>
      </c>
      <c r="U142" s="4">
        <f>IF(Q142="YES",VLOOKUP(V142 &amp; K142 &amp; L142,'azure-vm-prices-base'!G$2:H$118, 2, 0),"")</f>
        <v>0</v>
      </c>
      <c r="V142" s="4">
        <f>IF(Q142="YES", IF(O142="YES" , _xlfn.MINIFS('azure-vm-prices-base'!C$2:C$117, 'azure-vm-prices-base'!A$2:A$117,"&gt;="&amp;F142*(100-$B$2)/100, 'azure-vm-prices-base'!B$2:B$117,"&gt;="&amp;G142*(100-$B$2)/100, 'azure-vm-prices-base'!D$2:D$117,K142, 'azure-vm-prices-base'!E$2:E$117,L142), _xlfn.MINIFS('azure-vm-prices-base'!I$2:I$117, 'azure-vm-prices-base'!A$2:A$117,"&gt;="&amp;F142*(100-$B$2)/100, 'azure-vm-prices-base'!B$2:B$117,"&gt;="&amp;G142*(100-$B$2)/100, 'azure-vm-prices-base'!D$2:D$117,K142, 'azure-vm-prices-base'!E$2:E$117,L142)),"")</f>
        <v>0</v>
      </c>
      <c r="W142" s="4">
        <f>IF(Q142="YES",VLOOKUP(X142 &amp; K142 &amp; L142,'azure-vm-prices-1Y'!G$2:H$118  , 2, 0),"")</f>
        <v>0</v>
      </c>
      <c r="X142" s="4">
        <f>IF(Q142="YES", IF(O142="YES" , _xlfn.MINIFS('azure-vm-prices-1Y'!C$2:C$117,   'azure-vm-prices-1Y'!A$2:A$117  ,"&gt;="&amp;F142*(100-$B$2)/100, 'azure-vm-prices-1Y'!B$2:B$117  ,"&gt;="&amp;G142*(100-$B$2)/100, 'azure-vm-prices-1Y'!D$2:D$117,  K142, 'azure-vm-prices-1Y'!E$2:E$117,  L142), _xlfn.MINIFS('azure-vm-prices-1Y'!I$2:I$117,   'azure-vm-prices-1Y'!A$2:A$117  ,"&gt;="&amp;F142*(100-$B$2)/100, 'azure-vm-prices-1Y'!B$2:B$117,  "&gt;="&amp;G142*(100-$B$2)/100, 'azure-vm-prices-1Y'!D$2:D$117,  K142, 'azure-vm-prices-1Y'!E$2:E$117,  L142)),"")</f>
        <v>0</v>
      </c>
      <c r="Y142" s="4">
        <f>IF(Q142="YES",VLOOKUP(Z142 &amp; K142 &amp; L142,'azure-vm-prices-3Y'!G$2:H$118  , 2, 0),"")</f>
        <v>0</v>
      </c>
      <c r="Z142" s="4">
        <f>IF(Q142="YES", IF(O142="YES" , _xlfn.MINIFS('azure-vm-prices-3Y'!C$2:C$117,   'azure-vm-prices-3Y'!A$2:A$117  ,"&gt;="&amp;F142*(100-$B$2)/100, 'azure-vm-prices-3Y'!B$2:B$117  ,"&gt;="&amp;G142*(100-$B$2)/100, 'azure-vm-prices-3Y'!D$2:D$117,  K142, 'azure-vm-prices-3Y'!E$2:E$117,  L142), _xlfn.MINIFS('azure-vm-prices-3Y'!I$2:I$117,   'azure-vm-prices-3Y'!A$2:A$117  ,"&gt;="&amp;F142*(100-$B$2)/100, 'azure-vm-prices-3Y'!B$2:B$117,  "&gt;="&amp;G142*(100-$B$2)/100, 'azure-vm-prices-3Y'!D$2:D$117,  K142, 'azure-vm-prices-3Y'!E$2:E$117,  L142)),"")</f>
        <v>0</v>
      </c>
      <c r="AA142" s="4">
        <f>IF(Q142="YES",N142*V142*12,"")</f>
        <v>0</v>
      </c>
      <c r="AB142" s="4">
        <f>IF(Q142="YES",X142*8760,"")</f>
        <v>0</v>
      </c>
      <c r="AC142" s="4">
        <f>IF(Q142="YES",Z142*8760,"")</f>
        <v>0</v>
      </c>
      <c r="AD142" s="4">
        <f>IF(Q142="YES",IF(P142="YES", MIN(AA142:AC142), AA142),"")</f>
        <v>0</v>
      </c>
      <c r="AE142" s="4">
        <f>IF(AND(I142="STANDARD",Q142="YES",H142&lt;'azure-standard-disk-prices'!B2, H142&gt;0),1+IF(M142="YES",1),"")</f>
        <v>0</v>
      </c>
      <c r="AF142" s="4">
        <f>IF(AND(I142="STANDARD",Q142="YES",H142&gt;'azure-standard-disk-prices'!B2,H142&lt;'azure-standard-disk-prices'!B3),1+IF(M142="YES",1),"")</f>
        <v>0</v>
      </c>
      <c r="AG142" s="4">
        <f>IF(AND(I142="STANDARD",Q142="YES",H142&gt;'azure-standard-disk-prices'!B3,H142&lt;'azure-standard-disk-prices'!B4),1+IF(M142="YES",1),"")</f>
        <v>0</v>
      </c>
      <c r="AH142" s="4">
        <f>IF(AND(I142="STANDARD",Q142="YES",H142&gt;'azure-standard-disk-prices'!B4,H142&lt;'azure-standard-disk-prices'!B5),1+IF(M142="YES",1),"")</f>
        <v>0</v>
      </c>
      <c r="AI142" s="4">
        <f>IF(AND(I142="STANDARD",Q142="YES",H142&gt;'azure-standard-disk-prices'!B5,H142&lt;'azure-standard-disk-prices'!B6),1+IF(M142="YES",1),"")</f>
        <v>0</v>
      </c>
      <c r="AJ142" s="4">
        <f>IF(AND(I142="STANDARD",Q142="YES",H142&gt;'azure-standard-disk-prices'!B6,H142&lt;'azure-standard-disk-prices'!B7),1+IF(M142="YES",1),"")</f>
        <v>0</v>
      </c>
      <c r="AK142" s="4">
        <f>IF(AND(I142="STANDARD",Q142="YES",H142&gt;'azure-standard-disk-prices'!B7,H142&lt;'azure-standard-disk-prices'!B8),1+IF(M142="YES",1),"")</f>
        <v>0</v>
      </c>
      <c r="AL142" s="4">
        <f>IF(AND(I142="STANDARD",Q142="YES",H142&gt;'azure-standard-disk-prices'!B8,H142&lt;'azure-standard-disk-prices'!B9),1+IF(M142="YES",1),"")</f>
        <v>0</v>
      </c>
      <c r="AM142" s="4">
        <f>IF(AND(I141="PREMIUM",Q141="YES",H141&lt;'azure-premium-disk-prices'!B2,H141&gt;0),1+IF(M141="YES",1),"")</f>
        <v>0</v>
      </c>
      <c r="AN142" s="4">
        <f>IF(AND(I141="PREMIUM",Q141="YES",H141&gt;'azure-premium-disk-prices'!B2,H141&lt;'azure-premium-disk-prices'!B3),1+IF(M141="YES",1),"")</f>
        <v>0</v>
      </c>
      <c r="AO142" s="4">
        <f>IF(AND(I141="PREMIUM",Q141="YES",H141&gt;'azure-premium-disk-prices'!B3,H141&lt;'azure-premium-disk-prices'!B4),1+IF(M141="YES",1),"")</f>
        <v>0</v>
      </c>
      <c r="AP142" s="4">
        <f>IF(AND(I141="PREMIUM",Q141="YES",H141&gt;'azure-premium-disk-prices'!B4,H141&lt;'azure-premium-disk-prices'!B5),1+IF(M141="YES",1),"")</f>
        <v>0</v>
      </c>
      <c r="AQ142" s="4">
        <f>IF(AND(I141="PREMIUM",Q141="YES",H141&gt;'azure-premium-disk-prices'!B5,H141&lt;'azure-premium-disk-prices'!B6),1+IF(M141="YES",1),"")</f>
        <v>0</v>
      </c>
      <c r="AR142" s="4">
        <f>IF(AND(I141="PREMIUM",Q141="YES",H141&gt;'azure-premium-disk-prices'!B6,H141&lt;'azure-premium-disk-prices'!B7),1+IF(M141="YES",1),"")</f>
        <v>0</v>
      </c>
      <c r="AS142" s="4">
        <f>IF(AND(I141="PREMIUM",Q141="YES",H141&gt;'azure-premium-disk-prices'!B7,H141&lt;'azure-premium-disk-prices'!B8),1+IF(M141="YES",1),"")</f>
        <v>0</v>
      </c>
      <c r="AT142" s="4">
        <f>IF(AND(I141="PREMIUM",Q141="YES",H141&gt;'azure-premium-disk-prices'!B8,H141&lt;'azure-premium-disk-prices'!B9),1+IF(M141="YES",1),"")</f>
        <v>0</v>
      </c>
      <c r="AU142" s="4">
        <f>IF(AND(M142="YES", Q142="YES"),1,"")</f>
        <v>0</v>
      </c>
      <c r="AV142" s="4">
        <f>IF(AND(J142="STANDARD", Q142="YES"), IF(M142="YES",2,1) ,"")</f>
        <v>0</v>
      </c>
      <c r="AW142" s="4">
        <f>IF( AND(J142="PREMIUM",  Q142="YES"), IF(M142="YES",2,1) ,"")</f>
        <v>0</v>
      </c>
    </row>
    <row r="143" spans="5:49">
      <c r="E143" s="3"/>
      <c r="F143" s="3"/>
      <c r="G143" s="3"/>
      <c r="H143" s="3"/>
      <c r="I143" s="3" t="s">
        <v>10</v>
      </c>
      <c r="J143" s="3" t="s">
        <v>10</v>
      </c>
      <c r="K143" s="3" t="s">
        <v>7</v>
      </c>
      <c r="L143" s="3" t="s">
        <v>7</v>
      </c>
      <c r="M143" s="3" t="s">
        <v>7</v>
      </c>
      <c r="N143" s="3">
        <v>730</v>
      </c>
      <c r="O143" s="3" t="s">
        <v>7</v>
      </c>
      <c r="P143" s="3" t="s">
        <v>3</v>
      </c>
      <c r="Q143" s="3">
        <f>IF(AND(E143&lt;&gt;"", F143&lt;&gt;"", G143&lt;&gt;"", H143&lt;&gt;"", I143&lt;&gt;"", J143&lt;&gt;"", K143&lt;&gt;"", L143&lt;&gt;"", M143&lt;&gt;"", N143&lt;&gt;"", O143&lt;&gt;""),"YES","NO")</f>
        <v>0</v>
      </c>
      <c r="R143" s="4">
        <f>IF(AD143=AA143, U143, IF(AD143=AB143,W143,Y143))</f>
        <v>0</v>
      </c>
      <c r="S143" s="4">
        <f>AD143</f>
        <v>0</v>
      </c>
      <c r="T143" s="4">
        <f> IF(AA143="" ,"",IF(AD143=AA143, "PAYG", IF(AD143=AB143,"1Y RI","3Y RI")))</f>
        <v>0</v>
      </c>
      <c r="U143" s="4">
        <f>IF(Q143="YES",VLOOKUP(V143 &amp; K143 &amp; L143,'azure-vm-prices-base'!G$2:H$118, 2, 0),"")</f>
        <v>0</v>
      </c>
      <c r="V143" s="4">
        <f>IF(Q143="YES", IF(O143="YES" , _xlfn.MINIFS('azure-vm-prices-base'!C$2:C$117, 'azure-vm-prices-base'!A$2:A$117,"&gt;="&amp;F143*(100-$B$2)/100, 'azure-vm-prices-base'!B$2:B$117,"&gt;="&amp;G143*(100-$B$2)/100, 'azure-vm-prices-base'!D$2:D$117,K143, 'azure-vm-prices-base'!E$2:E$117,L143), _xlfn.MINIFS('azure-vm-prices-base'!I$2:I$117, 'azure-vm-prices-base'!A$2:A$117,"&gt;="&amp;F143*(100-$B$2)/100, 'azure-vm-prices-base'!B$2:B$117,"&gt;="&amp;G143*(100-$B$2)/100, 'azure-vm-prices-base'!D$2:D$117,K143, 'azure-vm-prices-base'!E$2:E$117,L143)),"")</f>
        <v>0</v>
      </c>
      <c r="W143" s="4">
        <f>IF(Q143="YES",VLOOKUP(X143 &amp; K143 &amp; L143,'azure-vm-prices-1Y'!G$2:H$118  , 2, 0),"")</f>
        <v>0</v>
      </c>
      <c r="X143" s="4">
        <f>IF(Q143="YES", IF(O143="YES" , _xlfn.MINIFS('azure-vm-prices-1Y'!C$2:C$117,   'azure-vm-prices-1Y'!A$2:A$117  ,"&gt;="&amp;F143*(100-$B$2)/100, 'azure-vm-prices-1Y'!B$2:B$117  ,"&gt;="&amp;G143*(100-$B$2)/100, 'azure-vm-prices-1Y'!D$2:D$117,  K143, 'azure-vm-prices-1Y'!E$2:E$117,  L143), _xlfn.MINIFS('azure-vm-prices-1Y'!I$2:I$117,   'azure-vm-prices-1Y'!A$2:A$117  ,"&gt;="&amp;F143*(100-$B$2)/100, 'azure-vm-prices-1Y'!B$2:B$117,  "&gt;="&amp;G143*(100-$B$2)/100, 'azure-vm-prices-1Y'!D$2:D$117,  K143, 'azure-vm-prices-1Y'!E$2:E$117,  L143)),"")</f>
        <v>0</v>
      </c>
      <c r="Y143" s="4">
        <f>IF(Q143="YES",VLOOKUP(Z143 &amp; K143 &amp; L143,'azure-vm-prices-3Y'!G$2:H$118  , 2, 0),"")</f>
        <v>0</v>
      </c>
      <c r="Z143" s="4">
        <f>IF(Q143="YES", IF(O143="YES" , _xlfn.MINIFS('azure-vm-prices-3Y'!C$2:C$117,   'azure-vm-prices-3Y'!A$2:A$117  ,"&gt;="&amp;F143*(100-$B$2)/100, 'azure-vm-prices-3Y'!B$2:B$117  ,"&gt;="&amp;G143*(100-$B$2)/100, 'azure-vm-prices-3Y'!D$2:D$117,  K143, 'azure-vm-prices-3Y'!E$2:E$117,  L143), _xlfn.MINIFS('azure-vm-prices-3Y'!I$2:I$117,   'azure-vm-prices-3Y'!A$2:A$117  ,"&gt;="&amp;F143*(100-$B$2)/100, 'azure-vm-prices-3Y'!B$2:B$117,  "&gt;="&amp;G143*(100-$B$2)/100, 'azure-vm-prices-3Y'!D$2:D$117,  K143, 'azure-vm-prices-3Y'!E$2:E$117,  L143)),"")</f>
        <v>0</v>
      </c>
      <c r="AA143" s="4">
        <f>IF(Q143="YES",N143*V143*12,"")</f>
        <v>0</v>
      </c>
      <c r="AB143" s="4">
        <f>IF(Q143="YES",X143*8760,"")</f>
        <v>0</v>
      </c>
      <c r="AC143" s="4">
        <f>IF(Q143="YES",Z143*8760,"")</f>
        <v>0</v>
      </c>
      <c r="AD143" s="4">
        <f>IF(Q143="YES",IF(P143="YES", MIN(AA143:AC143), AA143),"")</f>
        <v>0</v>
      </c>
      <c r="AE143" s="4">
        <f>IF(AND(I143="STANDARD",Q143="YES",H143&lt;'azure-standard-disk-prices'!B2, H143&gt;0),1+IF(M143="YES",1),"")</f>
        <v>0</v>
      </c>
      <c r="AF143" s="4">
        <f>IF(AND(I143="STANDARD",Q143="YES",H143&gt;'azure-standard-disk-prices'!B2,H143&lt;'azure-standard-disk-prices'!B3),1+IF(M143="YES",1),"")</f>
        <v>0</v>
      </c>
      <c r="AG143" s="4">
        <f>IF(AND(I143="STANDARD",Q143="YES",H143&gt;'azure-standard-disk-prices'!B3,H143&lt;'azure-standard-disk-prices'!B4),1+IF(M143="YES",1),"")</f>
        <v>0</v>
      </c>
      <c r="AH143" s="4">
        <f>IF(AND(I143="STANDARD",Q143="YES",H143&gt;'azure-standard-disk-prices'!B4,H143&lt;'azure-standard-disk-prices'!B5),1+IF(M143="YES",1),"")</f>
        <v>0</v>
      </c>
      <c r="AI143" s="4">
        <f>IF(AND(I143="STANDARD",Q143="YES",H143&gt;'azure-standard-disk-prices'!B5,H143&lt;'azure-standard-disk-prices'!B6),1+IF(M143="YES",1),"")</f>
        <v>0</v>
      </c>
      <c r="AJ143" s="4">
        <f>IF(AND(I143="STANDARD",Q143="YES",H143&gt;'azure-standard-disk-prices'!B6,H143&lt;'azure-standard-disk-prices'!B7),1+IF(M143="YES",1),"")</f>
        <v>0</v>
      </c>
      <c r="AK143" s="4">
        <f>IF(AND(I143="STANDARD",Q143="YES",H143&gt;'azure-standard-disk-prices'!B7,H143&lt;'azure-standard-disk-prices'!B8),1+IF(M143="YES",1),"")</f>
        <v>0</v>
      </c>
      <c r="AL143" s="4">
        <f>IF(AND(I143="STANDARD",Q143="YES",H143&gt;'azure-standard-disk-prices'!B8,H143&lt;'azure-standard-disk-prices'!B9),1+IF(M143="YES",1),"")</f>
        <v>0</v>
      </c>
      <c r="AM143" s="4">
        <f>IF(AND(I142="PREMIUM",Q142="YES",H142&lt;'azure-premium-disk-prices'!B2,H142&gt;0),1+IF(M142="YES",1),"")</f>
        <v>0</v>
      </c>
      <c r="AN143" s="4">
        <f>IF(AND(I142="PREMIUM",Q142="YES",H142&gt;'azure-premium-disk-prices'!B2,H142&lt;'azure-premium-disk-prices'!B3),1+IF(M142="YES",1),"")</f>
        <v>0</v>
      </c>
      <c r="AO143" s="4">
        <f>IF(AND(I142="PREMIUM",Q142="YES",H142&gt;'azure-premium-disk-prices'!B3,H142&lt;'azure-premium-disk-prices'!B4),1+IF(M142="YES",1),"")</f>
        <v>0</v>
      </c>
      <c r="AP143" s="4">
        <f>IF(AND(I142="PREMIUM",Q142="YES",H142&gt;'azure-premium-disk-prices'!B4,H142&lt;'azure-premium-disk-prices'!B5),1+IF(M142="YES",1),"")</f>
        <v>0</v>
      </c>
      <c r="AQ143" s="4">
        <f>IF(AND(I142="PREMIUM",Q142="YES",H142&gt;'azure-premium-disk-prices'!B5,H142&lt;'azure-premium-disk-prices'!B6),1+IF(M142="YES",1),"")</f>
        <v>0</v>
      </c>
      <c r="AR143" s="4">
        <f>IF(AND(I142="PREMIUM",Q142="YES",H142&gt;'azure-premium-disk-prices'!B6,H142&lt;'azure-premium-disk-prices'!B7),1+IF(M142="YES",1),"")</f>
        <v>0</v>
      </c>
      <c r="AS143" s="4">
        <f>IF(AND(I142="PREMIUM",Q142="YES",H142&gt;'azure-premium-disk-prices'!B7,H142&lt;'azure-premium-disk-prices'!B8),1+IF(M142="YES",1),"")</f>
        <v>0</v>
      </c>
      <c r="AT143" s="4">
        <f>IF(AND(I142="PREMIUM",Q142="YES",H142&gt;'azure-premium-disk-prices'!B8,H142&lt;'azure-premium-disk-prices'!B9),1+IF(M142="YES",1),"")</f>
        <v>0</v>
      </c>
      <c r="AU143" s="4">
        <f>IF(AND(M143="YES", Q143="YES"),1,"")</f>
        <v>0</v>
      </c>
      <c r="AV143" s="4">
        <f>IF(AND(J143="STANDARD", Q143="YES"), IF(M143="YES",2,1) ,"")</f>
        <v>0</v>
      </c>
      <c r="AW143" s="4">
        <f>IF( AND(J143="PREMIUM",  Q143="YES"), IF(M143="YES",2,1) ,"")</f>
        <v>0</v>
      </c>
    </row>
    <row r="144" spans="5:49">
      <c r="E144" s="3"/>
      <c r="F144" s="3"/>
      <c r="G144" s="3"/>
      <c r="H144" s="3"/>
      <c r="I144" s="3" t="s">
        <v>10</v>
      </c>
      <c r="J144" s="3" t="s">
        <v>10</v>
      </c>
      <c r="K144" s="3" t="s">
        <v>7</v>
      </c>
      <c r="L144" s="3" t="s">
        <v>7</v>
      </c>
      <c r="M144" s="3" t="s">
        <v>7</v>
      </c>
      <c r="N144" s="3">
        <v>730</v>
      </c>
      <c r="O144" s="3" t="s">
        <v>7</v>
      </c>
      <c r="P144" s="3" t="s">
        <v>3</v>
      </c>
      <c r="Q144" s="3">
        <f>IF(AND(E144&lt;&gt;"", F144&lt;&gt;"", G144&lt;&gt;"", H144&lt;&gt;"", I144&lt;&gt;"", J144&lt;&gt;"", K144&lt;&gt;"", L144&lt;&gt;"", M144&lt;&gt;"", N144&lt;&gt;"", O144&lt;&gt;""),"YES","NO")</f>
        <v>0</v>
      </c>
      <c r="R144" s="4">
        <f>IF(AD144=AA144, U144, IF(AD144=AB144,W144,Y144))</f>
        <v>0</v>
      </c>
      <c r="S144" s="4">
        <f>AD144</f>
        <v>0</v>
      </c>
      <c r="T144" s="4">
        <f> IF(AA144="" ,"",IF(AD144=AA144, "PAYG", IF(AD144=AB144,"1Y RI","3Y RI")))</f>
        <v>0</v>
      </c>
      <c r="U144" s="4">
        <f>IF(Q144="YES",VLOOKUP(V144 &amp; K144 &amp; L144,'azure-vm-prices-base'!G$2:H$118, 2, 0),"")</f>
        <v>0</v>
      </c>
      <c r="V144" s="4">
        <f>IF(Q144="YES", IF(O144="YES" , _xlfn.MINIFS('azure-vm-prices-base'!C$2:C$117, 'azure-vm-prices-base'!A$2:A$117,"&gt;="&amp;F144*(100-$B$2)/100, 'azure-vm-prices-base'!B$2:B$117,"&gt;="&amp;G144*(100-$B$2)/100, 'azure-vm-prices-base'!D$2:D$117,K144, 'azure-vm-prices-base'!E$2:E$117,L144), _xlfn.MINIFS('azure-vm-prices-base'!I$2:I$117, 'azure-vm-prices-base'!A$2:A$117,"&gt;="&amp;F144*(100-$B$2)/100, 'azure-vm-prices-base'!B$2:B$117,"&gt;="&amp;G144*(100-$B$2)/100, 'azure-vm-prices-base'!D$2:D$117,K144, 'azure-vm-prices-base'!E$2:E$117,L144)),"")</f>
        <v>0</v>
      </c>
      <c r="W144" s="4">
        <f>IF(Q144="YES",VLOOKUP(X144 &amp; K144 &amp; L144,'azure-vm-prices-1Y'!G$2:H$118  , 2, 0),"")</f>
        <v>0</v>
      </c>
      <c r="X144" s="4">
        <f>IF(Q144="YES", IF(O144="YES" , _xlfn.MINIFS('azure-vm-prices-1Y'!C$2:C$117,   'azure-vm-prices-1Y'!A$2:A$117  ,"&gt;="&amp;F144*(100-$B$2)/100, 'azure-vm-prices-1Y'!B$2:B$117  ,"&gt;="&amp;G144*(100-$B$2)/100, 'azure-vm-prices-1Y'!D$2:D$117,  K144, 'azure-vm-prices-1Y'!E$2:E$117,  L144), _xlfn.MINIFS('azure-vm-prices-1Y'!I$2:I$117,   'azure-vm-prices-1Y'!A$2:A$117  ,"&gt;="&amp;F144*(100-$B$2)/100, 'azure-vm-prices-1Y'!B$2:B$117,  "&gt;="&amp;G144*(100-$B$2)/100, 'azure-vm-prices-1Y'!D$2:D$117,  K144, 'azure-vm-prices-1Y'!E$2:E$117,  L144)),"")</f>
        <v>0</v>
      </c>
      <c r="Y144" s="4">
        <f>IF(Q144="YES",VLOOKUP(Z144 &amp; K144 &amp; L144,'azure-vm-prices-3Y'!G$2:H$118  , 2, 0),"")</f>
        <v>0</v>
      </c>
      <c r="Z144" s="4">
        <f>IF(Q144="YES", IF(O144="YES" , _xlfn.MINIFS('azure-vm-prices-3Y'!C$2:C$117,   'azure-vm-prices-3Y'!A$2:A$117  ,"&gt;="&amp;F144*(100-$B$2)/100, 'azure-vm-prices-3Y'!B$2:B$117  ,"&gt;="&amp;G144*(100-$B$2)/100, 'azure-vm-prices-3Y'!D$2:D$117,  K144, 'azure-vm-prices-3Y'!E$2:E$117,  L144), _xlfn.MINIFS('azure-vm-prices-3Y'!I$2:I$117,   'azure-vm-prices-3Y'!A$2:A$117  ,"&gt;="&amp;F144*(100-$B$2)/100, 'azure-vm-prices-3Y'!B$2:B$117,  "&gt;="&amp;G144*(100-$B$2)/100, 'azure-vm-prices-3Y'!D$2:D$117,  K144, 'azure-vm-prices-3Y'!E$2:E$117,  L144)),"")</f>
        <v>0</v>
      </c>
      <c r="AA144" s="4">
        <f>IF(Q144="YES",N144*V144*12,"")</f>
        <v>0</v>
      </c>
      <c r="AB144" s="4">
        <f>IF(Q144="YES",X144*8760,"")</f>
        <v>0</v>
      </c>
      <c r="AC144" s="4">
        <f>IF(Q144="YES",Z144*8760,"")</f>
        <v>0</v>
      </c>
      <c r="AD144" s="4">
        <f>IF(Q144="YES",IF(P144="YES", MIN(AA144:AC144), AA144),"")</f>
        <v>0</v>
      </c>
      <c r="AE144" s="4">
        <f>IF(AND(I144="STANDARD",Q144="YES",H144&lt;'azure-standard-disk-prices'!B2, H144&gt;0),1+IF(M144="YES",1),"")</f>
        <v>0</v>
      </c>
      <c r="AF144" s="4">
        <f>IF(AND(I144="STANDARD",Q144="YES",H144&gt;'azure-standard-disk-prices'!B2,H144&lt;'azure-standard-disk-prices'!B3),1+IF(M144="YES",1),"")</f>
        <v>0</v>
      </c>
      <c r="AG144" s="4">
        <f>IF(AND(I144="STANDARD",Q144="YES",H144&gt;'azure-standard-disk-prices'!B3,H144&lt;'azure-standard-disk-prices'!B4),1+IF(M144="YES",1),"")</f>
        <v>0</v>
      </c>
      <c r="AH144" s="4">
        <f>IF(AND(I144="STANDARD",Q144="YES",H144&gt;'azure-standard-disk-prices'!B4,H144&lt;'azure-standard-disk-prices'!B5),1+IF(M144="YES",1),"")</f>
        <v>0</v>
      </c>
      <c r="AI144" s="4">
        <f>IF(AND(I144="STANDARD",Q144="YES",H144&gt;'azure-standard-disk-prices'!B5,H144&lt;'azure-standard-disk-prices'!B6),1+IF(M144="YES",1),"")</f>
        <v>0</v>
      </c>
      <c r="AJ144" s="4">
        <f>IF(AND(I144="STANDARD",Q144="YES",H144&gt;'azure-standard-disk-prices'!B6,H144&lt;'azure-standard-disk-prices'!B7),1+IF(M144="YES",1),"")</f>
        <v>0</v>
      </c>
      <c r="AK144" s="4">
        <f>IF(AND(I144="STANDARD",Q144="YES",H144&gt;'azure-standard-disk-prices'!B7,H144&lt;'azure-standard-disk-prices'!B8),1+IF(M144="YES",1),"")</f>
        <v>0</v>
      </c>
      <c r="AL144" s="4">
        <f>IF(AND(I144="STANDARD",Q144="YES",H144&gt;'azure-standard-disk-prices'!B8,H144&lt;'azure-standard-disk-prices'!B9),1+IF(M144="YES",1),"")</f>
        <v>0</v>
      </c>
      <c r="AM144" s="4">
        <f>IF(AND(I143="PREMIUM",Q143="YES",H143&lt;'azure-premium-disk-prices'!B2,H143&gt;0),1+IF(M143="YES",1),"")</f>
        <v>0</v>
      </c>
      <c r="AN144" s="4">
        <f>IF(AND(I143="PREMIUM",Q143="YES",H143&gt;'azure-premium-disk-prices'!B2,H143&lt;'azure-premium-disk-prices'!B3),1+IF(M143="YES",1),"")</f>
        <v>0</v>
      </c>
      <c r="AO144" s="4">
        <f>IF(AND(I143="PREMIUM",Q143="YES",H143&gt;'azure-premium-disk-prices'!B3,H143&lt;'azure-premium-disk-prices'!B4),1+IF(M143="YES",1),"")</f>
        <v>0</v>
      </c>
      <c r="AP144" s="4">
        <f>IF(AND(I143="PREMIUM",Q143="YES",H143&gt;'azure-premium-disk-prices'!B4,H143&lt;'azure-premium-disk-prices'!B5),1+IF(M143="YES",1),"")</f>
        <v>0</v>
      </c>
      <c r="AQ144" s="4">
        <f>IF(AND(I143="PREMIUM",Q143="YES",H143&gt;'azure-premium-disk-prices'!B5,H143&lt;'azure-premium-disk-prices'!B6),1+IF(M143="YES",1),"")</f>
        <v>0</v>
      </c>
      <c r="AR144" s="4">
        <f>IF(AND(I143="PREMIUM",Q143="YES",H143&gt;'azure-premium-disk-prices'!B6,H143&lt;'azure-premium-disk-prices'!B7),1+IF(M143="YES",1),"")</f>
        <v>0</v>
      </c>
      <c r="AS144" s="4">
        <f>IF(AND(I143="PREMIUM",Q143="YES",H143&gt;'azure-premium-disk-prices'!B7,H143&lt;'azure-premium-disk-prices'!B8),1+IF(M143="YES",1),"")</f>
        <v>0</v>
      </c>
      <c r="AT144" s="4">
        <f>IF(AND(I143="PREMIUM",Q143="YES",H143&gt;'azure-premium-disk-prices'!B8,H143&lt;'azure-premium-disk-prices'!B9),1+IF(M143="YES",1),"")</f>
        <v>0</v>
      </c>
      <c r="AU144" s="4">
        <f>IF(AND(M144="YES", Q144="YES"),1,"")</f>
        <v>0</v>
      </c>
      <c r="AV144" s="4">
        <f>IF(AND(J144="STANDARD", Q144="YES"), IF(M144="YES",2,1) ,"")</f>
        <v>0</v>
      </c>
      <c r="AW144" s="4">
        <f>IF( AND(J144="PREMIUM",  Q144="YES"), IF(M144="YES",2,1) ,"")</f>
        <v>0</v>
      </c>
    </row>
    <row r="145" spans="5:49">
      <c r="E145" s="3"/>
      <c r="F145" s="3"/>
      <c r="G145" s="3"/>
      <c r="H145" s="3"/>
      <c r="I145" s="3" t="s">
        <v>10</v>
      </c>
      <c r="J145" s="3" t="s">
        <v>10</v>
      </c>
      <c r="K145" s="3" t="s">
        <v>7</v>
      </c>
      <c r="L145" s="3" t="s">
        <v>7</v>
      </c>
      <c r="M145" s="3" t="s">
        <v>7</v>
      </c>
      <c r="N145" s="3">
        <v>730</v>
      </c>
      <c r="O145" s="3" t="s">
        <v>7</v>
      </c>
      <c r="P145" s="3" t="s">
        <v>3</v>
      </c>
      <c r="Q145" s="3">
        <f>IF(AND(E145&lt;&gt;"", F145&lt;&gt;"", G145&lt;&gt;"", H145&lt;&gt;"", I145&lt;&gt;"", J145&lt;&gt;"", K145&lt;&gt;"", L145&lt;&gt;"", M145&lt;&gt;"", N145&lt;&gt;"", O145&lt;&gt;""),"YES","NO")</f>
        <v>0</v>
      </c>
      <c r="R145" s="4">
        <f>IF(AD145=AA145, U145, IF(AD145=AB145,W145,Y145))</f>
        <v>0</v>
      </c>
      <c r="S145" s="4">
        <f>AD145</f>
        <v>0</v>
      </c>
      <c r="T145" s="4">
        <f> IF(AA145="" ,"",IF(AD145=AA145, "PAYG", IF(AD145=AB145,"1Y RI","3Y RI")))</f>
        <v>0</v>
      </c>
      <c r="U145" s="4">
        <f>IF(Q145="YES",VLOOKUP(V145 &amp; K145 &amp; L145,'azure-vm-prices-base'!G$2:H$118, 2, 0),"")</f>
        <v>0</v>
      </c>
      <c r="V145" s="4">
        <f>IF(Q145="YES", IF(O145="YES" , _xlfn.MINIFS('azure-vm-prices-base'!C$2:C$117, 'azure-vm-prices-base'!A$2:A$117,"&gt;="&amp;F145*(100-$B$2)/100, 'azure-vm-prices-base'!B$2:B$117,"&gt;="&amp;G145*(100-$B$2)/100, 'azure-vm-prices-base'!D$2:D$117,K145, 'azure-vm-prices-base'!E$2:E$117,L145), _xlfn.MINIFS('azure-vm-prices-base'!I$2:I$117, 'azure-vm-prices-base'!A$2:A$117,"&gt;="&amp;F145*(100-$B$2)/100, 'azure-vm-prices-base'!B$2:B$117,"&gt;="&amp;G145*(100-$B$2)/100, 'azure-vm-prices-base'!D$2:D$117,K145, 'azure-vm-prices-base'!E$2:E$117,L145)),"")</f>
        <v>0</v>
      </c>
      <c r="W145" s="4">
        <f>IF(Q145="YES",VLOOKUP(X145 &amp; K145 &amp; L145,'azure-vm-prices-1Y'!G$2:H$118  , 2, 0),"")</f>
        <v>0</v>
      </c>
      <c r="X145" s="4">
        <f>IF(Q145="YES", IF(O145="YES" , _xlfn.MINIFS('azure-vm-prices-1Y'!C$2:C$117,   'azure-vm-prices-1Y'!A$2:A$117  ,"&gt;="&amp;F145*(100-$B$2)/100, 'azure-vm-prices-1Y'!B$2:B$117  ,"&gt;="&amp;G145*(100-$B$2)/100, 'azure-vm-prices-1Y'!D$2:D$117,  K145, 'azure-vm-prices-1Y'!E$2:E$117,  L145), _xlfn.MINIFS('azure-vm-prices-1Y'!I$2:I$117,   'azure-vm-prices-1Y'!A$2:A$117  ,"&gt;="&amp;F145*(100-$B$2)/100, 'azure-vm-prices-1Y'!B$2:B$117,  "&gt;="&amp;G145*(100-$B$2)/100, 'azure-vm-prices-1Y'!D$2:D$117,  K145, 'azure-vm-prices-1Y'!E$2:E$117,  L145)),"")</f>
        <v>0</v>
      </c>
      <c r="Y145" s="4">
        <f>IF(Q145="YES",VLOOKUP(Z145 &amp; K145 &amp; L145,'azure-vm-prices-3Y'!G$2:H$118  , 2, 0),"")</f>
        <v>0</v>
      </c>
      <c r="Z145" s="4">
        <f>IF(Q145="YES", IF(O145="YES" , _xlfn.MINIFS('azure-vm-prices-3Y'!C$2:C$117,   'azure-vm-prices-3Y'!A$2:A$117  ,"&gt;="&amp;F145*(100-$B$2)/100, 'azure-vm-prices-3Y'!B$2:B$117  ,"&gt;="&amp;G145*(100-$B$2)/100, 'azure-vm-prices-3Y'!D$2:D$117,  K145, 'azure-vm-prices-3Y'!E$2:E$117,  L145), _xlfn.MINIFS('azure-vm-prices-3Y'!I$2:I$117,   'azure-vm-prices-3Y'!A$2:A$117  ,"&gt;="&amp;F145*(100-$B$2)/100, 'azure-vm-prices-3Y'!B$2:B$117,  "&gt;="&amp;G145*(100-$B$2)/100, 'azure-vm-prices-3Y'!D$2:D$117,  K145, 'azure-vm-prices-3Y'!E$2:E$117,  L145)),"")</f>
        <v>0</v>
      </c>
      <c r="AA145" s="4">
        <f>IF(Q145="YES",N145*V145*12,"")</f>
        <v>0</v>
      </c>
      <c r="AB145" s="4">
        <f>IF(Q145="YES",X145*8760,"")</f>
        <v>0</v>
      </c>
      <c r="AC145" s="4">
        <f>IF(Q145="YES",Z145*8760,"")</f>
        <v>0</v>
      </c>
      <c r="AD145" s="4">
        <f>IF(Q145="YES",IF(P145="YES", MIN(AA145:AC145), AA145),"")</f>
        <v>0</v>
      </c>
      <c r="AE145" s="4">
        <f>IF(AND(I145="STANDARD",Q145="YES",H145&lt;'azure-standard-disk-prices'!B2, H145&gt;0),1+IF(M145="YES",1),"")</f>
        <v>0</v>
      </c>
      <c r="AF145" s="4">
        <f>IF(AND(I145="STANDARD",Q145="YES",H145&gt;'azure-standard-disk-prices'!B2,H145&lt;'azure-standard-disk-prices'!B3),1+IF(M145="YES",1),"")</f>
        <v>0</v>
      </c>
      <c r="AG145" s="4">
        <f>IF(AND(I145="STANDARD",Q145="YES",H145&gt;'azure-standard-disk-prices'!B3,H145&lt;'azure-standard-disk-prices'!B4),1+IF(M145="YES",1),"")</f>
        <v>0</v>
      </c>
      <c r="AH145" s="4">
        <f>IF(AND(I145="STANDARD",Q145="YES",H145&gt;'azure-standard-disk-prices'!B4,H145&lt;'azure-standard-disk-prices'!B5),1+IF(M145="YES",1),"")</f>
        <v>0</v>
      </c>
      <c r="AI145" s="4">
        <f>IF(AND(I145="STANDARD",Q145="YES",H145&gt;'azure-standard-disk-prices'!B5,H145&lt;'azure-standard-disk-prices'!B6),1+IF(M145="YES",1),"")</f>
        <v>0</v>
      </c>
      <c r="AJ145" s="4">
        <f>IF(AND(I145="STANDARD",Q145="YES",H145&gt;'azure-standard-disk-prices'!B6,H145&lt;'azure-standard-disk-prices'!B7),1+IF(M145="YES",1),"")</f>
        <v>0</v>
      </c>
      <c r="AK145" s="4">
        <f>IF(AND(I145="STANDARD",Q145="YES",H145&gt;'azure-standard-disk-prices'!B7,H145&lt;'azure-standard-disk-prices'!B8),1+IF(M145="YES",1),"")</f>
        <v>0</v>
      </c>
      <c r="AL145" s="4">
        <f>IF(AND(I145="STANDARD",Q145="YES",H145&gt;'azure-standard-disk-prices'!B8,H145&lt;'azure-standard-disk-prices'!B9),1+IF(M145="YES",1),"")</f>
        <v>0</v>
      </c>
      <c r="AM145" s="4">
        <f>IF(AND(I144="PREMIUM",Q144="YES",H144&lt;'azure-premium-disk-prices'!B2,H144&gt;0),1+IF(M144="YES",1),"")</f>
        <v>0</v>
      </c>
      <c r="AN145" s="4">
        <f>IF(AND(I144="PREMIUM",Q144="YES",H144&gt;'azure-premium-disk-prices'!B2,H144&lt;'azure-premium-disk-prices'!B3),1+IF(M144="YES",1),"")</f>
        <v>0</v>
      </c>
      <c r="AO145" s="4">
        <f>IF(AND(I144="PREMIUM",Q144="YES",H144&gt;'azure-premium-disk-prices'!B3,H144&lt;'azure-premium-disk-prices'!B4),1+IF(M144="YES",1),"")</f>
        <v>0</v>
      </c>
      <c r="AP145" s="4">
        <f>IF(AND(I144="PREMIUM",Q144="YES",H144&gt;'azure-premium-disk-prices'!B4,H144&lt;'azure-premium-disk-prices'!B5),1+IF(M144="YES",1),"")</f>
        <v>0</v>
      </c>
      <c r="AQ145" s="4">
        <f>IF(AND(I144="PREMIUM",Q144="YES",H144&gt;'azure-premium-disk-prices'!B5,H144&lt;'azure-premium-disk-prices'!B6),1+IF(M144="YES",1),"")</f>
        <v>0</v>
      </c>
      <c r="AR145" s="4">
        <f>IF(AND(I144="PREMIUM",Q144="YES",H144&gt;'azure-premium-disk-prices'!B6,H144&lt;'azure-premium-disk-prices'!B7),1+IF(M144="YES",1),"")</f>
        <v>0</v>
      </c>
      <c r="AS145" s="4">
        <f>IF(AND(I144="PREMIUM",Q144="YES",H144&gt;'azure-premium-disk-prices'!B7,H144&lt;'azure-premium-disk-prices'!B8),1+IF(M144="YES",1),"")</f>
        <v>0</v>
      </c>
      <c r="AT145" s="4">
        <f>IF(AND(I144="PREMIUM",Q144="YES",H144&gt;'azure-premium-disk-prices'!B8,H144&lt;'azure-premium-disk-prices'!B9),1+IF(M144="YES",1),"")</f>
        <v>0</v>
      </c>
      <c r="AU145" s="4">
        <f>IF(AND(M145="YES", Q145="YES"),1,"")</f>
        <v>0</v>
      </c>
      <c r="AV145" s="4">
        <f>IF(AND(J145="STANDARD", Q145="YES"), IF(M145="YES",2,1) ,"")</f>
        <v>0</v>
      </c>
      <c r="AW145" s="4">
        <f>IF( AND(J145="PREMIUM",  Q145="YES"), IF(M145="YES",2,1) ,"")</f>
        <v>0</v>
      </c>
    </row>
    <row r="146" spans="5:49">
      <c r="E146" s="3"/>
      <c r="F146" s="3"/>
      <c r="G146" s="3"/>
      <c r="H146" s="3"/>
      <c r="I146" s="3" t="s">
        <v>10</v>
      </c>
      <c r="J146" s="3" t="s">
        <v>10</v>
      </c>
      <c r="K146" s="3" t="s">
        <v>7</v>
      </c>
      <c r="L146" s="3" t="s">
        <v>7</v>
      </c>
      <c r="M146" s="3" t="s">
        <v>7</v>
      </c>
      <c r="N146" s="3">
        <v>730</v>
      </c>
      <c r="O146" s="3" t="s">
        <v>7</v>
      </c>
      <c r="P146" s="3" t="s">
        <v>3</v>
      </c>
      <c r="Q146" s="3">
        <f>IF(AND(E146&lt;&gt;"", F146&lt;&gt;"", G146&lt;&gt;"", H146&lt;&gt;"", I146&lt;&gt;"", J146&lt;&gt;"", K146&lt;&gt;"", L146&lt;&gt;"", M146&lt;&gt;"", N146&lt;&gt;"", O146&lt;&gt;""),"YES","NO")</f>
        <v>0</v>
      </c>
      <c r="R146" s="4">
        <f>IF(AD146=AA146, U146, IF(AD146=AB146,W146,Y146))</f>
        <v>0</v>
      </c>
      <c r="S146" s="4">
        <f>AD146</f>
        <v>0</v>
      </c>
      <c r="T146" s="4">
        <f> IF(AA146="" ,"",IF(AD146=AA146, "PAYG", IF(AD146=AB146,"1Y RI","3Y RI")))</f>
        <v>0</v>
      </c>
      <c r="U146" s="4">
        <f>IF(Q146="YES",VLOOKUP(V146 &amp; K146 &amp; L146,'azure-vm-prices-base'!G$2:H$118, 2, 0),"")</f>
        <v>0</v>
      </c>
      <c r="V146" s="4">
        <f>IF(Q146="YES", IF(O146="YES" , _xlfn.MINIFS('azure-vm-prices-base'!C$2:C$117, 'azure-vm-prices-base'!A$2:A$117,"&gt;="&amp;F146*(100-$B$2)/100, 'azure-vm-prices-base'!B$2:B$117,"&gt;="&amp;G146*(100-$B$2)/100, 'azure-vm-prices-base'!D$2:D$117,K146, 'azure-vm-prices-base'!E$2:E$117,L146), _xlfn.MINIFS('azure-vm-prices-base'!I$2:I$117, 'azure-vm-prices-base'!A$2:A$117,"&gt;="&amp;F146*(100-$B$2)/100, 'azure-vm-prices-base'!B$2:B$117,"&gt;="&amp;G146*(100-$B$2)/100, 'azure-vm-prices-base'!D$2:D$117,K146, 'azure-vm-prices-base'!E$2:E$117,L146)),"")</f>
        <v>0</v>
      </c>
      <c r="W146" s="4">
        <f>IF(Q146="YES",VLOOKUP(X146 &amp; K146 &amp; L146,'azure-vm-prices-1Y'!G$2:H$118  , 2, 0),"")</f>
        <v>0</v>
      </c>
      <c r="X146" s="4">
        <f>IF(Q146="YES", IF(O146="YES" , _xlfn.MINIFS('azure-vm-prices-1Y'!C$2:C$117,   'azure-vm-prices-1Y'!A$2:A$117  ,"&gt;="&amp;F146*(100-$B$2)/100, 'azure-vm-prices-1Y'!B$2:B$117  ,"&gt;="&amp;G146*(100-$B$2)/100, 'azure-vm-prices-1Y'!D$2:D$117,  K146, 'azure-vm-prices-1Y'!E$2:E$117,  L146), _xlfn.MINIFS('azure-vm-prices-1Y'!I$2:I$117,   'azure-vm-prices-1Y'!A$2:A$117  ,"&gt;="&amp;F146*(100-$B$2)/100, 'azure-vm-prices-1Y'!B$2:B$117,  "&gt;="&amp;G146*(100-$B$2)/100, 'azure-vm-prices-1Y'!D$2:D$117,  K146, 'azure-vm-prices-1Y'!E$2:E$117,  L146)),"")</f>
        <v>0</v>
      </c>
      <c r="Y146" s="4">
        <f>IF(Q146="YES",VLOOKUP(Z146 &amp; K146 &amp; L146,'azure-vm-prices-3Y'!G$2:H$118  , 2, 0),"")</f>
        <v>0</v>
      </c>
      <c r="Z146" s="4">
        <f>IF(Q146="YES", IF(O146="YES" , _xlfn.MINIFS('azure-vm-prices-3Y'!C$2:C$117,   'azure-vm-prices-3Y'!A$2:A$117  ,"&gt;="&amp;F146*(100-$B$2)/100, 'azure-vm-prices-3Y'!B$2:B$117  ,"&gt;="&amp;G146*(100-$B$2)/100, 'azure-vm-prices-3Y'!D$2:D$117,  K146, 'azure-vm-prices-3Y'!E$2:E$117,  L146), _xlfn.MINIFS('azure-vm-prices-3Y'!I$2:I$117,   'azure-vm-prices-3Y'!A$2:A$117  ,"&gt;="&amp;F146*(100-$B$2)/100, 'azure-vm-prices-3Y'!B$2:B$117,  "&gt;="&amp;G146*(100-$B$2)/100, 'azure-vm-prices-3Y'!D$2:D$117,  K146, 'azure-vm-prices-3Y'!E$2:E$117,  L146)),"")</f>
        <v>0</v>
      </c>
      <c r="AA146" s="4">
        <f>IF(Q146="YES",N146*V146*12,"")</f>
        <v>0</v>
      </c>
      <c r="AB146" s="4">
        <f>IF(Q146="YES",X146*8760,"")</f>
        <v>0</v>
      </c>
      <c r="AC146" s="4">
        <f>IF(Q146="YES",Z146*8760,"")</f>
        <v>0</v>
      </c>
      <c r="AD146" s="4">
        <f>IF(Q146="YES",IF(P146="YES", MIN(AA146:AC146), AA146),"")</f>
        <v>0</v>
      </c>
      <c r="AE146" s="4">
        <f>IF(AND(I146="STANDARD",Q146="YES",H146&lt;'azure-standard-disk-prices'!B2, H146&gt;0),1+IF(M146="YES",1),"")</f>
        <v>0</v>
      </c>
      <c r="AF146" s="4">
        <f>IF(AND(I146="STANDARD",Q146="YES",H146&gt;'azure-standard-disk-prices'!B2,H146&lt;'azure-standard-disk-prices'!B3),1+IF(M146="YES",1),"")</f>
        <v>0</v>
      </c>
      <c r="AG146" s="4">
        <f>IF(AND(I146="STANDARD",Q146="YES",H146&gt;'azure-standard-disk-prices'!B3,H146&lt;'azure-standard-disk-prices'!B4),1+IF(M146="YES",1),"")</f>
        <v>0</v>
      </c>
      <c r="AH146" s="4">
        <f>IF(AND(I146="STANDARD",Q146="YES",H146&gt;'azure-standard-disk-prices'!B4,H146&lt;'azure-standard-disk-prices'!B5),1+IF(M146="YES",1),"")</f>
        <v>0</v>
      </c>
      <c r="AI146" s="4">
        <f>IF(AND(I146="STANDARD",Q146="YES",H146&gt;'azure-standard-disk-prices'!B5,H146&lt;'azure-standard-disk-prices'!B6),1+IF(M146="YES",1),"")</f>
        <v>0</v>
      </c>
      <c r="AJ146" s="4">
        <f>IF(AND(I146="STANDARD",Q146="YES",H146&gt;'azure-standard-disk-prices'!B6,H146&lt;'azure-standard-disk-prices'!B7),1+IF(M146="YES",1),"")</f>
        <v>0</v>
      </c>
      <c r="AK146" s="4">
        <f>IF(AND(I146="STANDARD",Q146="YES",H146&gt;'azure-standard-disk-prices'!B7,H146&lt;'azure-standard-disk-prices'!B8),1+IF(M146="YES",1),"")</f>
        <v>0</v>
      </c>
      <c r="AL146" s="4">
        <f>IF(AND(I146="STANDARD",Q146="YES",H146&gt;'azure-standard-disk-prices'!B8,H146&lt;'azure-standard-disk-prices'!B9),1+IF(M146="YES",1),"")</f>
        <v>0</v>
      </c>
      <c r="AM146" s="4">
        <f>IF(AND(I145="PREMIUM",Q145="YES",H145&lt;'azure-premium-disk-prices'!B2,H145&gt;0),1+IF(M145="YES",1),"")</f>
        <v>0</v>
      </c>
      <c r="AN146" s="4">
        <f>IF(AND(I145="PREMIUM",Q145="YES",H145&gt;'azure-premium-disk-prices'!B2,H145&lt;'azure-premium-disk-prices'!B3),1+IF(M145="YES",1),"")</f>
        <v>0</v>
      </c>
      <c r="AO146" s="4">
        <f>IF(AND(I145="PREMIUM",Q145="YES",H145&gt;'azure-premium-disk-prices'!B3,H145&lt;'azure-premium-disk-prices'!B4),1+IF(M145="YES",1),"")</f>
        <v>0</v>
      </c>
      <c r="AP146" s="4">
        <f>IF(AND(I145="PREMIUM",Q145="YES",H145&gt;'azure-premium-disk-prices'!B4,H145&lt;'azure-premium-disk-prices'!B5),1+IF(M145="YES",1),"")</f>
        <v>0</v>
      </c>
      <c r="AQ146" s="4">
        <f>IF(AND(I145="PREMIUM",Q145="YES",H145&gt;'azure-premium-disk-prices'!B5,H145&lt;'azure-premium-disk-prices'!B6),1+IF(M145="YES",1),"")</f>
        <v>0</v>
      </c>
      <c r="AR146" s="4">
        <f>IF(AND(I145="PREMIUM",Q145="YES",H145&gt;'azure-premium-disk-prices'!B6,H145&lt;'azure-premium-disk-prices'!B7),1+IF(M145="YES",1),"")</f>
        <v>0</v>
      </c>
      <c r="AS146" s="4">
        <f>IF(AND(I145="PREMIUM",Q145="YES",H145&gt;'azure-premium-disk-prices'!B7,H145&lt;'azure-premium-disk-prices'!B8),1+IF(M145="YES",1),"")</f>
        <v>0</v>
      </c>
      <c r="AT146" s="4">
        <f>IF(AND(I145="PREMIUM",Q145="YES",H145&gt;'azure-premium-disk-prices'!B8,H145&lt;'azure-premium-disk-prices'!B9),1+IF(M145="YES",1),"")</f>
        <v>0</v>
      </c>
      <c r="AU146" s="4">
        <f>IF(AND(M146="YES", Q146="YES"),1,"")</f>
        <v>0</v>
      </c>
      <c r="AV146" s="4">
        <f>IF(AND(J146="STANDARD", Q146="YES"), IF(M146="YES",2,1) ,"")</f>
        <v>0</v>
      </c>
      <c r="AW146" s="4">
        <f>IF( AND(J146="PREMIUM",  Q146="YES"), IF(M146="YES",2,1) ,"")</f>
        <v>0</v>
      </c>
    </row>
    <row r="147" spans="5:49">
      <c r="E147" s="3"/>
      <c r="F147" s="3"/>
      <c r="G147" s="3"/>
      <c r="H147" s="3"/>
      <c r="I147" s="3" t="s">
        <v>10</v>
      </c>
      <c r="J147" s="3" t="s">
        <v>10</v>
      </c>
      <c r="K147" s="3" t="s">
        <v>7</v>
      </c>
      <c r="L147" s="3" t="s">
        <v>7</v>
      </c>
      <c r="M147" s="3" t="s">
        <v>7</v>
      </c>
      <c r="N147" s="3">
        <v>730</v>
      </c>
      <c r="O147" s="3" t="s">
        <v>7</v>
      </c>
      <c r="P147" s="3" t="s">
        <v>3</v>
      </c>
      <c r="Q147" s="3">
        <f>IF(AND(E147&lt;&gt;"", F147&lt;&gt;"", G147&lt;&gt;"", H147&lt;&gt;"", I147&lt;&gt;"", J147&lt;&gt;"", K147&lt;&gt;"", L147&lt;&gt;"", M147&lt;&gt;"", N147&lt;&gt;"", O147&lt;&gt;""),"YES","NO")</f>
        <v>0</v>
      </c>
      <c r="R147" s="4">
        <f>IF(AD147=AA147, U147, IF(AD147=AB147,W147,Y147))</f>
        <v>0</v>
      </c>
      <c r="S147" s="4">
        <f>AD147</f>
        <v>0</v>
      </c>
      <c r="T147" s="4">
        <f> IF(AA147="" ,"",IF(AD147=AA147, "PAYG", IF(AD147=AB147,"1Y RI","3Y RI")))</f>
        <v>0</v>
      </c>
      <c r="U147" s="4">
        <f>IF(Q147="YES",VLOOKUP(V147 &amp; K147 &amp; L147,'azure-vm-prices-base'!G$2:H$118, 2, 0),"")</f>
        <v>0</v>
      </c>
      <c r="V147" s="4">
        <f>IF(Q147="YES", IF(O147="YES" , _xlfn.MINIFS('azure-vm-prices-base'!C$2:C$117, 'azure-vm-prices-base'!A$2:A$117,"&gt;="&amp;F147*(100-$B$2)/100, 'azure-vm-prices-base'!B$2:B$117,"&gt;="&amp;G147*(100-$B$2)/100, 'azure-vm-prices-base'!D$2:D$117,K147, 'azure-vm-prices-base'!E$2:E$117,L147), _xlfn.MINIFS('azure-vm-prices-base'!I$2:I$117, 'azure-vm-prices-base'!A$2:A$117,"&gt;="&amp;F147*(100-$B$2)/100, 'azure-vm-prices-base'!B$2:B$117,"&gt;="&amp;G147*(100-$B$2)/100, 'azure-vm-prices-base'!D$2:D$117,K147, 'azure-vm-prices-base'!E$2:E$117,L147)),"")</f>
        <v>0</v>
      </c>
      <c r="W147" s="4">
        <f>IF(Q147="YES",VLOOKUP(X147 &amp; K147 &amp; L147,'azure-vm-prices-1Y'!G$2:H$118  , 2, 0),"")</f>
        <v>0</v>
      </c>
      <c r="X147" s="4">
        <f>IF(Q147="YES", IF(O147="YES" , _xlfn.MINIFS('azure-vm-prices-1Y'!C$2:C$117,   'azure-vm-prices-1Y'!A$2:A$117  ,"&gt;="&amp;F147*(100-$B$2)/100, 'azure-vm-prices-1Y'!B$2:B$117  ,"&gt;="&amp;G147*(100-$B$2)/100, 'azure-vm-prices-1Y'!D$2:D$117,  K147, 'azure-vm-prices-1Y'!E$2:E$117,  L147), _xlfn.MINIFS('azure-vm-prices-1Y'!I$2:I$117,   'azure-vm-prices-1Y'!A$2:A$117  ,"&gt;="&amp;F147*(100-$B$2)/100, 'azure-vm-prices-1Y'!B$2:B$117,  "&gt;="&amp;G147*(100-$B$2)/100, 'azure-vm-prices-1Y'!D$2:D$117,  K147, 'azure-vm-prices-1Y'!E$2:E$117,  L147)),"")</f>
        <v>0</v>
      </c>
      <c r="Y147" s="4">
        <f>IF(Q147="YES",VLOOKUP(Z147 &amp; K147 &amp; L147,'azure-vm-prices-3Y'!G$2:H$118  , 2, 0),"")</f>
        <v>0</v>
      </c>
      <c r="Z147" s="4">
        <f>IF(Q147="YES", IF(O147="YES" , _xlfn.MINIFS('azure-vm-prices-3Y'!C$2:C$117,   'azure-vm-prices-3Y'!A$2:A$117  ,"&gt;="&amp;F147*(100-$B$2)/100, 'azure-vm-prices-3Y'!B$2:B$117  ,"&gt;="&amp;G147*(100-$B$2)/100, 'azure-vm-prices-3Y'!D$2:D$117,  K147, 'azure-vm-prices-3Y'!E$2:E$117,  L147), _xlfn.MINIFS('azure-vm-prices-3Y'!I$2:I$117,   'azure-vm-prices-3Y'!A$2:A$117  ,"&gt;="&amp;F147*(100-$B$2)/100, 'azure-vm-prices-3Y'!B$2:B$117,  "&gt;="&amp;G147*(100-$B$2)/100, 'azure-vm-prices-3Y'!D$2:D$117,  K147, 'azure-vm-prices-3Y'!E$2:E$117,  L147)),"")</f>
        <v>0</v>
      </c>
      <c r="AA147" s="4">
        <f>IF(Q147="YES",N147*V147*12,"")</f>
        <v>0</v>
      </c>
      <c r="AB147" s="4">
        <f>IF(Q147="YES",X147*8760,"")</f>
        <v>0</v>
      </c>
      <c r="AC147" s="4">
        <f>IF(Q147="YES",Z147*8760,"")</f>
        <v>0</v>
      </c>
      <c r="AD147" s="4">
        <f>IF(Q147="YES",IF(P147="YES", MIN(AA147:AC147), AA147),"")</f>
        <v>0</v>
      </c>
      <c r="AE147" s="4">
        <f>IF(AND(I147="STANDARD",Q147="YES",H147&lt;'azure-standard-disk-prices'!B2, H147&gt;0),1+IF(M147="YES",1),"")</f>
        <v>0</v>
      </c>
      <c r="AF147" s="4">
        <f>IF(AND(I147="STANDARD",Q147="YES",H147&gt;'azure-standard-disk-prices'!B2,H147&lt;'azure-standard-disk-prices'!B3),1+IF(M147="YES",1),"")</f>
        <v>0</v>
      </c>
      <c r="AG147" s="4">
        <f>IF(AND(I147="STANDARD",Q147="YES",H147&gt;'azure-standard-disk-prices'!B3,H147&lt;'azure-standard-disk-prices'!B4),1+IF(M147="YES",1),"")</f>
        <v>0</v>
      </c>
      <c r="AH147" s="4">
        <f>IF(AND(I147="STANDARD",Q147="YES",H147&gt;'azure-standard-disk-prices'!B4,H147&lt;'azure-standard-disk-prices'!B5),1+IF(M147="YES",1),"")</f>
        <v>0</v>
      </c>
      <c r="AI147" s="4">
        <f>IF(AND(I147="STANDARD",Q147="YES",H147&gt;'azure-standard-disk-prices'!B5,H147&lt;'azure-standard-disk-prices'!B6),1+IF(M147="YES",1),"")</f>
        <v>0</v>
      </c>
      <c r="AJ147" s="4">
        <f>IF(AND(I147="STANDARD",Q147="YES",H147&gt;'azure-standard-disk-prices'!B6,H147&lt;'azure-standard-disk-prices'!B7),1+IF(M147="YES",1),"")</f>
        <v>0</v>
      </c>
      <c r="AK147" s="4">
        <f>IF(AND(I147="STANDARD",Q147="YES",H147&gt;'azure-standard-disk-prices'!B7,H147&lt;'azure-standard-disk-prices'!B8),1+IF(M147="YES",1),"")</f>
        <v>0</v>
      </c>
      <c r="AL147" s="4">
        <f>IF(AND(I147="STANDARD",Q147="YES",H147&gt;'azure-standard-disk-prices'!B8,H147&lt;'azure-standard-disk-prices'!B9),1+IF(M147="YES",1),"")</f>
        <v>0</v>
      </c>
      <c r="AM147" s="4">
        <f>IF(AND(I146="PREMIUM",Q146="YES",H146&lt;'azure-premium-disk-prices'!B2,H146&gt;0),1+IF(M146="YES",1),"")</f>
        <v>0</v>
      </c>
      <c r="AN147" s="4">
        <f>IF(AND(I146="PREMIUM",Q146="YES",H146&gt;'azure-premium-disk-prices'!B2,H146&lt;'azure-premium-disk-prices'!B3),1+IF(M146="YES",1),"")</f>
        <v>0</v>
      </c>
      <c r="AO147" s="4">
        <f>IF(AND(I146="PREMIUM",Q146="YES",H146&gt;'azure-premium-disk-prices'!B3,H146&lt;'azure-premium-disk-prices'!B4),1+IF(M146="YES",1),"")</f>
        <v>0</v>
      </c>
      <c r="AP147" s="4">
        <f>IF(AND(I146="PREMIUM",Q146="YES",H146&gt;'azure-premium-disk-prices'!B4,H146&lt;'azure-premium-disk-prices'!B5),1+IF(M146="YES",1),"")</f>
        <v>0</v>
      </c>
      <c r="AQ147" s="4">
        <f>IF(AND(I146="PREMIUM",Q146="YES",H146&gt;'azure-premium-disk-prices'!B5,H146&lt;'azure-premium-disk-prices'!B6),1+IF(M146="YES",1),"")</f>
        <v>0</v>
      </c>
      <c r="AR147" s="4">
        <f>IF(AND(I146="PREMIUM",Q146="YES",H146&gt;'azure-premium-disk-prices'!B6,H146&lt;'azure-premium-disk-prices'!B7),1+IF(M146="YES",1),"")</f>
        <v>0</v>
      </c>
      <c r="AS147" s="4">
        <f>IF(AND(I146="PREMIUM",Q146="YES",H146&gt;'azure-premium-disk-prices'!B7,H146&lt;'azure-premium-disk-prices'!B8),1+IF(M146="YES",1),"")</f>
        <v>0</v>
      </c>
      <c r="AT147" s="4">
        <f>IF(AND(I146="PREMIUM",Q146="YES",H146&gt;'azure-premium-disk-prices'!B8,H146&lt;'azure-premium-disk-prices'!B9),1+IF(M146="YES",1),"")</f>
        <v>0</v>
      </c>
      <c r="AU147" s="4">
        <f>IF(AND(M147="YES", Q147="YES"),1,"")</f>
        <v>0</v>
      </c>
      <c r="AV147" s="4">
        <f>IF(AND(J147="STANDARD", Q147="YES"), IF(M147="YES",2,1) ,"")</f>
        <v>0</v>
      </c>
      <c r="AW147" s="4">
        <f>IF( AND(J147="PREMIUM",  Q147="YES"), IF(M147="YES",2,1) ,"")</f>
        <v>0</v>
      </c>
    </row>
    <row r="148" spans="5:49">
      <c r="E148" s="3"/>
      <c r="F148" s="3"/>
      <c r="G148" s="3"/>
      <c r="H148" s="3"/>
      <c r="I148" s="3" t="s">
        <v>10</v>
      </c>
      <c r="J148" s="3" t="s">
        <v>10</v>
      </c>
      <c r="K148" s="3" t="s">
        <v>7</v>
      </c>
      <c r="L148" s="3" t="s">
        <v>7</v>
      </c>
      <c r="M148" s="3" t="s">
        <v>7</v>
      </c>
      <c r="N148" s="3">
        <v>730</v>
      </c>
      <c r="O148" s="3" t="s">
        <v>7</v>
      </c>
      <c r="P148" s="3" t="s">
        <v>3</v>
      </c>
      <c r="Q148" s="3">
        <f>IF(AND(E148&lt;&gt;"", F148&lt;&gt;"", G148&lt;&gt;"", H148&lt;&gt;"", I148&lt;&gt;"", J148&lt;&gt;"", K148&lt;&gt;"", L148&lt;&gt;"", M148&lt;&gt;"", N148&lt;&gt;"", O148&lt;&gt;""),"YES","NO")</f>
        <v>0</v>
      </c>
      <c r="R148" s="4">
        <f>IF(AD148=AA148, U148, IF(AD148=AB148,W148,Y148))</f>
        <v>0</v>
      </c>
      <c r="S148" s="4">
        <f>AD148</f>
        <v>0</v>
      </c>
      <c r="T148" s="4">
        <f> IF(AA148="" ,"",IF(AD148=AA148, "PAYG", IF(AD148=AB148,"1Y RI","3Y RI")))</f>
        <v>0</v>
      </c>
      <c r="U148" s="4">
        <f>IF(Q148="YES",VLOOKUP(V148 &amp; K148 &amp; L148,'azure-vm-prices-base'!G$2:H$118, 2, 0),"")</f>
        <v>0</v>
      </c>
      <c r="V148" s="4">
        <f>IF(Q148="YES", IF(O148="YES" , _xlfn.MINIFS('azure-vm-prices-base'!C$2:C$117, 'azure-vm-prices-base'!A$2:A$117,"&gt;="&amp;F148*(100-$B$2)/100, 'azure-vm-prices-base'!B$2:B$117,"&gt;="&amp;G148*(100-$B$2)/100, 'azure-vm-prices-base'!D$2:D$117,K148, 'azure-vm-prices-base'!E$2:E$117,L148), _xlfn.MINIFS('azure-vm-prices-base'!I$2:I$117, 'azure-vm-prices-base'!A$2:A$117,"&gt;="&amp;F148*(100-$B$2)/100, 'azure-vm-prices-base'!B$2:B$117,"&gt;="&amp;G148*(100-$B$2)/100, 'azure-vm-prices-base'!D$2:D$117,K148, 'azure-vm-prices-base'!E$2:E$117,L148)),"")</f>
        <v>0</v>
      </c>
      <c r="W148" s="4">
        <f>IF(Q148="YES",VLOOKUP(X148 &amp; K148 &amp; L148,'azure-vm-prices-1Y'!G$2:H$118  , 2, 0),"")</f>
        <v>0</v>
      </c>
      <c r="X148" s="4">
        <f>IF(Q148="YES", IF(O148="YES" , _xlfn.MINIFS('azure-vm-prices-1Y'!C$2:C$117,   'azure-vm-prices-1Y'!A$2:A$117  ,"&gt;="&amp;F148*(100-$B$2)/100, 'azure-vm-prices-1Y'!B$2:B$117  ,"&gt;="&amp;G148*(100-$B$2)/100, 'azure-vm-prices-1Y'!D$2:D$117,  K148, 'azure-vm-prices-1Y'!E$2:E$117,  L148), _xlfn.MINIFS('azure-vm-prices-1Y'!I$2:I$117,   'azure-vm-prices-1Y'!A$2:A$117  ,"&gt;="&amp;F148*(100-$B$2)/100, 'azure-vm-prices-1Y'!B$2:B$117,  "&gt;="&amp;G148*(100-$B$2)/100, 'azure-vm-prices-1Y'!D$2:D$117,  K148, 'azure-vm-prices-1Y'!E$2:E$117,  L148)),"")</f>
        <v>0</v>
      </c>
      <c r="Y148" s="4">
        <f>IF(Q148="YES",VLOOKUP(Z148 &amp; K148 &amp; L148,'azure-vm-prices-3Y'!G$2:H$118  , 2, 0),"")</f>
        <v>0</v>
      </c>
      <c r="Z148" s="4">
        <f>IF(Q148="YES", IF(O148="YES" , _xlfn.MINIFS('azure-vm-prices-3Y'!C$2:C$117,   'azure-vm-prices-3Y'!A$2:A$117  ,"&gt;="&amp;F148*(100-$B$2)/100, 'azure-vm-prices-3Y'!B$2:B$117  ,"&gt;="&amp;G148*(100-$B$2)/100, 'azure-vm-prices-3Y'!D$2:D$117,  K148, 'azure-vm-prices-3Y'!E$2:E$117,  L148), _xlfn.MINIFS('azure-vm-prices-3Y'!I$2:I$117,   'azure-vm-prices-3Y'!A$2:A$117  ,"&gt;="&amp;F148*(100-$B$2)/100, 'azure-vm-prices-3Y'!B$2:B$117,  "&gt;="&amp;G148*(100-$B$2)/100, 'azure-vm-prices-3Y'!D$2:D$117,  K148, 'azure-vm-prices-3Y'!E$2:E$117,  L148)),"")</f>
        <v>0</v>
      </c>
      <c r="AA148" s="4">
        <f>IF(Q148="YES",N148*V148*12,"")</f>
        <v>0</v>
      </c>
      <c r="AB148" s="4">
        <f>IF(Q148="YES",X148*8760,"")</f>
        <v>0</v>
      </c>
      <c r="AC148" s="4">
        <f>IF(Q148="YES",Z148*8760,"")</f>
        <v>0</v>
      </c>
      <c r="AD148" s="4">
        <f>IF(Q148="YES",IF(P148="YES", MIN(AA148:AC148), AA148),"")</f>
        <v>0</v>
      </c>
      <c r="AE148" s="4">
        <f>IF(AND(I148="STANDARD",Q148="YES",H148&lt;'azure-standard-disk-prices'!B2, H148&gt;0),1+IF(M148="YES",1),"")</f>
        <v>0</v>
      </c>
      <c r="AF148" s="4">
        <f>IF(AND(I148="STANDARD",Q148="YES",H148&gt;'azure-standard-disk-prices'!B2,H148&lt;'azure-standard-disk-prices'!B3),1+IF(M148="YES",1),"")</f>
        <v>0</v>
      </c>
      <c r="AG148" s="4">
        <f>IF(AND(I148="STANDARD",Q148="YES",H148&gt;'azure-standard-disk-prices'!B3,H148&lt;'azure-standard-disk-prices'!B4),1+IF(M148="YES",1),"")</f>
        <v>0</v>
      </c>
      <c r="AH148" s="4">
        <f>IF(AND(I148="STANDARD",Q148="YES",H148&gt;'azure-standard-disk-prices'!B4,H148&lt;'azure-standard-disk-prices'!B5),1+IF(M148="YES",1),"")</f>
        <v>0</v>
      </c>
      <c r="AI148" s="4">
        <f>IF(AND(I148="STANDARD",Q148="YES",H148&gt;'azure-standard-disk-prices'!B5,H148&lt;'azure-standard-disk-prices'!B6),1+IF(M148="YES",1),"")</f>
        <v>0</v>
      </c>
      <c r="AJ148" s="4">
        <f>IF(AND(I148="STANDARD",Q148="YES",H148&gt;'azure-standard-disk-prices'!B6,H148&lt;'azure-standard-disk-prices'!B7),1+IF(M148="YES",1),"")</f>
        <v>0</v>
      </c>
      <c r="AK148" s="4">
        <f>IF(AND(I148="STANDARD",Q148="YES",H148&gt;'azure-standard-disk-prices'!B7,H148&lt;'azure-standard-disk-prices'!B8),1+IF(M148="YES",1),"")</f>
        <v>0</v>
      </c>
      <c r="AL148" s="4">
        <f>IF(AND(I148="STANDARD",Q148="YES",H148&gt;'azure-standard-disk-prices'!B8,H148&lt;'azure-standard-disk-prices'!B9),1+IF(M148="YES",1),"")</f>
        <v>0</v>
      </c>
      <c r="AM148" s="4">
        <f>IF(AND(I147="PREMIUM",Q147="YES",H147&lt;'azure-premium-disk-prices'!B2,H147&gt;0),1+IF(M147="YES",1),"")</f>
        <v>0</v>
      </c>
      <c r="AN148" s="4">
        <f>IF(AND(I147="PREMIUM",Q147="YES",H147&gt;'azure-premium-disk-prices'!B2,H147&lt;'azure-premium-disk-prices'!B3),1+IF(M147="YES",1),"")</f>
        <v>0</v>
      </c>
      <c r="AO148" s="4">
        <f>IF(AND(I147="PREMIUM",Q147="YES",H147&gt;'azure-premium-disk-prices'!B3,H147&lt;'azure-premium-disk-prices'!B4),1+IF(M147="YES",1),"")</f>
        <v>0</v>
      </c>
      <c r="AP148" s="4">
        <f>IF(AND(I147="PREMIUM",Q147="YES",H147&gt;'azure-premium-disk-prices'!B4,H147&lt;'azure-premium-disk-prices'!B5),1+IF(M147="YES",1),"")</f>
        <v>0</v>
      </c>
      <c r="AQ148" s="4">
        <f>IF(AND(I147="PREMIUM",Q147="YES",H147&gt;'azure-premium-disk-prices'!B5,H147&lt;'azure-premium-disk-prices'!B6),1+IF(M147="YES",1),"")</f>
        <v>0</v>
      </c>
      <c r="AR148" s="4">
        <f>IF(AND(I147="PREMIUM",Q147="YES",H147&gt;'azure-premium-disk-prices'!B6,H147&lt;'azure-premium-disk-prices'!B7),1+IF(M147="YES",1),"")</f>
        <v>0</v>
      </c>
      <c r="AS148" s="4">
        <f>IF(AND(I147="PREMIUM",Q147="YES",H147&gt;'azure-premium-disk-prices'!B7,H147&lt;'azure-premium-disk-prices'!B8),1+IF(M147="YES",1),"")</f>
        <v>0</v>
      </c>
      <c r="AT148" s="4">
        <f>IF(AND(I147="PREMIUM",Q147="YES",H147&gt;'azure-premium-disk-prices'!B8,H147&lt;'azure-premium-disk-prices'!B9),1+IF(M147="YES",1),"")</f>
        <v>0</v>
      </c>
      <c r="AU148" s="4">
        <f>IF(AND(M148="YES", Q148="YES"),1,"")</f>
        <v>0</v>
      </c>
      <c r="AV148" s="4">
        <f>IF(AND(J148="STANDARD", Q148="YES"), IF(M148="YES",2,1) ,"")</f>
        <v>0</v>
      </c>
      <c r="AW148" s="4">
        <f>IF( AND(J148="PREMIUM",  Q148="YES"), IF(M148="YES",2,1) ,"")</f>
        <v>0</v>
      </c>
    </row>
    <row r="149" spans="5:49">
      <c r="E149" s="3"/>
      <c r="F149" s="3"/>
      <c r="G149" s="3"/>
      <c r="H149" s="3"/>
      <c r="I149" s="3" t="s">
        <v>10</v>
      </c>
      <c r="J149" s="3" t="s">
        <v>10</v>
      </c>
      <c r="K149" s="3" t="s">
        <v>7</v>
      </c>
      <c r="L149" s="3" t="s">
        <v>7</v>
      </c>
      <c r="M149" s="3" t="s">
        <v>7</v>
      </c>
      <c r="N149" s="3">
        <v>730</v>
      </c>
      <c r="O149" s="3" t="s">
        <v>7</v>
      </c>
      <c r="P149" s="3" t="s">
        <v>3</v>
      </c>
      <c r="Q149" s="3">
        <f>IF(AND(E149&lt;&gt;"", F149&lt;&gt;"", G149&lt;&gt;"", H149&lt;&gt;"", I149&lt;&gt;"", J149&lt;&gt;"", K149&lt;&gt;"", L149&lt;&gt;"", M149&lt;&gt;"", N149&lt;&gt;"", O149&lt;&gt;""),"YES","NO")</f>
        <v>0</v>
      </c>
      <c r="R149" s="4">
        <f>IF(AD149=AA149, U149, IF(AD149=AB149,W149,Y149))</f>
        <v>0</v>
      </c>
      <c r="S149" s="4">
        <f>AD149</f>
        <v>0</v>
      </c>
      <c r="T149" s="4">
        <f> IF(AA149="" ,"",IF(AD149=AA149, "PAYG", IF(AD149=AB149,"1Y RI","3Y RI")))</f>
        <v>0</v>
      </c>
      <c r="U149" s="4">
        <f>IF(Q149="YES",VLOOKUP(V149 &amp; K149 &amp; L149,'azure-vm-prices-base'!G$2:H$118, 2, 0),"")</f>
        <v>0</v>
      </c>
      <c r="V149" s="4">
        <f>IF(Q149="YES", IF(O149="YES" , _xlfn.MINIFS('azure-vm-prices-base'!C$2:C$117, 'azure-vm-prices-base'!A$2:A$117,"&gt;="&amp;F149*(100-$B$2)/100, 'azure-vm-prices-base'!B$2:B$117,"&gt;="&amp;G149*(100-$B$2)/100, 'azure-vm-prices-base'!D$2:D$117,K149, 'azure-vm-prices-base'!E$2:E$117,L149), _xlfn.MINIFS('azure-vm-prices-base'!I$2:I$117, 'azure-vm-prices-base'!A$2:A$117,"&gt;="&amp;F149*(100-$B$2)/100, 'azure-vm-prices-base'!B$2:B$117,"&gt;="&amp;G149*(100-$B$2)/100, 'azure-vm-prices-base'!D$2:D$117,K149, 'azure-vm-prices-base'!E$2:E$117,L149)),"")</f>
        <v>0</v>
      </c>
      <c r="W149" s="4">
        <f>IF(Q149="YES",VLOOKUP(X149 &amp; K149 &amp; L149,'azure-vm-prices-1Y'!G$2:H$118  , 2, 0),"")</f>
        <v>0</v>
      </c>
      <c r="X149" s="4">
        <f>IF(Q149="YES", IF(O149="YES" , _xlfn.MINIFS('azure-vm-prices-1Y'!C$2:C$117,   'azure-vm-prices-1Y'!A$2:A$117  ,"&gt;="&amp;F149*(100-$B$2)/100, 'azure-vm-prices-1Y'!B$2:B$117  ,"&gt;="&amp;G149*(100-$B$2)/100, 'azure-vm-prices-1Y'!D$2:D$117,  K149, 'azure-vm-prices-1Y'!E$2:E$117,  L149), _xlfn.MINIFS('azure-vm-prices-1Y'!I$2:I$117,   'azure-vm-prices-1Y'!A$2:A$117  ,"&gt;="&amp;F149*(100-$B$2)/100, 'azure-vm-prices-1Y'!B$2:B$117,  "&gt;="&amp;G149*(100-$B$2)/100, 'azure-vm-prices-1Y'!D$2:D$117,  K149, 'azure-vm-prices-1Y'!E$2:E$117,  L149)),"")</f>
        <v>0</v>
      </c>
      <c r="Y149" s="4">
        <f>IF(Q149="YES",VLOOKUP(Z149 &amp; K149 &amp; L149,'azure-vm-prices-3Y'!G$2:H$118  , 2, 0),"")</f>
        <v>0</v>
      </c>
      <c r="Z149" s="4">
        <f>IF(Q149="YES", IF(O149="YES" , _xlfn.MINIFS('azure-vm-prices-3Y'!C$2:C$117,   'azure-vm-prices-3Y'!A$2:A$117  ,"&gt;="&amp;F149*(100-$B$2)/100, 'azure-vm-prices-3Y'!B$2:B$117  ,"&gt;="&amp;G149*(100-$B$2)/100, 'azure-vm-prices-3Y'!D$2:D$117,  K149, 'azure-vm-prices-3Y'!E$2:E$117,  L149), _xlfn.MINIFS('azure-vm-prices-3Y'!I$2:I$117,   'azure-vm-prices-3Y'!A$2:A$117  ,"&gt;="&amp;F149*(100-$B$2)/100, 'azure-vm-prices-3Y'!B$2:B$117,  "&gt;="&amp;G149*(100-$B$2)/100, 'azure-vm-prices-3Y'!D$2:D$117,  K149, 'azure-vm-prices-3Y'!E$2:E$117,  L149)),"")</f>
        <v>0</v>
      </c>
      <c r="AA149" s="4">
        <f>IF(Q149="YES",N149*V149*12,"")</f>
        <v>0</v>
      </c>
      <c r="AB149" s="4">
        <f>IF(Q149="YES",X149*8760,"")</f>
        <v>0</v>
      </c>
      <c r="AC149" s="4">
        <f>IF(Q149="YES",Z149*8760,"")</f>
        <v>0</v>
      </c>
      <c r="AD149" s="4">
        <f>IF(Q149="YES",IF(P149="YES", MIN(AA149:AC149), AA149),"")</f>
        <v>0</v>
      </c>
      <c r="AE149" s="4">
        <f>IF(AND(I149="STANDARD",Q149="YES",H149&lt;'azure-standard-disk-prices'!B2, H149&gt;0),1+IF(M149="YES",1),"")</f>
        <v>0</v>
      </c>
      <c r="AF149" s="4">
        <f>IF(AND(I149="STANDARD",Q149="YES",H149&gt;'azure-standard-disk-prices'!B2,H149&lt;'azure-standard-disk-prices'!B3),1+IF(M149="YES",1),"")</f>
        <v>0</v>
      </c>
      <c r="AG149" s="4">
        <f>IF(AND(I149="STANDARD",Q149="YES",H149&gt;'azure-standard-disk-prices'!B3,H149&lt;'azure-standard-disk-prices'!B4),1+IF(M149="YES",1),"")</f>
        <v>0</v>
      </c>
      <c r="AH149" s="4">
        <f>IF(AND(I149="STANDARD",Q149="YES",H149&gt;'azure-standard-disk-prices'!B4,H149&lt;'azure-standard-disk-prices'!B5),1+IF(M149="YES",1),"")</f>
        <v>0</v>
      </c>
      <c r="AI149" s="4">
        <f>IF(AND(I149="STANDARD",Q149="YES",H149&gt;'azure-standard-disk-prices'!B5,H149&lt;'azure-standard-disk-prices'!B6),1+IF(M149="YES",1),"")</f>
        <v>0</v>
      </c>
      <c r="AJ149" s="4">
        <f>IF(AND(I149="STANDARD",Q149="YES",H149&gt;'azure-standard-disk-prices'!B6,H149&lt;'azure-standard-disk-prices'!B7),1+IF(M149="YES",1),"")</f>
        <v>0</v>
      </c>
      <c r="AK149" s="4">
        <f>IF(AND(I149="STANDARD",Q149="YES",H149&gt;'azure-standard-disk-prices'!B7,H149&lt;'azure-standard-disk-prices'!B8),1+IF(M149="YES",1),"")</f>
        <v>0</v>
      </c>
      <c r="AL149" s="4">
        <f>IF(AND(I149="STANDARD",Q149="YES",H149&gt;'azure-standard-disk-prices'!B8,H149&lt;'azure-standard-disk-prices'!B9),1+IF(M149="YES",1),"")</f>
        <v>0</v>
      </c>
      <c r="AM149" s="4">
        <f>IF(AND(I148="PREMIUM",Q148="YES",H148&lt;'azure-premium-disk-prices'!B2,H148&gt;0),1+IF(M148="YES",1),"")</f>
        <v>0</v>
      </c>
      <c r="AN149" s="4">
        <f>IF(AND(I148="PREMIUM",Q148="YES",H148&gt;'azure-premium-disk-prices'!B2,H148&lt;'azure-premium-disk-prices'!B3),1+IF(M148="YES",1),"")</f>
        <v>0</v>
      </c>
      <c r="AO149" s="4">
        <f>IF(AND(I148="PREMIUM",Q148="YES",H148&gt;'azure-premium-disk-prices'!B3,H148&lt;'azure-premium-disk-prices'!B4),1+IF(M148="YES",1),"")</f>
        <v>0</v>
      </c>
      <c r="AP149" s="4">
        <f>IF(AND(I148="PREMIUM",Q148="YES",H148&gt;'azure-premium-disk-prices'!B4,H148&lt;'azure-premium-disk-prices'!B5),1+IF(M148="YES",1),"")</f>
        <v>0</v>
      </c>
      <c r="AQ149" s="4">
        <f>IF(AND(I148="PREMIUM",Q148="YES",H148&gt;'azure-premium-disk-prices'!B5,H148&lt;'azure-premium-disk-prices'!B6),1+IF(M148="YES",1),"")</f>
        <v>0</v>
      </c>
      <c r="AR149" s="4">
        <f>IF(AND(I148="PREMIUM",Q148="YES",H148&gt;'azure-premium-disk-prices'!B6,H148&lt;'azure-premium-disk-prices'!B7),1+IF(M148="YES",1),"")</f>
        <v>0</v>
      </c>
      <c r="AS149" s="4">
        <f>IF(AND(I148="PREMIUM",Q148="YES",H148&gt;'azure-premium-disk-prices'!B7,H148&lt;'azure-premium-disk-prices'!B8),1+IF(M148="YES",1),"")</f>
        <v>0</v>
      </c>
      <c r="AT149" s="4">
        <f>IF(AND(I148="PREMIUM",Q148="YES",H148&gt;'azure-premium-disk-prices'!B8,H148&lt;'azure-premium-disk-prices'!B9),1+IF(M148="YES",1),"")</f>
        <v>0</v>
      </c>
      <c r="AU149" s="4">
        <f>IF(AND(M149="YES", Q149="YES"),1,"")</f>
        <v>0</v>
      </c>
      <c r="AV149" s="4">
        <f>IF(AND(J149="STANDARD", Q149="YES"), IF(M149="YES",2,1) ,"")</f>
        <v>0</v>
      </c>
      <c r="AW149" s="4">
        <f>IF( AND(J149="PREMIUM",  Q149="YES"), IF(M149="YES",2,1) ,"")</f>
        <v>0</v>
      </c>
    </row>
    <row r="150" spans="5:49">
      <c r="E150" s="3"/>
      <c r="F150" s="3"/>
      <c r="G150" s="3"/>
      <c r="H150" s="3"/>
      <c r="I150" s="3" t="s">
        <v>10</v>
      </c>
      <c r="J150" s="3" t="s">
        <v>10</v>
      </c>
      <c r="K150" s="3" t="s">
        <v>7</v>
      </c>
      <c r="L150" s="3" t="s">
        <v>7</v>
      </c>
      <c r="M150" s="3" t="s">
        <v>7</v>
      </c>
      <c r="N150" s="3">
        <v>730</v>
      </c>
      <c r="O150" s="3" t="s">
        <v>7</v>
      </c>
      <c r="P150" s="3" t="s">
        <v>3</v>
      </c>
      <c r="Q150" s="3">
        <f>IF(AND(E150&lt;&gt;"", F150&lt;&gt;"", G150&lt;&gt;"", H150&lt;&gt;"", I150&lt;&gt;"", J150&lt;&gt;"", K150&lt;&gt;"", L150&lt;&gt;"", M150&lt;&gt;"", N150&lt;&gt;"", O150&lt;&gt;""),"YES","NO")</f>
        <v>0</v>
      </c>
      <c r="R150" s="4">
        <f>IF(AD150=AA150, U150, IF(AD150=AB150,W150,Y150))</f>
        <v>0</v>
      </c>
      <c r="S150" s="4">
        <f>AD150</f>
        <v>0</v>
      </c>
      <c r="T150" s="4">
        <f> IF(AA150="" ,"",IF(AD150=AA150, "PAYG", IF(AD150=AB150,"1Y RI","3Y RI")))</f>
        <v>0</v>
      </c>
      <c r="U150" s="4">
        <f>IF(Q150="YES",VLOOKUP(V150 &amp; K150 &amp; L150,'azure-vm-prices-base'!G$2:H$118, 2, 0),"")</f>
        <v>0</v>
      </c>
      <c r="V150" s="4">
        <f>IF(Q150="YES", IF(O150="YES" , _xlfn.MINIFS('azure-vm-prices-base'!C$2:C$117, 'azure-vm-prices-base'!A$2:A$117,"&gt;="&amp;F150*(100-$B$2)/100, 'azure-vm-prices-base'!B$2:B$117,"&gt;="&amp;G150*(100-$B$2)/100, 'azure-vm-prices-base'!D$2:D$117,K150, 'azure-vm-prices-base'!E$2:E$117,L150), _xlfn.MINIFS('azure-vm-prices-base'!I$2:I$117, 'azure-vm-prices-base'!A$2:A$117,"&gt;="&amp;F150*(100-$B$2)/100, 'azure-vm-prices-base'!B$2:B$117,"&gt;="&amp;G150*(100-$B$2)/100, 'azure-vm-prices-base'!D$2:D$117,K150, 'azure-vm-prices-base'!E$2:E$117,L150)),"")</f>
        <v>0</v>
      </c>
      <c r="W150" s="4">
        <f>IF(Q150="YES",VLOOKUP(X150 &amp; K150 &amp; L150,'azure-vm-prices-1Y'!G$2:H$118  , 2, 0),"")</f>
        <v>0</v>
      </c>
      <c r="X150" s="4">
        <f>IF(Q150="YES", IF(O150="YES" , _xlfn.MINIFS('azure-vm-prices-1Y'!C$2:C$117,   'azure-vm-prices-1Y'!A$2:A$117  ,"&gt;="&amp;F150*(100-$B$2)/100, 'azure-vm-prices-1Y'!B$2:B$117  ,"&gt;="&amp;G150*(100-$B$2)/100, 'azure-vm-prices-1Y'!D$2:D$117,  K150, 'azure-vm-prices-1Y'!E$2:E$117,  L150), _xlfn.MINIFS('azure-vm-prices-1Y'!I$2:I$117,   'azure-vm-prices-1Y'!A$2:A$117  ,"&gt;="&amp;F150*(100-$B$2)/100, 'azure-vm-prices-1Y'!B$2:B$117,  "&gt;="&amp;G150*(100-$B$2)/100, 'azure-vm-prices-1Y'!D$2:D$117,  K150, 'azure-vm-prices-1Y'!E$2:E$117,  L150)),"")</f>
        <v>0</v>
      </c>
      <c r="Y150" s="4">
        <f>IF(Q150="YES",VLOOKUP(Z150 &amp; K150 &amp; L150,'azure-vm-prices-3Y'!G$2:H$118  , 2, 0),"")</f>
        <v>0</v>
      </c>
      <c r="Z150" s="4">
        <f>IF(Q150="YES", IF(O150="YES" , _xlfn.MINIFS('azure-vm-prices-3Y'!C$2:C$117,   'azure-vm-prices-3Y'!A$2:A$117  ,"&gt;="&amp;F150*(100-$B$2)/100, 'azure-vm-prices-3Y'!B$2:B$117  ,"&gt;="&amp;G150*(100-$B$2)/100, 'azure-vm-prices-3Y'!D$2:D$117,  K150, 'azure-vm-prices-3Y'!E$2:E$117,  L150), _xlfn.MINIFS('azure-vm-prices-3Y'!I$2:I$117,   'azure-vm-prices-3Y'!A$2:A$117  ,"&gt;="&amp;F150*(100-$B$2)/100, 'azure-vm-prices-3Y'!B$2:B$117,  "&gt;="&amp;G150*(100-$B$2)/100, 'azure-vm-prices-3Y'!D$2:D$117,  K150, 'azure-vm-prices-3Y'!E$2:E$117,  L150)),"")</f>
        <v>0</v>
      </c>
      <c r="AA150" s="4">
        <f>IF(Q150="YES",N150*V150*12,"")</f>
        <v>0</v>
      </c>
      <c r="AB150" s="4">
        <f>IF(Q150="YES",X150*8760,"")</f>
        <v>0</v>
      </c>
      <c r="AC150" s="4">
        <f>IF(Q150="YES",Z150*8760,"")</f>
        <v>0</v>
      </c>
      <c r="AD150" s="4">
        <f>IF(Q150="YES",IF(P150="YES", MIN(AA150:AC150), AA150),"")</f>
        <v>0</v>
      </c>
      <c r="AE150" s="4">
        <f>IF(AND(I150="STANDARD",Q150="YES",H150&lt;'azure-standard-disk-prices'!B2, H150&gt;0),1+IF(M150="YES",1),"")</f>
        <v>0</v>
      </c>
      <c r="AF150" s="4">
        <f>IF(AND(I150="STANDARD",Q150="YES",H150&gt;'azure-standard-disk-prices'!B2,H150&lt;'azure-standard-disk-prices'!B3),1+IF(M150="YES",1),"")</f>
        <v>0</v>
      </c>
      <c r="AG150" s="4">
        <f>IF(AND(I150="STANDARD",Q150="YES",H150&gt;'azure-standard-disk-prices'!B3,H150&lt;'azure-standard-disk-prices'!B4),1+IF(M150="YES",1),"")</f>
        <v>0</v>
      </c>
      <c r="AH150" s="4">
        <f>IF(AND(I150="STANDARD",Q150="YES",H150&gt;'azure-standard-disk-prices'!B4,H150&lt;'azure-standard-disk-prices'!B5),1+IF(M150="YES",1),"")</f>
        <v>0</v>
      </c>
      <c r="AI150" s="4">
        <f>IF(AND(I150="STANDARD",Q150="YES",H150&gt;'azure-standard-disk-prices'!B5,H150&lt;'azure-standard-disk-prices'!B6),1+IF(M150="YES",1),"")</f>
        <v>0</v>
      </c>
      <c r="AJ150" s="4">
        <f>IF(AND(I150="STANDARD",Q150="YES",H150&gt;'azure-standard-disk-prices'!B6,H150&lt;'azure-standard-disk-prices'!B7),1+IF(M150="YES",1),"")</f>
        <v>0</v>
      </c>
      <c r="AK150" s="4">
        <f>IF(AND(I150="STANDARD",Q150="YES",H150&gt;'azure-standard-disk-prices'!B7,H150&lt;'azure-standard-disk-prices'!B8),1+IF(M150="YES",1),"")</f>
        <v>0</v>
      </c>
      <c r="AL150" s="4">
        <f>IF(AND(I150="STANDARD",Q150="YES",H150&gt;'azure-standard-disk-prices'!B8,H150&lt;'azure-standard-disk-prices'!B9),1+IF(M150="YES",1),"")</f>
        <v>0</v>
      </c>
      <c r="AM150" s="4">
        <f>IF(AND(I149="PREMIUM",Q149="YES",H149&lt;'azure-premium-disk-prices'!B2,H149&gt;0),1+IF(M149="YES",1),"")</f>
        <v>0</v>
      </c>
      <c r="AN150" s="4">
        <f>IF(AND(I149="PREMIUM",Q149="YES",H149&gt;'azure-premium-disk-prices'!B2,H149&lt;'azure-premium-disk-prices'!B3),1+IF(M149="YES",1),"")</f>
        <v>0</v>
      </c>
      <c r="AO150" s="4">
        <f>IF(AND(I149="PREMIUM",Q149="YES",H149&gt;'azure-premium-disk-prices'!B3,H149&lt;'azure-premium-disk-prices'!B4),1+IF(M149="YES",1),"")</f>
        <v>0</v>
      </c>
      <c r="AP150" s="4">
        <f>IF(AND(I149="PREMIUM",Q149="YES",H149&gt;'azure-premium-disk-prices'!B4,H149&lt;'azure-premium-disk-prices'!B5),1+IF(M149="YES",1),"")</f>
        <v>0</v>
      </c>
      <c r="AQ150" s="4">
        <f>IF(AND(I149="PREMIUM",Q149="YES",H149&gt;'azure-premium-disk-prices'!B5,H149&lt;'azure-premium-disk-prices'!B6),1+IF(M149="YES",1),"")</f>
        <v>0</v>
      </c>
      <c r="AR150" s="4">
        <f>IF(AND(I149="PREMIUM",Q149="YES",H149&gt;'azure-premium-disk-prices'!B6,H149&lt;'azure-premium-disk-prices'!B7),1+IF(M149="YES",1),"")</f>
        <v>0</v>
      </c>
      <c r="AS150" s="4">
        <f>IF(AND(I149="PREMIUM",Q149="YES",H149&gt;'azure-premium-disk-prices'!B7,H149&lt;'azure-premium-disk-prices'!B8),1+IF(M149="YES",1),"")</f>
        <v>0</v>
      </c>
      <c r="AT150" s="4">
        <f>IF(AND(I149="PREMIUM",Q149="YES",H149&gt;'azure-premium-disk-prices'!B8,H149&lt;'azure-premium-disk-prices'!B9),1+IF(M149="YES",1),"")</f>
        <v>0</v>
      </c>
      <c r="AU150" s="4">
        <f>IF(AND(M150="YES", Q150="YES"),1,"")</f>
        <v>0</v>
      </c>
      <c r="AV150" s="4">
        <f>IF(AND(J150="STANDARD", Q150="YES"), IF(M150="YES",2,1) ,"")</f>
        <v>0</v>
      </c>
      <c r="AW150" s="4">
        <f>IF( AND(J150="PREMIUM",  Q150="YES"), IF(M150="YES",2,1) ,"")</f>
        <v>0</v>
      </c>
    </row>
    <row r="151" spans="5:49">
      <c r="E151" s="3"/>
      <c r="F151" s="3"/>
      <c r="G151" s="3"/>
      <c r="H151" s="3"/>
      <c r="I151" s="3" t="s">
        <v>10</v>
      </c>
      <c r="J151" s="3" t="s">
        <v>10</v>
      </c>
      <c r="K151" s="3" t="s">
        <v>7</v>
      </c>
      <c r="L151" s="3" t="s">
        <v>7</v>
      </c>
      <c r="M151" s="3" t="s">
        <v>7</v>
      </c>
      <c r="N151" s="3">
        <v>730</v>
      </c>
      <c r="O151" s="3" t="s">
        <v>7</v>
      </c>
      <c r="P151" s="3" t="s">
        <v>3</v>
      </c>
      <c r="Q151" s="3">
        <f>IF(AND(E151&lt;&gt;"", F151&lt;&gt;"", G151&lt;&gt;"", H151&lt;&gt;"", I151&lt;&gt;"", J151&lt;&gt;"", K151&lt;&gt;"", L151&lt;&gt;"", M151&lt;&gt;"", N151&lt;&gt;"", O151&lt;&gt;""),"YES","NO")</f>
        <v>0</v>
      </c>
      <c r="R151" s="4">
        <f>IF(AD151=AA151, U151, IF(AD151=AB151,W151,Y151))</f>
        <v>0</v>
      </c>
      <c r="S151" s="4">
        <f>AD151</f>
        <v>0</v>
      </c>
      <c r="T151" s="4">
        <f> IF(AA151="" ,"",IF(AD151=AA151, "PAYG", IF(AD151=AB151,"1Y RI","3Y RI")))</f>
        <v>0</v>
      </c>
      <c r="U151" s="4">
        <f>IF(Q151="YES",VLOOKUP(V151 &amp; K151 &amp; L151,'azure-vm-prices-base'!G$2:H$118, 2, 0),"")</f>
        <v>0</v>
      </c>
      <c r="V151" s="4">
        <f>IF(Q151="YES", IF(O151="YES" , _xlfn.MINIFS('azure-vm-prices-base'!C$2:C$117, 'azure-vm-prices-base'!A$2:A$117,"&gt;="&amp;F151*(100-$B$2)/100, 'azure-vm-prices-base'!B$2:B$117,"&gt;="&amp;G151*(100-$B$2)/100, 'azure-vm-prices-base'!D$2:D$117,K151, 'azure-vm-prices-base'!E$2:E$117,L151), _xlfn.MINIFS('azure-vm-prices-base'!I$2:I$117, 'azure-vm-prices-base'!A$2:A$117,"&gt;="&amp;F151*(100-$B$2)/100, 'azure-vm-prices-base'!B$2:B$117,"&gt;="&amp;G151*(100-$B$2)/100, 'azure-vm-prices-base'!D$2:D$117,K151, 'azure-vm-prices-base'!E$2:E$117,L151)),"")</f>
        <v>0</v>
      </c>
      <c r="W151" s="4">
        <f>IF(Q151="YES",VLOOKUP(X151 &amp; K151 &amp; L151,'azure-vm-prices-1Y'!G$2:H$118  , 2, 0),"")</f>
        <v>0</v>
      </c>
      <c r="X151" s="4">
        <f>IF(Q151="YES", IF(O151="YES" , _xlfn.MINIFS('azure-vm-prices-1Y'!C$2:C$117,   'azure-vm-prices-1Y'!A$2:A$117  ,"&gt;="&amp;F151*(100-$B$2)/100, 'azure-vm-prices-1Y'!B$2:B$117  ,"&gt;="&amp;G151*(100-$B$2)/100, 'azure-vm-prices-1Y'!D$2:D$117,  K151, 'azure-vm-prices-1Y'!E$2:E$117,  L151), _xlfn.MINIFS('azure-vm-prices-1Y'!I$2:I$117,   'azure-vm-prices-1Y'!A$2:A$117  ,"&gt;="&amp;F151*(100-$B$2)/100, 'azure-vm-prices-1Y'!B$2:B$117,  "&gt;="&amp;G151*(100-$B$2)/100, 'azure-vm-prices-1Y'!D$2:D$117,  K151, 'azure-vm-prices-1Y'!E$2:E$117,  L151)),"")</f>
        <v>0</v>
      </c>
      <c r="Y151" s="4">
        <f>IF(Q151="YES",VLOOKUP(Z151 &amp; K151 &amp; L151,'azure-vm-prices-3Y'!G$2:H$118  , 2, 0),"")</f>
        <v>0</v>
      </c>
      <c r="Z151" s="4">
        <f>IF(Q151="YES", IF(O151="YES" , _xlfn.MINIFS('azure-vm-prices-3Y'!C$2:C$117,   'azure-vm-prices-3Y'!A$2:A$117  ,"&gt;="&amp;F151*(100-$B$2)/100, 'azure-vm-prices-3Y'!B$2:B$117  ,"&gt;="&amp;G151*(100-$B$2)/100, 'azure-vm-prices-3Y'!D$2:D$117,  K151, 'azure-vm-prices-3Y'!E$2:E$117,  L151), _xlfn.MINIFS('azure-vm-prices-3Y'!I$2:I$117,   'azure-vm-prices-3Y'!A$2:A$117  ,"&gt;="&amp;F151*(100-$B$2)/100, 'azure-vm-prices-3Y'!B$2:B$117,  "&gt;="&amp;G151*(100-$B$2)/100, 'azure-vm-prices-3Y'!D$2:D$117,  K151, 'azure-vm-prices-3Y'!E$2:E$117,  L151)),"")</f>
        <v>0</v>
      </c>
      <c r="AA151" s="4">
        <f>IF(Q151="YES",N151*V151*12,"")</f>
        <v>0</v>
      </c>
      <c r="AB151" s="4">
        <f>IF(Q151="YES",X151*8760,"")</f>
        <v>0</v>
      </c>
      <c r="AC151" s="4">
        <f>IF(Q151="YES",Z151*8760,"")</f>
        <v>0</v>
      </c>
      <c r="AD151" s="4">
        <f>IF(Q151="YES",IF(P151="YES", MIN(AA151:AC151), AA151),"")</f>
        <v>0</v>
      </c>
      <c r="AE151" s="4">
        <f>IF(AND(I151="STANDARD",Q151="YES",H151&lt;'azure-standard-disk-prices'!B2, H151&gt;0),1+IF(M151="YES",1),"")</f>
        <v>0</v>
      </c>
      <c r="AF151" s="4">
        <f>IF(AND(I151="STANDARD",Q151="YES",H151&gt;'azure-standard-disk-prices'!B2,H151&lt;'azure-standard-disk-prices'!B3),1+IF(M151="YES",1),"")</f>
        <v>0</v>
      </c>
      <c r="AG151" s="4">
        <f>IF(AND(I151="STANDARD",Q151="YES",H151&gt;'azure-standard-disk-prices'!B3,H151&lt;'azure-standard-disk-prices'!B4),1+IF(M151="YES",1),"")</f>
        <v>0</v>
      </c>
      <c r="AH151" s="4">
        <f>IF(AND(I151="STANDARD",Q151="YES",H151&gt;'azure-standard-disk-prices'!B4,H151&lt;'azure-standard-disk-prices'!B5),1+IF(M151="YES",1),"")</f>
        <v>0</v>
      </c>
      <c r="AI151" s="4">
        <f>IF(AND(I151="STANDARD",Q151="YES",H151&gt;'azure-standard-disk-prices'!B5,H151&lt;'azure-standard-disk-prices'!B6),1+IF(M151="YES",1),"")</f>
        <v>0</v>
      </c>
      <c r="AJ151" s="4">
        <f>IF(AND(I151="STANDARD",Q151="YES",H151&gt;'azure-standard-disk-prices'!B6,H151&lt;'azure-standard-disk-prices'!B7),1+IF(M151="YES",1),"")</f>
        <v>0</v>
      </c>
      <c r="AK151" s="4">
        <f>IF(AND(I151="STANDARD",Q151="YES",H151&gt;'azure-standard-disk-prices'!B7,H151&lt;'azure-standard-disk-prices'!B8),1+IF(M151="YES",1),"")</f>
        <v>0</v>
      </c>
      <c r="AL151" s="4">
        <f>IF(AND(I151="STANDARD",Q151="YES",H151&gt;'azure-standard-disk-prices'!B8,H151&lt;'azure-standard-disk-prices'!B9),1+IF(M151="YES",1),"")</f>
        <v>0</v>
      </c>
      <c r="AM151" s="4">
        <f>IF(AND(I150="PREMIUM",Q150="YES",H150&lt;'azure-premium-disk-prices'!B2,H150&gt;0),1+IF(M150="YES",1),"")</f>
        <v>0</v>
      </c>
      <c r="AN151" s="4">
        <f>IF(AND(I150="PREMIUM",Q150="YES",H150&gt;'azure-premium-disk-prices'!B2,H150&lt;'azure-premium-disk-prices'!B3),1+IF(M150="YES",1),"")</f>
        <v>0</v>
      </c>
      <c r="AO151" s="4">
        <f>IF(AND(I150="PREMIUM",Q150="YES",H150&gt;'azure-premium-disk-prices'!B3,H150&lt;'azure-premium-disk-prices'!B4),1+IF(M150="YES",1),"")</f>
        <v>0</v>
      </c>
      <c r="AP151" s="4">
        <f>IF(AND(I150="PREMIUM",Q150="YES",H150&gt;'azure-premium-disk-prices'!B4,H150&lt;'azure-premium-disk-prices'!B5),1+IF(M150="YES",1),"")</f>
        <v>0</v>
      </c>
      <c r="AQ151" s="4">
        <f>IF(AND(I150="PREMIUM",Q150="YES",H150&gt;'azure-premium-disk-prices'!B5,H150&lt;'azure-premium-disk-prices'!B6),1+IF(M150="YES",1),"")</f>
        <v>0</v>
      </c>
      <c r="AR151" s="4">
        <f>IF(AND(I150="PREMIUM",Q150="YES",H150&gt;'azure-premium-disk-prices'!B6,H150&lt;'azure-premium-disk-prices'!B7),1+IF(M150="YES",1),"")</f>
        <v>0</v>
      </c>
      <c r="AS151" s="4">
        <f>IF(AND(I150="PREMIUM",Q150="YES",H150&gt;'azure-premium-disk-prices'!B7,H150&lt;'azure-premium-disk-prices'!B8),1+IF(M150="YES",1),"")</f>
        <v>0</v>
      </c>
      <c r="AT151" s="4">
        <f>IF(AND(I150="PREMIUM",Q150="YES",H150&gt;'azure-premium-disk-prices'!B8,H150&lt;'azure-premium-disk-prices'!B9),1+IF(M150="YES",1),"")</f>
        <v>0</v>
      </c>
      <c r="AU151" s="4">
        <f>IF(AND(M151="YES", Q151="YES"),1,"")</f>
        <v>0</v>
      </c>
      <c r="AV151" s="4">
        <f>IF(AND(J151="STANDARD", Q151="YES"), IF(M151="YES",2,1) ,"")</f>
        <v>0</v>
      </c>
      <c r="AW151" s="4">
        <f>IF( AND(J151="PREMIUM",  Q151="YES"), IF(M151="YES",2,1) ,"")</f>
        <v>0</v>
      </c>
    </row>
    <row r="152" spans="5:49">
      <c r="E152" s="3"/>
      <c r="F152" s="3"/>
      <c r="G152" s="3"/>
      <c r="H152" s="3"/>
      <c r="I152" s="3" t="s">
        <v>10</v>
      </c>
      <c r="J152" s="3" t="s">
        <v>10</v>
      </c>
      <c r="K152" s="3" t="s">
        <v>7</v>
      </c>
      <c r="L152" s="3" t="s">
        <v>7</v>
      </c>
      <c r="M152" s="3" t="s">
        <v>7</v>
      </c>
      <c r="N152" s="3">
        <v>730</v>
      </c>
      <c r="O152" s="3" t="s">
        <v>7</v>
      </c>
      <c r="P152" s="3" t="s">
        <v>3</v>
      </c>
      <c r="Q152" s="3">
        <f>IF(AND(E152&lt;&gt;"", F152&lt;&gt;"", G152&lt;&gt;"", H152&lt;&gt;"", I152&lt;&gt;"", J152&lt;&gt;"", K152&lt;&gt;"", L152&lt;&gt;"", M152&lt;&gt;"", N152&lt;&gt;"", O152&lt;&gt;""),"YES","NO")</f>
        <v>0</v>
      </c>
      <c r="R152" s="4">
        <f>IF(AD152=AA152, U152, IF(AD152=AB152,W152,Y152))</f>
        <v>0</v>
      </c>
      <c r="S152" s="4">
        <f>AD152</f>
        <v>0</v>
      </c>
      <c r="T152" s="4">
        <f> IF(AA152="" ,"",IF(AD152=AA152, "PAYG", IF(AD152=AB152,"1Y RI","3Y RI")))</f>
        <v>0</v>
      </c>
      <c r="U152" s="4">
        <f>IF(Q152="YES",VLOOKUP(V152 &amp; K152 &amp; L152,'azure-vm-prices-base'!G$2:H$118, 2, 0),"")</f>
        <v>0</v>
      </c>
      <c r="V152" s="4">
        <f>IF(Q152="YES", IF(O152="YES" , _xlfn.MINIFS('azure-vm-prices-base'!C$2:C$117, 'azure-vm-prices-base'!A$2:A$117,"&gt;="&amp;F152*(100-$B$2)/100, 'azure-vm-prices-base'!B$2:B$117,"&gt;="&amp;G152*(100-$B$2)/100, 'azure-vm-prices-base'!D$2:D$117,K152, 'azure-vm-prices-base'!E$2:E$117,L152), _xlfn.MINIFS('azure-vm-prices-base'!I$2:I$117, 'azure-vm-prices-base'!A$2:A$117,"&gt;="&amp;F152*(100-$B$2)/100, 'azure-vm-prices-base'!B$2:B$117,"&gt;="&amp;G152*(100-$B$2)/100, 'azure-vm-prices-base'!D$2:D$117,K152, 'azure-vm-prices-base'!E$2:E$117,L152)),"")</f>
        <v>0</v>
      </c>
      <c r="W152" s="4">
        <f>IF(Q152="YES",VLOOKUP(X152 &amp; K152 &amp; L152,'azure-vm-prices-1Y'!G$2:H$118  , 2, 0),"")</f>
        <v>0</v>
      </c>
      <c r="X152" s="4">
        <f>IF(Q152="YES", IF(O152="YES" , _xlfn.MINIFS('azure-vm-prices-1Y'!C$2:C$117,   'azure-vm-prices-1Y'!A$2:A$117  ,"&gt;="&amp;F152*(100-$B$2)/100, 'azure-vm-prices-1Y'!B$2:B$117  ,"&gt;="&amp;G152*(100-$B$2)/100, 'azure-vm-prices-1Y'!D$2:D$117,  K152, 'azure-vm-prices-1Y'!E$2:E$117,  L152), _xlfn.MINIFS('azure-vm-prices-1Y'!I$2:I$117,   'azure-vm-prices-1Y'!A$2:A$117  ,"&gt;="&amp;F152*(100-$B$2)/100, 'azure-vm-prices-1Y'!B$2:B$117,  "&gt;="&amp;G152*(100-$B$2)/100, 'azure-vm-prices-1Y'!D$2:D$117,  K152, 'azure-vm-prices-1Y'!E$2:E$117,  L152)),"")</f>
        <v>0</v>
      </c>
      <c r="Y152" s="4">
        <f>IF(Q152="YES",VLOOKUP(Z152 &amp; K152 &amp; L152,'azure-vm-prices-3Y'!G$2:H$118  , 2, 0),"")</f>
        <v>0</v>
      </c>
      <c r="Z152" s="4">
        <f>IF(Q152="YES", IF(O152="YES" , _xlfn.MINIFS('azure-vm-prices-3Y'!C$2:C$117,   'azure-vm-prices-3Y'!A$2:A$117  ,"&gt;="&amp;F152*(100-$B$2)/100, 'azure-vm-prices-3Y'!B$2:B$117  ,"&gt;="&amp;G152*(100-$B$2)/100, 'azure-vm-prices-3Y'!D$2:D$117,  K152, 'azure-vm-prices-3Y'!E$2:E$117,  L152), _xlfn.MINIFS('azure-vm-prices-3Y'!I$2:I$117,   'azure-vm-prices-3Y'!A$2:A$117  ,"&gt;="&amp;F152*(100-$B$2)/100, 'azure-vm-prices-3Y'!B$2:B$117,  "&gt;="&amp;G152*(100-$B$2)/100, 'azure-vm-prices-3Y'!D$2:D$117,  K152, 'azure-vm-prices-3Y'!E$2:E$117,  L152)),"")</f>
        <v>0</v>
      </c>
      <c r="AA152" s="4">
        <f>IF(Q152="YES",N152*V152*12,"")</f>
        <v>0</v>
      </c>
      <c r="AB152" s="4">
        <f>IF(Q152="YES",X152*8760,"")</f>
        <v>0</v>
      </c>
      <c r="AC152" s="4">
        <f>IF(Q152="YES",Z152*8760,"")</f>
        <v>0</v>
      </c>
      <c r="AD152" s="4">
        <f>IF(Q152="YES",IF(P152="YES", MIN(AA152:AC152), AA152),"")</f>
        <v>0</v>
      </c>
      <c r="AE152" s="4">
        <f>IF(AND(I152="STANDARD",Q152="YES",H152&lt;'azure-standard-disk-prices'!B2, H152&gt;0),1+IF(M152="YES",1),"")</f>
        <v>0</v>
      </c>
      <c r="AF152" s="4">
        <f>IF(AND(I152="STANDARD",Q152="YES",H152&gt;'azure-standard-disk-prices'!B2,H152&lt;'azure-standard-disk-prices'!B3),1+IF(M152="YES",1),"")</f>
        <v>0</v>
      </c>
      <c r="AG152" s="4">
        <f>IF(AND(I152="STANDARD",Q152="YES",H152&gt;'azure-standard-disk-prices'!B3,H152&lt;'azure-standard-disk-prices'!B4),1+IF(M152="YES",1),"")</f>
        <v>0</v>
      </c>
      <c r="AH152" s="4">
        <f>IF(AND(I152="STANDARD",Q152="YES",H152&gt;'azure-standard-disk-prices'!B4,H152&lt;'azure-standard-disk-prices'!B5),1+IF(M152="YES",1),"")</f>
        <v>0</v>
      </c>
      <c r="AI152" s="4">
        <f>IF(AND(I152="STANDARD",Q152="YES",H152&gt;'azure-standard-disk-prices'!B5,H152&lt;'azure-standard-disk-prices'!B6),1+IF(M152="YES",1),"")</f>
        <v>0</v>
      </c>
      <c r="AJ152" s="4">
        <f>IF(AND(I152="STANDARD",Q152="YES",H152&gt;'azure-standard-disk-prices'!B6,H152&lt;'azure-standard-disk-prices'!B7),1+IF(M152="YES",1),"")</f>
        <v>0</v>
      </c>
      <c r="AK152" s="4">
        <f>IF(AND(I152="STANDARD",Q152="YES",H152&gt;'azure-standard-disk-prices'!B7,H152&lt;'azure-standard-disk-prices'!B8),1+IF(M152="YES",1),"")</f>
        <v>0</v>
      </c>
      <c r="AL152" s="4">
        <f>IF(AND(I152="STANDARD",Q152="YES",H152&gt;'azure-standard-disk-prices'!B8,H152&lt;'azure-standard-disk-prices'!B9),1+IF(M152="YES",1),"")</f>
        <v>0</v>
      </c>
      <c r="AM152" s="4">
        <f>IF(AND(I151="PREMIUM",Q151="YES",H151&lt;'azure-premium-disk-prices'!B2,H151&gt;0),1+IF(M151="YES",1),"")</f>
        <v>0</v>
      </c>
      <c r="AN152" s="4">
        <f>IF(AND(I151="PREMIUM",Q151="YES",H151&gt;'azure-premium-disk-prices'!B2,H151&lt;'azure-premium-disk-prices'!B3),1+IF(M151="YES",1),"")</f>
        <v>0</v>
      </c>
      <c r="AO152" s="4">
        <f>IF(AND(I151="PREMIUM",Q151="YES",H151&gt;'azure-premium-disk-prices'!B3,H151&lt;'azure-premium-disk-prices'!B4),1+IF(M151="YES",1),"")</f>
        <v>0</v>
      </c>
      <c r="AP152" s="4">
        <f>IF(AND(I151="PREMIUM",Q151="YES",H151&gt;'azure-premium-disk-prices'!B4,H151&lt;'azure-premium-disk-prices'!B5),1+IF(M151="YES",1),"")</f>
        <v>0</v>
      </c>
      <c r="AQ152" s="4">
        <f>IF(AND(I151="PREMIUM",Q151="YES",H151&gt;'azure-premium-disk-prices'!B5,H151&lt;'azure-premium-disk-prices'!B6),1+IF(M151="YES",1),"")</f>
        <v>0</v>
      </c>
      <c r="AR152" s="4">
        <f>IF(AND(I151="PREMIUM",Q151="YES",H151&gt;'azure-premium-disk-prices'!B6,H151&lt;'azure-premium-disk-prices'!B7),1+IF(M151="YES",1),"")</f>
        <v>0</v>
      </c>
      <c r="AS152" s="4">
        <f>IF(AND(I151="PREMIUM",Q151="YES",H151&gt;'azure-premium-disk-prices'!B7,H151&lt;'azure-premium-disk-prices'!B8),1+IF(M151="YES",1),"")</f>
        <v>0</v>
      </c>
      <c r="AT152" s="4">
        <f>IF(AND(I151="PREMIUM",Q151="YES",H151&gt;'azure-premium-disk-prices'!B8,H151&lt;'azure-premium-disk-prices'!B9),1+IF(M151="YES",1),"")</f>
        <v>0</v>
      </c>
      <c r="AU152" s="4">
        <f>IF(AND(M152="YES", Q152="YES"),1,"")</f>
        <v>0</v>
      </c>
      <c r="AV152" s="4">
        <f>IF(AND(J152="STANDARD", Q152="YES"), IF(M152="YES",2,1) ,"")</f>
        <v>0</v>
      </c>
      <c r="AW152" s="4">
        <f>IF( AND(J152="PREMIUM",  Q152="YES"), IF(M152="YES",2,1) ,"")</f>
        <v>0</v>
      </c>
    </row>
    <row r="153" spans="5:49">
      <c r="E153" s="3"/>
      <c r="F153" s="3"/>
      <c r="G153" s="3"/>
      <c r="H153" s="3"/>
      <c r="I153" s="3" t="s">
        <v>10</v>
      </c>
      <c r="J153" s="3" t="s">
        <v>10</v>
      </c>
      <c r="K153" s="3" t="s">
        <v>7</v>
      </c>
      <c r="L153" s="3" t="s">
        <v>7</v>
      </c>
      <c r="M153" s="3" t="s">
        <v>7</v>
      </c>
      <c r="N153" s="3">
        <v>730</v>
      </c>
      <c r="O153" s="3" t="s">
        <v>7</v>
      </c>
      <c r="P153" s="3" t="s">
        <v>3</v>
      </c>
      <c r="Q153" s="3">
        <f>IF(AND(E153&lt;&gt;"", F153&lt;&gt;"", G153&lt;&gt;"", H153&lt;&gt;"", I153&lt;&gt;"", J153&lt;&gt;"", K153&lt;&gt;"", L153&lt;&gt;"", M153&lt;&gt;"", N153&lt;&gt;"", O153&lt;&gt;""),"YES","NO")</f>
        <v>0</v>
      </c>
      <c r="R153" s="4">
        <f>IF(AD153=AA153, U153, IF(AD153=AB153,W153,Y153))</f>
        <v>0</v>
      </c>
      <c r="S153" s="4">
        <f>AD153</f>
        <v>0</v>
      </c>
      <c r="T153" s="4">
        <f> IF(AA153="" ,"",IF(AD153=AA153, "PAYG", IF(AD153=AB153,"1Y RI","3Y RI")))</f>
        <v>0</v>
      </c>
      <c r="U153" s="4">
        <f>IF(Q153="YES",VLOOKUP(V153 &amp; K153 &amp; L153,'azure-vm-prices-base'!G$2:H$118, 2, 0),"")</f>
        <v>0</v>
      </c>
      <c r="V153" s="4">
        <f>IF(Q153="YES", IF(O153="YES" , _xlfn.MINIFS('azure-vm-prices-base'!C$2:C$117, 'azure-vm-prices-base'!A$2:A$117,"&gt;="&amp;F153*(100-$B$2)/100, 'azure-vm-prices-base'!B$2:B$117,"&gt;="&amp;G153*(100-$B$2)/100, 'azure-vm-prices-base'!D$2:D$117,K153, 'azure-vm-prices-base'!E$2:E$117,L153), _xlfn.MINIFS('azure-vm-prices-base'!I$2:I$117, 'azure-vm-prices-base'!A$2:A$117,"&gt;="&amp;F153*(100-$B$2)/100, 'azure-vm-prices-base'!B$2:B$117,"&gt;="&amp;G153*(100-$B$2)/100, 'azure-vm-prices-base'!D$2:D$117,K153, 'azure-vm-prices-base'!E$2:E$117,L153)),"")</f>
        <v>0</v>
      </c>
      <c r="W153" s="4">
        <f>IF(Q153="YES",VLOOKUP(X153 &amp; K153 &amp; L153,'azure-vm-prices-1Y'!G$2:H$118  , 2, 0),"")</f>
        <v>0</v>
      </c>
      <c r="X153" s="4">
        <f>IF(Q153="YES", IF(O153="YES" , _xlfn.MINIFS('azure-vm-prices-1Y'!C$2:C$117,   'azure-vm-prices-1Y'!A$2:A$117  ,"&gt;="&amp;F153*(100-$B$2)/100, 'azure-vm-prices-1Y'!B$2:B$117  ,"&gt;="&amp;G153*(100-$B$2)/100, 'azure-vm-prices-1Y'!D$2:D$117,  K153, 'azure-vm-prices-1Y'!E$2:E$117,  L153), _xlfn.MINIFS('azure-vm-prices-1Y'!I$2:I$117,   'azure-vm-prices-1Y'!A$2:A$117  ,"&gt;="&amp;F153*(100-$B$2)/100, 'azure-vm-prices-1Y'!B$2:B$117,  "&gt;="&amp;G153*(100-$B$2)/100, 'azure-vm-prices-1Y'!D$2:D$117,  K153, 'azure-vm-prices-1Y'!E$2:E$117,  L153)),"")</f>
        <v>0</v>
      </c>
      <c r="Y153" s="4">
        <f>IF(Q153="YES",VLOOKUP(Z153 &amp; K153 &amp; L153,'azure-vm-prices-3Y'!G$2:H$118  , 2, 0),"")</f>
        <v>0</v>
      </c>
      <c r="Z153" s="4">
        <f>IF(Q153="YES", IF(O153="YES" , _xlfn.MINIFS('azure-vm-prices-3Y'!C$2:C$117,   'azure-vm-prices-3Y'!A$2:A$117  ,"&gt;="&amp;F153*(100-$B$2)/100, 'azure-vm-prices-3Y'!B$2:B$117  ,"&gt;="&amp;G153*(100-$B$2)/100, 'azure-vm-prices-3Y'!D$2:D$117,  K153, 'azure-vm-prices-3Y'!E$2:E$117,  L153), _xlfn.MINIFS('azure-vm-prices-3Y'!I$2:I$117,   'azure-vm-prices-3Y'!A$2:A$117  ,"&gt;="&amp;F153*(100-$B$2)/100, 'azure-vm-prices-3Y'!B$2:B$117,  "&gt;="&amp;G153*(100-$B$2)/100, 'azure-vm-prices-3Y'!D$2:D$117,  K153, 'azure-vm-prices-3Y'!E$2:E$117,  L153)),"")</f>
        <v>0</v>
      </c>
      <c r="AA153" s="4">
        <f>IF(Q153="YES",N153*V153*12,"")</f>
        <v>0</v>
      </c>
      <c r="AB153" s="4">
        <f>IF(Q153="YES",X153*8760,"")</f>
        <v>0</v>
      </c>
      <c r="AC153" s="4">
        <f>IF(Q153="YES",Z153*8760,"")</f>
        <v>0</v>
      </c>
      <c r="AD153" s="4">
        <f>IF(Q153="YES",IF(P153="YES", MIN(AA153:AC153), AA153),"")</f>
        <v>0</v>
      </c>
      <c r="AE153" s="4">
        <f>IF(AND(I153="STANDARD",Q153="YES",H153&lt;'azure-standard-disk-prices'!B2, H153&gt;0),1+IF(M153="YES",1),"")</f>
        <v>0</v>
      </c>
      <c r="AF153" s="4">
        <f>IF(AND(I153="STANDARD",Q153="YES",H153&gt;'azure-standard-disk-prices'!B2,H153&lt;'azure-standard-disk-prices'!B3),1+IF(M153="YES",1),"")</f>
        <v>0</v>
      </c>
      <c r="AG153" s="4">
        <f>IF(AND(I153="STANDARD",Q153="YES",H153&gt;'azure-standard-disk-prices'!B3,H153&lt;'azure-standard-disk-prices'!B4),1+IF(M153="YES",1),"")</f>
        <v>0</v>
      </c>
      <c r="AH153" s="4">
        <f>IF(AND(I153="STANDARD",Q153="YES",H153&gt;'azure-standard-disk-prices'!B4,H153&lt;'azure-standard-disk-prices'!B5),1+IF(M153="YES",1),"")</f>
        <v>0</v>
      </c>
      <c r="AI153" s="4">
        <f>IF(AND(I153="STANDARD",Q153="YES",H153&gt;'azure-standard-disk-prices'!B5,H153&lt;'azure-standard-disk-prices'!B6),1+IF(M153="YES",1),"")</f>
        <v>0</v>
      </c>
      <c r="AJ153" s="4">
        <f>IF(AND(I153="STANDARD",Q153="YES",H153&gt;'azure-standard-disk-prices'!B6,H153&lt;'azure-standard-disk-prices'!B7),1+IF(M153="YES",1),"")</f>
        <v>0</v>
      </c>
      <c r="AK153" s="4">
        <f>IF(AND(I153="STANDARD",Q153="YES",H153&gt;'azure-standard-disk-prices'!B7,H153&lt;'azure-standard-disk-prices'!B8),1+IF(M153="YES",1),"")</f>
        <v>0</v>
      </c>
      <c r="AL153" s="4">
        <f>IF(AND(I153="STANDARD",Q153="YES",H153&gt;'azure-standard-disk-prices'!B8,H153&lt;'azure-standard-disk-prices'!B9),1+IF(M153="YES",1),"")</f>
        <v>0</v>
      </c>
      <c r="AM153" s="4">
        <f>IF(AND(I152="PREMIUM",Q152="YES",H152&lt;'azure-premium-disk-prices'!B2,H152&gt;0),1+IF(M152="YES",1),"")</f>
        <v>0</v>
      </c>
      <c r="AN153" s="4">
        <f>IF(AND(I152="PREMIUM",Q152="YES",H152&gt;'azure-premium-disk-prices'!B2,H152&lt;'azure-premium-disk-prices'!B3),1+IF(M152="YES",1),"")</f>
        <v>0</v>
      </c>
      <c r="AO153" s="4">
        <f>IF(AND(I152="PREMIUM",Q152="YES",H152&gt;'azure-premium-disk-prices'!B3,H152&lt;'azure-premium-disk-prices'!B4),1+IF(M152="YES",1),"")</f>
        <v>0</v>
      </c>
      <c r="AP153" s="4">
        <f>IF(AND(I152="PREMIUM",Q152="YES",H152&gt;'azure-premium-disk-prices'!B4,H152&lt;'azure-premium-disk-prices'!B5),1+IF(M152="YES",1),"")</f>
        <v>0</v>
      </c>
      <c r="AQ153" s="4">
        <f>IF(AND(I152="PREMIUM",Q152="YES",H152&gt;'azure-premium-disk-prices'!B5,H152&lt;'azure-premium-disk-prices'!B6),1+IF(M152="YES",1),"")</f>
        <v>0</v>
      </c>
      <c r="AR153" s="4">
        <f>IF(AND(I152="PREMIUM",Q152="YES",H152&gt;'azure-premium-disk-prices'!B6,H152&lt;'azure-premium-disk-prices'!B7),1+IF(M152="YES",1),"")</f>
        <v>0</v>
      </c>
      <c r="AS153" s="4">
        <f>IF(AND(I152="PREMIUM",Q152="YES",H152&gt;'azure-premium-disk-prices'!B7,H152&lt;'azure-premium-disk-prices'!B8),1+IF(M152="YES",1),"")</f>
        <v>0</v>
      </c>
      <c r="AT153" s="4">
        <f>IF(AND(I152="PREMIUM",Q152="YES",H152&gt;'azure-premium-disk-prices'!B8,H152&lt;'azure-premium-disk-prices'!B9),1+IF(M152="YES",1),"")</f>
        <v>0</v>
      </c>
      <c r="AU153" s="4">
        <f>IF(AND(M153="YES", Q153="YES"),1,"")</f>
        <v>0</v>
      </c>
      <c r="AV153" s="4">
        <f>IF(AND(J153="STANDARD", Q153="YES"), IF(M153="YES",2,1) ,"")</f>
        <v>0</v>
      </c>
      <c r="AW153" s="4">
        <f>IF( AND(J153="PREMIUM",  Q153="YES"), IF(M153="YES",2,1) ,"")</f>
        <v>0</v>
      </c>
    </row>
    <row r="154" spans="5:49">
      <c r="E154" s="3"/>
      <c r="F154" s="3"/>
      <c r="G154" s="3"/>
      <c r="H154" s="3"/>
      <c r="I154" s="3" t="s">
        <v>10</v>
      </c>
      <c r="J154" s="3" t="s">
        <v>10</v>
      </c>
      <c r="K154" s="3" t="s">
        <v>7</v>
      </c>
      <c r="L154" s="3" t="s">
        <v>7</v>
      </c>
      <c r="M154" s="3" t="s">
        <v>7</v>
      </c>
      <c r="N154" s="3">
        <v>730</v>
      </c>
      <c r="O154" s="3" t="s">
        <v>7</v>
      </c>
      <c r="P154" s="3" t="s">
        <v>3</v>
      </c>
      <c r="Q154" s="3">
        <f>IF(AND(E154&lt;&gt;"", F154&lt;&gt;"", G154&lt;&gt;"", H154&lt;&gt;"", I154&lt;&gt;"", J154&lt;&gt;"", K154&lt;&gt;"", L154&lt;&gt;"", M154&lt;&gt;"", N154&lt;&gt;"", O154&lt;&gt;""),"YES","NO")</f>
        <v>0</v>
      </c>
      <c r="R154" s="4">
        <f>IF(AD154=AA154, U154, IF(AD154=AB154,W154,Y154))</f>
        <v>0</v>
      </c>
      <c r="S154" s="4">
        <f>AD154</f>
        <v>0</v>
      </c>
      <c r="T154" s="4">
        <f> IF(AA154="" ,"",IF(AD154=AA154, "PAYG", IF(AD154=AB154,"1Y RI","3Y RI")))</f>
        <v>0</v>
      </c>
      <c r="U154" s="4">
        <f>IF(Q154="YES",VLOOKUP(V154 &amp; K154 &amp; L154,'azure-vm-prices-base'!G$2:H$118, 2, 0),"")</f>
        <v>0</v>
      </c>
      <c r="V154" s="4">
        <f>IF(Q154="YES", IF(O154="YES" , _xlfn.MINIFS('azure-vm-prices-base'!C$2:C$117, 'azure-vm-prices-base'!A$2:A$117,"&gt;="&amp;F154*(100-$B$2)/100, 'azure-vm-prices-base'!B$2:B$117,"&gt;="&amp;G154*(100-$B$2)/100, 'azure-vm-prices-base'!D$2:D$117,K154, 'azure-vm-prices-base'!E$2:E$117,L154), _xlfn.MINIFS('azure-vm-prices-base'!I$2:I$117, 'azure-vm-prices-base'!A$2:A$117,"&gt;="&amp;F154*(100-$B$2)/100, 'azure-vm-prices-base'!B$2:B$117,"&gt;="&amp;G154*(100-$B$2)/100, 'azure-vm-prices-base'!D$2:D$117,K154, 'azure-vm-prices-base'!E$2:E$117,L154)),"")</f>
        <v>0</v>
      </c>
      <c r="W154" s="4">
        <f>IF(Q154="YES",VLOOKUP(X154 &amp; K154 &amp; L154,'azure-vm-prices-1Y'!G$2:H$118  , 2, 0),"")</f>
        <v>0</v>
      </c>
      <c r="X154" s="4">
        <f>IF(Q154="YES", IF(O154="YES" , _xlfn.MINIFS('azure-vm-prices-1Y'!C$2:C$117,   'azure-vm-prices-1Y'!A$2:A$117  ,"&gt;="&amp;F154*(100-$B$2)/100, 'azure-vm-prices-1Y'!B$2:B$117  ,"&gt;="&amp;G154*(100-$B$2)/100, 'azure-vm-prices-1Y'!D$2:D$117,  K154, 'azure-vm-prices-1Y'!E$2:E$117,  L154), _xlfn.MINIFS('azure-vm-prices-1Y'!I$2:I$117,   'azure-vm-prices-1Y'!A$2:A$117  ,"&gt;="&amp;F154*(100-$B$2)/100, 'azure-vm-prices-1Y'!B$2:B$117,  "&gt;="&amp;G154*(100-$B$2)/100, 'azure-vm-prices-1Y'!D$2:D$117,  K154, 'azure-vm-prices-1Y'!E$2:E$117,  L154)),"")</f>
        <v>0</v>
      </c>
      <c r="Y154" s="4">
        <f>IF(Q154="YES",VLOOKUP(Z154 &amp; K154 &amp; L154,'azure-vm-prices-3Y'!G$2:H$118  , 2, 0),"")</f>
        <v>0</v>
      </c>
      <c r="Z154" s="4">
        <f>IF(Q154="YES", IF(O154="YES" , _xlfn.MINIFS('azure-vm-prices-3Y'!C$2:C$117,   'azure-vm-prices-3Y'!A$2:A$117  ,"&gt;="&amp;F154*(100-$B$2)/100, 'azure-vm-prices-3Y'!B$2:B$117  ,"&gt;="&amp;G154*(100-$B$2)/100, 'azure-vm-prices-3Y'!D$2:D$117,  K154, 'azure-vm-prices-3Y'!E$2:E$117,  L154), _xlfn.MINIFS('azure-vm-prices-3Y'!I$2:I$117,   'azure-vm-prices-3Y'!A$2:A$117  ,"&gt;="&amp;F154*(100-$B$2)/100, 'azure-vm-prices-3Y'!B$2:B$117,  "&gt;="&amp;G154*(100-$B$2)/100, 'azure-vm-prices-3Y'!D$2:D$117,  K154, 'azure-vm-prices-3Y'!E$2:E$117,  L154)),"")</f>
        <v>0</v>
      </c>
      <c r="AA154" s="4">
        <f>IF(Q154="YES",N154*V154*12,"")</f>
        <v>0</v>
      </c>
      <c r="AB154" s="4">
        <f>IF(Q154="YES",X154*8760,"")</f>
        <v>0</v>
      </c>
      <c r="AC154" s="4">
        <f>IF(Q154="YES",Z154*8760,"")</f>
        <v>0</v>
      </c>
      <c r="AD154" s="4">
        <f>IF(Q154="YES",IF(P154="YES", MIN(AA154:AC154), AA154),"")</f>
        <v>0</v>
      </c>
      <c r="AE154" s="4">
        <f>IF(AND(I154="STANDARD",Q154="YES",H154&lt;'azure-standard-disk-prices'!B2, H154&gt;0),1+IF(M154="YES",1),"")</f>
        <v>0</v>
      </c>
      <c r="AF154" s="4">
        <f>IF(AND(I154="STANDARD",Q154="YES",H154&gt;'azure-standard-disk-prices'!B2,H154&lt;'azure-standard-disk-prices'!B3),1+IF(M154="YES",1),"")</f>
        <v>0</v>
      </c>
      <c r="AG154" s="4">
        <f>IF(AND(I154="STANDARD",Q154="YES",H154&gt;'azure-standard-disk-prices'!B3,H154&lt;'azure-standard-disk-prices'!B4),1+IF(M154="YES",1),"")</f>
        <v>0</v>
      </c>
      <c r="AH154" s="4">
        <f>IF(AND(I154="STANDARD",Q154="YES",H154&gt;'azure-standard-disk-prices'!B4,H154&lt;'azure-standard-disk-prices'!B5),1+IF(M154="YES",1),"")</f>
        <v>0</v>
      </c>
      <c r="AI154" s="4">
        <f>IF(AND(I154="STANDARD",Q154="YES",H154&gt;'azure-standard-disk-prices'!B5,H154&lt;'azure-standard-disk-prices'!B6),1+IF(M154="YES",1),"")</f>
        <v>0</v>
      </c>
      <c r="AJ154" s="4">
        <f>IF(AND(I154="STANDARD",Q154="YES",H154&gt;'azure-standard-disk-prices'!B6,H154&lt;'azure-standard-disk-prices'!B7),1+IF(M154="YES",1),"")</f>
        <v>0</v>
      </c>
      <c r="AK154" s="4">
        <f>IF(AND(I154="STANDARD",Q154="YES",H154&gt;'azure-standard-disk-prices'!B7,H154&lt;'azure-standard-disk-prices'!B8),1+IF(M154="YES",1),"")</f>
        <v>0</v>
      </c>
      <c r="AL154" s="4">
        <f>IF(AND(I154="STANDARD",Q154="YES",H154&gt;'azure-standard-disk-prices'!B8,H154&lt;'azure-standard-disk-prices'!B9),1+IF(M154="YES",1),"")</f>
        <v>0</v>
      </c>
      <c r="AM154" s="4">
        <f>IF(AND(I153="PREMIUM",Q153="YES",H153&lt;'azure-premium-disk-prices'!B2,H153&gt;0),1+IF(M153="YES",1),"")</f>
        <v>0</v>
      </c>
      <c r="AN154" s="4">
        <f>IF(AND(I153="PREMIUM",Q153="YES",H153&gt;'azure-premium-disk-prices'!B2,H153&lt;'azure-premium-disk-prices'!B3),1+IF(M153="YES",1),"")</f>
        <v>0</v>
      </c>
      <c r="AO154" s="4">
        <f>IF(AND(I153="PREMIUM",Q153="YES",H153&gt;'azure-premium-disk-prices'!B3,H153&lt;'azure-premium-disk-prices'!B4),1+IF(M153="YES",1),"")</f>
        <v>0</v>
      </c>
      <c r="AP154" s="4">
        <f>IF(AND(I153="PREMIUM",Q153="YES",H153&gt;'azure-premium-disk-prices'!B4,H153&lt;'azure-premium-disk-prices'!B5),1+IF(M153="YES",1),"")</f>
        <v>0</v>
      </c>
      <c r="AQ154" s="4">
        <f>IF(AND(I153="PREMIUM",Q153="YES",H153&gt;'azure-premium-disk-prices'!B5,H153&lt;'azure-premium-disk-prices'!B6),1+IF(M153="YES",1),"")</f>
        <v>0</v>
      </c>
      <c r="AR154" s="4">
        <f>IF(AND(I153="PREMIUM",Q153="YES",H153&gt;'azure-premium-disk-prices'!B6,H153&lt;'azure-premium-disk-prices'!B7),1+IF(M153="YES",1),"")</f>
        <v>0</v>
      </c>
      <c r="AS154" s="4">
        <f>IF(AND(I153="PREMIUM",Q153="YES",H153&gt;'azure-premium-disk-prices'!B7,H153&lt;'azure-premium-disk-prices'!B8),1+IF(M153="YES",1),"")</f>
        <v>0</v>
      </c>
      <c r="AT154" s="4">
        <f>IF(AND(I153="PREMIUM",Q153="YES",H153&gt;'azure-premium-disk-prices'!B8,H153&lt;'azure-premium-disk-prices'!B9),1+IF(M153="YES",1),"")</f>
        <v>0</v>
      </c>
      <c r="AU154" s="4">
        <f>IF(AND(M154="YES", Q154="YES"),1,"")</f>
        <v>0</v>
      </c>
      <c r="AV154" s="4">
        <f>IF(AND(J154="STANDARD", Q154="YES"), IF(M154="YES",2,1) ,"")</f>
        <v>0</v>
      </c>
      <c r="AW154" s="4">
        <f>IF( AND(J154="PREMIUM",  Q154="YES"), IF(M154="YES",2,1) ,"")</f>
        <v>0</v>
      </c>
    </row>
    <row r="155" spans="5:49">
      <c r="E155" s="3"/>
      <c r="F155" s="3"/>
      <c r="G155" s="3"/>
      <c r="H155" s="3"/>
      <c r="I155" s="3" t="s">
        <v>10</v>
      </c>
      <c r="J155" s="3" t="s">
        <v>10</v>
      </c>
      <c r="K155" s="3" t="s">
        <v>7</v>
      </c>
      <c r="L155" s="3" t="s">
        <v>7</v>
      </c>
      <c r="M155" s="3" t="s">
        <v>7</v>
      </c>
      <c r="N155" s="3">
        <v>730</v>
      </c>
      <c r="O155" s="3" t="s">
        <v>7</v>
      </c>
      <c r="P155" s="3" t="s">
        <v>3</v>
      </c>
      <c r="Q155" s="3">
        <f>IF(AND(E155&lt;&gt;"", F155&lt;&gt;"", G155&lt;&gt;"", H155&lt;&gt;"", I155&lt;&gt;"", J155&lt;&gt;"", K155&lt;&gt;"", L155&lt;&gt;"", M155&lt;&gt;"", N155&lt;&gt;"", O155&lt;&gt;""),"YES","NO")</f>
        <v>0</v>
      </c>
      <c r="R155" s="4">
        <f>IF(AD155=AA155, U155, IF(AD155=AB155,W155,Y155))</f>
        <v>0</v>
      </c>
      <c r="S155" s="4">
        <f>AD155</f>
        <v>0</v>
      </c>
      <c r="T155" s="4">
        <f> IF(AA155="" ,"",IF(AD155=AA155, "PAYG", IF(AD155=AB155,"1Y RI","3Y RI")))</f>
        <v>0</v>
      </c>
      <c r="U155" s="4">
        <f>IF(Q155="YES",VLOOKUP(V155 &amp; K155 &amp; L155,'azure-vm-prices-base'!G$2:H$118, 2, 0),"")</f>
        <v>0</v>
      </c>
      <c r="V155" s="4">
        <f>IF(Q155="YES", IF(O155="YES" , _xlfn.MINIFS('azure-vm-prices-base'!C$2:C$117, 'azure-vm-prices-base'!A$2:A$117,"&gt;="&amp;F155*(100-$B$2)/100, 'azure-vm-prices-base'!B$2:B$117,"&gt;="&amp;G155*(100-$B$2)/100, 'azure-vm-prices-base'!D$2:D$117,K155, 'azure-vm-prices-base'!E$2:E$117,L155), _xlfn.MINIFS('azure-vm-prices-base'!I$2:I$117, 'azure-vm-prices-base'!A$2:A$117,"&gt;="&amp;F155*(100-$B$2)/100, 'azure-vm-prices-base'!B$2:B$117,"&gt;="&amp;G155*(100-$B$2)/100, 'azure-vm-prices-base'!D$2:D$117,K155, 'azure-vm-prices-base'!E$2:E$117,L155)),"")</f>
        <v>0</v>
      </c>
      <c r="W155" s="4">
        <f>IF(Q155="YES",VLOOKUP(X155 &amp; K155 &amp; L155,'azure-vm-prices-1Y'!G$2:H$118  , 2, 0),"")</f>
        <v>0</v>
      </c>
      <c r="X155" s="4">
        <f>IF(Q155="YES", IF(O155="YES" , _xlfn.MINIFS('azure-vm-prices-1Y'!C$2:C$117,   'azure-vm-prices-1Y'!A$2:A$117  ,"&gt;="&amp;F155*(100-$B$2)/100, 'azure-vm-prices-1Y'!B$2:B$117  ,"&gt;="&amp;G155*(100-$B$2)/100, 'azure-vm-prices-1Y'!D$2:D$117,  K155, 'azure-vm-prices-1Y'!E$2:E$117,  L155), _xlfn.MINIFS('azure-vm-prices-1Y'!I$2:I$117,   'azure-vm-prices-1Y'!A$2:A$117  ,"&gt;="&amp;F155*(100-$B$2)/100, 'azure-vm-prices-1Y'!B$2:B$117,  "&gt;="&amp;G155*(100-$B$2)/100, 'azure-vm-prices-1Y'!D$2:D$117,  K155, 'azure-vm-prices-1Y'!E$2:E$117,  L155)),"")</f>
        <v>0</v>
      </c>
      <c r="Y155" s="4">
        <f>IF(Q155="YES",VLOOKUP(Z155 &amp; K155 &amp; L155,'azure-vm-prices-3Y'!G$2:H$118  , 2, 0),"")</f>
        <v>0</v>
      </c>
      <c r="Z155" s="4">
        <f>IF(Q155="YES", IF(O155="YES" , _xlfn.MINIFS('azure-vm-prices-3Y'!C$2:C$117,   'azure-vm-prices-3Y'!A$2:A$117  ,"&gt;="&amp;F155*(100-$B$2)/100, 'azure-vm-prices-3Y'!B$2:B$117  ,"&gt;="&amp;G155*(100-$B$2)/100, 'azure-vm-prices-3Y'!D$2:D$117,  K155, 'azure-vm-prices-3Y'!E$2:E$117,  L155), _xlfn.MINIFS('azure-vm-prices-3Y'!I$2:I$117,   'azure-vm-prices-3Y'!A$2:A$117  ,"&gt;="&amp;F155*(100-$B$2)/100, 'azure-vm-prices-3Y'!B$2:B$117,  "&gt;="&amp;G155*(100-$B$2)/100, 'azure-vm-prices-3Y'!D$2:D$117,  K155, 'azure-vm-prices-3Y'!E$2:E$117,  L155)),"")</f>
        <v>0</v>
      </c>
      <c r="AA155" s="4">
        <f>IF(Q155="YES",N155*V155*12,"")</f>
        <v>0</v>
      </c>
      <c r="AB155" s="4">
        <f>IF(Q155="YES",X155*8760,"")</f>
        <v>0</v>
      </c>
      <c r="AC155" s="4">
        <f>IF(Q155="YES",Z155*8760,"")</f>
        <v>0</v>
      </c>
      <c r="AD155" s="4">
        <f>IF(Q155="YES",IF(P155="YES", MIN(AA155:AC155), AA155),"")</f>
        <v>0</v>
      </c>
      <c r="AE155" s="4">
        <f>IF(AND(I155="STANDARD",Q155="YES",H155&lt;'azure-standard-disk-prices'!B2, H155&gt;0),1+IF(M155="YES",1),"")</f>
        <v>0</v>
      </c>
      <c r="AF155" s="4">
        <f>IF(AND(I155="STANDARD",Q155="YES",H155&gt;'azure-standard-disk-prices'!B2,H155&lt;'azure-standard-disk-prices'!B3),1+IF(M155="YES",1),"")</f>
        <v>0</v>
      </c>
      <c r="AG155" s="4">
        <f>IF(AND(I155="STANDARD",Q155="YES",H155&gt;'azure-standard-disk-prices'!B3,H155&lt;'azure-standard-disk-prices'!B4),1+IF(M155="YES",1),"")</f>
        <v>0</v>
      </c>
      <c r="AH155" s="4">
        <f>IF(AND(I155="STANDARD",Q155="YES",H155&gt;'azure-standard-disk-prices'!B4,H155&lt;'azure-standard-disk-prices'!B5),1+IF(M155="YES",1),"")</f>
        <v>0</v>
      </c>
      <c r="AI155" s="4">
        <f>IF(AND(I155="STANDARD",Q155="YES",H155&gt;'azure-standard-disk-prices'!B5,H155&lt;'azure-standard-disk-prices'!B6),1+IF(M155="YES",1),"")</f>
        <v>0</v>
      </c>
      <c r="AJ155" s="4">
        <f>IF(AND(I155="STANDARD",Q155="YES",H155&gt;'azure-standard-disk-prices'!B6,H155&lt;'azure-standard-disk-prices'!B7),1+IF(M155="YES",1),"")</f>
        <v>0</v>
      </c>
      <c r="AK155" s="4">
        <f>IF(AND(I155="STANDARD",Q155="YES",H155&gt;'azure-standard-disk-prices'!B7,H155&lt;'azure-standard-disk-prices'!B8),1+IF(M155="YES",1),"")</f>
        <v>0</v>
      </c>
      <c r="AL155" s="4">
        <f>IF(AND(I155="STANDARD",Q155="YES",H155&gt;'azure-standard-disk-prices'!B8,H155&lt;'azure-standard-disk-prices'!B9),1+IF(M155="YES",1),"")</f>
        <v>0</v>
      </c>
      <c r="AM155" s="4">
        <f>IF(AND(I154="PREMIUM",Q154="YES",H154&lt;'azure-premium-disk-prices'!B2,H154&gt;0),1+IF(M154="YES",1),"")</f>
        <v>0</v>
      </c>
      <c r="AN155" s="4">
        <f>IF(AND(I154="PREMIUM",Q154="YES",H154&gt;'azure-premium-disk-prices'!B2,H154&lt;'azure-premium-disk-prices'!B3),1+IF(M154="YES",1),"")</f>
        <v>0</v>
      </c>
      <c r="AO155" s="4">
        <f>IF(AND(I154="PREMIUM",Q154="YES",H154&gt;'azure-premium-disk-prices'!B3,H154&lt;'azure-premium-disk-prices'!B4),1+IF(M154="YES",1),"")</f>
        <v>0</v>
      </c>
      <c r="AP155" s="4">
        <f>IF(AND(I154="PREMIUM",Q154="YES",H154&gt;'azure-premium-disk-prices'!B4,H154&lt;'azure-premium-disk-prices'!B5),1+IF(M154="YES",1),"")</f>
        <v>0</v>
      </c>
      <c r="AQ155" s="4">
        <f>IF(AND(I154="PREMIUM",Q154="YES",H154&gt;'azure-premium-disk-prices'!B5,H154&lt;'azure-premium-disk-prices'!B6),1+IF(M154="YES",1),"")</f>
        <v>0</v>
      </c>
      <c r="AR155" s="4">
        <f>IF(AND(I154="PREMIUM",Q154="YES",H154&gt;'azure-premium-disk-prices'!B6,H154&lt;'azure-premium-disk-prices'!B7),1+IF(M154="YES",1),"")</f>
        <v>0</v>
      </c>
      <c r="AS155" s="4">
        <f>IF(AND(I154="PREMIUM",Q154="YES",H154&gt;'azure-premium-disk-prices'!B7,H154&lt;'azure-premium-disk-prices'!B8),1+IF(M154="YES",1),"")</f>
        <v>0</v>
      </c>
      <c r="AT155" s="4">
        <f>IF(AND(I154="PREMIUM",Q154="YES",H154&gt;'azure-premium-disk-prices'!B8,H154&lt;'azure-premium-disk-prices'!B9),1+IF(M154="YES",1),"")</f>
        <v>0</v>
      </c>
      <c r="AU155" s="4">
        <f>IF(AND(M155="YES", Q155="YES"),1,"")</f>
        <v>0</v>
      </c>
      <c r="AV155" s="4">
        <f>IF(AND(J155="STANDARD", Q155="YES"), IF(M155="YES",2,1) ,"")</f>
        <v>0</v>
      </c>
      <c r="AW155" s="4">
        <f>IF( AND(J155="PREMIUM",  Q155="YES"), IF(M155="YES",2,1) ,"")</f>
        <v>0</v>
      </c>
    </row>
    <row r="156" spans="5:49">
      <c r="E156" s="3"/>
      <c r="F156" s="3"/>
      <c r="G156" s="3"/>
      <c r="H156" s="3"/>
      <c r="I156" s="3" t="s">
        <v>10</v>
      </c>
      <c r="J156" s="3" t="s">
        <v>10</v>
      </c>
      <c r="K156" s="3" t="s">
        <v>7</v>
      </c>
      <c r="L156" s="3" t="s">
        <v>7</v>
      </c>
      <c r="M156" s="3" t="s">
        <v>7</v>
      </c>
      <c r="N156" s="3">
        <v>730</v>
      </c>
      <c r="O156" s="3" t="s">
        <v>7</v>
      </c>
      <c r="P156" s="3" t="s">
        <v>3</v>
      </c>
      <c r="Q156" s="3">
        <f>IF(AND(E156&lt;&gt;"", F156&lt;&gt;"", G156&lt;&gt;"", H156&lt;&gt;"", I156&lt;&gt;"", J156&lt;&gt;"", K156&lt;&gt;"", L156&lt;&gt;"", M156&lt;&gt;"", N156&lt;&gt;"", O156&lt;&gt;""),"YES","NO")</f>
        <v>0</v>
      </c>
      <c r="R156" s="4">
        <f>IF(AD156=AA156, U156, IF(AD156=AB156,W156,Y156))</f>
        <v>0</v>
      </c>
      <c r="S156" s="4">
        <f>AD156</f>
        <v>0</v>
      </c>
      <c r="T156" s="4">
        <f> IF(AA156="" ,"",IF(AD156=AA156, "PAYG", IF(AD156=AB156,"1Y RI","3Y RI")))</f>
        <v>0</v>
      </c>
      <c r="U156" s="4">
        <f>IF(Q156="YES",VLOOKUP(V156 &amp; K156 &amp; L156,'azure-vm-prices-base'!G$2:H$118, 2, 0),"")</f>
        <v>0</v>
      </c>
      <c r="V156" s="4">
        <f>IF(Q156="YES", IF(O156="YES" , _xlfn.MINIFS('azure-vm-prices-base'!C$2:C$117, 'azure-vm-prices-base'!A$2:A$117,"&gt;="&amp;F156*(100-$B$2)/100, 'azure-vm-prices-base'!B$2:B$117,"&gt;="&amp;G156*(100-$B$2)/100, 'azure-vm-prices-base'!D$2:D$117,K156, 'azure-vm-prices-base'!E$2:E$117,L156), _xlfn.MINIFS('azure-vm-prices-base'!I$2:I$117, 'azure-vm-prices-base'!A$2:A$117,"&gt;="&amp;F156*(100-$B$2)/100, 'azure-vm-prices-base'!B$2:B$117,"&gt;="&amp;G156*(100-$B$2)/100, 'azure-vm-prices-base'!D$2:D$117,K156, 'azure-vm-prices-base'!E$2:E$117,L156)),"")</f>
        <v>0</v>
      </c>
      <c r="W156" s="4">
        <f>IF(Q156="YES",VLOOKUP(X156 &amp; K156 &amp; L156,'azure-vm-prices-1Y'!G$2:H$118  , 2, 0),"")</f>
        <v>0</v>
      </c>
      <c r="X156" s="4">
        <f>IF(Q156="YES", IF(O156="YES" , _xlfn.MINIFS('azure-vm-prices-1Y'!C$2:C$117,   'azure-vm-prices-1Y'!A$2:A$117  ,"&gt;="&amp;F156*(100-$B$2)/100, 'azure-vm-prices-1Y'!B$2:B$117  ,"&gt;="&amp;G156*(100-$B$2)/100, 'azure-vm-prices-1Y'!D$2:D$117,  K156, 'azure-vm-prices-1Y'!E$2:E$117,  L156), _xlfn.MINIFS('azure-vm-prices-1Y'!I$2:I$117,   'azure-vm-prices-1Y'!A$2:A$117  ,"&gt;="&amp;F156*(100-$B$2)/100, 'azure-vm-prices-1Y'!B$2:B$117,  "&gt;="&amp;G156*(100-$B$2)/100, 'azure-vm-prices-1Y'!D$2:D$117,  K156, 'azure-vm-prices-1Y'!E$2:E$117,  L156)),"")</f>
        <v>0</v>
      </c>
      <c r="Y156" s="4">
        <f>IF(Q156="YES",VLOOKUP(Z156 &amp; K156 &amp; L156,'azure-vm-prices-3Y'!G$2:H$118  , 2, 0),"")</f>
        <v>0</v>
      </c>
      <c r="Z156" s="4">
        <f>IF(Q156="YES", IF(O156="YES" , _xlfn.MINIFS('azure-vm-prices-3Y'!C$2:C$117,   'azure-vm-prices-3Y'!A$2:A$117  ,"&gt;="&amp;F156*(100-$B$2)/100, 'azure-vm-prices-3Y'!B$2:B$117  ,"&gt;="&amp;G156*(100-$B$2)/100, 'azure-vm-prices-3Y'!D$2:D$117,  K156, 'azure-vm-prices-3Y'!E$2:E$117,  L156), _xlfn.MINIFS('azure-vm-prices-3Y'!I$2:I$117,   'azure-vm-prices-3Y'!A$2:A$117  ,"&gt;="&amp;F156*(100-$B$2)/100, 'azure-vm-prices-3Y'!B$2:B$117,  "&gt;="&amp;G156*(100-$B$2)/100, 'azure-vm-prices-3Y'!D$2:D$117,  K156, 'azure-vm-prices-3Y'!E$2:E$117,  L156)),"")</f>
        <v>0</v>
      </c>
      <c r="AA156" s="4">
        <f>IF(Q156="YES",N156*V156*12,"")</f>
        <v>0</v>
      </c>
      <c r="AB156" s="4">
        <f>IF(Q156="YES",X156*8760,"")</f>
        <v>0</v>
      </c>
      <c r="AC156" s="4">
        <f>IF(Q156="YES",Z156*8760,"")</f>
        <v>0</v>
      </c>
      <c r="AD156" s="4">
        <f>IF(Q156="YES",IF(P156="YES", MIN(AA156:AC156), AA156),"")</f>
        <v>0</v>
      </c>
      <c r="AE156" s="4">
        <f>IF(AND(I156="STANDARD",Q156="YES",H156&lt;'azure-standard-disk-prices'!B2, H156&gt;0),1+IF(M156="YES",1),"")</f>
        <v>0</v>
      </c>
      <c r="AF156" s="4">
        <f>IF(AND(I156="STANDARD",Q156="YES",H156&gt;'azure-standard-disk-prices'!B2,H156&lt;'azure-standard-disk-prices'!B3),1+IF(M156="YES",1),"")</f>
        <v>0</v>
      </c>
      <c r="AG156" s="4">
        <f>IF(AND(I156="STANDARD",Q156="YES",H156&gt;'azure-standard-disk-prices'!B3,H156&lt;'azure-standard-disk-prices'!B4),1+IF(M156="YES",1),"")</f>
        <v>0</v>
      </c>
      <c r="AH156" s="4">
        <f>IF(AND(I156="STANDARD",Q156="YES",H156&gt;'azure-standard-disk-prices'!B4,H156&lt;'azure-standard-disk-prices'!B5),1+IF(M156="YES",1),"")</f>
        <v>0</v>
      </c>
      <c r="AI156" s="4">
        <f>IF(AND(I156="STANDARD",Q156="YES",H156&gt;'azure-standard-disk-prices'!B5,H156&lt;'azure-standard-disk-prices'!B6),1+IF(M156="YES",1),"")</f>
        <v>0</v>
      </c>
      <c r="AJ156" s="4">
        <f>IF(AND(I156="STANDARD",Q156="YES",H156&gt;'azure-standard-disk-prices'!B6,H156&lt;'azure-standard-disk-prices'!B7),1+IF(M156="YES",1),"")</f>
        <v>0</v>
      </c>
      <c r="AK156" s="4">
        <f>IF(AND(I156="STANDARD",Q156="YES",H156&gt;'azure-standard-disk-prices'!B7,H156&lt;'azure-standard-disk-prices'!B8),1+IF(M156="YES",1),"")</f>
        <v>0</v>
      </c>
      <c r="AL156" s="4">
        <f>IF(AND(I156="STANDARD",Q156="YES",H156&gt;'azure-standard-disk-prices'!B8,H156&lt;'azure-standard-disk-prices'!B9),1+IF(M156="YES",1),"")</f>
        <v>0</v>
      </c>
      <c r="AM156" s="4">
        <f>IF(AND(I155="PREMIUM",Q155="YES",H155&lt;'azure-premium-disk-prices'!B2,H155&gt;0),1+IF(M155="YES",1),"")</f>
        <v>0</v>
      </c>
      <c r="AN156" s="4">
        <f>IF(AND(I155="PREMIUM",Q155="YES",H155&gt;'azure-premium-disk-prices'!B2,H155&lt;'azure-premium-disk-prices'!B3),1+IF(M155="YES",1),"")</f>
        <v>0</v>
      </c>
      <c r="AO156" s="4">
        <f>IF(AND(I155="PREMIUM",Q155="YES",H155&gt;'azure-premium-disk-prices'!B3,H155&lt;'azure-premium-disk-prices'!B4),1+IF(M155="YES",1),"")</f>
        <v>0</v>
      </c>
      <c r="AP156" s="4">
        <f>IF(AND(I155="PREMIUM",Q155="YES",H155&gt;'azure-premium-disk-prices'!B4,H155&lt;'azure-premium-disk-prices'!B5),1+IF(M155="YES",1),"")</f>
        <v>0</v>
      </c>
      <c r="AQ156" s="4">
        <f>IF(AND(I155="PREMIUM",Q155="YES",H155&gt;'azure-premium-disk-prices'!B5,H155&lt;'azure-premium-disk-prices'!B6),1+IF(M155="YES",1),"")</f>
        <v>0</v>
      </c>
      <c r="AR156" s="4">
        <f>IF(AND(I155="PREMIUM",Q155="YES",H155&gt;'azure-premium-disk-prices'!B6,H155&lt;'azure-premium-disk-prices'!B7),1+IF(M155="YES",1),"")</f>
        <v>0</v>
      </c>
      <c r="AS156" s="4">
        <f>IF(AND(I155="PREMIUM",Q155="YES",H155&gt;'azure-premium-disk-prices'!B7,H155&lt;'azure-premium-disk-prices'!B8),1+IF(M155="YES",1),"")</f>
        <v>0</v>
      </c>
      <c r="AT156" s="4">
        <f>IF(AND(I155="PREMIUM",Q155="YES",H155&gt;'azure-premium-disk-prices'!B8,H155&lt;'azure-premium-disk-prices'!B9),1+IF(M155="YES",1),"")</f>
        <v>0</v>
      </c>
      <c r="AU156" s="4">
        <f>IF(AND(M156="YES", Q156="YES"),1,"")</f>
        <v>0</v>
      </c>
      <c r="AV156" s="4">
        <f>IF(AND(J156="STANDARD", Q156="YES"), IF(M156="YES",2,1) ,"")</f>
        <v>0</v>
      </c>
      <c r="AW156" s="4">
        <f>IF( AND(J156="PREMIUM",  Q156="YES"), IF(M156="YES",2,1) ,"")</f>
        <v>0</v>
      </c>
    </row>
    <row r="157" spans="5:49">
      <c r="E157" s="3"/>
      <c r="F157" s="3"/>
      <c r="G157" s="3"/>
      <c r="H157" s="3"/>
      <c r="I157" s="3" t="s">
        <v>10</v>
      </c>
      <c r="J157" s="3" t="s">
        <v>10</v>
      </c>
      <c r="K157" s="3" t="s">
        <v>7</v>
      </c>
      <c r="L157" s="3" t="s">
        <v>7</v>
      </c>
      <c r="M157" s="3" t="s">
        <v>7</v>
      </c>
      <c r="N157" s="3">
        <v>730</v>
      </c>
      <c r="O157" s="3" t="s">
        <v>7</v>
      </c>
      <c r="P157" s="3" t="s">
        <v>3</v>
      </c>
      <c r="Q157" s="3">
        <f>IF(AND(E157&lt;&gt;"", F157&lt;&gt;"", G157&lt;&gt;"", H157&lt;&gt;"", I157&lt;&gt;"", J157&lt;&gt;"", K157&lt;&gt;"", L157&lt;&gt;"", M157&lt;&gt;"", N157&lt;&gt;"", O157&lt;&gt;""),"YES","NO")</f>
        <v>0</v>
      </c>
      <c r="R157" s="4">
        <f>IF(AD157=AA157, U157, IF(AD157=AB157,W157,Y157))</f>
        <v>0</v>
      </c>
      <c r="S157" s="4">
        <f>AD157</f>
        <v>0</v>
      </c>
      <c r="T157" s="4">
        <f> IF(AA157="" ,"",IF(AD157=AA157, "PAYG", IF(AD157=AB157,"1Y RI","3Y RI")))</f>
        <v>0</v>
      </c>
      <c r="U157" s="4">
        <f>IF(Q157="YES",VLOOKUP(V157 &amp; K157 &amp; L157,'azure-vm-prices-base'!G$2:H$118, 2, 0),"")</f>
        <v>0</v>
      </c>
      <c r="V157" s="4">
        <f>IF(Q157="YES", IF(O157="YES" , _xlfn.MINIFS('azure-vm-prices-base'!C$2:C$117, 'azure-vm-prices-base'!A$2:A$117,"&gt;="&amp;F157*(100-$B$2)/100, 'azure-vm-prices-base'!B$2:B$117,"&gt;="&amp;G157*(100-$B$2)/100, 'azure-vm-prices-base'!D$2:D$117,K157, 'azure-vm-prices-base'!E$2:E$117,L157), _xlfn.MINIFS('azure-vm-prices-base'!I$2:I$117, 'azure-vm-prices-base'!A$2:A$117,"&gt;="&amp;F157*(100-$B$2)/100, 'azure-vm-prices-base'!B$2:B$117,"&gt;="&amp;G157*(100-$B$2)/100, 'azure-vm-prices-base'!D$2:D$117,K157, 'azure-vm-prices-base'!E$2:E$117,L157)),"")</f>
        <v>0</v>
      </c>
      <c r="W157" s="4">
        <f>IF(Q157="YES",VLOOKUP(X157 &amp; K157 &amp; L157,'azure-vm-prices-1Y'!G$2:H$118  , 2, 0),"")</f>
        <v>0</v>
      </c>
      <c r="X157" s="4">
        <f>IF(Q157="YES", IF(O157="YES" , _xlfn.MINIFS('azure-vm-prices-1Y'!C$2:C$117,   'azure-vm-prices-1Y'!A$2:A$117  ,"&gt;="&amp;F157*(100-$B$2)/100, 'azure-vm-prices-1Y'!B$2:B$117  ,"&gt;="&amp;G157*(100-$B$2)/100, 'azure-vm-prices-1Y'!D$2:D$117,  K157, 'azure-vm-prices-1Y'!E$2:E$117,  L157), _xlfn.MINIFS('azure-vm-prices-1Y'!I$2:I$117,   'azure-vm-prices-1Y'!A$2:A$117  ,"&gt;="&amp;F157*(100-$B$2)/100, 'azure-vm-prices-1Y'!B$2:B$117,  "&gt;="&amp;G157*(100-$B$2)/100, 'azure-vm-prices-1Y'!D$2:D$117,  K157, 'azure-vm-prices-1Y'!E$2:E$117,  L157)),"")</f>
        <v>0</v>
      </c>
      <c r="Y157" s="4">
        <f>IF(Q157="YES",VLOOKUP(Z157 &amp; K157 &amp; L157,'azure-vm-prices-3Y'!G$2:H$118  , 2, 0),"")</f>
        <v>0</v>
      </c>
      <c r="Z157" s="4">
        <f>IF(Q157="YES", IF(O157="YES" , _xlfn.MINIFS('azure-vm-prices-3Y'!C$2:C$117,   'azure-vm-prices-3Y'!A$2:A$117  ,"&gt;="&amp;F157*(100-$B$2)/100, 'azure-vm-prices-3Y'!B$2:B$117  ,"&gt;="&amp;G157*(100-$B$2)/100, 'azure-vm-prices-3Y'!D$2:D$117,  K157, 'azure-vm-prices-3Y'!E$2:E$117,  L157), _xlfn.MINIFS('azure-vm-prices-3Y'!I$2:I$117,   'azure-vm-prices-3Y'!A$2:A$117  ,"&gt;="&amp;F157*(100-$B$2)/100, 'azure-vm-prices-3Y'!B$2:B$117,  "&gt;="&amp;G157*(100-$B$2)/100, 'azure-vm-prices-3Y'!D$2:D$117,  K157, 'azure-vm-prices-3Y'!E$2:E$117,  L157)),"")</f>
        <v>0</v>
      </c>
      <c r="AA157" s="4">
        <f>IF(Q157="YES",N157*V157*12,"")</f>
        <v>0</v>
      </c>
      <c r="AB157" s="4">
        <f>IF(Q157="YES",X157*8760,"")</f>
        <v>0</v>
      </c>
      <c r="AC157" s="4">
        <f>IF(Q157="YES",Z157*8760,"")</f>
        <v>0</v>
      </c>
      <c r="AD157" s="4">
        <f>IF(Q157="YES",IF(P157="YES", MIN(AA157:AC157), AA157),"")</f>
        <v>0</v>
      </c>
      <c r="AE157" s="4">
        <f>IF(AND(I157="STANDARD",Q157="YES",H157&lt;'azure-standard-disk-prices'!B2, H157&gt;0),1+IF(M157="YES",1),"")</f>
        <v>0</v>
      </c>
      <c r="AF157" s="4">
        <f>IF(AND(I157="STANDARD",Q157="YES",H157&gt;'azure-standard-disk-prices'!B2,H157&lt;'azure-standard-disk-prices'!B3),1+IF(M157="YES",1),"")</f>
        <v>0</v>
      </c>
      <c r="AG157" s="4">
        <f>IF(AND(I157="STANDARD",Q157="YES",H157&gt;'azure-standard-disk-prices'!B3,H157&lt;'azure-standard-disk-prices'!B4),1+IF(M157="YES",1),"")</f>
        <v>0</v>
      </c>
      <c r="AH157" s="4">
        <f>IF(AND(I157="STANDARD",Q157="YES",H157&gt;'azure-standard-disk-prices'!B4,H157&lt;'azure-standard-disk-prices'!B5),1+IF(M157="YES",1),"")</f>
        <v>0</v>
      </c>
      <c r="AI157" s="4">
        <f>IF(AND(I157="STANDARD",Q157="YES",H157&gt;'azure-standard-disk-prices'!B5,H157&lt;'azure-standard-disk-prices'!B6),1+IF(M157="YES",1),"")</f>
        <v>0</v>
      </c>
      <c r="AJ157" s="4">
        <f>IF(AND(I157="STANDARD",Q157="YES",H157&gt;'azure-standard-disk-prices'!B6,H157&lt;'azure-standard-disk-prices'!B7),1+IF(M157="YES",1),"")</f>
        <v>0</v>
      </c>
      <c r="AK157" s="4">
        <f>IF(AND(I157="STANDARD",Q157="YES",H157&gt;'azure-standard-disk-prices'!B7,H157&lt;'azure-standard-disk-prices'!B8),1+IF(M157="YES",1),"")</f>
        <v>0</v>
      </c>
      <c r="AL157" s="4">
        <f>IF(AND(I157="STANDARD",Q157="YES",H157&gt;'azure-standard-disk-prices'!B8,H157&lt;'azure-standard-disk-prices'!B9),1+IF(M157="YES",1),"")</f>
        <v>0</v>
      </c>
      <c r="AM157" s="4">
        <f>IF(AND(I156="PREMIUM",Q156="YES",H156&lt;'azure-premium-disk-prices'!B2,H156&gt;0),1+IF(M156="YES",1),"")</f>
        <v>0</v>
      </c>
      <c r="AN157" s="4">
        <f>IF(AND(I156="PREMIUM",Q156="YES",H156&gt;'azure-premium-disk-prices'!B2,H156&lt;'azure-premium-disk-prices'!B3),1+IF(M156="YES",1),"")</f>
        <v>0</v>
      </c>
      <c r="AO157" s="4">
        <f>IF(AND(I156="PREMIUM",Q156="YES",H156&gt;'azure-premium-disk-prices'!B3,H156&lt;'azure-premium-disk-prices'!B4),1+IF(M156="YES",1),"")</f>
        <v>0</v>
      </c>
      <c r="AP157" s="4">
        <f>IF(AND(I156="PREMIUM",Q156="YES",H156&gt;'azure-premium-disk-prices'!B4,H156&lt;'azure-premium-disk-prices'!B5),1+IF(M156="YES",1),"")</f>
        <v>0</v>
      </c>
      <c r="AQ157" s="4">
        <f>IF(AND(I156="PREMIUM",Q156="YES",H156&gt;'azure-premium-disk-prices'!B5,H156&lt;'azure-premium-disk-prices'!B6),1+IF(M156="YES",1),"")</f>
        <v>0</v>
      </c>
      <c r="AR157" s="4">
        <f>IF(AND(I156="PREMIUM",Q156="YES",H156&gt;'azure-premium-disk-prices'!B6,H156&lt;'azure-premium-disk-prices'!B7),1+IF(M156="YES",1),"")</f>
        <v>0</v>
      </c>
      <c r="AS157" s="4">
        <f>IF(AND(I156="PREMIUM",Q156="YES",H156&gt;'azure-premium-disk-prices'!B7,H156&lt;'azure-premium-disk-prices'!B8),1+IF(M156="YES",1),"")</f>
        <v>0</v>
      </c>
      <c r="AT157" s="4">
        <f>IF(AND(I156="PREMIUM",Q156="YES",H156&gt;'azure-premium-disk-prices'!B8,H156&lt;'azure-premium-disk-prices'!B9),1+IF(M156="YES",1),"")</f>
        <v>0</v>
      </c>
      <c r="AU157" s="4">
        <f>IF(AND(M157="YES", Q157="YES"),1,"")</f>
        <v>0</v>
      </c>
      <c r="AV157" s="4">
        <f>IF(AND(J157="STANDARD", Q157="YES"), IF(M157="YES",2,1) ,"")</f>
        <v>0</v>
      </c>
      <c r="AW157" s="4">
        <f>IF( AND(J157="PREMIUM",  Q157="YES"), IF(M157="YES",2,1) ,"")</f>
        <v>0</v>
      </c>
    </row>
    <row r="158" spans="5:49">
      <c r="E158" s="3"/>
      <c r="F158" s="3"/>
      <c r="G158" s="3"/>
      <c r="H158" s="3"/>
      <c r="I158" s="3" t="s">
        <v>10</v>
      </c>
      <c r="J158" s="3" t="s">
        <v>10</v>
      </c>
      <c r="K158" s="3" t="s">
        <v>7</v>
      </c>
      <c r="L158" s="3" t="s">
        <v>7</v>
      </c>
      <c r="M158" s="3" t="s">
        <v>7</v>
      </c>
      <c r="N158" s="3">
        <v>730</v>
      </c>
      <c r="O158" s="3" t="s">
        <v>7</v>
      </c>
      <c r="P158" s="3" t="s">
        <v>3</v>
      </c>
      <c r="Q158" s="3">
        <f>IF(AND(E158&lt;&gt;"", F158&lt;&gt;"", G158&lt;&gt;"", H158&lt;&gt;"", I158&lt;&gt;"", J158&lt;&gt;"", K158&lt;&gt;"", L158&lt;&gt;"", M158&lt;&gt;"", N158&lt;&gt;"", O158&lt;&gt;""),"YES","NO")</f>
        <v>0</v>
      </c>
      <c r="R158" s="4">
        <f>IF(AD158=AA158, U158, IF(AD158=AB158,W158,Y158))</f>
        <v>0</v>
      </c>
      <c r="S158" s="4">
        <f>AD158</f>
        <v>0</v>
      </c>
      <c r="T158" s="4">
        <f> IF(AA158="" ,"",IF(AD158=AA158, "PAYG", IF(AD158=AB158,"1Y RI","3Y RI")))</f>
        <v>0</v>
      </c>
      <c r="U158" s="4">
        <f>IF(Q158="YES",VLOOKUP(V158 &amp; K158 &amp; L158,'azure-vm-prices-base'!G$2:H$118, 2, 0),"")</f>
        <v>0</v>
      </c>
      <c r="V158" s="4">
        <f>IF(Q158="YES", IF(O158="YES" , _xlfn.MINIFS('azure-vm-prices-base'!C$2:C$117, 'azure-vm-prices-base'!A$2:A$117,"&gt;="&amp;F158*(100-$B$2)/100, 'azure-vm-prices-base'!B$2:B$117,"&gt;="&amp;G158*(100-$B$2)/100, 'azure-vm-prices-base'!D$2:D$117,K158, 'azure-vm-prices-base'!E$2:E$117,L158), _xlfn.MINIFS('azure-vm-prices-base'!I$2:I$117, 'azure-vm-prices-base'!A$2:A$117,"&gt;="&amp;F158*(100-$B$2)/100, 'azure-vm-prices-base'!B$2:B$117,"&gt;="&amp;G158*(100-$B$2)/100, 'azure-vm-prices-base'!D$2:D$117,K158, 'azure-vm-prices-base'!E$2:E$117,L158)),"")</f>
        <v>0</v>
      </c>
      <c r="W158" s="4">
        <f>IF(Q158="YES",VLOOKUP(X158 &amp; K158 &amp; L158,'azure-vm-prices-1Y'!G$2:H$118  , 2, 0),"")</f>
        <v>0</v>
      </c>
      <c r="X158" s="4">
        <f>IF(Q158="YES", IF(O158="YES" , _xlfn.MINIFS('azure-vm-prices-1Y'!C$2:C$117,   'azure-vm-prices-1Y'!A$2:A$117  ,"&gt;="&amp;F158*(100-$B$2)/100, 'azure-vm-prices-1Y'!B$2:B$117  ,"&gt;="&amp;G158*(100-$B$2)/100, 'azure-vm-prices-1Y'!D$2:D$117,  K158, 'azure-vm-prices-1Y'!E$2:E$117,  L158), _xlfn.MINIFS('azure-vm-prices-1Y'!I$2:I$117,   'azure-vm-prices-1Y'!A$2:A$117  ,"&gt;="&amp;F158*(100-$B$2)/100, 'azure-vm-prices-1Y'!B$2:B$117,  "&gt;="&amp;G158*(100-$B$2)/100, 'azure-vm-prices-1Y'!D$2:D$117,  K158, 'azure-vm-prices-1Y'!E$2:E$117,  L158)),"")</f>
        <v>0</v>
      </c>
      <c r="Y158" s="4">
        <f>IF(Q158="YES",VLOOKUP(Z158 &amp; K158 &amp; L158,'azure-vm-prices-3Y'!G$2:H$118  , 2, 0),"")</f>
        <v>0</v>
      </c>
      <c r="Z158" s="4">
        <f>IF(Q158="YES", IF(O158="YES" , _xlfn.MINIFS('azure-vm-prices-3Y'!C$2:C$117,   'azure-vm-prices-3Y'!A$2:A$117  ,"&gt;="&amp;F158*(100-$B$2)/100, 'azure-vm-prices-3Y'!B$2:B$117  ,"&gt;="&amp;G158*(100-$B$2)/100, 'azure-vm-prices-3Y'!D$2:D$117,  K158, 'azure-vm-prices-3Y'!E$2:E$117,  L158), _xlfn.MINIFS('azure-vm-prices-3Y'!I$2:I$117,   'azure-vm-prices-3Y'!A$2:A$117  ,"&gt;="&amp;F158*(100-$B$2)/100, 'azure-vm-prices-3Y'!B$2:B$117,  "&gt;="&amp;G158*(100-$B$2)/100, 'azure-vm-prices-3Y'!D$2:D$117,  K158, 'azure-vm-prices-3Y'!E$2:E$117,  L158)),"")</f>
        <v>0</v>
      </c>
      <c r="AA158" s="4">
        <f>IF(Q158="YES",N158*V158*12,"")</f>
        <v>0</v>
      </c>
      <c r="AB158" s="4">
        <f>IF(Q158="YES",X158*8760,"")</f>
        <v>0</v>
      </c>
      <c r="AC158" s="4">
        <f>IF(Q158="YES",Z158*8760,"")</f>
        <v>0</v>
      </c>
      <c r="AD158" s="4">
        <f>IF(Q158="YES",IF(P158="YES", MIN(AA158:AC158), AA158),"")</f>
        <v>0</v>
      </c>
      <c r="AE158" s="4">
        <f>IF(AND(I158="STANDARD",Q158="YES",H158&lt;'azure-standard-disk-prices'!B2, H158&gt;0),1+IF(M158="YES",1),"")</f>
        <v>0</v>
      </c>
      <c r="AF158" s="4">
        <f>IF(AND(I158="STANDARD",Q158="YES",H158&gt;'azure-standard-disk-prices'!B2,H158&lt;'azure-standard-disk-prices'!B3),1+IF(M158="YES",1),"")</f>
        <v>0</v>
      </c>
      <c r="AG158" s="4">
        <f>IF(AND(I158="STANDARD",Q158="YES",H158&gt;'azure-standard-disk-prices'!B3,H158&lt;'azure-standard-disk-prices'!B4),1+IF(M158="YES",1),"")</f>
        <v>0</v>
      </c>
      <c r="AH158" s="4">
        <f>IF(AND(I158="STANDARD",Q158="YES",H158&gt;'azure-standard-disk-prices'!B4,H158&lt;'azure-standard-disk-prices'!B5),1+IF(M158="YES",1),"")</f>
        <v>0</v>
      </c>
      <c r="AI158" s="4">
        <f>IF(AND(I158="STANDARD",Q158="YES",H158&gt;'azure-standard-disk-prices'!B5,H158&lt;'azure-standard-disk-prices'!B6),1+IF(M158="YES",1),"")</f>
        <v>0</v>
      </c>
      <c r="AJ158" s="4">
        <f>IF(AND(I158="STANDARD",Q158="YES",H158&gt;'azure-standard-disk-prices'!B6,H158&lt;'azure-standard-disk-prices'!B7),1+IF(M158="YES",1),"")</f>
        <v>0</v>
      </c>
      <c r="AK158" s="4">
        <f>IF(AND(I158="STANDARD",Q158="YES",H158&gt;'azure-standard-disk-prices'!B7,H158&lt;'azure-standard-disk-prices'!B8),1+IF(M158="YES",1),"")</f>
        <v>0</v>
      </c>
      <c r="AL158" s="4">
        <f>IF(AND(I158="STANDARD",Q158="YES",H158&gt;'azure-standard-disk-prices'!B8,H158&lt;'azure-standard-disk-prices'!B9),1+IF(M158="YES",1),"")</f>
        <v>0</v>
      </c>
      <c r="AM158" s="4">
        <f>IF(AND(I157="PREMIUM",Q157="YES",H157&lt;'azure-premium-disk-prices'!B2,H157&gt;0),1+IF(M157="YES",1),"")</f>
        <v>0</v>
      </c>
      <c r="AN158" s="4">
        <f>IF(AND(I157="PREMIUM",Q157="YES",H157&gt;'azure-premium-disk-prices'!B2,H157&lt;'azure-premium-disk-prices'!B3),1+IF(M157="YES",1),"")</f>
        <v>0</v>
      </c>
      <c r="AO158" s="4">
        <f>IF(AND(I157="PREMIUM",Q157="YES",H157&gt;'azure-premium-disk-prices'!B3,H157&lt;'azure-premium-disk-prices'!B4),1+IF(M157="YES",1),"")</f>
        <v>0</v>
      </c>
      <c r="AP158" s="4">
        <f>IF(AND(I157="PREMIUM",Q157="YES",H157&gt;'azure-premium-disk-prices'!B4,H157&lt;'azure-premium-disk-prices'!B5),1+IF(M157="YES",1),"")</f>
        <v>0</v>
      </c>
      <c r="AQ158" s="4">
        <f>IF(AND(I157="PREMIUM",Q157="YES",H157&gt;'azure-premium-disk-prices'!B5,H157&lt;'azure-premium-disk-prices'!B6),1+IF(M157="YES",1),"")</f>
        <v>0</v>
      </c>
      <c r="AR158" s="4">
        <f>IF(AND(I157="PREMIUM",Q157="YES",H157&gt;'azure-premium-disk-prices'!B6,H157&lt;'azure-premium-disk-prices'!B7),1+IF(M157="YES",1),"")</f>
        <v>0</v>
      </c>
      <c r="AS158" s="4">
        <f>IF(AND(I157="PREMIUM",Q157="YES",H157&gt;'azure-premium-disk-prices'!B7,H157&lt;'azure-premium-disk-prices'!B8),1+IF(M157="YES",1),"")</f>
        <v>0</v>
      </c>
      <c r="AT158" s="4">
        <f>IF(AND(I157="PREMIUM",Q157="YES",H157&gt;'azure-premium-disk-prices'!B8,H157&lt;'azure-premium-disk-prices'!B9),1+IF(M157="YES",1),"")</f>
        <v>0</v>
      </c>
      <c r="AU158" s="4">
        <f>IF(AND(M158="YES", Q158="YES"),1,"")</f>
        <v>0</v>
      </c>
      <c r="AV158" s="4">
        <f>IF(AND(J158="STANDARD", Q158="YES"), IF(M158="YES",2,1) ,"")</f>
        <v>0</v>
      </c>
      <c r="AW158" s="4">
        <f>IF( AND(J158="PREMIUM",  Q158="YES"), IF(M158="YES",2,1) ,"")</f>
        <v>0</v>
      </c>
    </row>
    <row r="159" spans="5:49">
      <c r="E159" s="3"/>
      <c r="F159" s="3"/>
      <c r="G159" s="3"/>
      <c r="H159" s="3"/>
      <c r="I159" s="3" t="s">
        <v>10</v>
      </c>
      <c r="J159" s="3" t="s">
        <v>10</v>
      </c>
      <c r="K159" s="3" t="s">
        <v>7</v>
      </c>
      <c r="L159" s="3" t="s">
        <v>7</v>
      </c>
      <c r="M159" s="3" t="s">
        <v>7</v>
      </c>
      <c r="N159" s="3">
        <v>730</v>
      </c>
      <c r="O159" s="3" t="s">
        <v>7</v>
      </c>
      <c r="P159" s="3" t="s">
        <v>3</v>
      </c>
      <c r="Q159" s="3">
        <f>IF(AND(E159&lt;&gt;"", F159&lt;&gt;"", G159&lt;&gt;"", H159&lt;&gt;"", I159&lt;&gt;"", J159&lt;&gt;"", K159&lt;&gt;"", L159&lt;&gt;"", M159&lt;&gt;"", N159&lt;&gt;"", O159&lt;&gt;""),"YES","NO")</f>
        <v>0</v>
      </c>
      <c r="R159" s="4">
        <f>IF(AD159=AA159, U159, IF(AD159=AB159,W159,Y159))</f>
        <v>0</v>
      </c>
      <c r="S159" s="4">
        <f>AD159</f>
        <v>0</v>
      </c>
      <c r="T159" s="4">
        <f> IF(AA159="" ,"",IF(AD159=AA159, "PAYG", IF(AD159=AB159,"1Y RI","3Y RI")))</f>
        <v>0</v>
      </c>
      <c r="U159" s="4">
        <f>IF(Q159="YES",VLOOKUP(V159 &amp; K159 &amp; L159,'azure-vm-prices-base'!G$2:H$118, 2, 0),"")</f>
        <v>0</v>
      </c>
      <c r="V159" s="4">
        <f>IF(Q159="YES", IF(O159="YES" , _xlfn.MINIFS('azure-vm-prices-base'!C$2:C$117, 'azure-vm-prices-base'!A$2:A$117,"&gt;="&amp;F159*(100-$B$2)/100, 'azure-vm-prices-base'!B$2:B$117,"&gt;="&amp;G159*(100-$B$2)/100, 'azure-vm-prices-base'!D$2:D$117,K159, 'azure-vm-prices-base'!E$2:E$117,L159), _xlfn.MINIFS('azure-vm-prices-base'!I$2:I$117, 'azure-vm-prices-base'!A$2:A$117,"&gt;="&amp;F159*(100-$B$2)/100, 'azure-vm-prices-base'!B$2:B$117,"&gt;="&amp;G159*(100-$B$2)/100, 'azure-vm-prices-base'!D$2:D$117,K159, 'azure-vm-prices-base'!E$2:E$117,L159)),"")</f>
        <v>0</v>
      </c>
      <c r="W159" s="4">
        <f>IF(Q159="YES",VLOOKUP(X159 &amp; K159 &amp; L159,'azure-vm-prices-1Y'!G$2:H$118  , 2, 0),"")</f>
        <v>0</v>
      </c>
      <c r="X159" s="4">
        <f>IF(Q159="YES", IF(O159="YES" , _xlfn.MINIFS('azure-vm-prices-1Y'!C$2:C$117,   'azure-vm-prices-1Y'!A$2:A$117  ,"&gt;="&amp;F159*(100-$B$2)/100, 'azure-vm-prices-1Y'!B$2:B$117  ,"&gt;="&amp;G159*(100-$B$2)/100, 'azure-vm-prices-1Y'!D$2:D$117,  K159, 'azure-vm-prices-1Y'!E$2:E$117,  L159), _xlfn.MINIFS('azure-vm-prices-1Y'!I$2:I$117,   'azure-vm-prices-1Y'!A$2:A$117  ,"&gt;="&amp;F159*(100-$B$2)/100, 'azure-vm-prices-1Y'!B$2:B$117,  "&gt;="&amp;G159*(100-$B$2)/100, 'azure-vm-prices-1Y'!D$2:D$117,  K159, 'azure-vm-prices-1Y'!E$2:E$117,  L159)),"")</f>
        <v>0</v>
      </c>
      <c r="Y159" s="4">
        <f>IF(Q159="YES",VLOOKUP(Z159 &amp; K159 &amp; L159,'azure-vm-prices-3Y'!G$2:H$118  , 2, 0),"")</f>
        <v>0</v>
      </c>
      <c r="Z159" s="4">
        <f>IF(Q159="YES", IF(O159="YES" , _xlfn.MINIFS('azure-vm-prices-3Y'!C$2:C$117,   'azure-vm-prices-3Y'!A$2:A$117  ,"&gt;="&amp;F159*(100-$B$2)/100, 'azure-vm-prices-3Y'!B$2:B$117  ,"&gt;="&amp;G159*(100-$B$2)/100, 'azure-vm-prices-3Y'!D$2:D$117,  K159, 'azure-vm-prices-3Y'!E$2:E$117,  L159), _xlfn.MINIFS('azure-vm-prices-3Y'!I$2:I$117,   'azure-vm-prices-3Y'!A$2:A$117  ,"&gt;="&amp;F159*(100-$B$2)/100, 'azure-vm-prices-3Y'!B$2:B$117,  "&gt;="&amp;G159*(100-$B$2)/100, 'azure-vm-prices-3Y'!D$2:D$117,  K159, 'azure-vm-prices-3Y'!E$2:E$117,  L159)),"")</f>
        <v>0</v>
      </c>
      <c r="AA159" s="4">
        <f>IF(Q159="YES",N159*V159*12,"")</f>
        <v>0</v>
      </c>
      <c r="AB159" s="4">
        <f>IF(Q159="YES",X159*8760,"")</f>
        <v>0</v>
      </c>
      <c r="AC159" s="4">
        <f>IF(Q159="YES",Z159*8760,"")</f>
        <v>0</v>
      </c>
      <c r="AD159" s="4">
        <f>IF(Q159="YES",IF(P159="YES", MIN(AA159:AC159), AA159),"")</f>
        <v>0</v>
      </c>
      <c r="AE159" s="4">
        <f>IF(AND(I159="STANDARD",Q159="YES",H159&lt;'azure-standard-disk-prices'!B2, H159&gt;0),1+IF(M159="YES",1),"")</f>
        <v>0</v>
      </c>
      <c r="AF159" s="4">
        <f>IF(AND(I159="STANDARD",Q159="YES",H159&gt;'azure-standard-disk-prices'!B2,H159&lt;'azure-standard-disk-prices'!B3),1+IF(M159="YES",1),"")</f>
        <v>0</v>
      </c>
      <c r="AG159" s="4">
        <f>IF(AND(I159="STANDARD",Q159="YES",H159&gt;'azure-standard-disk-prices'!B3,H159&lt;'azure-standard-disk-prices'!B4),1+IF(M159="YES",1),"")</f>
        <v>0</v>
      </c>
      <c r="AH159" s="4">
        <f>IF(AND(I159="STANDARD",Q159="YES",H159&gt;'azure-standard-disk-prices'!B4,H159&lt;'azure-standard-disk-prices'!B5),1+IF(M159="YES",1),"")</f>
        <v>0</v>
      </c>
      <c r="AI159" s="4">
        <f>IF(AND(I159="STANDARD",Q159="YES",H159&gt;'azure-standard-disk-prices'!B5,H159&lt;'azure-standard-disk-prices'!B6),1+IF(M159="YES",1),"")</f>
        <v>0</v>
      </c>
      <c r="AJ159" s="4">
        <f>IF(AND(I159="STANDARD",Q159="YES",H159&gt;'azure-standard-disk-prices'!B6,H159&lt;'azure-standard-disk-prices'!B7),1+IF(M159="YES",1),"")</f>
        <v>0</v>
      </c>
      <c r="AK159" s="4">
        <f>IF(AND(I159="STANDARD",Q159="YES",H159&gt;'azure-standard-disk-prices'!B7,H159&lt;'azure-standard-disk-prices'!B8),1+IF(M159="YES",1),"")</f>
        <v>0</v>
      </c>
      <c r="AL159" s="4">
        <f>IF(AND(I159="STANDARD",Q159="YES",H159&gt;'azure-standard-disk-prices'!B8,H159&lt;'azure-standard-disk-prices'!B9),1+IF(M159="YES",1),"")</f>
        <v>0</v>
      </c>
      <c r="AM159" s="4">
        <f>IF(AND(I158="PREMIUM",Q158="YES",H158&lt;'azure-premium-disk-prices'!B2,H158&gt;0),1+IF(M158="YES",1),"")</f>
        <v>0</v>
      </c>
      <c r="AN159" s="4">
        <f>IF(AND(I158="PREMIUM",Q158="YES",H158&gt;'azure-premium-disk-prices'!B2,H158&lt;'azure-premium-disk-prices'!B3),1+IF(M158="YES",1),"")</f>
        <v>0</v>
      </c>
      <c r="AO159" s="4">
        <f>IF(AND(I158="PREMIUM",Q158="YES",H158&gt;'azure-premium-disk-prices'!B3,H158&lt;'azure-premium-disk-prices'!B4),1+IF(M158="YES",1),"")</f>
        <v>0</v>
      </c>
      <c r="AP159" s="4">
        <f>IF(AND(I158="PREMIUM",Q158="YES",H158&gt;'azure-premium-disk-prices'!B4,H158&lt;'azure-premium-disk-prices'!B5),1+IF(M158="YES",1),"")</f>
        <v>0</v>
      </c>
      <c r="AQ159" s="4">
        <f>IF(AND(I158="PREMIUM",Q158="YES",H158&gt;'azure-premium-disk-prices'!B5,H158&lt;'azure-premium-disk-prices'!B6),1+IF(M158="YES",1),"")</f>
        <v>0</v>
      </c>
      <c r="AR159" s="4">
        <f>IF(AND(I158="PREMIUM",Q158="YES",H158&gt;'azure-premium-disk-prices'!B6,H158&lt;'azure-premium-disk-prices'!B7),1+IF(M158="YES",1),"")</f>
        <v>0</v>
      </c>
      <c r="AS159" s="4">
        <f>IF(AND(I158="PREMIUM",Q158="YES",H158&gt;'azure-premium-disk-prices'!B7,H158&lt;'azure-premium-disk-prices'!B8),1+IF(M158="YES",1),"")</f>
        <v>0</v>
      </c>
      <c r="AT159" s="4">
        <f>IF(AND(I158="PREMIUM",Q158="YES",H158&gt;'azure-premium-disk-prices'!B8,H158&lt;'azure-premium-disk-prices'!B9),1+IF(M158="YES",1),"")</f>
        <v>0</v>
      </c>
      <c r="AU159" s="4">
        <f>IF(AND(M159="YES", Q159="YES"),1,"")</f>
        <v>0</v>
      </c>
      <c r="AV159" s="4">
        <f>IF(AND(J159="STANDARD", Q159="YES"), IF(M159="YES",2,1) ,"")</f>
        <v>0</v>
      </c>
      <c r="AW159" s="4">
        <f>IF( AND(J159="PREMIUM",  Q159="YES"), IF(M159="YES",2,1) ,"")</f>
        <v>0</v>
      </c>
    </row>
    <row r="160" spans="5:49">
      <c r="E160" s="3"/>
      <c r="F160" s="3"/>
      <c r="G160" s="3"/>
      <c r="H160" s="3"/>
      <c r="I160" s="3" t="s">
        <v>10</v>
      </c>
      <c r="J160" s="3" t="s">
        <v>10</v>
      </c>
      <c r="K160" s="3" t="s">
        <v>7</v>
      </c>
      <c r="L160" s="3" t="s">
        <v>7</v>
      </c>
      <c r="M160" s="3" t="s">
        <v>7</v>
      </c>
      <c r="N160" s="3">
        <v>730</v>
      </c>
      <c r="O160" s="3" t="s">
        <v>7</v>
      </c>
      <c r="P160" s="3" t="s">
        <v>3</v>
      </c>
      <c r="Q160" s="3">
        <f>IF(AND(E160&lt;&gt;"", F160&lt;&gt;"", G160&lt;&gt;"", H160&lt;&gt;"", I160&lt;&gt;"", J160&lt;&gt;"", K160&lt;&gt;"", L160&lt;&gt;"", M160&lt;&gt;"", N160&lt;&gt;"", O160&lt;&gt;""),"YES","NO")</f>
        <v>0</v>
      </c>
      <c r="R160" s="4">
        <f>IF(AD160=AA160, U160, IF(AD160=AB160,W160,Y160))</f>
        <v>0</v>
      </c>
      <c r="S160" s="4">
        <f>AD160</f>
        <v>0</v>
      </c>
      <c r="T160" s="4">
        <f> IF(AA160="" ,"",IF(AD160=AA160, "PAYG", IF(AD160=AB160,"1Y RI","3Y RI")))</f>
        <v>0</v>
      </c>
      <c r="U160" s="4">
        <f>IF(Q160="YES",VLOOKUP(V160 &amp; K160 &amp; L160,'azure-vm-prices-base'!G$2:H$118, 2, 0),"")</f>
        <v>0</v>
      </c>
      <c r="V160" s="4">
        <f>IF(Q160="YES", IF(O160="YES" , _xlfn.MINIFS('azure-vm-prices-base'!C$2:C$117, 'azure-vm-prices-base'!A$2:A$117,"&gt;="&amp;F160*(100-$B$2)/100, 'azure-vm-prices-base'!B$2:B$117,"&gt;="&amp;G160*(100-$B$2)/100, 'azure-vm-prices-base'!D$2:D$117,K160, 'azure-vm-prices-base'!E$2:E$117,L160), _xlfn.MINIFS('azure-vm-prices-base'!I$2:I$117, 'azure-vm-prices-base'!A$2:A$117,"&gt;="&amp;F160*(100-$B$2)/100, 'azure-vm-prices-base'!B$2:B$117,"&gt;="&amp;G160*(100-$B$2)/100, 'azure-vm-prices-base'!D$2:D$117,K160, 'azure-vm-prices-base'!E$2:E$117,L160)),"")</f>
        <v>0</v>
      </c>
      <c r="W160" s="4">
        <f>IF(Q160="YES",VLOOKUP(X160 &amp; K160 &amp; L160,'azure-vm-prices-1Y'!G$2:H$118  , 2, 0),"")</f>
        <v>0</v>
      </c>
      <c r="X160" s="4">
        <f>IF(Q160="YES", IF(O160="YES" , _xlfn.MINIFS('azure-vm-prices-1Y'!C$2:C$117,   'azure-vm-prices-1Y'!A$2:A$117  ,"&gt;="&amp;F160*(100-$B$2)/100, 'azure-vm-prices-1Y'!B$2:B$117  ,"&gt;="&amp;G160*(100-$B$2)/100, 'azure-vm-prices-1Y'!D$2:D$117,  K160, 'azure-vm-prices-1Y'!E$2:E$117,  L160), _xlfn.MINIFS('azure-vm-prices-1Y'!I$2:I$117,   'azure-vm-prices-1Y'!A$2:A$117  ,"&gt;="&amp;F160*(100-$B$2)/100, 'azure-vm-prices-1Y'!B$2:B$117,  "&gt;="&amp;G160*(100-$B$2)/100, 'azure-vm-prices-1Y'!D$2:D$117,  K160, 'azure-vm-prices-1Y'!E$2:E$117,  L160)),"")</f>
        <v>0</v>
      </c>
      <c r="Y160" s="4">
        <f>IF(Q160="YES",VLOOKUP(Z160 &amp; K160 &amp; L160,'azure-vm-prices-3Y'!G$2:H$118  , 2, 0),"")</f>
        <v>0</v>
      </c>
      <c r="Z160" s="4">
        <f>IF(Q160="YES", IF(O160="YES" , _xlfn.MINIFS('azure-vm-prices-3Y'!C$2:C$117,   'azure-vm-prices-3Y'!A$2:A$117  ,"&gt;="&amp;F160*(100-$B$2)/100, 'azure-vm-prices-3Y'!B$2:B$117  ,"&gt;="&amp;G160*(100-$B$2)/100, 'azure-vm-prices-3Y'!D$2:D$117,  K160, 'azure-vm-prices-3Y'!E$2:E$117,  L160), _xlfn.MINIFS('azure-vm-prices-3Y'!I$2:I$117,   'azure-vm-prices-3Y'!A$2:A$117  ,"&gt;="&amp;F160*(100-$B$2)/100, 'azure-vm-prices-3Y'!B$2:B$117,  "&gt;="&amp;G160*(100-$B$2)/100, 'azure-vm-prices-3Y'!D$2:D$117,  K160, 'azure-vm-prices-3Y'!E$2:E$117,  L160)),"")</f>
        <v>0</v>
      </c>
      <c r="AA160" s="4">
        <f>IF(Q160="YES",N160*V160*12,"")</f>
        <v>0</v>
      </c>
      <c r="AB160" s="4">
        <f>IF(Q160="YES",X160*8760,"")</f>
        <v>0</v>
      </c>
      <c r="AC160" s="4">
        <f>IF(Q160="YES",Z160*8760,"")</f>
        <v>0</v>
      </c>
      <c r="AD160" s="4">
        <f>IF(Q160="YES",IF(P160="YES", MIN(AA160:AC160), AA160),"")</f>
        <v>0</v>
      </c>
      <c r="AE160" s="4">
        <f>IF(AND(I160="STANDARD",Q160="YES",H160&lt;'azure-standard-disk-prices'!B2, H160&gt;0),1+IF(M160="YES",1),"")</f>
        <v>0</v>
      </c>
      <c r="AF160" s="4">
        <f>IF(AND(I160="STANDARD",Q160="YES",H160&gt;'azure-standard-disk-prices'!B2,H160&lt;'azure-standard-disk-prices'!B3),1+IF(M160="YES",1),"")</f>
        <v>0</v>
      </c>
      <c r="AG160" s="4">
        <f>IF(AND(I160="STANDARD",Q160="YES",H160&gt;'azure-standard-disk-prices'!B3,H160&lt;'azure-standard-disk-prices'!B4),1+IF(M160="YES",1),"")</f>
        <v>0</v>
      </c>
      <c r="AH160" s="4">
        <f>IF(AND(I160="STANDARD",Q160="YES",H160&gt;'azure-standard-disk-prices'!B4,H160&lt;'azure-standard-disk-prices'!B5),1+IF(M160="YES",1),"")</f>
        <v>0</v>
      </c>
      <c r="AI160" s="4">
        <f>IF(AND(I160="STANDARD",Q160="YES",H160&gt;'azure-standard-disk-prices'!B5,H160&lt;'azure-standard-disk-prices'!B6),1+IF(M160="YES",1),"")</f>
        <v>0</v>
      </c>
      <c r="AJ160" s="4">
        <f>IF(AND(I160="STANDARD",Q160="YES",H160&gt;'azure-standard-disk-prices'!B6,H160&lt;'azure-standard-disk-prices'!B7),1+IF(M160="YES",1),"")</f>
        <v>0</v>
      </c>
      <c r="AK160" s="4">
        <f>IF(AND(I160="STANDARD",Q160="YES",H160&gt;'azure-standard-disk-prices'!B7,H160&lt;'azure-standard-disk-prices'!B8),1+IF(M160="YES",1),"")</f>
        <v>0</v>
      </c>
      <c r="AL160" s="4">
        <f>IF(AND(I160="STANDARD",Q160="YES",H160&gt;'azure-standard-disk-prices'!B8,H160&lt;'azure-standard-disk-prices'!B9),1+IF(M160="YES",1),"")</f>
        <v>0</v>
      </c>
      <c r="AM160" s="4">
        <f>IF(AND(I159="PREMIUM",Q159="YES",H159&lt;'azure-premium-disk-prices'!B2,H159&gt;0),1+IF(M159="YES",1),"")</f>
        <v>0</v>
      </c>
      <c r="AN160" s="4">
        <f>IF(AND(I159="PREMIUM",Q159="YES",H159&gt;'azure-premium-disk-prices'!B2,H159&lt;'azure-premium-disk-prices'!B3),1+IF(M159="YES",1),"")</f>
        <v>0</v>
      </c>
      <c r="AO160" s="4">
        <f>IF(AND(I159="PREMIUM",Q159="YES",H159&gt;'azure-premium-disk-prices'!B3,H159&lt;'azure-premium-disk-prices'!B4),1+IF(M159="YES",1),"")</f>
        <v>0</v>
      </c>
      <c r="AP160" s="4">
        <f>IF(AND(I159="PREMIUM",Q159="YES",H159&gt;'azure-premium-disk-prices'!B4,H159&lt;'azure-premium-disk-prices'!B5),1+IF(M159="YES",1),"")</f>
        <v>0</v>
      </c>
      <c r="AQ160" s="4">
        <f>IF(AND(I159="PREMIUM",Q159="YES",H159&gt;'azure-premium-disk-prices'!B5,H159&lt;'azure-premium-disk-prices'!B6),1+IF(M159="YES",1),"")</f>
        <v>0</v>
      </c>
      <c r="AR160" s="4">
        <f>IF(AND(I159="PREMIUM",Q159="YES",H159&gt;'azure-premium-disk-prices'!B6,H159&lt;'azure-premium-disk-prices'!B7),1+IF(M159="YES",1),"")</f>
        <v>0</v>
      </c>
      <c r="AS160" s="4">
        <f>IF(AND(I159="PREMIUM",Q159="YES",H159&gt;'azure-premium-disk-prices'!B7,H159&lt;'azure-premium-disk-prices'!B8),1+IF(M159="YES",1),"")</f>
        <v>0</v>
      </c>
      <c r="AT160" s="4">
        <f>IF(AND(I159="PREMIUM",Q159="YES",H159&gt;'azure-premium-disk-prices'!B8,H159&lt;'azure-premium-disk-prices'!B9),1+IF(M159="YES",1),"")</f>
        <v>0</v>
      </c>
      <c r="AU160" s="4">
        <f>IF(AND(M160="YES", Q160="YES"),1,"")</f>
        <v>0</v>
      </c>
      <c r="AV160" s="4">
        <f>IF(AND(J160="STANDARD", Q160="YES"), IF(M160="YES",2,1) ,"")</f>
        <v>0</v>
      </c>
      <c r="AW160" s="4">
        <f>IF( AND(J160="PREMIUM",  Q160="YES"), IF(M160="YES",2,1) ,"")</f>
        <v>0</v>
      </c>
    </row>
    <row r="161" spans="5:49">
      <c r="E161" s="3"/>
      <c r="F161" s="3"/>
      <c r="G161" s="3"/>
      <c r="H161" s="3"/>
      <c r="I161" s="3" t="s">
        <v>10</v>
      </c>
      <c r="J161" s="3" t="s">
        <v>10</v>
      </c>
      <c r="K161" s="3" t="s">
        <v>7</v>
      </c>
      <c r="L161" s="3" t="s">
        <v>7</v>
      </c>
      <c r="M161" s="3" t="s">
        <v>7</v>
      </c>
      <c r="N161" s="3">
        <v>730</v>
      </c>
      <c r="O161" s="3" t="s">
        <v>7</v>
      </c>
      <c r="P161" s="3" t="s">
        <v>3</v>
      </c>
      <c r="Q161" s="3">
        <f>IF(AND(E161&lt;&gt;"", F161&lt;&gt;"", G161&lt;&gt;"", H161&lt;&gt;"", I161&lt;&gt;"", J161&lt;&gt;"", K161&lt;&gt;"", L161&lt;&gt;"", M161&lt;&gt;"", N161&lt;&gt;"", O161&lt;&gt;""),"YES","NO")</f>
        <v>0</v>
      </c>
      <c r="R161" s="4">
        <f>IF(AD161=AA161, U161, IF(AD161=AB161,W161,Y161))</f>
        <v>0</v>
      </c>
      <c r="S161" s="4">
        <f>AD161</f>
        <v>0</v>
      </c>
      <c r="T161" s="4">
        <f> IF(AA161="" ,"",IF(AD161=AA161, "PAYG", IF(AD161=AB161,"1Y RI","3Y RI")))</f>
        <v>0</v>
      </c>
      <c r="U161" s="4">
        <f>IF(Q161="YES",VLOOKUP(V161 &amp; K161 &amp; L161,'azure-vm-prices-base'!G$2:H$118, 2, 0),"")</f>
        <v>0</v>
      </c>
      <c r="V161" s="4">
        <f>IF(Q161="YES", IF(O161="YES" , _xlfn.MINIFS('azure-vm-prices-base'!C$2:C$117, 'azure-vm-prices-base'!A$2:A$117,"&gt;="&amp;F161*(100-$B$2)/100, 'azure-vm-prices-base'!B$2:B$117,"&gt;="&amp;G161*(100-$B$2)/100, 'azure-vm-prices-base'!D$2:D$117,K161, 'azure-vm-prices-base'!E$2:E$117,L161), _xlfn.MINIFS('azure-vm-prices-base'!I$2:I$117, 'azure-vm-prices-base'!A$2:A$117,"&gt;="&amp;F161*(100-$B$2)/100, 'azure-vm-prices-base'!B$2:B$117,"&gt;="&amp;G161*(100-$B$2)/100, 'azure-vm-prices-base'!D$2:D$117,K161, 'azure-vm-prices-base'!E$2:E$117,L161)),"")</f>
        <v>0</v>
      </c>
      <c r="W161" s="4">
        <f>IF(Q161="YES",VLOOKUP(X161 &amp; K161 &amp; L161,'azure-vm-prices-1Y'!G$2:H$118  , 2, 0),"")</f>
        <v>0</v>
      </c>
      <c r="X161" s="4">
        <f>IF(Q161="YES", IF(O161="YES" , _xlfn.MINIFS('azure-vm-prices-1Y'!C$2:C$117,   'azure-vm-prices-1Y'!A$2:A$117  ,"&gt;="&amp;F161*(100-$B$2)/100, 'azure-vm-prices-1Y'!B$2:B$117  ,"&gt;="&amp;G161*(100-$B$2)/100, 'azure-vm-prices-1Y'!D$2:D$117,  K161, 'azure-vm-prices-1Y'!E$2:E$117,  L161), _xlfn.MINIFS('azure-vm-prices-1Y'!I$2:I$117,   'azure-vm-prices-1Y'!A$2:A$117  ,"&gt;="&amp;F161*(100-$B$2)/100, 'azure-vm-prices-1Y'!B$2:B$117,  "&gt;="&amp;G161*(100-$B$2)/100, 'azure-vm-prices-1Y'!D$2:D$117,  K161, 'azure-vm-prices-1Y'!E$2:E$117,  L161)),"")</f>
        <v>0</v>
      </c>
      <c r="Y161" s="4">
        <f>IF(Q161="YES",VLOOKUP(Z161 &amp; K161 &amp; L161,'azure-vm-prices-3Y'!G$2:H$118  , 2, 0),"")</f>
        <v>0</v>
      </c>
      <c r="Z161" s="4">
        <f>IF(Q161="YES", IF(O161="YES" , _xlfn.MINIFS('azure-vm-prices-3Y'!C$2:C$117,   'azure-vm-prices-3Y'!A$2:A$117  ,"&gt;="&amp;F161*(100-$B$2)/100, 'azure-vm-prices-3Y'!B$2:B$117  ,"&gt;="&amp;G161*(100-$B$2)/100, 'azure-vm-prices-3Y'!D$2:D$117,  K161, 'azure-vm-prices-3Y'!E$2:E$117,  L161), _xlfn.MINIFS('azure-vm-prices-3Y'!I$2:I$117,   'azure-vm-prices-3Y'!A$2:A$117  ,"&gt;="&amp;F161*(100-$B$2)/100, 'azure-vm-prices-3Y'!B$2:B$117,  "&gt;="&amp;G161*(100-$B$2)/100, 'azure-vm-prices-3Y'!D$2:D$117,  K161, 'azure-vm-prices-3Y'!E$2:E$117,  L161)),"")</f>
        <v>0</v>
      </c>
      <c r="AA161" s="4">
        <f>IF(Q161="YES",N161*V161*12,"")</f>
        <v>0</v>
      </c>
      <c r="AB161" s="4">
        <f>IF(Q161="YES",X161*8760,"")</f>
        <v>0</v>
      </c>
      <c r="AC161" s="4">
        <f>IF(Q161="YES",Z161*8760,"")</f>
        <v>0</v>
      </c>
      <c r="AD161" s="4">
        <f>IF(Q161="YES",IF(P161="YES", MIN(AA161:AC161), AA161),"")</f>
        <v>0</v>
      </c>
      <c r="AE161" s="4">
        <f>IF(AND(I161="STANDARD",Q161="YES",H161&lt;'azure-standard-disk-prices'!B2, H161&gt;0),1+IF(M161="YES",1),"")</f>
        <v>0</v>
      </c>
      <c r="AF161" s="4">
        <f>IF(AND(I161="STANDARD",Q161="YES",H161&gt;'azure-standard-disk-prices'!B2,H161&lt;'azure-standard-disk-prices'!B3),1+IF(M161="YES",1),"")</f>
        <v>0</v>
      </c>
      <c r="AG161" s="4">
        <f>IF(AND(I161="STANDARD",Q161="YES",H161&gt;'azure-standard-disk-prices'!B3,H161&lt;'azure-standard-disk-prices'!B4),1+IF(M161="YES",1),"")</f>
        <v>0</v>
      </c>
      <c r="AH161" s="4">
        <f>IF(AND(I161="STANDARD",Q161="YES",H161&gt;'azure-standard-disk-prices'!B4,H161&lt;'azure-standard-disk-prices'!B5),1+IF(M161="YES",1),"")</f>
        <v>0</v>
      </c>
      <c r="AI161" s="4">
        <f>IF(AND(I161="STANDARD",Q161="YES",H161&gt;'azure-standard-disk-prices'!B5,H161&lt;'azure-standard-disk-prices'!B6),1+IF(M161="YES",1),"")</f>
        <v>0</v>
      </c>
      <c r="AJ161" s="4">
        <f>IF(AND(I161="STANDARD",Q161="YES",H161&gt;'azure-standard-disk-prices'!B6,H161&lt;'azure-standard-disk-prices'!B7),1+IF(M161="YES",1),"")</f>
        <v>0</v>
      </c>
      <c r="AK161" s="4">
        <f>IF(AND(I161="STANDARD",Q161="YES",H161&gt;'azure-standard-disk-prices'!B7,H161&lt;'azure-standard-disk-prices'!B8),1+IF(M161="YES",1),"")</f>
        <v>0</v>
      </c>
      <c r="AL161" s="4">
        <f>IF(AND(I161="STANDARD",Q161="YES",H161&gt;'azure-standard-disk-prices'!B8,H161&lt;'azure-standard-disk-prices'!B9),1+IF(M161="YES",1),"")</f>
        <v>0</v>
      </c>
      <c r="AM161" s="4">
        <f>IF(AND(I160="PREMIUM",Q160="YES",H160&lt;'azure-premium-disk-prices'!B2,H160&gt;0),1+IF(M160="YES",1),"")</f>
        <v>0</v>
      </c>
      <c r="AN161" s="4">
        <f>IF(AND(I160="PREMIUM",Q160="YES",H160&gt;'azure-premium-disk-prices'!B2,H160&lt;'azure-premium-disk-prices'!B3),1+IF(M160="YES",1),"")</f>
        <v>0</v>
      </c>
      <c r="AO161" s="4">
        <f>IF(AND(I160="PREMIUM",Q160="YES",H160&gt;'azure-premium-disk-prices'!B3,H160&lt;'azure-premium-disk-prices'!B4),1+IF(M160="YES",1),"")</f>
        <v>0</v>
      </c>
      <c r="AP161" s="4">
        <f>IF(AND(I160="PREMIUM",Q160="YES",H160&gt;'azure-premium-disk-prices'!B4,H160&lt;'azure-premium-disk-prices'!B5),1+IF(M160="YES",1),"")</f>
        <v>0</v>
      </c>
      <c r="AQ161" s="4">
        <f>IF(AND(I160="PREMIUM",Q160="YES",H160&gt;'azure-premium-disk-prices'!B5,H160&lt;'azure-premium-disk-prices'!B6),1+IF(M160="YES",1),"")</f>
        <v>0</v>
      </c>
      <c r="AR161" s="4">
        <f>IF(AND(I160="PREMIUM",Q160="YES",H160&gt;'azure-premium-disk-prices'!B6,H160&lt;'azure-premium-disk-prices'!B7),1+IF(M160="YES",1),"")</f>
        <v>0</v>
      </c>
      <c r="AS161" s="4">
        <f>IF(AND(I160="PREMIUM",Q160="YES",H160&gt;'azure-premium-disk-prices'!B7,H160&lt;'azure-premium-disk-prices'!B8),1+IF(M160="YES",1),"")</f>
        <v>0</v>
      </c>
      <c r="AT161" s="4">
        <f>IF(AND(I160="PREMIUM",Q160="YES",H160&gt;'azure-premium-disk-prices'!B8,H160&lt;'azure-premium-disk-prices'!B9),1+IF(M160="YES",1),"")</f>
        <v>0</v>
      </c>
      <c r="AU161" s="4">
        <f>IF(AND(M161="YES", Q161="YES"),1,"")</f>
        <v>0</v>
      </c>
      <c r="AV161" s="4">
        <f>IF(AND(J161="STANDARD", Q161="YES"), IF(M161="YES",2,1) ,"")</f>
        <v>0</v>
      </c>
      <c r="AW161" s="4">
        <f>IF( AND(J161="PREMIUM",  Q161="YES"), IF(M161="YES",2,1) ,"")</f>
        <v>0</v>
      </c>
    </row>
    <row r="162" spans="5:49">
      <c r="E162" s="3"/>
      <c r="F162" s="3"/>
      <c r="G162" s="3"/>
      <c r="H162" s="3"/>
      <c r="I162" s="3" t="s">
        <v>10</v>
      </c>
      <c r="J162" s="3" t="s">
        <v>10</v>
      </c>
      <c r="K162" s="3" t="s">
        <v>7</v>
      </c>
      <c r="L162" s="3" t="s">
        <v>7</v>
      </c>
      <c r="M162" s="3" t="s">
        <v>7</v>
      </c>
      <c r="N162" s="3">
        <v>730</v>
      </c>
      <c r="O162" s="3" t="s">
        <v>7</v>
      </c>
      <c r="P162" s="3" t="s">
        <v>3</v>
      </c>
      <c r="Q162" s="3">
        <f>IF(AND(E162&lt;&gt;"", F162&lt;&gt;"", G162&lt;&gt;"", H162&lt;&gt;"", I162&lt;&gt;"", J162&lt;&gt;"", K162&lt;&gt;"", L162&lt;&gt;"", M162&lt;&gt;"", N162&lt;&gt;"", O162&lt;&gt;""),"YES","NO")</f>
        <v>0</v>
      </c>
      <c r="R162" s="4">
        <f>IF(AD162=AA162, U162, IF(AD162=AB162,W162,Y162))</f>
        <v>0</v>
      </c>
      <c r="S162" s="4">
        <f>AD162</f>
        <v>0</v>
      </c>
      <c r="T162" s="4">
        <f> IF(AA162="" ,"",IF(AD162=AA162, "PAYG", IF(AD162=AB162,"1Y RI","3Y RI")))</f>
        <v>0</v>
      </c>
      <c r="U162" s="4">
        <f>IF(Q162="YES",VLOOKUP(V162 &amp; K162 &amp; L162,'azure-vm-prices-base'!G$2:H$118, 2, 0),"")</f>
        <v>0</v>
      </c>
      <c r="V162" s="4">
        <f>IF(Q162="YES", IF(O162="YES" , _xlfn.MINIFS('azure-vm-prices-base'!C$2:C$117, 'azure-vm-prices-base'!A$2:A$117,"&gt;="&amp;F162*(100-$B$2)/100, 'azure-vm-prices-base'!B$2:B$117,"&gt;="&amp;G162*(100-$B$2)/100, 'azure-vm-prices-base'!D$2:D$117,K162, 'azure-vm-prices-base'!E$2:E$117,L162), _xlfn.MINIFS('azure-vm-prices-base'!I$2:I$117, 'azure-vm-prices-base'!A$2:A$117,"&gt;="&amp;F162*(100-$B$2)/100, 'azure-vm-prices-base'!B$2:B$117,"&gt;="&amp;G162*(100-$B$2)/100, 'azure-vm-prices-base'!D$2:D$117,K162, 'azure-vm-prices-base'!E$2:E$117,L162)),"")</f>
        <v>0</v>
      </c>
      <c r="W162" s="4">
        <f>IF(Q162="YES",VLOOKUP(X162 &amp; K162 &amp; L162,'azure-vm-prices-1Y'!G$2:H$118  , 2, 0),"")</f>
        <v>0</v>
      </c>
      <c r="X162" s="4">
        <f>IF(Q162="YES", IF(O162="YES" , _xlfn.MINIFS('azure-vm-prices-1Y'!C$2:C$117,   'azure-vm-prices-1Y'!A$2:A$117  ,"&gt;="&amp;F162*(100-$B$2)/100, 'azure-vm-prices-1Y'!B$2:B$117  ,"&gt;="&amp;G162*(100-$B$2)/100, 'azure-vm-prices-1Y'!D$2:D$117,  K162, 'azure-vm-prices-1Y'!E$2:E$117,  L162), _xlfn.MINIFS('azure-vm-prices-1Y'!I$2:I$117,   'azure-vm-prices-1Y'!A$2:A$117  ,"&gt;="&amp;F162*(100-$B$2)/100, 'azure-vm-prices-1Y'!B$2:B$117,  "&gt;="&amp;G162*(100-$B$2)/100, 'azure-vm-prices-1Y'!D$2:D$117,  K162, 'azure-vm-prices-1Y'!E$2:E$117,  L162)),"")</f>
        <v>0</v>
      </c>
      <c r="Y162" s="4">
        <f>IF(Q162="YES",VLOOKUP(Z162 &amp; K162 &amp; L162,'azure-vm-prices-3Y'!G$2:H$118  , 2, 0),"")</f>
        <v>0</v>
      </c>
      <c r="Z162" s="4">
        <f>IF(Q162="YES", IF(O162="YES" , _xlfn.MINIFS('azure-vm-prices-3Y'!C$2:C$117,   'azure-vm-prices-3Y'!A$2:A$117  ,"&gt;="&amp;F162*(100-$B$2)/100, 'azure-vm-prices-3Y'!B$2:B$117  ,"&gt;="&amp;G162*(100-$B$2)/100, 'azure-vm-prices-3Y'!D$2:D$117,  K162, 'azure-vm-prices-3Y'!E$2:E$117,  L162), _xlfn.MINIFS('azure-vm-prices-3Y'!I$2:I$117,   'azure-vm-prices-3Y'!A$2:A$117  ,"&gt;="&amp;F162*(100-$B$2)/100, 'azure-vm-prices-3Y'!B$2:B$117,  "&gt;="&amp;G162*(100-$B$2)/100, 'azure-vm-prices-3Y'!D$2:D$117,  K162, 'azure-vm-prices-3Y'!E$2:E$117,  L162)),"")</f>
        <v>0</v>
      </c>
      <c r="AA162" s="4">
        <f>IF(Q162="YES",N162*V162*12,"")</f>
        <v>0</v>
      </c>
      <c r="AB162" s="4">
        <f>IF(Q162="YES",X162*8760,"")</f>
        <v>0</v>
      </c>
      <c r="AC162" s="4">
        <f>IF(Q162="YES",Z162*8760,"")</f>
        <v>0</v>
      </c>
      <c r="AD162" s="4">
        <f>IF(Q162="YES",IF(P162="YES", MIN(AA162:AC162), AA162),"")</f>
        <v>0</v>
      </c>
      <c r="AE162" s="4">
        <f>IF(AND(I162="STANDARD",Q162="YES",H162&lt;'azure-standard-disk-prices'!B2, H162&gt;0),1+IF(M162="YES",1),"")</f>
        <v>0</v>
      </c>
      <c r="AF162" s="4">
        <f>IF(AND(I162="STANDARD",Q162="YES",H162&gt;'azure-standard-disk-prices'!B2,H162&lt;'azure-standard-disk-prices'!B3),1+IF(M162="YES",1),"")</f>
        <v>0</v>
      </c>
      <c r="AG162" s="4">
        <f>IF(AND(I162="STANDARD",Q162="YES",H162&gt;'azure-standard-disk-prices'!B3,H162&lt;'azure-standard-disk-prices'!B4),1+IF(M162="YES",1),"")</f>
        <v>0</v>
      </c>
      <c r="AH162" s="4">
        <f>IF(AND(I162="STANDARD",Q162="YES",H162&gt;'azure-standard-disk-prices'!B4,H162&lt;'azure-standard-disk-prices'!B5),1+IF(M162="YES",1),"")</f>
        <v>0</v>
      </c>
      <c r="AI162" s="4">
        <f>IF(AND(I162="STANDARD",Q162="YES",H162&gt;'azure-standard-disk-prices'!B5,H162&lt;'azure-standard-disk-prices'!B6),1+IF(M162="YES",1),"")</f>
        <v>0</v>
      </c>
      <c r="AJ162" s="4">
        <f>IF(AND(I162="STANDARD",Q162="YES",H162&gt;'azure-standard-disk-prices'!B6,H162&lt;'azure-standard-disk-prices'!B7),1+IF(M162="YES",1),"")</f>
        <v>0</v>
      </c>
      <c r="AK162" s="4">
        <f>IF(AND(I162="STANDARD",Q162="YES",H162&gt;'azure-standard-disk-prices'!B7,H162&lt;'azure-standard-disk-prices'!B8),1+IF(M162="YES",1),"")</f>
        <v>0</v>
      </c>
      <c r="AL162" s="4">
        <f>IF(AND(I162="STANDARD",Q162="YES",H162&gt;'azure-standard-disk-prices'!B8,H162&lt;'azure-standard-disk-prices'!B9),1+IF(M162="YES",1),"")</f>
        <v>0</v>
      </c>
      <c r="AM162" s="4">
        <f>IF(AND(I161="PREMIUM",Q161="YES",H161&lt;'azure-premium-disk-prices'!B2,H161&gt;0),1+IF(M161="YES",1),"")</f>
        <v>0</v>
      </c>
      <c r="AN162" s="4">
        <f>IF(AND(I161="PREMIUM",Q161="YES",H161&gt;'azure-premium-disk-prices'!B2,H161&lt;'azure-premium-disk-prices'!B3),1+IF(M161="YES",1),"")</f>
        <v>0</v>
      </c>
      <c r="AO162" s="4">
        <f>IF(AND(I161="PREMIUM",Q161="YES",H161&gt;'azure-premium-disk-prices'!B3,H161&lt;'azure-premium-disk-prices'!B4),1+IF(M161="YES",1),"")</f>
        <v>0</v>
      </c>
      <c r="AP162" s="4">
        <f>IF(AND(I161="PREMIUM",Q161="YES",H161&gt;'azure-premium-disk-prices'!B4,H161&lt;'azure-premium-disk-prices'!B5),1+IF(M161="YES",1),"")</f>
        <v>0</v>
      </c>
      <c r="AQ162" s="4">
        <f>IF(AND(I161="PREMIUM",Q161="YES",H161&gt;'azure-premium-disk-prices'!B5,H161&lt;'azure-premium-disk-prices'!B6),1+IF(M161="YES",1),"")</f>
        <v>0</v>
      </c>
      <c r="AR162" s="4">
        <f>IF(AND(I161="PREMIUM",Q161="YES",H161&gt;'azure-premium-disk-prices'!B6,H161&lt;'azure-premium-disk-prices'!B7),1+IF(M161="YES",1),"")</f>
        <v>0</v>
      </c>
      <c r="AS162" s="4">
        <f>IF(AND(I161="PREMIUM",Q161="YES",H161&gt;'azure-premium-disk-prices'!B7,H161&lt;'azure-premium-disk-prices'!B8),1+IF(M161="YES",1),"")</f>
        <v>0</v>
      </c>
      <c r="AT162" s="4">
        <f>IF(AND(I161="PREMIUM",Q161="YES",H161&gt;'azure-premium-disk-prices'!B8,H161&lt;'azure-premium-disk-prices'!B9),1+IF(M161="YES",1),"")</f>
        <v>0</v>
      </c>
      <c r="AU162" s="4">
        <f>IF(AND(M162="YES", Q162="YES"),1,"")</f>
        <v>0</v>
      </c>
      <c r="AV162" s="4">
        <f>IF(AND(J162="STANDARD", Q162="YES"), IF(M162="YES",2,1) ,"")</f>
        <v>0</v>
      </c>
      <c r="AW162" s="4">
        <f>IF( AND(J162="PREMIUM",  Q162="YES"), IF(M162="YES",2,1) ,"")</f>
        <v>0</v>
      </c>
    </row>
    <row r="163" spans="5:49">
      <c r="E163" s="3"/>
      <c r="F163" s="3"/>
      <c r="G163" s="3"/>
      <c r="H163" s="3"/>
      <c r="I163" s="3" t="s">
        <v>10</v>
      </c>
      <c r="J163" s="3" t="s">
        <v>10</v>
      </c>
      <c r="K163" s="3" t="s">
        <v>7</v>
      </c>
      <c r="L163" s="3" t="s">
        <v>7</v>
      </c>
      <c r="M163" s="3" t="s">
        <v>7</v>
      </c>
      <c r="N163" s="3">
        <v>730</v>
      </c>
      <c r="O163" s="3" t="s">
        <v>7</v>
      </c>
      <c r="P163" s="3" t="s">
        <v>3</v>
      </c>
      <c r="Q163" s="3">
        <f>IF(AND(E163&lt;&gt;"", F163&lt;&gt;"", G163&lt;&gt;"", H163&lt;&gt;"", I163&lt;&gt;"", J163&lt;&gt;"", K163&lt;&gt;"", L163&lt;&gt;"", M163&lt;&gt;"", N163&lt;&gt;"", O163&lt;&gt;""),"YES","NO")</f>
        <v>0</v>
      </c>
      <c r="R163" s="4">
        <f>IF(AD163=AA163, U163, IF(AD163=AB163,W163,Y163))</f>
        <v>0</v>
      </c>
      <c r="S163" s="4">
        <f>AD163</f>
        <v>0</v>
      </c>
      <c r="T163" s="4">
        <f> IF(AA163="" ,"",IF(AD163=AA163, "PAYG", IF(AD163=AB163,"1Y RI","3Y RI")))</f>
        <v>0</v>
      </c>
      <c r="U163" s="4">
        <f>IF(Q163="YES",VLOOKUP(V163 &amp; K163 &amp; L163,'azure-vm-prices-base'!G$2:H$118, 2, 0),"")</f>
        <v>0</v>
      </c>
      <c r="V163" s="4">
        <f>IF(Q163="YES", IF(O163="YES" , _xlfn.MINIFS('azure-vm-prices-base'!C$2:C$117, 'azure-vm-prices-base'!A$2:A$117,"&gt;="&amp;F163*(100-$B$2)/100, 'azure-vm-prices-base'!B$2:B$117,"&gt;="&amp;G163*(100-$B$2)/100, 'azure-vm-prices-base'!D$2:D$117,K163, 'azure-vm-prices-base'!E$2:E$117,L163), _xlfn.MINIFS('azure-vm-prices-base'!I$2:I$117, 'azure-vm-prices-base'!A$2:A$117,"&gt;="&amp;F163*(100-$B$2)/100, 'azure-vm-prices-base'!B$2:B$117,"&gt;="&amp;G163*(100-$B$2)/100, 'azure-vm-prices-base'!D$2:D$117,K163, 'azure-vm-prices-base'!E$2:E$117,L163)),"")</f>
        <v>0</v>
      </c>
      <c r="W163" s="4">
        <f>IF(Q163="YES",VLOOKUP(X163 &amp; K163 &amp; L163,'azure-vm-prices-1Y'!G$2:H$118  , 2, 0),"")</f>
        <v>0</v>
      </c>
      <c r="X163" s="4">
        <f>IF(Q163="YES", IF(O163="YES" , _xlfn.MINIFS('azure-vm-prices-1Y'!C$2:C$117,   'azure-vm-prices-1Y'!A$2:A$117  ,"&gt;="&amp;F163*(100-$B$2)/100, 'azure-vm-prices-1Y'!B$2:B$117  ,"&gt;="&amp;G163*(100-$B$2)/100, 'azure-vm-prices-1Y'!D$2:D$117,  K163, 'azure-vm-prices-1Y'!E$2:E$117,  L163), _xlfn.MINIFS('azure-vm-prices-1Y'!I$2:I$117,   'azure-vm-prices-1Y'!A$2:A$117  ,"&gt;="&amp;F163*(100-$B$2)/100, 'azure-vm-prices-1Y'!B$2:B$117,  "&gt;="&amp;G163*(100-$B$2)/100, 'azure-vm-prices-1Y'!D$2:D$117,  K163, 'azure-vm-prices-1Y'!E$2:E$117,  L163)),"")</f>
        <v>0</v>
      </c>
      <c r="Y163" s="4">
        <f>IF(Q163="YES",VLOOKUP(Z163 &amp; K163 &amp; L163,'azure-vm-prices-3Y'!G$2:H$118  , 2, 0),"")</f>
        <v>0</v>
      </c>
      <c r="Z163" s="4">
        <f>IF(Q163="YES", IF(O163="YES" , _xlfn.MINIFS('azure-vm-prices-3Y'!C$2:C$117,   'azure-vm-prices-3Y'!A$2:A$117  ,"&gt;="&amp;F163*(100-$B$2)/100, 'azure-vm-prices-3Y'!B$2:B$117  ,"&gt;="&amp;G163*(100-$B$2)/100, 'azure-vm-prices-3Y'!D$2:D$117,  K163, 'azure-vm-prices-3Y'!E$2:E$117,  L163), _xlfn.MINIFS('azure-vm-prices-3Y'!I$2:I$117,   'azure-vm-prices-3Y'!A$2:A$117  ,"&gt;="&amp;F163*(100-$B$2)/100, 'azure-vm-prices-3Y'!B$2:B$117,  "&gt;="&amp;G163*(100-$B$2)/100, 'azure-vm-prices-3Y'!D$2:D$117,  K163, 'azure-vm-prices-3Y'!E$2:E$117,  L163)),"")</f>
        <v>0</v>
      </c>
      <c r="AA163" s="4">
        <f>IF(Q163="YES",N163*V163*12,"")</f>
        <v>0</v>
      </c>
      <c r="AB163" s="4">
        <f>IF(Q163="YES",X163*8760,"")</f>
        <v>0</v>
      </c>
      <c r="AC163" s="4">
        <f>IF(Q163="YES",Z163*8760,"")</f>
        <v>0</v>
      </c>
      <c r="AD163" s="4">
        <f>IF(Q163="YES",IF(P163="YES", MIN(AA163:AC163), AA163),"")</f>
        <v>0</v>
      </c>
      <c r="AE163" s="4">
        <f>IF(AND(I163="STANDARD",Q163="YES",H163&lt;'azure-standard-disk-prices'!B2, H163&gt;0),1+IF(M163="YES",1),"")</f>
        <v>0</v>
      </c>
      <c r="AF163" s="4">
        <f>IF(AND(I163="STANDARD",Q163="YES",H163&gt;'azure-standard-disk-prices'!B2,H163&lt;'azure-standard-disk-prices'!B3),1+IF(M163="YES",1),"")</f>
        <v>0</v>
      </c>
      <c r="AG163" s="4">
        <f>IF(AND(I163="STANDARD",Q163="YES",H163&gt;'azure-standard-disk-prices'!B3,H163&lt;'azure-standard-disk-prices'!B4),1+IF(M163="YES",1),"")</f>
        <v>0</v>
      </c>
      <c r="AH163" s="4">
        <f>IF(AND(I163="STANDARD",Q163="YES",H163&gt;'azure-standard-disk-prices'!B4,H163&lt;'azure-standard-disk-prices'!B5),1+IF(M163="YES",1),"")</f>
        <v>0</v>
      </c>
      <c r="AI163" s="4">
        <f>IF(AND(I163="STANDARD",Q163="YES",H163&gt;'azure-standard-disk-prices'!B5,H163&lt;'azure-standard-disk-prices'!B6),1+IF(M163="YES",1),"")</f>
        <v>0</v>
      </c>
      <c r="AJ163" s="4">
        <f>IF(AND(I163="STANDARD",Q163="YES",H163&gt;'azure-standard-disk-prices'!B6,H163&lt;'azure-standard-disk-prices'!B7),1+IF(M163="YES",1),"")</f>
        <v>0</v>
      </c>
      <c r="AK163" s="4">
        <f>IF(AND(I163="STANDARD",Q163="YES",H163&gt;'azure-standard-disk-prices'!B7,H163&lt;'azure-standard-disk-prices'!B8),1+IF(M163="YES",1),"")</f>
        <v>0</v>
      </c>
      <c r="AL163" s="4">
        <f>IF(AND(I163="STANDARD",Q163="YES",H163&gt;'azure-standard-disk-prices'!B8,H163&lt;'azure-standard-disk-prices'!B9),1+IF(M163="YES",1),"")</f>
        <v>0</v>
      </c>
      <c r="AM163" s="4">
        <f>IF(AND(I162="PREMIUM",Q162="YES",H162&lt;'azure-premium-disk-prices'!B2,H162&gt;0),1+IF(M162="YES",1),"")</f>
        <v>0</v>
      </c>
      <c r="AN163" s="4">
        <f>IF(AND(I162="PREMIUM",Q162="YES",H162&gt;'azure-premium-disk-prices'!B2,H162&lt;'azure-premium-disk-prices'!B3),1+IF(M162="YES",1),"")</f>
        <v>0</v>
      </c>
      <c r="AO163" s="4">
        <f>IF(AND(I162="PREMIUM",Q162="YES",H162&gt;'azure-premium-disk-prices'!B3,H162&lt;'azure-premium-disk-prices'!B4),1+IF(M162="YES",1),"")</f>
        <v>0</v>
      </c>
      <c r="AP163" s="4">
        <f>IF(AND(I162="PREMIUM",Q162="YES",H162&gt;'azure-premium-disk-prices'!B4,H162&lt;'azure-premium-disk-prices'!B5),1+IF(M162="YES",1),"")</f>
        <v>0</v>
      </c>
      <c r="AQ163" s="4">
        <f>IF(AND(I162="PREMIUM",Q162="YES",H162&gt;'azure-premium-disk-prices'!B5,H162&lt;'azure-premium-disk-prices'!B6),1+IF(M162="YES",1),"")</f>
        <v>0</v>
      </c>
      <c r="AR163" s="4">
        <f>IF(AND(I162="PREMIUM",Q162="YES",H162&gt;'azure-premium-disk-prices'!B6,H162&lt;'azure-premium-disk-prices'!B7),1+IF(M162="YES",1),"")</f>
        <v>0</v>
      </c>
      <c r="AS163" s="4">
        <f>IF(AND(I162="PREMIUM",Q162="YES",H162&gt;'azure-premium-disk-prices'!B7,H162&lt;'azure-premium-disk-prices'!B8),1+IF(M162="YES",1),"")</f>
        <v>0</v>
      </c>
      <c r="AT163" s="4">
        <f>IF(AND(I162="PREMIUM",Q162="YES",H162&gt;'azure-premium-disk-prices'!B8,H162&lt;'azure-premium-disk-prices'!B9),1+IF(M162="YES",1),"")</f>
        <v>0</v>
      </c>
      <c r="AU163" s="4">
        <f>IF(AND(M163="YES", Q163="YES"),1,"")</f>
        <v>0</v>
      </c>
      <c r="AV163" s="4">
        <f>IF(AND(J163="STANDARD", Q163="YES"), IF(M163="YES",2,1) ,"")</f>
        <v>0</v>
      </c>
      <c r="AW163" s="4">
        <f>IF( AND(J163="PREMIUM",  Q163="YES"), IF(M163="YES",2,1) ,"")</f>
        <v>0</v>
      </c>
    </row>
    <row r="164" spans="5:49">
      <c r="E164" s="3"/>
      <c r="F164" s="3"/>
      <c r="G164" s="3"/>
      <c r="H164" s="3"/>
      <c r="I164" s="3" t="s">
        <v>10</v>
      </c>
      <c r="J164" s="3" t="s">
        <v>10</v>
      </c>
      <c r="K164" s="3" t="s">
        <v>7</v>
      </c>
      <c r="L164" s="3" t="s">
        <v>7</v>
      </c>
      <c r="M164" s="3" t="s">
        <v>7</v>
      </c>
      <c r="N164" s="3">
        <v>730</v>
      </c>
      <c r="O164" s="3" t="s">
        <v>7</v>
      </c>
      <c r="P164" s="3" t="s">
        <v>3</v>
      </c>
      <c r="Q164" s="3">
        <f>IF(AND(E164&lt;&gt;"", F164&lt;&gt;"", G164&lt;&gt;"", H164&lt;&gt;"", I164&lt;&gt;"", J164&lt;&gt;"", K164&lt;&gt;"", L164&lt;&gt;"", M164&lt;&gt;"", N164&lt;&gt;"", O164&lt;&gt;""),"YES","NO")</f>
        <v>0</v>
      </c>
      <c r="R164" s="4">
        <f>IF(AD164=AA164, U164, IF(AD164=AB164,W164,Y164))</f>
        <v>0</v>
      </c>
      <c r="S164" s="4">
        <f>AD164</f>
        <v>0</v>
      </c>
      <c r="T164" s="4">
        <f> IF(AA164="" ,"",IF(AD164=AA164, "PAYG", IF(AD164=AB164,"1Y RI","3Y RI")))</f>
        <v>0</v>
      </c>
      <c r="U164" s="4">
        <f>IF(Q164="YES",VLOOKUP(V164 &amp; K164 &amp; L164,'azure-vm-prices-base'!G$2:H$118, 2, 0),"")</f>
        <v>0</v>
      </c>
      <c r="V164" s="4">
        <f>IF(Q164="YES", IF(O164="YES" , _xlfn.MINIFS('azure-vm-prices-base'!C$2:C$117, 'azure-vm-prices-base'!A$2:A$117,"&gt;="&amp;F164*(100-$B$2)/100, 'azure-vm-prices-base'!B$2:B$117,"&gt;="&amp;G164*(100-$B$2)/100, 'azure-vm-prices-base'!D$2:D$117,K164, 'azure-vm-prices-base'!E$2:E$117,L164), _xlfn.MINIFS('azure-vm-prices-base'!I$2:I$117, 'azure-vm-prices-base'!A$2:A$117,"&gt;="&amp;F164*(100-$B$2)/100, 'azure-vm-prices-base'!B$2:B$117,"&gt;="&amp;G164*(100-$B$2)/100, 'azure-vm-prices-base'!D$2:D$117,K164, 'azure-vm-prices-base'!E$2:E$117,L164)),"")</f>
        <v>0</v>
      </c>
      <c r="W164" s="4">
        <f>IF(Q164="YES",VLOOKUP(X164 &amp; K164 &amp; L164,'azure-vm-prices-1Y'!G$2:H$118  , 2, 0),"")</f>
        <v>0</v>
      </c>
      <c r="X164" s="4">
        <f>IF(Q164="YES", IF(O164="YES" , _xlfn.MINIFS('azure-vm-prices-1Y'!C$2:C$117,   'azure-vm-prices-1Y'!A$2:A$117  ,"&gt;="&amp;F164*(100-$B$2)/100, 'azure-vm-prices-1Y'!B$2:B$117  ,"&gt;="&amp;G164*(100-$B$2)/100, 'azure-vm-prices-1Y'!D$2:D$117,  K164, 'azure-vm-prices-1Y'!E$2:E$117,  L164), _xlfn.MINIFS('azure-vm-prices-1Y'!I$2:I$117,   'azure-vm-prices-1Y'!A$2:A$117  ,"&gt;="&amp;F164*(100-$B$2)/100, 'azure-vm-prices-1Y'!B$2:B$117,  "&gt;="&amp;G164*(100-$B$2)/100, 'azure-vm-prices-1Y'!D$2:D$117,  K164, 'azure-vm-prices-1Y'!E$2:E$117,  L164)),"")</f>
        <v>0</v>
      </c>
      <c r="Y164" s="4">
        <f>IF(Q164="YES",VLOOKUP(Z164 &amp; K164 &amp; L164,'azure-vm-prices-3Y'!G$2:H$118  , 2, 0),"")</f>
        <v>0</v>
      </c>
      <c r="Z164" s="4">
        <f>IF(Q164="YES", IF(O164="YES" , _xlfn.MINIFS('azure-vm-prices-3Y'!C$2:C$117,   'azure-vm-prices-3Y'!A$2:A$117  ,"&gt;="&amp;F164*(100-$B$2)/100, 'azure-vm-prices-3Y'!B$2:B$117  ,"&gt;="&amp;G164*(100-$B$2)/100, 'azure-vm-prices-3Y'!D$2:D$117,  K164, 'azure-vm-prices-3Y'!E$2:E$117,  L164), _xlfn.MINIFS('azure-vm-prices-3Y'!I$2:I$117,   'azure-vm-prices-3Y'!A$2:A$117  ,"&gt;="&amp;F164*(100-$B$2)/100, 'azure-vm-prices-3Y'!B$2:B$117,  "&gt;="&amp;G164*(100-$B$2)/100, 'azure-vm-prices-3Y'!D$2:D$117,  K164, 'azure-vm-prices-3Y'!E$2:E$117,  L164)),"")</f>
        <v>0</v>
      </c>
      <c r="AA164" s="4">
        <f>IF(Q164="YES",N164*V164*12,"")</f>
        <v>0</v>
      </c>
      <c r="AB164" s="4">
        <f>IF(Q164="YES",X164*8760,"")</f>
        <v>0</v>
      </c>
      <c r="AC164" s="4">
        <f>IF(Q164="YES",Z164*8760,"")</f>
        <v>0</v>
      </c>
      <c r="AD164" s="4">
        <f>IF(Q164="YES",IF(P164="YES", MIN(AA164:AC164), AA164),"")</f>
        <v>0</v>
      </c>
      <c r="AE164" s="4">
        <f>IF(AND(I164="STANDARD",Q164="YES",H164&lt;'azure-standard-disk-prices'!B2, H164&gt;0),1+IF(M164="YES",1),"")</f>
        <v>0</v>
      </c>
      <c r="AF164" s="4">
        <f>IF(AND(I164="STANDARD",Q164="YES",H164&gt;'azure-standard-disk-prices'!B2,H164&lt;'azure-standard-disk-prices'!B3),1+IF(M164="YES",1),"")</f>
        <v>0</v>
      </c>
      <c r="AG164" s="4">
        <f>IF(AND(I164="STANDARD",Q164="YES",H164&gt;'azure-standard-disk-prices'!B3,H164&lt;'azure-standard-disk-prices'!B4),1+IF(M164="YES",1),"")</f>
        <v>0</v>
      </c>
      <c r="AH164" s="4">
        <f>IF(AND(I164="STANDARD",Q164="YES",H164&gt;'azure-standard-disk-prices'!B4,H164&lt;'azure-standard-disk-prices'!B5),1+IF(M164="YES",1),"")</f>
        <v>0</v>
      </c>
      <c r="AI164" s="4">
        <f>IF(AND(I164="STANDARD",Q164="YES",H164&gt;'azure-standard-disk-prices'!B5,H164&lt;'azure-standard-disk-prices'!B6),1+IF(M164="YES",1),"")</f>
        <v>0</v>
      </c>
      <c r="AJ164" s="4">
        <f>IF(AND(I164="STANDARD",Q164="YES",H164&gt;'azure-standard-disk-prices'!B6,H164&lt;'azure-standard-disk-prices'!B7),1+IF(M164="YES",1),"")</f>
        <v>0</v>
      </c>
      <c r="AK164" s="4">
        <f>IF(AND(I164="STANDARD",Q164="YES",H164&gt;'azure-standard-disk-prices'!B7,H164&lt;'azure-standard-disk-prices'!B8),1+IF(M164="YES",1),"")</f>
        <v>0</v>
      </c>
      <c r="AL164" s="4">
        <f>IF(AND(I164="STANDARD",Q164="YES",H164&gt;'azure-standard-disk-prices'!B8,H164&lt;'azure-standard-disk-prices'!B9),1+IF(M164="YES",1),"")</f>
        <v>0</v>
      </c>
      <c r="AM164" s="4">
        <f>IF(AND(I163="PREMIUM",Q163="YES",H163&lt;'azure-premium-disk-prices'!B2,H163&gt;0),1+IF(M163="YES",1),"")</f>
        <v>0</v>
      </c>
      <c r="AN164" s="4">
        <f>IF(AND(I163="PREMIUM",Q163="YES",H163&gt;'azure-premium-disk-prices'!B2,H163&lt;'azure-premium-disk-prices'!B3),1+IF(M163="YES",1),"")</f>
        <v>0</v>
      </c>
      <c r="AO164" s="4">
        <f>IF(AND(I163="PREMIUM",Q163="YES",H163&gt;'azure-premium-disk-prices'!B3,H163&lt;'azure-premium-disk-prices'!B4),1+IF(M163="YES",1),"")</f>
        <v>0</v>
      </c>
      <c r="AP164" s="4">
        <f>IF(AND(I163="PREMIUM",Q163="YES",H163&gt;'azure-premium-disk-prices'!B4,H163&lt;'azure-premium-disk-prices'!B5),1+IF(M163="YES",1),"")</f>
        <v>0</v>
      </c>
      <c r="AQ164" s="4">
        <f>IF(AND(I163="PREMIUM",Q163="YES",H163&gt;'azure-premium-disk-prices'!B5,H163&lt;'azure-premium-disk-prices'!B6),1+IF(M163="YES",1),"")</f>
        <v>0</v>
      </c>
      <c r="AR164" s="4">
        <f>IF(AND(I163="PREMIUM",Q163="YES",H163&gt;'azure-premium-disk-prices'!B6,H163&lt;'azure-premium-disk-prices'!B7),1+IF(M163="YES",1),"")</f>
        <v>0</v>
      </c>
      <c r="AS164" s="4">
        <f>IF(AND(I163="PREMIUM",Q163="YES",H163&gt;'azure-premium-disk-prices'!B7,H163&lt;'azure-premium-disk-prices'!B8),1+IF(M163="YES",1),"")</f>
        <v>0</v>
      </c>
      <c r="AT164" s="4">
        <f>IF(AND(I163="PREMIUM",Q163="YES",H163&gt;'azure-premium-disk-prices'!B8,H163&lt;'azure-premium-disk-prices'!B9),1+IF(M163="YES",1),"")</f>
        <v>0</v>
      </c>
      <c r="AU164" s="4">
        <f>IF(AND(M164="YES", Q164="YES"),1,"")</f>
        <v>0</v>
      </c>
      <c r="AV164" s="4">
        <f>IF(AND(J164="STANDARD", Q164="YES"), IF(M164="YES",2,1) ,"")</f>
        <v>0</v>
      </c>
      <c r="AW164" s="4">
        <f>IF( AND(J164="PREMIUM",  Q164="YES"), IF(M164="YES",2,1) ,"")</f>
        <v>0</v>
      </c>
    </row>
    <row r="165" spans="5:49">
      <c r="E165" s="3"/>
      <c r="F165" s="3"/>
      <c r="G165" s="3"/>
      <c r="H165" s="3"/>
      <c r="I165" s="3" t="s">
        <v>10</v>
      </c>
      <c r="J165" s="3" t="s">
        <v>10</v>
      </c>
      <c r="K165" s="3" t="s">
        <v>7</v>
      </c>
      <c r="L165" s="3" t="s">
        <v>7</v>
      </c>
      <c r="M165" s="3" t="s">
        <v>7</v>
      </c>
      <c r="N165" s="3">
        <v>730</v>
      </c>
      <c r="O165" s="3" t="s">
        <v>7</v>
      </c>
      <c r="P165" s="3" t="s">
        <v>3</v>
      </c>
      <c r="Q165" s="3">
        <f>IF(AND(E165&lt;&gt;"", F165&lt;&gt;"", G165&lt;&gt;"", H165&lt;&gt;"", I165&lt;&gt;"", J165&lt;&gt;"", K165&lt;&gt;"", L165&lt;&gt;"", M165&lt;&gt;"", N165&lt;&gt;"", O165&lt;&gt;""),"YES","NO")</f>
        <v>0</v>
      </c>
      <c r="R165" s="4">
        <f>IF(AD165=AA165, U165, IF(AD165=AB165,W165,Y165))</f>
        <v>0</v>
      </c>
      <c r="S165" s="4">
        <f>AD165</f>
        <v>0</v>
      </c>
      <c r="T165" s="4">
        <f> IF(AA165="" ,"",IF(AD165=AA165, "PAYG", IF(AD165=AB165,"1Y RI","3Y RI")))</f>
        <v>0</v>
      </c>
      <c r="U165" s="4">
        <f>IF(Q165="YES",VLOOKUP(V165 &amp; K165 &amp; L165,'azure-vm-prices-base'!G$2:H$118, 2, 0),"")</f>
        <v>0</v>
      </c>
      <c r="V165" s="4">
        <f>IF(Q165="YES", IF(O165="YES" , _xlfn.MINIFS('azure-vm-prices-base'!C$2:C$117, 'azure-vm-prices-base'!A$2:A$117,"&gt;="&amp;F165*(100-$B$2)/100, 'azure-vm-prices-base'!B$2:B$117,"&gt;="&amp;G165*(100-$B$2)/100, 'azure-vm-prices-base'!D$2:D$117,K165, 'azure-vm-prices-base'!E$2:E$117,L165), _xlfn.MINIFS('azure-vm-prices-base'!I$2:I$117, 'azure-vm-prices-base'!A$2:A$117,"&gt;="&amp;F165*(100-$B$2)/100, 'azure-vm-prices-base'!B$2:B$117,"&gt;="&amp;G165*(100-$B$2)/100, 'azure-vm-prices-base'!D$2:D$117,K165, 'azure-vm-prices-base'!E$2:E$117,L165)),"")</f>
        <v>0</v>
      </c>
      <c r="W165" s="4">
        <f>IF(Q165="YES",VLOOKUP(X165 &amp; K165 &amp; L165,'azure-vm-prices-1Y'!G$2:H$118  , 2, 0),"")</f>
        <v>0</v>
      </c>
      <c r="X165" s="4">
        <f>IF(Q165="YES", IF(O165="YES" , _xlfn.MINIFS('azure-vm-prices-1Y'!C$2:C$117,   'azure-vm-prices-1Y'!A$2:A$117  ,"&gt;="&amp;F165*(100-$B$2)/100, 'azure-vm-prices-1Y'!B$2:B$117  ,"&gt;="&amp;G165*(100-$B$2)/100, 'azure-vm-prices-1Y'!D$2:D$117,  K165, 'azure-vm-prices-1Y'!E$2:E$117,  L165), _xlfn.MINIFS('azure-vm-prices-1Y'!I$2:I$117,   'azure-vm-prices-1Y'!A$2:A$117  ,"&gt;="&amp;F165*(100-$B$2)/100, 'azure-vm-prices-1Y'!B$2:B$117,  "&gt;="&amp;G165*(100-$B$2)/100, 'azure-vm-prices-1Y'!D$2:D$117,  K165, 'azure-vm-prices-1Y'!E$2:E$117,  L165)),"")</f>
        <v>0</v>
      </c>
      <c r="Y165" s="4">
        <f>IF(Q165="YES",VLOOKUP(Z165 &amp; K165 &amp; L165,'azure-vm-prices-3Y'!G$2:H$118  , 2, 0),"")</f>
        <v>0</v>
      </c>
      <c r="Z165" s="4">
        <f>IF(Q165="YES", IF(O165="YES" , _xlfn.MINIFS('azure-vm-prices-3Y'!C$2:C$117,   'azure-vm-prices-3Y'!A$2:A$117  ,"&gt;="&amp;F165*(100-$B$2)/100, 'azure-vm-prices-3Y'!B$2:B$117  ,"&gt;="&amp;G165*(100-$B$2)/100, 'azure-vm-prices-3Y'!D$2:D$117,  K165, 'azure-vm-prices-3Y'!E$2:E$117,  L165), _xlfn.MINIFS('azure-vm-prices-3Y'!I$2:I$117,   'azure-vm-prices-3Y'!A$2:A$117  ,"&gt;="&amp;F165*(100-$B$2)/100, 'azure-vm-prices-3Y'!B$2:B$117,  "&gt;="&amp;G165*(100-$B$2)/100, 'azure-vm-prices-3Y'!D$2:D$117,  K165, 'azure-vm-prices-3Y'!E$2:E$117,  L165)),"")</f>
        <v>0</v>
      </c>
      <c r="AA165" s="4">
        <f>IF(Q165="YES",N165*V165*12,"")</f>
        <v>0</v>
      </c>
      <c r="AB165" s="4">
        <f>IF(Q165="YES",X165*8760,"")</f>
        <v>0</v>
      </c>
      <c r="AC165" s="4">
        <f>IF(Q165="YES",Z165*8760,"")</f>
        <v>0</v>
      </c>
      <c r="AD165" s="4">
        <f>IF(Q165="YES",IF(P165="YES", MIN(AA165:AC165), AA165),"")</f>
        <v>0</v>
      </c>
      <c r="AE165" s="4">
        <f>IF(AND(I165="STANDARD",Q165="YES",H165&lt;'azure-standard-disk-prices'!B2, H165&gt;0),1+IF(M165="YES",1),"")</f>
        <v>0</v>
      </c>
      <c r="AF165" s="4">
        <f>IF(AND(I165="STANDARD",Q165="YES",H165&gt;'azure-standard-disk-prices'!B2,H165&lt;'azure-standard-disk-prices'!B3),1+IF(M165="YES",1),"")</f>
        <v>0</v>
      </c>
      <c r="AG165" s="4">
        <f>IF(AND(I165="STANDARD",Q165="YES",H165&gt;'azure-standard-disk-prices'!B3,H165&lt;'azure-standard-disk-prices'!B4),1+IF(M165="YES",1),"")</f>
        <v>0</v>
      </c>
      <c r="AH165" s="4">
        <f>IF(AND(I165="STANDARD",Q165="YES",H165&gt;'azure-standard-disk-prices'!B4,H165&lt;'azure-standard-disk-prices'!B5),1+IF(M165="YES",1),"")</f>
        <v>0</v>
      </c>
      <c r="AI165" s="4">
        <f>IF(AND(I165="STANDARD",Q165="YES",H165&gt;'azure-standard-disk-prices'!B5,H165&lt;'azure-standard-disk-prices'!B6),1+IF(M165="YES",1),"")</f>
        <v>0</v>
      </c>
      <c r="AJ165" s="4">
        <f>IF(AND(I165="STANDARD",Q165="YES",H165&gt;'azure-standard-disk-prices'!B6,H165&lt;'azure-standard-disk-prices'!B7),1+IF(M165="YES",1),"")</f>
        <v>0</v>
      </c>
      <c r="AK165" s="4">
        <f>IF(AND(I165="STANDARD",Q165="YES",H165&gt;'azure-standard-disk-prices'!B7,H165&lt;'azure-standard-disk-prices'!B8),1+IF(M165="YES",1),"")</f>
        <v>0</v>
      </c>
      <c r="AL165" s="4">
        <f>IF(AND(I165="STANDARD",Q165="YES",H165&gt;'azure-standard-disk-prices'!B8,H165&lt;'azure-standard-disk-prices'!B9),1+IF(M165="YES",1),"")</f>
        <v>0</v>
      </c>
      <c r="AM165" s="4">
        <f>IF(AND(I164="PREMIUM",Q164="YES",H164&lt;'azure-premium-disk-prices'!B2,H164&gt;0),1+IF(M164="YES",1),"")</f>
        <v>0</v>
      </c>
      <c r="AN165" s="4">
        <f>IF(AND(I164="PREMIUM",Q164="YES",H164&gt;'azure-premium-disk-prices'!B2,H164&lt;'azure-premium-disk-prices'!B3),1+IF(M164="YES",1),"")</f>
        <v>0</v>
      </c>
      <c r="AO165" s="4">
        <f>IF(AND(I164="PREMIUM",Q164="YES",H164&gt;'azure-premium-disk-prices'!B3,H164&lt;'azure-premium-disk-prices'!B4),1+IF(M164="YES",1),"")</f>
        <v>0</v>
      </c>
      <c r="AP165" s="4">
        <f>IF(AND(I164="PREMIUM",Q164="YES",H164&gt;'azure-premium-disk-prices'!B4,H164&lt;'azure-premium-disk-prices'!B5),1+IF(M164="YES",1),"")</f>
        <v>0</v>
      </c>
      <c r="AQ165" s="4">
        <f>IF(AND(I164="PREMIUM",Q164="YES",H164&gt;'azure-premium-disk-prices'!B5,H164&lt;'azure-premium-disk-prices'!B6),1+IF(M164="YES",1),"")</f>
        <v>0</v>
      </c>
      <c r="AR165" s="4">
        <f>IF(AND(I164="PREMIUM",Q164="YES",H164&gt;'azure-premium-disk-prices'!B6,H164&lt;'azure-premium-disk-prices'!B7),1+IF(M164="YES",1),"")</f>
        <v>0</v>
      </c>
      <c r="AS165" s="4">
        <f>IF(AND(I164="PREMIUM",Q164="YES",H164&gt;'azure-premium-disk-prices'!B7,H164&lt;'azure-premium-disk-prices'!B8),1+IF(M164="YES",1),"")</f>
        <v>0</v>
      </c>
      <c r="AT165" s="4">
        <f>IF(AND(I164="PREMIUM",Q164="YES",H164&gt;'azure-premium-disk-prices'!B8,H164&lt;'azure-premium-disk-prices'!B9),1+IF(M164="YES",1),"")</f>
        <v>0</v>
      </c>
      <c r="AU165" s="4">
        <f>IF(AND(M165="YES", Q165="YES"),1,"")</f>
        <v>0</v>
      </c>
      <c r="AV165" s="4">
        <f>IF(AND(J165="STANDARD", Q165="YES"), IF(M165="YES",2,1) ,"")</f>
        <v>0</v>
      </c>
      <c r="AW165" s="4">
        <f>IF( AND(J165="PREMIUM",  Q165="YES"), IF(M165="YES",2,1) ,"")</f>
        <v>0</v>
      </c>
    </row>
    <row r="166" spans="5:49">
      <c r="E166" s="3"/>
      <c r="F166" s="3"/>
      <c r="G166" s="3"/>
      <c r="H166" s="3"/>
      <c r="I166" s="3" t="s">
        <v>10</v>
      </c>
      <c r="J166" s="3" t="s">
        <v>10</v>
      </c>
      <c r="K166" s="3" t="s">
        <v>7</v>
      </c>
      <c r="L166" s="3" t="s">
        <v>7</v>
      </c>
      <c r="M166" s="3" t="s">
        <v>7</v>
      </c>
      <c r="N166" s="3">
        <v>730</v>
      </c>
      <c r="O166" s="3" t="s">
        <v>7</v>
      </c>
      <c r="P166" s="3" t="s">
        <v>3</v>
      </c>
      <c r="Q166" s="3">
        <f>IF(AND(E166&lt;&gt;"", F166&lt;&gt;"", G166&lt;&gt;"", H166&lt;&gt;"", I166&lt;&gt;"", J166&lt;&gt;"", K166&lt;&gt;"", L166&lt;&gt;"", M166&lt;&gt;"", N166&lt;&gt;"", O166&lt;&gt;""),"YES","NO")</f>
        <v>0</v>
      </c>
      <c r="R166" s="4">
        <f>IF(AD166=AA166, U166, IF(AD166=AB166,W166,Y166))</f>
        <v>0</v>
      </c>
      <c r="S166" s="4">
        <f>AD166</f>
        <v>0</v>
      </c>
      <c r="T166" s="4">
        <f> IF(AA166="" ,"",IF(AD166=AA166, "PAYG", IF(AD166=AB166,"1Y RI","3Y RI")))</f>
        <v>0</v>
      </c>
      <c r="U166" s="4">
        <f>IF(Q166="YES",VLOOKUP(V166 &amp; K166 &amp; L166,'azure-vm-prices-base'!G$2:H$118, 2, 0),"")</f>
        <v>0</v>
      </c>
      <c r="V166" s="4">
        <f>IF(Q166="YES", IF(O166="YES" , _xlfn.MINIFS('azure-vm-prices-base'!C$2:C$117, 'azure-vm-prices-base'!A$2:A$117,"&gt;="&amp;F166*(100-$B$2)/100, 'azure-vm-prices-base'!B$2:B$117,"&gt;="&amp;G166*(100-$B$2)/100, 'azure-vm-prices-base'!D$2:D$117,K166, 'azure-vm-prices-base'!E$2:E$117,L166), _xlfn.MINIFS('azure-vm-prices-base'!I$2:I$117, 'azure-vm-prices-base'!A$2:A$117,"&gt;="&amp;F166*(100-$B$2)/100, 'azure-vm-prices-base'!B$2:B$117,"&gt;="&amp;G166*(100-$B$2)/100, 'azure-vm-prices-base'!D$2:D$117,K166, 'azure-vm-prices-base'!E$2:E$117,L166)),"")</f>
        <v>0</v>
      </c>
      <c r="W166" s="4">
        <f>IF(Q166="YES",VLOOKUP(X166 &amp; K166 &amp; L166,'azure-vm-prices-1Y'!G$2:H$118  , 2, 0),"")</f>
        <v>0</v>
      </c>
      <c r="X166" s="4">
        <f>IF(Q166="YES", IF(O166="YES" , _xlfn.MINIFS('azure-vm-prices-1Y'!C$2:C$117,   'azure-vm-prices-1Y'!A$2:A$117  ,"&gt;="&amp;F166*(100-$B$2)/100, 'azure-vm-prices-1Y'!B$2:B$117  ,"&gt;="&amp;G166*(100-$B$2)/100, 'azure-vm-prices-1Y'!D$2:D$117,  K166, 'azure-vm-prices-1Y'!E$2:E$117,  L166), _xlfn.MINIFS('azure-vm-prices-1Y'!I$2:I$117,   'azure-vm-prices-1Y'!A$2:A$117  ,"&gt;="&amp;F166*(100-$B$2)/100, 'azure-vm-prices-1Y'!B$2:B$117,  "&gt;="&amp;G166*(100-$B$2)/100, 'azure-vm-prices-1Y'!D$2:D$117,  K166, 'azure-vm-prices-1Y'!E$2:E$117,  L166)),"")</f>
        <v>0</v>
      </c>
      <c r="Y166" s="4">
        <f>IF(Q166="YES",VLOOKUP(Z166 &amp; K166 &amp; L166,'azure-vm-prices-3Y'!G$2:H$118  , 2, 0),"")</f>
        <v>0</v>
      </c>
      <c r="Z166" s="4">
        <f>IF(Q166="YES", IF(O166="YES" , _xlfn.MINIFS('azure-vm-prices-3Y'!C$2:C$117,   'azure-vm-prices-3Y'!A$2:A$117  ,"&gt;="&amp;F166*(100-$B$2)/100, 'azure-vm-prices-3Y'!B$2:B$117  ,"&gt;="&amp;G166*(100-$B$2)/100, 'azure-vm-prices-3Y'!D$2:D$117,  K166, 'azure-vm-prices-3Y'!E$2:E$117,  L166), _xlfn.MINIFS('azure-vm-prices-3Y'!I$2:I$117,   'azure-vm-prices-3Y'!A$2:A$117  ,"&gt;="&amp;F166*(100-$B$2)/100, 'azure-vm-prices-3Y'!B$2:B$117,  "&gt;="&amp;G166*(100-$B$2)/100, 'azure-vm-prices-3Y'!D$2:D$117,  K166, 'azure-vm-prices-3Y'!E$2:E$117,  L166)),"")</f>
        <v>0</v>
      </c>
      <c r="AA166" s="4">
        <f>IF(Q166="YES",N166*V166*12,"")</f>
        <v>0</v>
      </c>
      <c r="AB166" s="4">
        <f>IF(Q166="YES",X166*8760,"")</f>
        <v>0</v>
      </c>
      <c r="AC166" s="4">
        <f>IF(Q166="YES",Z166*8760,"")</f>
        <v>0</v>
      </c>
      <c r="AD166" s="4">
        <f>IF(Q166="YES",IF(P166="YES", MIN(AA166:AC166), AA166),"")</f>
        <v>0</v>
      </c>
      <c r="AE166" s="4">
        <f>IF(AND(I166="STANDARD",Q166="YES",H166&lt;'azure-standard-disk-prices'!B2, H166&gt;0),1+IF(M166="YES",1),"")</f>
        <v>0</v>
      </c>
      <c r="AF166" s="4">
        <f>IF(AND(I166="STANDARD",Q166="YES",H166&gt;'azure-standard-disk-prices'!B2,H166&lt;'azure-standard-disk-prices'!B3),1+IF(M166="YES",1),"")</f>
        <v>0</v>
      </c>
      <c r="AG166" s="4">
        <f>IF(AND(I166="STANDARD",Q166="YES",H166&gt;'azure-standard-disk-prices'!B3,H166&lt;'azure-standard-disk-prices'!B4),1+IF(M166="YES",1),"")</f>
        <v>0</v>
      </c>
      <c r="AH166" s="4">
        <f>IF(AND(I166="STANDARD",Q166="YES",H166&gt;'azure-standard-disk-prices'!B4,H166&lt;'azure-standard-disk-prices'!B5),1+IF(M166="YES",1),"")</f>
        <v>0</v>
      </c>
      <c r="AI166" s="4">
        <f>IF(AND(I166="STANDARD",Q166="YES",H166&gt;'azure-standard-disk-prices'!B5,H166&lt;'azure-standard-disk-prices'!B6),1+IF(M166="YES",1),"")</f>
        <v>0</v>
      </c>
      <c r="AJ166" s="4">
        <f>IF(AND(I166="STANDARD",Q166="YES",H166&gt;'azure-standard-disk-prices'!B6,H166&lt;'azure-standard-disk-prices'!B7),1+IF(M166="YES",1),"")</f>
        <v>0</v>
      </c>
      <c r="AK166" s="4">
        <f>IF(AND(I166="STANDARD",Q166="YES",H166&gt;'azure-standard-disk-prices'!B7,H166&lt;'azure-standard-disk-prices'!B8),1+IF(M166="YES",1),"")</f>
        <v>0</v>
      </c>
      <c r="AL166" s="4">
        <f>IF(AND(I166="STANDARD",Q166="YES",H166&gt;'azure-standard-disk-prices'!B8,H166&lt;'azure-standard-disk-prices'!B9),1+IF(M166="YES",1),"")</f>
        <v>0</v>
      </c>
      <c r="AM166" s="4">
        <f>IF(AND(I165="PREMIUM",Q165="YES",H165&lt;'azure-premium-disk-prices'!B2,H165&gt;0),1+IF(M165="YES",1),"")</f>
        <v>0</v>
      </c>
      <c r="AN166" s="4">
        <f>IF(AND(I165="PREMIUM",Q165="YES",H165&gt;'azure-premium-disk-prices'!B2,H165&lt;'azure-premium-disk-prices'!B3),1+IF(M165="YES",1),"")</f>
        <v>0</v>
      </c>
      <c r="AO166" s="4">
        <f>IF(AND(I165="PREMIUM",Q165="YES",H165&gt;'azure-premium-disk-prices'!B3,H165&lt;'azure-premium-disk-prices'!B4),1+IF(M165="YES",1),"")</f>
        <v>0</v>
      </c>
      <c r="AP166" s="4">
        <f>IF(AND(I165="PREMIUM",Q165="YES",H165&gt;'azure-premium-disk-prices'!B4,H165&lt;'azure-premium-disk-prices'!B5),1+IF(M165="YES",1),"")</f>
        <v>0</v>
      </c>
      <c r="AQ166" s="4">
        <f>IF(AND(I165="PREMIUM",Q165="YES",H165&gt;'azure-premium-disk-prices'!B5,H165&lt;'azure-premium-disk-prices'!B6),1+IF(M165="YES",1),"")</f>
        <v>0</v>
      </c>
      <c r="AR166" s="4">
        <f>IF(AND(I165="PREMIUM",Q165="YES",H165&gt;'azure-premium-disk-prices'!B6,H165&lt;'azure-premium-disk-prices'!B7),1+IF(M165="YES",1),"")</f>
        <v>0</v>
      </c>
      <c r="AS166" s="4">
        <f>IF(AND(I165="PREMIUM",Q165="YES",H165&gt;'azure-premium-disk-prices'!B7,H165&lt;'azure-premium-disk-prices'!B8),1+IF(M165="YES",1),"")</f>
        <v>0</v>
      </c>
      <c r="AT166" s="4">
        <f>IF(AND(I165="PREMIUM",Q165="YES",H165&gt;'azure-premium-disk-prices'!B8,H165&lt;'azure-premium-disk-prices'!B9),1+IF(M165="YES",1),"")</f>
        <v>0</v>
      </c>
      <c r="AU166" s="4">
        <f>IF(AND(M166="YES", Q166="YES"),1,"")</f>
        <v>0</v>
      </c>
      <c r="AV166" s="4">
        <f>IF(AND(J166="STANDARD", Q166="YES"), IF(M166="YES",2,1) ,"")</f>
        <v>0</v>
      </c>
      <c r="AW166" s="4">
        <f>IF( AND(J166="PREMIUM",  Q166="YES"), IF(M166="YES",2,1) ,"")</f>
        <v>0</v>
      </c>
    </row>
    <row r="167" spans="5:49">
      <c r="E167" s="3"/>
      <c r="F167" s="3"/>
      <c r="G167" s="3"/>
      <c r="H167" s="3"/>
      <c r="I167" s="3" t="s">
        <v>10</v>
      </c>
      <c r="J167" s="3" t="s">
        <v>10</v>
      </c>
      <c r="K167" s="3" t="s">
        <v>7</v>
      </c>
      <c r="L167" s="3" t="s">
        <v>7</v>
      </c>
      <c r="M167" s="3" t="s">
        <v>7</v>
      </c>
      <c r="N167" s="3">
        <v>730</v>
      </c>
      <c r="O167" s="3" t="s">
        <v>7</v>
      </c>
      <c r="P167" s="3" t="s">
        <v>3</v>
      </c>
      <c r="Q167" s="3">
        <f>IF(AND(E167&lt;&gt;"", F167&lt;&gt;"", G167&lt;&gt;"", H167&lt;&gt;"", I167&lt;&gt;"", J167&lt;&gt;"", K167&lt;&gt;"", L167&lt;&gt;"", M167&lt;&gt;"", N167&lt;&gt;"", O167&lt;&gt;""),"YES","NO")</f>
        <v>0</v>
      </c>
      <c r="R167" s="4">
        <f>IF(AD167=AA167, U167, IF(AD167=AB167,W167,Y167))</f>
        <v>0</v>
      </c>
      <c r="S167" s="4">
        <f>AD167</f>
        <v>0</v>
      </c>
      <c r="T167" s="4">
        <f> IF(AA167="" ,"",IF(AD167=AA167, "PAYG", IF(AD167=AB167,"1Y RI","3Y RI")))</f>
        <v>0</v>
      </c>
      <c r="U167" s="4">
        <f>IF(Q167="YES",VLOOKUP(V167 &amp; K167 &amp; L167,'azure-vm-prices-base'!G$2:H$118, 2, 0),"")</f>
        <v>0</v>
      </c>
      <c r="V167" s="4">
        <f>IF(Q167="YES", IF(O167="YES" , _xlfn.MINIFS('azure-vm-prices-base'!C$2:C$117, 'azure-vm-prices-base'!A$2:A$117,"&gt;="&amp;F167*(100-$B$2)/100, 'azure-vm-prices-base'!B$2:B$117,"&gt;="&amp;G167*(100-$B$2)/100, 'azure-vm-prices-base'!D$2:D$117,K167, 'azure-vm-prices-base'!E$2:E$117,L167), _xlfn.MINIFS('azure-vm-prices-base'!I$2:I$117, 'azure-vm-prices-base'!A$2:A$117,"&gt;="&amp;F167*(100-$B$2)/100, 'azure-vm-prices-base'!B$2:B$117,"&gt;="&amp;G167*(100-$B$2)/100, 'azure-vm-prices-base'!D$2:D$117,K167, 'azure-vm-prices-base'!E$2:E$117,L167)),"")</f>
        <v>0</v>
      </c>
      <c r="W167" s="4">
        <f>IF(Q167="YES",VLOOKUP(X167 &amp; K167 &amp; L167,'azure-vm-prices-1Y'!G$2:H$118  , 2, 0),"")</f>
        <v>0</v>
      </c>
      <c r="X167" s="4">
        <f>IF(Q167="YES", IF(O167="YES" , _xlfn.MINIFS('azure-vm-prices-1Y'!C$2:C$117,   'azure-vm-prices-1Y'!A$2:A$117  ,"&gt;="&amp;F167*(100-$B$2)/100, 'azure-vm-prices-1Y'!B$2:B$117  ,"&gt;="&amp;G167*(100-$B$2)/100, 'azure-vm-prices-1Y'!D$2:D$117,  K167, 'azure-vm-prices-1Y'!E$2:E$117,  L167), _xlfn.MINIFS('azure-vm-prices-1Y'!I$2:I$117,   'azure-vm-prices-1Y'!A$2:A$117  ,"&gt;="&amp;F167*(100-$B$2)/100, 'azure-vm-prices-1Y'!B$2:B$117,  "&gt;="&amp;G167*(100-$B$2)/100, 'azure-vm-prices-1Y'!D$2:D$117,  K167, 'azure-vm-prices-1Y'!E$2:E$117,  L167)),"")</f>
        <v>0</v>
      </c>
      <c r="Y167" s="4">
        <f>IF(Q167="YES",VLOOKUP(Z167 &amp; K167 &amp; L167,'azure-vm-prices-3Y'!G$2:H$118  , 2, 0),"")</f>
        <v>0</v>
      </c>
      <c r="Z167" s="4">
        <f>IF(Q167="YES", IF(O167="YES" , _xlfn.MINIFS('azure-vm-prices-3Y'!C$2:C$117,   'azure-vm-prices-3Y'!A$2:A$117  ,"&gt;="&amp;F167*(100-$B$2)/100, 'azure-vm-prices-3Y'!B$2:B$117  ,"&gt;="&amp;G167*(100-$B$2)/100, 'azure-vm-prices-3Y'!D$2:D$117,  K167, 'azure-vm-prices-3Y'!E$2:E$117,  L167), _xlfn.MINIFS('azure-vm-prices-3Y'!I$2:I$117,   'azure-vm-prices-3Y'!A$2:A$117  ,"&gt;="&amp;F167*(100-$B$2)/100, 'azure-vm-prices-3Y'!B$2:B$117,  "&gt;="&amp;G167*(100-$B$2)/100, 'azure-vm-prices-3Y'!D$2:D$117,  K167, 'azure-vm-prices-3Y'!E$2:E$117,  L167)),"")</f>
        <v>0</v>
      </c>
      <c r="AA167" s="4">
        <f>IF(Q167="YES",N167*V167*12,"")</f>
        <v>0</v>
      </c>
      <c r="AB167" s="4">
        <f>IF(Q167="YES",X167*8760,"")</f>
        <v>0</v>
      </c>
      <c r="AC167" s="4">
        <f>IF(Q167="YES",Z167*8760,"")</f>
        <v>0</v>
      </c>
      <c r="AD167" s="4">
        <f>IF(Q167="YES",IF(P167="YES", MIN(AA167:AC167), AA167),"")</f>
        <v>0</v>
      </c>
      <c r="AE167" s="4">
        <f>IF(AND(I167="STANDARD",Q167="YES",H167&lt;'azure-standard-disk-prices'!B2, H167&gt;0),1+IF(M167="YES",1),"")</f>
        <v>0</v>
      </c>
      <c r="AF167" s="4">
        <f>IF(AND(I167="STANDARD",Q167="YES",H167&gt;'azure-standard-disk-prices'!B2,H167&lt;'azure-standard-disk-prices'!B3),1+IF(M167="YES",1),"")</f>
        <v>0</v>
      </c>
      <c r="AG167" s="4">
        <f>IF(AND(I167="STANDARD",Q167="YES",H167&gt;'azure-standard-disk-prices'!B3,H167&lt;'azure-standard-disk-prices'!B4),1+IF(M167="YES",1),"")</f>
        <v>0</v>
      </c>
      <c r="AH167" s="4">
        <f>IF(AND(I167="STANDARD",Q167="YES",H167&gt;'azure-standard-disk-prices'!B4,H167&lt;'azure-standard-disk-prices'!B5),1+IF(M167="YES",1),"")</f>
        <v>0</v>
      </c>
      <c r="AI167" s="4">
        <f>IF(AND(I167="STANDARD",Q167="YES",H167&gt;'azure-standard-disk-prices'!B5,H167&lt;'azure-standard-disk-prices'!B6),1+IF(M167="YES",1),"")</f>
        <v>0</v>
      </c>
      <c r="AJ167" s="4">
        <f>IF(AND(I167="STANDARD",Q167="YES",H167&gt;'azure-standard-disk-prices'!B6,H167&lt;'azure-standard-disk-prices'!B7),1+IF(M167="YES",1),"")</f>
        <v>0</v>
      </c>
      <c r="AK167" s="4">
        <f>IF(AND(I167="STANDARD",Q167="YES",H167&gt;'azure-standard-disk-prices'!B7,H167&lt;'azure-standard-disk-prices'!B8),1+IF(M167="YES",1),"")</f>
        <v>0</v>
      </c>
      <c r="AL167" s="4">
        <f>IF(AND(I167="STANDARD",Q167="YES",H167&gt;'azure-standard-disk-prices'!B8,H167&lt;'azure-standard-disk-prices'!B9),1+IF(M167="YES",1),"")</f>
        <v>0</v>
      </c>
      <c r="AM167" s="4">
        <f>IF(AND(I166="PREMIUM",Q166="YES",H166&lt;'azure-premium-disk-prices'!B2,H166&gt;0),1+IF(M166="YES",1),"")</f>
        <v>0</v>
      </c>
      <c r="AN167" s="4">
        <f>IF(AND(I166="PREMIUM",Q166="YES",H166&gt;'azure-premium-disk-prices'!B2,H166&lt;'azure-premium-disk-prices'!B3),1+IF(M166="YES",1),"")</f>
        <v>0</v>
      </c>
      <c r="AO167" s="4">
        <f>IF(AND(I166="PREMIUM",Q166="YES",H166&gt;'azure-premium-disk-prices'!B3,H166&lt;'azure-premium-disk-prices'!B4),1+IF(M166="YES",1),"")</f>
        <v>0</v>
      </c>
      <c r="AP167" s="4">
        <f>IF(AND(I166="PREMIUM",Q166="YES",H166&gt;'azure-premium-disk-prices'!B4,H166&lt;'azure-premium-disk-prices'!B5),1+IF(M166="YES",1),"")</f>
        <v>0</v>
      </c>
      <c r="AQ167" s="4">
        <f>IF(AND(I166="PREMIUM",Q166="YES",H166&gt;'azure-premium-disk-prices'!B5,H166&lt;'azure-premium-disk-prices'!B6),1+IF(M166="YES",1),"")</f>
        <v>0</v>
      </c>
      <c r="AR167" s="4">
        <f>IF(AND(I166="PREMIUM",Q166="YES",H166&gt;'azure-premium-disk-prices'!B6,H166&lt;'azure-premium-disk-prices'!B7),1+IF(M166="YES",1),"")</f>
        <v>0</v>
      </c>
      <c r="AS167" s="4">
        <f>IF(AND(I166="PREMIUM",Q166="YES",H166&gt;'azure-premium-disk-prices'!B7,H166&lt;'azure-premium-disk-prices'!B8),1+IF(M166="YES",1),"")</f>
        <v>0</v>
      </c>
      <c r="AT167" s="4">
        <f>IF(AND(I166="PREMIUM",Q166="YES",H166&gt;'azure-premium-disk-prices'!B8,H166&lt;'azure-premium-disk-prices'!B9),1+IF(M166="YES",1),"")</f>
        <v>0</v>
      </c>
      <c r="AU167" s="4">
        <f>IF(AND(M167="YES", Q167="YES"),1,"")</f>
        <v>0</v>
      </c>
      <c r="AV167" s="4">
        <f>IF(AND(J167="STANDARD", Q167="YES"), IF(M167="YES",2,1) ,"")</f>
        <v>0</v>
      </c>
      <c r="AW167" s="4">
        <f>IF( AND(J167="PREMIUM",  Q167="YES"), IF(M167="YES",2,1) ,"")</f>
        <v>0</v>
      </c>
    </row>
    <row r="168" spans="5:49">
      <c r="E168" s="3"/>
      <c r="F168" s="3"/>
      <c r="G168" s="3"/>
      <c r="H168" s="3"/>
      <c r="I168" s="3" t="s">
        <v>10</v>
      </c>
      <c r="J168" s="3" t="s">
        <v>10</v>
      </c>
      <c r="K168" s="3" t="s">
        <v>7</v>
      </c>
      <c r="L168" s="3" t="s">
        <v>7</v>
      </c>
      <c r="M168" s="3" t="s">
        <v>7</v>
      </c>
      <c r="N168" s="3">
        <v>730</v>
      </c>
      <c r="O168" s="3" t="s">
        <v>7</v>
      </c>
      <c r="P168" s="3" t="s">
        <v>3</v>
      </c>
      <c r="Q168" s="3">
        <f>IF(AND(E168&lt;&gt;"", F168&lt;&gt;"", G168&lt;&gt;"", H168&lt;&gt;"", I168&lt;&gt;"", J168&lt;&gt;"", K168&lt;&gt;"", L168&lt;&gt;"", M168&lt;&gt;"", N168&lt;&gt;"", O168&lt;&gt;""),"YES","NO")</f>
        <v>0</v>
      </c>
      <c r="R168" s="4">
        <f>IF(AD168=AA168, U168, IF(AD168=AB168,W168,Y168))</f>
        <v>0</v>
      </c>
      <c r="S168" s="4">
        <f>AD168</f>
        <v>0</v>
      </c>
      <c r="T168" s="4">
        <f> IF(AA168="" ,"",IF(AD168=AA168, "PAYG", IF(AD168=AB168,"1Y RI","3Y RI")))</f>
        <v>0</v>
      </c>
      <c r="U168" s="4">
        <f>IF(Q168="YES",VLOOKUP(V168 &amp; K168 &amp; L168,'azure-vm-prices-base'!G$2:H$118, 2, 0),"")</f>
        <v>0</v>
      </c>
      <c r="V168" s="4">
        <f>IF(Q168="YES", IF(O168="YES" , _xlfn.MINIFS('azure-vm-prices-base'!C$2:C$117, 'azure-vm-prices-base'!A$2:A$117,"&gt;="&amp;F168*(100-$B$2)/100, 'azure-vm-prices-base'!B$2:B$117,"&gt;="&amp;G168*(100-$B$2)/100, 'azure-vm-prices-base'!D$2:D$117,K168, 'azure-vm-prices-base'!E$2:E$117,L168), _xlfn.MINIFS('azure-vm-prices-base'!I$2:I$117, 'azure-vm-prices-base'!A$2:A$117,"&gt;="&amp;F168*(100-$B$2)/100, 'azure-vm-prices-base'!B$2:B$117,"&gt;="&amp;G168*(100-$B$2)/100, 'azure-vm-prices-base'!D$2:D$117,K168, 'azure-vm-prices-base'!E$2:E$117,L168)),"")</f>
        <v>0</v>
      </c>
      <c r="W168" s="4">
        <f>IF(Q168="YES",VLOOKUP(X168 &amp; K168 &amp; L168,'azure-vm-prices-1Y'!G$2:H$118  , 2, 0),"")</f>
        <v>0</v>
      </c>
      <c r="X168" s="4">
        <f>IF(Q168="YES", IF(O168="YES" , _xlfn.MINIFS('azure-vm-prices-1Y'!C$2:C$117,   'azure-vm-prices-1Y'!A$2:A$117  ,"&gt;="&amp;F168*(100-$B$2)/100, 'azure-vm-prices-1Y'!B$2:B$117  ,"&gt;="&amp;G168*(100-$B$2)/100, 'azure-vm-prices-1Y'!D$2:D$117,  K168, 'azure-vm-prices-1Y'!E$2:E$117,  L168), _xlfn.MINIFS('azure-vm-prices-1Y'!I$2:I$117,   'azure-vm-prices-1Y'!A$2:A$117  ,"&gt;="&amp;F168*(100-$B$2)/100, 'azure-vm-prices-1Y'!B$2:B$117,  "&gt;="&amp;G168*(100-$B$2)/100, 'azure-vm-prices-1Y'!D$2:D$117,  K168, 'azure-vm-prices-1Y'!E$2:E$117,  L168)),"")</f>
        <v>0</v>
      </c>
      <c r="Y168" s="4">
        <f>IF(Q168="YES",VLOOKUP(Z168 &amp; K168 &amp; L168,'azure-vm-prices-3Y'!G$2:H$118  , 2, 0),"")</f>
        <v>0</v>
      </c>
      <c r="Z168" s="4">
        <f>IF(Q168="YES", IF(O168="YES" , _xlfn.MINIFS('azure-vm-prices-3Y'!C$2:C$117,   'azure-vm-prices-3Y'!A$2:A$117  ,"&gt;="&amp;F168*(100-$B$2)/100, 'azure-vm-prices-3Y'!B$2:B$117  ,"&gt;="&amp;G168*(100-$B$2)/100, 'azure-vm-prices-3Y'!D$2:D$117,  K168, 'azure-vm-prices-3Y'!E$2:E$117,  L168), _xlfn.MINIFS('azure-vm-prices-3Y'!I$2:I$117,   'azure-vm-prices-3Y'!A$2:A$117  ,"&gt;="&amp;F168*(100-$B$2)/100, 'azure-vm-prices-3Y'!B$2:B$117,  "&gt;="&amp;G168*(100-$B$2)/100, 'azure-vm-prices-3Y'!D$2:D$117,  K168, 'azure-vm-prices-3Y'!E$2:E$117,  L168)),"")</f>
        <v>0</v>
      </c>
      <c r="AA168" s="4">
        <f>IF(Q168="YES",N168*V168*12,"")</f>
        <v>0</v>
      </c>
      <c r="AB168" s="4">
        <f>IF(Q168="YES",X168*8760,"")</f>
        <v>0</v>
      </c>
      <c r="AC168" s="4">
        <f>IF(Q168="YES",Z168*8760,"")</f>
        <v>0</v>
      </c>
      <c r="AD168" s="4">
        <f>IF(Q168="YES",IF(P168="YES", MIN(AA168:AC168), AA168),"")</f>
        <v>0</v>
      </c>
      <c r="AE168" s="4">
        <f>IF(AND(I168="STANDARD",Q168="YES",H168&lt;'azure-standard-disk-prices'!B2, H168&gt;0),1+IF(M168="YES",1),"")</f>
        <v>0</v>
      </c>
      <c r="AF168" s="4">
        <f>IF(AND(I168="STANDARD",Q168="YES",H168&gt;'azure-standard-disk-prices'!B2,H168&lt;'azure-standard-disk-prices'!B3),1+IF(M168="YES",1),"")</f>
        <v>0</v>
      </c>
      <c r="AG168" s="4">
        <f>IF(AND(I168="STANDARD",Q168="YES",H168&gt;'azure-standard-disk-prices'!B3,H168&lt;'azure-standard-disk-prices'!B4),1+IF(M168="YES",1),"")</f>
        <v>0</v>
      </c>
      <c r="AH168" s="4">
        <f>IF(AND(I168="STANDARD",Q168="YES",H168&gt;'azure-standard-disk-prices'!B4,H168&lt;'azure-standard-disk-prices'!B5),1+IF(M168="YES",1),"")</f>
        <v>0</v>
      </c>
      <c r="AI168" s="4">
        <f>IF(AND(I168="STANDARD",Q168="YES",H168&gt;'azure-standard-disk-prices'!B5,H168&lt;'azure-standard-disk-prices'!B6),1+IF(M168="YES",1),"")</f>
        <v>0</v>
      </c>
      <c r="AJ168" s="4">
        <f>IF(AND(I168="STANDARD",Q168="YES",H168&gt;'azure-standard-disk-prices'!B6,H168&lt;'azure-standard-disk-prices'!B7),1+IF(M168="YES",1),"")</f>
        <v>0</v>
      </c>
      <c r="AK168" s="4">
        <f>IF(AND(I168="STANDARD",Q168="YES",H168&gt;'azure-standard-disk-prices'!B7,H168&lt;'azure-standard-disk-prices'!B8),1+IF(M168="YES",1),"")</f>
        <v>0</v>
      </c>
      <c r="AL168" s="4">
        <f>IF(AND(I168="STANDARD",Q168="YES",H168&gt;'azure-standard-disk-prices'!B8,H168&lt;'azure-standard-disk-prices'!B9),1+IF(M168="YES",1),"")</f>
        <v>0</v>
      </c>
      <c r="AM168" s="4">
        <f>IF(AND(I167="PREMIUM",Q167="YES",H167&lt;'azure-premium-disk-prices'!B2,H167&gt;0),1+IF(M167="YES",1),"")</f>
        <v>0</v>
      </c>
      <c r="AN168" s="4">
        <f>IF(AND(I167="PREMIUM",Q167="YES",H167&gt;'azure-premium-disk-prices'!B2,H167&lt;'azure-premium-disk-prices'!B3),1+IF(M167="YES",1),"")</f>
        <v>0</v>
      </c>
      <c r="AO168" s="4">
        <f>IF(AND(I167="PREMIUM",Q167="YES",H167&gt;'azure-premium-disk-prices'!B3,H167&lt;'azure-premium-disk-prices'!B4),1+IF(M167="YES",1),"")</f>
        <v>0</v>
      </c>
      <c r="AP168" s="4">
        <f>IF(AND(I167="PREMIUM",Q167="YES",H167&gt;'azure-premium-disk-prices'!B4,H167&lt;'azure-premium-disk-prices'!B5),1+IF(M167="YES",1),"")</f>
        <v>0</v>
      </c>
      <c r="AQ168" s="4">
        <f>IF(AND(I167="PREMIUM",Q167="YES",H167&gt;'azure-premium-disk-prices'!B5,H167&lt;'azure-premium-disk-prices'!B6),1+IF(M167="YES",1),"")</f>
        <v>0</v>
      </c>
      <c r="AR168" s="4">
        <f>IF(AND(I167="PREMIUM",Q167="YES",H167&gt;'azure-premium-disk-prices'!B6,H167&lt;'azure-premium-disk-prices'!B7),1+IF(M167="YES",1),"")</f>
        <v>0</v>
      </c>
      <c r="AS168" s="4">
        <f>IF(AND(I167="PREMIUM",Q167="YES",H167&gt;'azure-premium-disk-prices'!B7,H167&lt;'azure-premium-disk-prices'!B8),1+IF(M167="YES",1),"")</f>
        <v>0</v>
      </c>
      <c r="AT168" s="4">
        <f>IF(AND(I167="PREMIUM",Q167="YES",H167&gt;'azure-premium-disk-prices'!B8,H167&lt;'azure-premium-disk-prices'!B9),1+IF(M167="YES",1),"")</f>
        <v>0</v>
      </c>
      <c r="AU168" s="4">
        <f>IF(AND(M168="YES", Q168="YES"),1,"")</f>
        <v>0</v>
      </c>
      <c r="AV168" s="4">
        <f>IF(AND(J168="STANDARD", Q168="YES"), IF(M168="YES",2,1) ,"")</f>
        <v>0</v>
      </c>
      <c r="AW168" s="4">
        <f>IF( AND(J168="PREMIUM",  Q168="YES"), IF(M168="YES",2,1) ,"")</f>
        <v>0</v>
      </c>
    </row>
    <row r="169" spans="5:49">
      <c r="E169" s="3"/>
      <c r="F169" s="3"/>
      <c r="G169" s="3"/>
      <c r="H169" s="3"/>
      <c r="I169" s="3" t="s">
        <v>10</v>
      </c>
      <c r="J169" s="3" t="s">
        <v>10</v>
      </c>
      <c r="K169" s="3" t="s">
        <v>7</v>
      </c>
      <c r="L169" s="3" t="s">
        <v>7</v>
      </c>
      <c r="M169" s="3" t="s">
        <v>7</v>
      </c>
      <c r="N169" s="3">
        <v>730</v>
      </c>
      <c r="O169" s="3" t="s">
        <v>7</v>
      </c>
      <c r="P169" s="3" t="s">
        <v>3</v>
      </c>
      <c r="Q169" s="3">
        <f>IF(AND(E169&lt;&gt;"", F169&lt;&gt;"", G169&lt;&gt;"", H169&lt;&gt;"", I169&lt;&gt;"", J169&lt;&gt;"", K169&lt;&gt;"", L169&lt;&gt;"", M169&lt;&gt;"", N169&lt;&gt;"", O169&lt;&gt;""),"YES","NO")</f>
        <v>0</v>
      </c>
      <c r="R169" s="4">
        <f>IF(AD169=AA169, U169, IF(AD169=AB169,W169,Y169))</f>
        <v>0</v>
      </c>
      <c r="S169" s="4">
        <f>AD169</f>
        <v>0</v>
      </c>
      <c r="T169" s="4">
        <f> IF(AA169="" ,"",IF(AD169=AA169, "PAYG", IF(AD169=AB169,"1Y RI","3Y RI")))</f>
        <v>0</v>
      </c>
      <c r="U169" s="4">
        <f>IF(Q169="YES",VLOOKUP(V169 &amp; K169 &amp; L169,'azure-vm-prices-base'!G$2:H$118, 2, 0),"")</f>
        <v>0</v>
      </c>
      <c r="V169" s="4">
        <f>IF(Q169="YES", IF(O169="YES" , _xlfn.MINIFS('azure-vm-prices-base'!C$2:C$117, 'azure-vm-prices-base'!A$2:A$117,"&gt;="&amp;F169*(100-$B$2)/100, 'azure-vm-prices-base'!B$2:B$117,"&gt;="&amp;G169*(100-$B$2)/100, 'azure-vm-prices-base'!D$2:D$117,K169, 'azure-vm-prices-base'!E$2:E$117,L169), _xlfn.MINIFS('azure-vm-prices-base'!I$2:I$117, 'azure-vm-prices-base'!A$2:A$117,"&gt;="&amp;F169*(100-$B$2)/100, 'azure-vm-prices-base'!B$2:B$117,"&gt;="&amp;G169*(100-$B$2)/100, 'azure-vm-prices-base'!D$2:D$117,K169, 'azure-vm-prices-base'!E$2:E$117,L169)),"")</f>
        <v>0</v>
      </c>
      <c r="W169" s="4">
        <f>IF(Q169="YES",VLOOKUP(X169 &amp; K169 &amp; L169,'azure-vm-prices-1Y'!G$2:H$118  , 2, 0),"")</f>
        <v>0</v>
      </c>
      <c r="X169" s="4">
        <f>IF(Q169="YES", IF(O169="YES" , _xlfn.MINIFS('azure-vm-prices-1Y'!C$2:C$117,   'azure-vm-prices-1Y'!A$2:A$117  ,"&gt;="&amp;F169*(100-$B$2)/100, 'azure-vm-prices-1Y'!B$2:B$117  ,"&gt;="&amp;G169*(100-$B$2)/100, 'azure-vm-prices-1Y'!D$2:D$117,  K169, 'azure-vm-prices-1Y'!E$2:E$117,  L169), _xlfn.MINIFS('azure-vm-prices-1Y'!I$2:I$117,   'azure-vm-prices-1Y'!A$2:A$117  ,"&gt;="&amp;F169*(100-$B$2)/100, 'azure-vm-prices-1Y'!B$2:B$117,  "&gt;="&amp;G169*(100-$B$2)/100, 'azure-vm-prices-1Y'!D$2:D$117,  K169, 'azure-vm-prices-1Y'!E$2:E$117,  L169)),"")</f>
        <v>0</v>
      </c>
      <c r="Y169" s="4">
        <f>IF(Q169="YES",VLOOKUP(Z169 &amp; K169 &amp; L169,'azure-vm-prices-3Y'!G$2:H$118  , 2, 0),"")</f>
        <v>0</v>
      </c>
      <c r="Z169" s="4">
        <f>IF(Q169="YES", IF(O169="YES" , _xlfn.MINIFS('azure-vm-prices-3Y'!C$2:C$117,   'azure-vm-prices-3Y'!A$2:A$117  ,"&gt;="&amp;F169*(100-$B$2)/100, 'azure-vm-prices-3Y'!B$2:B$117  ,"&gt;="&amp;G169*(100-$B$2)/100, 'azure-vm-prices-3Y'!D$2:D$117,  K169, 'azure-vm-prices-3Y'!E$2:E$117,  L169), _xlfn.MINIFS('azure-vm-prices-3Y'!I$2:I$117,   'azure-vm-prices-3Y'!A$2:A$117  ,"&gt;="&amp;F169*(100-$B$2)/100, 'azure-vm-prices-3Y'!B$2:B$117,  "&gt;="&amp;G169*(100-$B$2)/100, 'azure-vm-prices-3Y'!D$2:D$117,  K169, 'azure-vm-prices-3Y'!E$2:E$117,  L169)),"")</f>
        <v>0</v>
      </c>
      <c r="AA169" s="4">
        <f>IF(Q169="YES",N169*V169*12,"")</f>
        <v>0</v>
      </c>
      <c r="AB169" s="4">
        <f>IF(Q169="YES",X169*8760,"")</f>
        <v>0</v>
      </c>
      <c r="AC169" s="4">
        <f>IF(Q169="YES",Z169*8760,"")</f>
        <v>0</v>
      </c>
      <c r="AD169" s="4">
        <f>IF(Q169="YES",IF(P169="YES", MIN(AA169:AC169), AA169),"")</f>
        <v>0</v>
      </c>
      <c r="AE169" s="4">
        <f>IF(AND(I169="STANDARD",Q169="YES",H169&lt;'azure-standard-disk-prices'!B2, H169&gt;0),1+IF(M169="YES",1),"")</f>
        <v>0</v>
      </c>
      <c r="AF169" s="4">
        <f>IF(AND(I169="STANDARD",Q169="YES",H169&gt;'azure-standard-disk-prices'!B2,H169&lt;'azure-standard-disk-prices'!B3),1+IF(M169="YES",1),"")</f>
        <v>0</v>
      </c>
      <c r="AG169" s="4">
        <f>IF(AND(I169="STANDARD",Q169="YES",H169&gt;'azure-standard-disk-prices'!B3,H169&lt;'azure-standard-disk-prices'!B4),1+IF(M169="YES",1),"")</f>
        <v>0</v>
      </c>
      <c r="AH169" s="4">
        <f>IF(AND(I169="STANDARD",Q169="YES",H169&gt;'azure-standard-disk-prices'!B4,H169&lt;'azure-standard-disk-prices'!B5),1+IF(M169="YES",1),"")</f>
        <v>0</v>
      </c>
      <c r="AI169" s="4">
        <f>IF(AND(I169="STANDARD",Q169="YES",H169&gt;'azure-standard-disk-prices'!B5,H169&lt;'azure-standard-disk-prices'!B6),1+IF(M169="YES",1),"")</f>
        <v>0</v>
      </c>
      <c r="AJ169" s="4">
        <f>IF(AND(I169="STANDARD",Q169="YES",H169&gt;'azure-standard-disk-prices'!B6,H169&lt;'azure-standard-disk-prices'!B7),1+IF(M169="YES",1),"")</f>
        <v>0</v>
      </c>
      <c r="AK169" s="4">
        <f>IF(AND(I169="STANDARD",Q169="YES",H169&gt;'azure-standard-disk-prices'!B7,H169&lt;'azure-standard-disk-prices'!B8),1+IF(M169="YES",1),"")</f>
        <v>0</v>
      </c>
      <c r="AL169" s="4">
        <f>IF(AND(I169="STANDARD",Q169="YES",H169&gt;'azure-standard-disk-prices'!B8,H169&lt;'azure-standard-disk-prices'!B9),1+IF(M169="YES",1),"")</f>
        <v>0</v>
      </c>
      <c r="AM169" s="4">
        <f>IF(AND(I168="PREMIUM",Q168="YES",H168&lt;'azure-premium-disk-prices'!B2,H168&gt;0),1+IF(M168="YES",1),"")</f>
        <v>0</v>
      </c>
      <c r="AN169" s="4">
        <f>IF(AND(I168="PREMIUM",Q168="YES",H168&gt;'azure-premium-disk-prices'!B2,H168&lt;'azure-premium-disk-prices'!B3),1+IF(M168="YES",1),"")</f>
        <v>0</v>
      </c>
      <c r="AO169" s="4">
        <f>IF(AND(I168="PREMIUM",Q168="YES",H168&gt;'azure-premium-disk-prices'!B3,H168&lt;'azure-premium-disk-prices'!B4),1+IF(M168="YES",1),"")</f>
        <v>0</v>
      </c>
      <c r="AP169" s="4">
        <f>IF(AND(I168="PREMIUM",Q168="YES",H168&gt;'azure-premium-disk-prices'!B4,H168&lt;'azure-premium-disk-prices'!B5),1+IF(M168="YES",1),"")</f>
        <v>0</v>
      </c>
      <c r="AQ169" s="4">
        <f>IF(AND(I168="PREMIUM",Q168="YES",H168&gt;'azure-premium-disk-prices'!B5,H168&lt;'azure-premium-disk-prices'!B6),1+IF(M168="YES",1),"")</f>
        <v>0</v>
      </c>
      <c r="AR169" s="4">
        <f>IF(AND(I168="PREMIUM",Q168="YES",H168&gt;'azure-premium-disk-prices'!B6,H168&lt;'azure-premium-disk-prices'!B7),1+IF(M168="YES",1),"")</f>
        <v>0</v>
      </c>
      <c r="AS169" s="4">
        <f>IF(AND(I168="PREMIUM",Q168="YES",H168&gt;'azure-premium-disk-prices'!B7,H168&lt;'azure-premium-disk-prices'!B8),1+IF(M168="YES",1),"")</f>
        <v>0</v>
      </c>
      <c r="AT169" s="4">
        <f>IF(AND(I168="PREMIUM",Q168="YES",H168&gt;'azure-premium-disk-prices'!B8,H168&lt;'azure-premium-disk-prices'!B9),1+IF(M168="YES",1),"")</f>
        <v>0</v>
      </c>
      <c r="AU169" s="4">
        <f>IF(AND(M169="YES", Q169="YES"),1,"")</f>
        <v>0</v>
      </c>
      <c r="AV169" s="4">
        <f>IF(AND(J169="STANDARD", Q169="YES"), IF(M169="YES",2,1) ,"")</f>
        <v>0</v>
      </c>
      <c r="AW169" s="4">
        <f>IF( AND(J169="PREMIUM",  Q169="YES"), IF(M169="YES",2,1) ,"")</f>
        <v>0</v>
      </c>
    </row>
    <row r="170" spans="5:49">
      <c r="E170" s="3"/>
      <c r="F170" s="3"/>
      <c r="G170" s="3"/>
      <c r="H170" s="3"/>
      <c r="I170" s="3" t="s">
        <v>10</v>
      </c>
      <c r="J170" s="3" t="s">
        <v>10</v>
      </c>
      <c r="K170" s="3" t="s">
        <v>7</v>
      </c>
      <c r="L170" s="3" t="s">
        <v>7</v>
      </c>
      <c r="M170" s="3" t="s">
        <v>7</v>
      </c>
      <c r="N170" s="3">
        <v>730</v>
      </c>
      <c r="O170" s="3" t="s">
        <v>7</v>
      </c>
      <c r="P170" s="3" t="s">
        <v>3</v>
      </c>
      <c r="Q170" s="3">
        <f>IF(AND(E170&lt;&gt;"", F170&lt;&gt;"", G170&lt;&gt;"", H170&lt;&gt;"", I170&lt;&gt;"", J170&lt;&gt;"", K170&lt;&gt;"", L170&lt;&gt;"", M170&lt;&gt;"", N170&lt;&gt;"", O170&lt;&gt;""),"YES","NO")</f>
        <v>0</v>
      </c>
      <c r="R170" s="4">
        <f>IF(AD170=AA170, U170, IF(AD170=AB170,W170,Y170))</f>
        <v>0</v>
      </c>
      <c r="S170" s="4">
        <f>AD170</f>
        <v>0</v>
      </c>
      <c r="T170" s="4">
        <f> IF(AA170="" ,"",IF(AD170=AA170, "PAYG", IF(AD170=AB170,"1Y RI","3Y RI")))</f>
        <v>0</v>
      </c>
      <c r="U170" s="4">
        <f>IF(Q170="YES",VLOOKUP(V170 &amp; K170 &amp; L170,'azure-vm-prices-base'!G$2:H$118, 2, 0),"")</f>
        <v>0</v>
      </c>
      <c r="V170" s="4">
        <f>IF(Q170="YES", IF(O170="YES" , _xlfn.MINIFS('azure-vm-prices-base'!C$2:C$117, 'azure-vm-prices-base'!A$2:A$117,"&gt;="&amp;F170*(100-$B$2)/100, 'azure-vm-prices-base'!B$2:B$117,"&gt;="&amp;G170*(100-$B$2)/100, 'azure-vm-prices-base'!D$2:D$117,K170, 'azure-vm-prices-base'!E$2:E$117,L170), _xlfn.MINIFS('azure-vm-prices-base'!I$2:I$117, 'azure-vm-prices-base'!A$2:A$117,"&gt;="&amp;F170*(100-$B$2)/100, 'azure-vm-prices-base'!B$2:B$117,"&gt;="&amp;G170*(100-$B$2)/100, 'azure-vm-prices-base'!D$2:D$117,K170, 'azure-vm-prices-base'!E$2:E$117,L170)),"")</f>
        <v>0</v>
      </c>
      <c r="W170" s="4">
        <f>IF(Q170="YES",VLOOKUP(X170 &amp; K170 &amp; L170,'azure-vm-prices-1Y'!G$2:H$118  , 2, 0),"")</f>
        <v>0</v>
      </c>
      <c r="X170" s="4">
        <f>IF(Q170="YES", IF(O170="YES" , _xlfn.MINIFS('azure-vm-prices-1Y'!C$2:C$117,   'azure-vm-prices-1Y'!A$2:A$117  ,"&gt;="&amp;F170*(100-$B$2)/100, 'azure-vm-prices-1Y'!B$2:B$117  ,"&gt;="&amp;G170*(100-$B$2)/100, 'azure-vm-prices-1Y'!D$2:D$117,  K170, 'azure-vm-prices-1Y'!E$2:E$117,  L170), _xlfn.MINIFS('azure-vm-prices-1Y'!I$2:I$117,   'azure-vm-prices-1Y'!A$2:A$117  ,"&gt;="&amp;F170*(100-$B$2)/100, 'azure-vm-prices-1Y'!B$2:B$117,  "&gt;="&amp;G170*(100-$B$2)/100, 'azure-vm-prices-1Y'!D$2:D$117,  K170, 'azure-vm-prices-1Y'!E$2:E$117,  L170)),"")</f>
        <v>0</v>
      </c>
      <c r="Y170" s="4">
        <f>IF(Q170="YES",VLOOKUP(Z170 &amp; K170 &amp; L170,'azure-vm-prices-3Y'!G$2:H$118  , 2, 0),"")</f>
        <v>0</v>
      </c>
      <c r="Z170" s="4">
        <f>IF(Q170="YES", IF(O170="YES" , _xlfn.MINIFS('azure-vm-prices-3Y'!C$2:C$117,   'azure-vm-prices-3Y'!A$2:A$117  ,"&gt;="&amp;F170*(100-$B$2)/100, 'azure-vm-prices-3Y'!B$2:B$117  ,"&gt;="&amp;G170*(100-$B$2)/100, 'azure-vm-prices-3Y'!D$2:D$117,  K170, 'azure-vm-prices-3Y'!E$2:E$117,  L170), _xlfn.MINIFS('azure-vm-prices-3Y'!I$2:I$117,   'azure-vm-prices-3Y'!A$2:A$117  ,"&gt;="&amp;F170*(100-$B$2)/100, 'azure-vm-prices-3Y'!B$2:B$117,  "&gt;="&amp;G170*(100-$B$2)/100, 'azure-vm-prices-3Y'!D$2:D$117,  K170, 'azure-vm-prices-3Y'!E$2:E$117,  L170)),"")</f>
        <v>0</v>
      </c>
      <c r="AA170" s="4">
        <f>IF(Q170="YES",N170*V170*12,"")</f>
        <v>0</v>
      </c>
      <c r="AB170" s="4">
        <f>IF(Q170="YES",X170*8760,"")</f>
        <v>0</v>
      </c>
      <c r="AC170" s="4">
        <f>IF(Q170="YES",Z170*8760,"")</f>
        <v>0</v>
      </c>
      <c r="AD170" s="4">
        <f>IF(Q170="YES",IF(P170="YES", MIN(AA170:AC170), AA170),"")</f>
        <v>0</v>
      </c>
      <c r="AE170" s="4">
        <f>IF(AND(I170="STANDARD",Q170="YES",H170&lt;'azure-standard-disk-prices'!B2, H170&gt;0),1+IF(M170="YES",1),"")</f>
        <v>0</v>
      </c>
      <c r="AF170" s="4">
        <f>IF(AND(I170="STANDARD",Q170="YES",H170&gt;'azure-standard-disk-prices'!B2,H170&lt;'azure-standard-disk-prices'!B3),1+IF(M170="YES",1),"")</f>
        <v>0</v>
      </c>
      <c r="AG170" s="4">
        <f>IF(AND(I170="STANDARD",Q170="YES",H170&gt;'azure-standard-disk-prices'!B3,H170&lt;'azure-standard-disk-prices'!B4),1+IF(M170="YES",1),"")</f>
        <v>0</v>
      </c>
      <c r="AH170" s="4">
        <f>IF(AND(I170="STANDARD",Q170="YES",H170&gt;'azure-standard-disk-prices'!B4,H170&lt;'azure-standard-disk-prices'!B5),1+IF(M170="YES",1),"")</f>
        <v>0</v>
      </c>
      <c r="AI170" s="4">
        <f>IF(AND(I170="STANDARD",Q170="YES",H170&gt;'azure-standard-disk-prices'!B5,H170&lt;'azure-standard-disk-prices'!B6),1+IF(M170="YES",1),"")</f>
        <v>0</v>
      </c>
      <c r="AJ170" s="4">
        <f>IF(AND(I170="STANDARD",Q170="YES",H170&gt;'azure-standard-disk-prices'!B6,H170&lt;'azure-standard-disk-prices'!B7),1+IF(M170="YES",1),"")</f>
        <v>0</v>
      </c>
      <c r="AK170" s="4">
        <f>IF(AND(I170="STANDARD",Q170="YES",H170&gt;'azure-standard-disk-prices'!B7,H170&lt;'azure-standard-disk-prices'!B8),1+IF(M170="YES",1),"")</f>
        <v>0</v>
      </c>
      <c r="AL170" s="4">
        <f>IF(AND(I170="STANDARD",Q170="YES",H170&gt;'azure-standard-disk-prices'!B8,H170&lt;'azure-standard-disk-prices'!B9),1+IF(M170="YES",1),"")</f>
        <v>0</v>
      </c>
      <c r="AM170" s="4">
        <f>IF(AND(I169="PREMIUM",Q169="YES",H169&lt;'azure-premium-disk-prices'!B2,H169&gt;0),1+IF(M169="YES",1),"")</f>
        <v>0</v>
      </c>
      <c r="AN170" s="4">
        <f>IF(AND(I169="PREMIUM",Q169="YES",H169&gt;'azure-premium-disk-prices'!B2,H169&lt;'azure-premium-disk-prices'!B3),1+IF(M169="YES",1),"")</f>
        <v>0</v>
      </c>
      <c r="AO170" s="4">
        <f>IF(AND(I169="PREMIUM",Q169="YES",H169&gt;'azure-premium-disk-prices'!B3,H169&lt;'azure-premium-disk-prices'!B4),1+IF(M169="YES",1),"")</f>
        <v>0</v>
      </c>
      <c r="AP170" s="4">
        <f>IF(AND(I169="PREMIUM",Q169="YES",H169&gt;'azure-premium-disk-prices'!B4,H169&lt;'azure-premium-disk-prices'!B5),1+IF(M169="YES",1),"")</f>
        <v>0</v>
      </c>
      <c r="AQ170" s="4">
        <f>IF(AND(I169="PREMIUM",Q169="YES",H169&gt;'azure-premium-disk-prices'!B5,H169&lt;'azure-premium-disk-prices'!B6),1+IF(M169="YES",1),"")</f>
        <v>0</v>
      </c>
      <c r="AR170" s="4">
        <f>IF(AND(I169="PREMIUM",Q169="YES",H169&gt;'azure-premium-disk-prices'!B6,H169&lt;'azure-premium-disk-prices'!B7),1+IF(M169="YES",1),"")</f>
        <v>0</v>
      </c>
      <c r="AS170" s="4">
        <f>IF(AND(I169="PREMIUM",Q169="YES",H169&gt;'azure-premium-disk-prices'!B7,H169&lt;'azure-premium-disk-prices'!B8),1+IF(M169="YES",1),"")</f>
        <v>0</v>
      </c>
      <c r="AT170" s="4">
        <f>IF(AND(I169="PREMIUM",Q169="YES",H169&gt;'azure-premium-disk-prices'!B8,H169&lt;'azure-premium-disk-prices'!B9),1+IF(M169="YES",1),"")</f>
        <v>0</v>
      </c>
      <c r="AU170" s="4">
        <f>IF(AND(M170="YES", Q170="YES"),1,"")</f>
        <v>0</v>
      </c>
      <c r="AV170" s="4">
        <f>IF(AND(J170="STANDARD", Q170="YES"), IF(M170="YES",2,1) ,"")</f>
        <v>0</v>
      </c>
      <c r="AW170" s="4">
        <f>IF( AND(J170="PREMIUM",  Q170="YES"), IF(M170="YES",2,1) ,"")</f>
        <v>0</v>
      </c>
    </row>
    <row r="171" spans="5:49">
      <c r="E171" s="3"/>
      <c r="F171" s="3"/>
      <c r="G171" s="3"/>
      <c r="H171" s="3"/>
      <c r="I171" s="3" t="s">
        <v>10</v>
      </c>
      <c r="J171" s="3" t="s">
        <v>10</v>
      </c>
      <c r="K171" s="3" t="s">
        <v>7</v>
      </c>
      <c r="L171" s="3" t="s">
        <v>7</v>
      </c>
      <c r="M171" s="3" t="s">
        <v>7</v>
      </c>
      <c r="N171" s="3">
        <v>730</v>
      </c>
      <c r="O171" s="3" t="s">
        <v>7</v>
      </c>
      <c r="P171" s="3" t="s">
        <v>3</v>
      </c>
      <c r="Q171" s="3">
        <f>IF(AND(E171&lt;&gt;"", F171&lt;&gt;"", G171&lt;&gt;"", H171&lt;&gt;"", I171&lt;&gt;"", J171&lt;&gt;"", K171&lt;&gt;"", L171&lt;&gt;"", M171&lt;&gt;"", N171&lt;&gt;"", O171&lt;&gt;""),"YES","NO")</f>
        <v>0</v>
      </c>
      <c r="R171" s="4">
        <f>IF(AD171=AA171, U171, IF(AD171=AB171,W171,Y171))</f>
        <v>0</v>
      </c>
      <c r="S171" s="4">
        <f>AD171</f>
        <v>0</v>
      </c>
      <c r="T171" s="4">
        <f> IF(AA171="" ,"",IF(AD171=AA171, "PAYG", IF(AD171=AB171,"1Y RI","3Y RI")))</f>
        <v>0</v>
      </c>
      <c r="U171" s="4">
        <f>IF(Q171="YES",VLOOKUP(V171 &amp; K171 &amp; L171,'azure-vm-prices-base'!G$2:H$118, 2, 0),"")</f>
        <v>0</v>
      </c>
      <c r="V171" s="4">
        <f>IF(Q171="YES", IF(O171="YES" , _xlfn.MINIFS('azure-vm-prices-base'!C$2:C$117, 'azure-vm-prices-base'!A$2:A$117,"&gt;="&amp;F171*(100-$B$2)/100, 'azure-vm-prices-base'!B$2:B$117,"&gt;="&amp;G171*(100-$B$2)/100, 'azure-vm-prices-base'!D$2:D$117,K171, 'azure-vm-prices-base'!E$2:E$117,L171), _xlfn.MINIFS('azure-vm-prices-base'!I$2:I$117, 'azure-vm-prices-base'!A$2:A$117,"&gt;="&amp;F171*(100-$B$2)/100, 'azure-vm-prices-base'!B$2:B$117,"&gt;="&amp;G171*(100-$B$2)/100, 'azure-vm-prices-base'!D$2:D$117,K171, 'azure-vm-prices-base'!E$2:E$117,L171)),"")</f>
        <v>0</v>
      </c>
      <c r="W171" s="4">
        <f>IF(Q171="YES",VLOOKUP(X171 &amp; K171 &amp; L171,'azure-vm-prices-1Y'!G$2:H$118  , 2, 0),"")</f>
        <v>0</v>
      </c>
      <c r="X171" s="4">
        <f>IF(Q171="YES", IF(O171="YES" , _xlfn.MINIFS('azure-vm-prices-1Y'!C$2:C$117,   'azure-vm-prices-1Y'!A$2:A$117  ,"&gt;="&amp;F171*(100-$B$2)/100, 'azure-vm-prices-1Y'!B$2:B$117  ,"&gt;="&amp;G171*(100-$B$2)/100, 'azure-vm-prices-1Y'!D$2:D$117,  K171, 'azure-vm-prices-1Y'!E$2:E$117,  L171), _xlfn.MINIFS('azure-vm-prices-1Y'!I$2:I$117,   'azure-vm-prices-1Y'!A$2:A$117  ,"&gt;="&amp;F171*(100-$B$2)/100, 'azure-vm-prices-1Y'!B$2:B$117,  "&gt;="&amp;G171*(100-$B$2)/100, 'azure-vm-prices-1Y'!D$2:D$117,  K171, 'azure-vm-prices-1Y'!E$2:E$117,  L171)),"")</f>
        <v>0</v>
      </c>
      <c r="Y171" s="4">
        <f>IF(Q171="YES",VLOOKUP(Z171 &amp; K171 &amp; L171,'azure-vm-prices-3Y'!G$2:H$118  , 2, 0),"")</f>
        <v>0</v>
      </c>
      <c r="Z171" s="4">
        <f>IF(Q171="YES", IF(O171="YES" , _xlfn.MINIFS('azure-vm-prices-3Y'!C$2:C$117,   'azure-vm-prices-3Y'!A$2:A$117  ,"&gt;="&amp;F171*(100-$B$2)/100, 'azure-vm-prices-3Y'!B$2:B$117  ,"&gt;="&amp;G171*(100-$B$2)/100, 'azure-vm-prices-3Y'!D$2:D$117,  K171, 'azure-vm-prices-3Y'!E$2:E$117,  L171), _xlfn.MINIFS('azure-vm-prices-3Y'!I$2:I$117,   'azure-vm-prices-3Y'!A$2:A$117  ,"&gt;="&amp;F171*(100-$B$2)/100, 'azure-vm-prices-3Y'!B$2:B$117,  "&gt;="&amp;G171*(100-$B$2)/100, 'azure-vm-prices-3Y'!D$2:D$117,  K171, 'azure-vm-prices-3Y'!E$2:E$117,  L171)),"")</f>
        <v>0</v>
      </c>
      <c r="AA171" s="4">
        <f>IF(Q171="YES",N171*V171*12,"")</f>
        <v>0</v>
      </c>
      <c r="AB171" s="4">
        <f>IF(Q171="YES",X171*8760,"")</f>
        <v>0</v>
      </c>
      <c r="AC171" s="4">
        <f>IF(Q171="YES",Z171*8760,"")</f>
        <v>0</v>
      </c>
      <c r="AD171" s="4">
        <f>IF(Q171="YES",IF(P171="YES", MIN(AA171:AC171), AA171),"")</f>
        <v>0</v>
      </c>
      <c r="AE171" s="4">
        <f>IF(AND(I171="STANDARD",Q171="YES",H171&lt;'azure-standard-disk-prices'!B2, H171&gt;0),1+IF(M171="YES",1),"")</f>
        <v>0</v>
      </c>
      <c r="AF171" s="4">
        <f>IF(AND(I171="STANDARD",Q171="YES",H171&gt;'azure-standard-disk-prices'!B2,H171&lt;'azure-standard-disk-prices'!B3),1+IF(M171="YES",1),"")</f>
        <v>0</v>
      </c>
      <c r="AG171" s="4">
        <f>IF(AND(I171="STANDARD",Q171="YES",H171&gt;'azure-standard-disk-prices'!B3,H171&lt;'azure-standard-disk-prices'!B4),1+IF(M171="YES",1),"")</f>
        <v>0</v>
      </c>
      <c r="AH171" s="4">
        <f>IF(AND(I171="STANDARD",Q171="YES",H171&gt;'azure-standard-disk-prices'!B4,H171&lt;'azure-standard-disk-prices'!B5),1+IF(M171="YES",1),"")</f>
        <v>0</v>
      </c>
      <c r="AI171" s="4">
        <f>IF(AND(I171="STANDARD",Q171="YES",H171&gt;'azure-standard-disk-prices'!B5,H171&lt;'azure-standard-disk-prices'!B6),1+IF(M171="YES",1),"")</f>
        <v>0</v>
      </c>
      <c r="AJ171" s="4">
        <f>IF(AND(I171="STANDARD",Q171="YES",H171&gt;'azure-standard-disk-prices'!B6,H171&lt;'azure-standard-disk-prices'!B7),1+IF(M171="YES",1),"")</f>
        <v>0</v>
      </c>
      <c r="AK171" s="4">
        <f>IF(AND(I171="STANDARD",Q171="YES",H171&gt;'azure-standard-disk-prices'!B7,H171&lt;'azure-standard-disk-prices'!B8),1+IF(M171="YES",1),"")</f>
        <v>0</v>
      </c>
      <c r="AL171" s="4">
        <f>IF(AND(I171="STANDARD",Q171="YES",H171&gt;'azure-standard-disk-prices'!B8,H171&lt;'azure-standard-disk-prices'!B9),1+IF(M171="YES",1),"")</f>
        <v>0</v>
      </c>
      <c r="AM171" s="4">
        <f>IF(AND(I170="PREMIUM",Q170="YES",H170&lt;'azure-premium-disk-prices'!B2,H170&gt;0),1+IF(M170="YES",1),"")</f>
        <v>0</v>
      </c>
      <c r="AN171" s="4">
        <f>IF(AND(I170="PREMIUM",Q170="YES",H170&gt;'azure-premium-disk-prices'!B2,H170&lt;'azure-premium-disk-prices'!B3),1+IF(M170="YES",1),"")</f>
        <v>0</v>
      </c>
      <c r="AO171" s="4">
        <f>IF(AND(I170="PREMIUM",Q170="YES",H170&gt;'azure-premium-disk-prices'!B3,H170&lt;'azure-premium-disk-prices'!B4),1+IF(M170="YES",1),"")</f>
        <v>0</v>
      </c>
      <c r="AP171" s="4">
        <f>IF(AND(I170="PREMIUM",Q170="YES",H170&gt;'azure-premium-disk-prices'!B4,H170&lt;'azure-premium-disk-prices'!B5),1+IF(M170="YES",1),"")</f>
        <v>0</v>
      </c>
      <c r="AQ171" s="4">
        <f>IF(AND(I170="PREMIUM",Q170="YES",H170&gt;'azure-premium-disk-prices'!B5,H170&lt;'azure-premium-disk-prices'!B6),1+IF(M170="YES",1),"")</f>
        <v>0</v>
      </c>
      <c r="AR171" s="4">
        <f>IF(AND(I170="PREMIUM",Q170="YES",H170&gt;'azure-premium-disk-prices'!B6,H170&lt;'azure-premium-disk-prices'!B7),1+IF(M170="YES",1),"")</f>
        <v>0</v>
      </c>
      <c r="AS171" s="4">
        <f>IF(AND(I170="PREMIUM",Q170="YES",H170&gt;'azure-premium-disk-prices'!B7,H170&lt;'azure-premium-disk-prices'!B8),1+IF(M170="YES",1),"")</f>
        <v>0</v>
      </c>
      <c r="AT171" s="4">
        <f>IF(AND(I170="PREMIUM",Q170="YES",H170&gt;'azure-premium-disk-prices'!B8,H170&lt;'azure-premium-disk-prices'!B9),1+IF(M170="YES",1),"")</f>
        <v>0</v>
      </c>
      <c r="AU171" s="4">
        <f>IF(AND(M171="YES", Q171="YES"),1,"")</f>
        <v>0</v>
      </c>
      <c r="AV171" s="4">
        <f>IF(AND(J171="STANDARD", Q171="YES"), IF(M171="YES",2,1) ,"")</f>
        <v>0</v>
      </c>
      <c r="AW171" s="4">
        <f>IF( AND(J171="PREMIUM",  Q171="YES"), IF(M171="YES",2,1) ,"")</f>
        <v>0</v>
      </c>
    </row>
    <row r="172" spans="5:49">
      <c r="E172" s="3"/>
      <c r="F172" s="3"/>
      <c r="G172" s="3"/>
      <c r="H172" s="3"/>
      <c r="I172" s="3" t="s">
        <v>10</v>
      </c>
      <c r="J172" s="3" t="s">
        <v>10</v>
      </c>
      <c r="K172" s="3" t="s">
        <v>7</v>
      </c>
      <c r="L172" s="3" t="s">
        <v>7</v>
      </c>
      <c r="M172" s="3" t="s">
        <v>7</v>
      </c>
      <c r="N172" s="3">
        <v>730</v>
      </c>
      <c r="O172" s="3" t="s">
        <v>7</v>
      </c>
      <c r="P172" s="3" t="s">
        <v>3</v>
      </c>
      <c r="Q172" s="3">
        <f>IF(AND(E172&lt;&gt;"", F172&lt;&gt;"", G172&lt;&gt;"", H172&lt;&gt;"", I172&lt;&gt;"", J172&lt;&gt;"", K172&lt;&gt;"", L172&lt;&gt;"", M172&lt;&gt;"", N172&lt;&gt;"", O172&lt;&gt;""),"YES","NO")</f>
        <v>0</v>
      </c>
      <c r="R172" s="4">
        <f>IF(AD172=AA172, U172, IF(AD172=AB172,W172,Y172))</f>
        <v>0</v>
      </c>
      <c r="S172" s="4">
        <f>AD172</f>
        <v>0</v>
      </c>
      <c r="T172" s="4">
        <f> IF(AA172="" ,"",IF(AD172=AA172, "PAYG", IF(AD172=AB172,"1Y RI","3Y RI")))</f>
        <v>0</v>
      </c>
      <c r="U172" s="4">
        <f>IF(Q172="YES",VLOOKUP(V172 &amp; K172 &amp; L172,'azure-vm-prices-base'!G$2:H$118, 2, 0),"")</f>
        <v>0</v>
      </c>
      <c r="V172" s="4">
        <f>IF(Q172="YES", IF(O172="YES" , _xlfn.MINIFS('azure-vm-prices-base'!C$2:C$117, 'azure-vm-prices-base'!A$2:A$117,"&gt;="&amp;F172*(100-$B$2)/100, 'azure-vm-prices-base'!B$2:B$117,"&gt;="&amp;G172*(100-$B$2)/100, 'azure-vm-prices-base'!D$2:D$117,K172, 'azure-vm-prices-base'!E$2:E$117,L172), _xlfn.MINIFS('azure-vm-prices-base'!I$2:I$117, 'azure-vm-prices-base'!A$2:A$117,"&gt;="&amp;F172*(100-$B$2)/100, 'azure-vm-prices-base'!B$2:B$117,"&gt;="&amp;G172*(100-$B$2)/100, 'azure-vm-prices-base'!D$2:D$117,K172, 'azure-vm-prices-base'!E$2:E$117,L172)),"")</f>
        <v>0</v>
      </c>
      <c r="W172" s="4">
        <f>IF(Q172="YES",VLOOKUP(X172 &amp; K172 &amp; L172,'azure-vm-prices-1Y'!G$2:H$118  , 2, 0),"")</f>
        <v>0</v>
      </c>
      <c r="X172" s="4">
        <f>IF(Q172="YES", IF(O172="YES" , _xlfn.MINIFS('azure-vm-prices-1Y'!C$2:C$117,   'azure-vm-prices-1Y'!A$2:A$117  ,"&gt;="&amp;F172*(100-$B$2)/100, 'azure-vm-prices-1Y'!B$2:B$117  ,"&gt;="&amp;G172*(100-$B$2)/100, 'azure-vm-prices-1Y'!D$2:D$117,  K172, 'azure-vm-prices-1Y'!E$2:E$117,  L172), _xlfn.MINIFS('azure-vm-prices-1Y'!I$2:I$117,   'azure-vm-prices-1Y'!A$2:A$117  ,"&gt;="&amp;F172*(100-$B$2)/100, 'azure-vm-prices-1Y'!B$2:B$117,  "&gt;="&amp;G172*(100-$B$2)/100, 'azure-vm-prices-1Y'!D$2:D$117,  K172, 'azure-vm-prices-1Y'!E$2:E$117,  L172)),"")</f>
        <v>0</v>
      </c>
      <c r="Y172" s="4">
        <f>IF(Q172="YES",VLOOKUP(Z172 &amp; K172 &amp; L172,'azure-vm-prices-3Y'!G$2:H$118  , 2, 0),"")</f>
        <v>0</v>
      </c>
      <c r="Z172" s="4">
        <f>IF(Q172="YES", IF(O172="YES" , _xlfn.MINIFS('azure-vm-prices-3Y'!C$2:C$117,   'azure-vm-prices-3Y'!A$2:A$117  ,"&gt;="&amp;F172*(100-$B$2)/100, 'azure-vm-prices-3Y'!B$2:B$117  ,"&gt;="&amp;G172*(100-$B$2)/100, 'azure-vm-prices-3Y'!D$2:D$117,  K172, 'azure-vm-prices-3Y'!E$2:E$117,  L172), _xlfn.MINIFS('azure-vm-prices-3Y'!I$2:I$117,   'azure-vm-prices-3Y'!A$2:A$117  ,"&gt;="&amp;F172*(100-$B$2)/100, 'azure-vm-prices-3Y'!B$2:B$117,  "&gt;="&amp;G172*(100-$B$2)/100, 'azure-vm-prices-3Y'!D$2:D$117,  K172, 'azure-vm-prices-3Y'!E$2:E$117,  L172)),"")</f>
        <v>0</v>
      </c>
      <c r="AA172" s="4">
        <f>IF(Q172="YES",N172*V172*12,"")</f>
        <v>0</v>
      </c>
      <c r="AB172" s="4">
        <f>IF(Q172="YES",X172*8760,"")</f>
        <v>0</v>
      </c>
      <c r="AC172" s="4">
        <f>IF(Q172="YES",Z172*8760,"")</f>
        <v>0</v>
      </c>
      <c r="AD172" s="4">
        <f>IF(Q172="YES",IF(P172="YES", MIN(AA172:AC172), AA172),"")</f>
        <v>0</v>
      </c>
      <c r="AE172" s="4">
        <f>IF(AND(I172="STANDARD",Q172="YES",H172&lt;'azure-standard-disk-prices'!B2, H172&gt;0),1+IF(M172="YES",1),"")</f>
        <v>0</v>
      </c>
      <c r="AF172" s="4">
        <f>IF(AND(I172="STANDARD",Q172="YES",H172&gt;'azure-standard-disk-prices'!B2,H172&lt;'azure-standard-disk-prices'!B3),1+IF(M172="YES",1),"")</f>
        <v>0</v>
      </c>
      <c r="AG172" s="4">
        <f>IF(AND(I172="STANDARD",Q172="YES",H172&gt;'azure-standard-disk-prices'!B3,H172&lt;'azure-standard-disk-prices'!B4),1+IF(M172="YES",1),"")</f>
        <v>0</v>
      </c>
      <c r="AH172" s="4">
        <f>IF(AND(I172="STANDARD",Q172="YES",H172&gt;'azure-standard-disk-prices'!B4,H172&lt;'azure-standard-disk-prices'!B5),1+IF(M172="YES",1),"")</f>
        <v>0</v>
      </c>
      <c r="AI172" s="4">
        <f>IF(AND(I172="STANDARD",Q172="YES",H172&gt;'azure-standard-disk-prices'!B5,H172&lt;'azure-standard-disk-prices'!B6),1+IF(M172="YES",1),"")</f>
        <v>0</v>
      </c>
      <c r="AJ172" s="4">
        <f>IF(AND(I172="STANDARD",Q172="YES",H172&gt;'azure-standard-disk-prices'!B6,H172&lt;'azure-standard-disk-prices'!B7),1+IF(M172="YES",1),"")</f>
        <v>0</v>
      </c>
      <c r="AK172" s="4">
        <f>IF(AND(I172="STANDARD",Q172="YES",H172&gt;'azure-standard-disk-prices'!B7,H172&lt;'azure-standard-disk-prices'!B8),1+IF(M172="YES",1),"")</f>
        <v>0</v>
      </c>
      <c r="AL172" s="4">
        <f>IF(AND(I172="STANDARD",Q172="YES",H172&gt;'azure-standard-disk-prices'!B8,H172&lt;'azure-standard-disk-prices'!B9),1+IF(M172="YES",1),"")</f>
        <v>0</v>
      </c>
      <c r="AM172" s="4">
        <f>IF(AND(I171="PREMIUM",Q171="YES",H171&lt;'azure-premium-disk-prices'!B2,H171&gt;0),1+IF(M171="YES",1),"")</f>
        <v>0</v>
      </c>
      <c r="AN172" s="4">
        <f>IF(AND(I171="PREMIUM",Q171="YES",H171&gt;'azure-premium-disk-prices'!B2,H171&lt;'azure-premium-disk-prices'!B3),1+IF(M171="YES",1),"")</f>
        <v>0</v>
      </c>
      <c r="AO172" s="4">
        <f>IF(AND(I171="PREMIUM",Q171="YES",H171&gt;'azure-premium-disk-prices'!B3,H171&lt;'azure-premium-disk-prices'!B4),1+IF(M171="YES",1),"")</f>
        <v>0</v>
      </c>
      <c r="AP172" s="4">
        <f>IF(AND(I171="PREMIUM",Q171="YES",H171&gt;'azure-premium-disk-prices'!B4,H171&lt;'azure-premium-disk-prices'!B5),1+IF(M171="YES",1),"")</f>
        <v>0</v>
      </c>
      <c r="AQ172" s="4">
        <f>IF(AND(I171="PREMIUM",Q171="YES",H171&gt;'azure-premium-disk-prices'!B5,H171&lt;'azure-premium-disk-prices'!B6),1+IF(M171="YES",1),"")</f>
        <v>0</v>
      </c>
      <c r="AR172" s="4">
        <f>IF(AND(I171="PREMIUM",Q171="YES",H171&gt;'azure-premium-disk-prices'!B6,H171&lt;'azure-premium-disk-prices'!B7),1+IF(M171="YES",1),"")</f>
        <v>0</v>
      </c>
      <c r="AS172" s="4">
        <f>IF(AND(I171="PREMIUM",Q171="YES",H171&gt;'azure-premium-disk-prices'!B7,H171&lt;'azure-premium-disk-prices'!B8),1+IF(M171="YES",1),"")</f>
        <v>0</v>
      </c>
      <c r="AT172" s="4">
        <f>IF(AND(I171="PREMIUM",Q171="YES",H171&gt;'azure-premium-disk-prices'!B8,H171&lt;'azure-premium-disk-prices'!B9),1+IF(M171="YES",1),"")</f>
        <v>0</v>
      </c>
      <c r="AU172" s="4">
        <f>IF(AND(M172="YES", Q172="YES"),1,"")</f>
        <v>0</v>
      </c>
      <c r="AV172" s="4">
        <f>IF(AND(J172="STANDARD", Q172="YES"), IF(M172="YES",2,1) ,"")</f>
        <v>0</v>
      </c>
      <c r="AW172" s="4">
        <f>IF( AND(J172="PREMIUM",  Q172="YES"), IF(M172="YES",2,1) ,"")</f>
        <v>0</v>
      </c>
    </row>
    <row r="173" spans="5:49">
      <c r="E173" s="3"/>
      <c r="F173" s="3"/>
      <c r="G173" s="3"/>
      <c r="H173" s="3"/>
      <c r="I173" s="3" t="s">
        <v>10</v>
      </c>
      <c r="J173" s="3" t="s">
        <v>10</v>
      </c>
      <c r="K173" s="3" t="s">
        <v>7</v>
      </c>
      <c r="L173" s="3" t="s">
        <v>7</v>
      </c>
      <c r="M173" s="3" t="s">
        <v>7</v>
      </c>
      <c r="N173" s="3">
        <v>730</v>
      </c>
      <c r="O173" s="3" t="s">
        <v>7</v>
      </c>
      <c r="P173" s="3" t="s">
        <v>3</v>
      </c>
      <c r="Q173" s="3">
        <f>IF(AND(E173&lt;&gt;"", F173&lt;&gt;"", G173&lt;&gt;"", H173&lt;&gt;"", I173&lt;&gt;"", J173&lt;&gt;"", K173&lt;&gt;"", L173&lt;&gt;"", M173&lt;&gt;"", N173&lt;&gt;"", O173&lt;&gt;""),"YES","NO")</f>
        <v>0</v>
      </c>
      <c r="R173" s="4">
        <f>IF(AD173=AA173, U173, IF(AD173=AB173,W173,Y173))</f>
        <v>0</v>
      </c>
      <c r="S173" s="4">
        <f>AD173</f>
        <v>0</v>
      </c>
      <c r="T173" s="4">
        <f> IF(AA173="" ,"",IF(AD173=AA173, "PAYG", IF(AD173=AB173,"1Y RI","3Y RI")))</f>
        <v>0</v>
      </c>
      <c r="U173" s="4">
        <f>IF(Q173="YES",VLOOKUP(V173 &amp; K173 &amp; L173,'azure-vm-prices-base'!G$2:H$118, 2, 0),"")</f>
        <v>0</v>
      </c>
      <c r="V173" s="4">
        <f>IF(Q173="YES", IF(O173="YES" , _xlfn.MINIFS('azure-vm-prices-base'!C$2:C$117, 'azure-vm-prices-base'!A$2:A$117,"&gt;="&amp;F173*(100-$B$2)/100, 'azure-vm-prices-base'!B$2:B$117,"&gt;="&amp;G173*(100-$B$2)/100, 'azure-vm-prices-base'!D$2:D$117,K173, 'azure-vm-prices-base'!E$2:E$117,L173), _xlfn.MINIFS('azure-vm-prices-base'!I$2:I$117, 'azure-vm-prices-base'!A$2:A$117,"&gt;="&amp;F173*(100-$B$2)/100, 'azure-vm-prices-base'!B$2:B$117,"&gt;="&amp;G173*(100-$B$2)/100, 'azure-vm-prices-base'!D$2:D$117,K173, 'azure-vm-prices-base'!E$2:E$117,L173)),"")</f>
        <v>0</v>
      </c>
      <c r="W173" s="4">
        <f>IF(Q173="YES",VLOOKUP(X173 &amp; K173 &amp; L173,'azure-vm-prices-1Y'!G$2:H$118  , 2, 0),"")</f>
        <v>0</v>
      </c>
      <c r="X173" s="4">
        <f>IF(Q173="YES", IF(O173="YES" , _xlfn.MINIFS('azure-vm-prices-1Y'!C$2:C$117,   'azure-vm-prices-1Y'!A$2:A$117  ,"&gt;="&amp;F173*(100-$B$2)/100, 'azure-vm-prices-1Y'!B$2:B$117  ,"&gt;="&amp;G173*(100-$B$2)/100, 'azure-vm-prices-1Y'!D$2:D$117,  K173, 'azure-vm-prices-1Y'!E$2:E$117,  L173), _xlfn.MINIFS('azure-vm-prices-1Y'!I$2:I$117,   'azure-vm-prices-1Y'!A$2:A$117  ,"&gt;="&amp;F173*(100-$B$2)/100, 'azure-vm-prices-1Y'!B$2:B$117,  "&gt;="&amp;G173*(100-$B$2)/100, 'azure-vm-prices-1Y'!D$2:D$117,  K173, 'azure-vm-prices-1Y'!E$2:E$117,  L173)),"")</f>
        <v>0</v>
      </c>
      <c r="Y173" s="4">
        <f>IF(Q173="YES",VLOOKUP(Z173 &amp; K173 &amp; L173,'azure-vm-prices-3Y'!G$2:H$118  , 2, 0),"")</f>
        <v>0</v>
      </c>
      <c r="Z173" s="4">
        <f>IF(Q173="YES", IF(O173="YES" , _xlfn.MINIFS('azure-vm-prices-3Y'!C$2:C$117,   'azure-vm-prices-3Y'!A$2:A$117  ,"&gt;="&amp;F173*(100-$B$2)/100, 'azure-vm-prices-3Y'!B$2:B$117  ,"&gt;="&amp;G173*(100-$B$2)/100, 'azure-vm-prices-3Y'!D$2:D$117,  K173, 'azure-vm-prices-3Y'!E$2:E$117,  L173), _xlfn.MINIFS('azure-vm-prices-3Y'!I$2:I$117,   'azure-vm-prices-3Y'!A$2:A$117  ,"&gt;="&amp;F173*(100-$B$2)/100, 'azure-vm-prices-3Y'!B$2:B$117,  "&gt;="&amp;G173*(100-$B$2)/100, 'azure-vm-prices-3Y'!D$2:D$117,  K173, 'azure-vm-prices-3Y'!E$2:E$117,  L173)),"")</f>
        <v>0</v>
      </c>
      <c r="AA173" s="4">
        <f>IF(Q173="YES",N173*V173*12,"")</f>
        <v>0</v>
      </c>
      <c r="AB173" s="4">
        <f>IF(Q173="YES",X173*8760,"")</f>
        <v>0</v>
      </c>
      <c r="AC173" s="4">
        <f>IF(Q173="YES",Z173*8760,"")</f>
        <v>0</v>
      </c>
      <c r="AD173" s="4">
        <f>IF(Q173="YES",IF(P173="YES", MIN(AA173:AC173), AA173),"")</f>
        <v>0</v>
      </c>
      <c r="AE173" s="4">
        <f>IF(AND(I173="STANDARD",Q173="YES",H173&lt;'azure-standard-disk-prices'!B2, H173&gt;0),1+IF(M173="YES",1),"")</f>
        <v>0</v>
      </c>
      <c r="AF173" s="4">
        <f>IF(AND(I173="STANDARD",Q173="YES",H173&gt;'azure-standard-disk-prices'!B2,H173&lt;'azure-standard-disk-prices'!B3),1+IF(M173="YES",1),"")</f>
        <v>0</v>
      </c>
      <c r="AG173" s="4">
        <f>IF(AND(I173="STANDARD",Q173="YES",H173&gt;'azure-standard-disk-prices'!B3,H173&lt;'azure-standard-disk-prices'!B4),1+IF(M173="YES",1),"")</f>
        <v>0</v>
      </c>
      <c r="AH173" s="4">
        <f>IF(AND(I173="STANDARD",Q173="YES",H173&gt;'azure-standard-disk-prices'!B4,H173&lt;'azure-standard-disk-prices'!B5),1+IF(M173="YES",1),"")</f>
        <v>0</v>
      </c>
      <c r="AI173" s="4">
        <f>IF(AND(I173="STANDARD",Q173="YES",H173&gt;'azure-standard-disk-prices'!B5,H173&lt;'azure-standard-disk-prices'!B6),1+IF(M173="YES",1),"")</f>
        <v>0</v>
      </c>
      <c r="AJ173" s="4">
        <f>IF(AND(I173="STANDARD",Q173="YES",H173&gt;'azure-standard-disk-prices'!B6,H173&lt;'azure-standard-disk-prices'!B7),1+IF(M173="YES",1),"")</f>
        <v>0</v>
      </c>
      <c r="AK173" s="4">
        <f>IF(AND(I173="STANDARD",Q173="YES",H173&gt;'azure-standard-disk-prices'!B7,H173&lt;'azure-standard-disk-prices'!B8),1+IF(M173="YES",1),"")</f>
        <v>0</v>
      </c>
      <c r="AL173" s="4">
        <f>IF(AND(I173="STANDARD",Q173="YES",H173&gt;'azure-standard-disk-prices'!B8,H173&lt;'azure-standard-disk-prices'!B9),1+IF(M173="YES",1),"")</f>
        <v>0</v>
      </c>
      <c r="AM173" s="4">
        <f>IF(AND(I172="PREMIUM",Q172="YES",H172&lt;'azure-premium-disk-prices'!B2,H172&gt;0),1+IF(M172="YES",1),"")</f>
        <v>0</v>
      </c>
      <c r="AN173" s="4">
        <f>IF(AND(I172="PREMIUM",Q172="YES",H172&gt;'azure-premium-disk-prices'!B2,H172&lt;'azure-premium-disk-prices'!B3),1+IF(M172="YES",1),"")</f>
        <v>0</v>
      </c>
      <c r="AO173" s="4">
        <f>IF(AND(I172="PREMIUM",Q172="YES",H172&gt;'azure-premium-disk-prices'!B3,H172&lt;'azure-premium-disk-prices'!B4),1+IF(M172="YES",1),"")</f>
        <v>0</v>
      </c>
      <c r="AP173" s="4">
        <f>IF(AND(I172="PREMIUM",Q172="YES",H172&gt;'azure-premium-disk-prices'!B4,H172&lt;'azure-premium-disk-prices'!B5),1+IF(M172="YES",1),"")</f>
        <v>0</v>
      </c>
      <c r="AQ173" s="4">
        <f>IF(AND(I172="PREMIUM",Q172="YES",H172&gt;'azure-premium-disk-prices'!B5,H172&lt;'azure-premium-disk-prices'!B6),1+IF(M172="YES",1),"")</f>
        <v>0</v>
      </c>
      <c r="AR173" s="4">
        <f>IF(AND(I172="PREMIUM",Q172="YES",H172&gt;'azure-premium-disk-prices'!B6,H172&lt;'azure-premium-disk-prices'!B7),1+IF(M172="YES",1),"")</f>
        <v>0</v>
      </c>
      <c r="AS173" s="4">
        <f>IF(AND(I172="PREMIUM",Q172="YES",H172&gt;'azure-premium-disk-prices'!B7,H172&lt;'azure-premium-disk-prices'!B8),1+IF(M172="YES",1),"")</f>
        <v>0</v>
      </c>
      <c r="AT173" s="4">
        <f>IF(AND(I172="PREMIUM",Q172="YES",H172&gt;'azure-premium-disk-prices'!B8,H172&lt;'azure-premium-disk-prices'!B9),1+IF(M172="YES",1),"")</f>
        <v>0</v>
      </c>
      <c r="AU173" s="4">
        <f>IF(AND(M173="YES", Q173="YES"),1,"")</f>
        <v>0</v>
      </c>
      <c r="AV173" s="4">
        <f>IF(AND(J173="STANDARD", Q173="YES"), IF(M173="YES",2,1) ,"")</f>
        <v>0</v>
      </c>
      <c r="AW173" s="4">
        <f>IF( AND(J173="PREMIUM",  Q173="YES"), IF(M173="YES",2,1) ,"")</f>
        <v>0</v>
      </c>
    </row>
    <row r="174" spans="5:49">
      <c r="E174" s="3"/>
      <c r="F174" s="3"/>
      <c r="G174" s="3"/>
      <c r="H174" s="3"/>
      <c r="I174" s="3" t="s">
        <v>10</v>
      </c>
      <c r="J174" s="3" t="s">
        <v>10</v>
      </c>
      <c r="K174" s="3" t="s">
        <v>7</v>
      </c>
      <c r="L174" s="3" t="s">
        <v>7</v>
      </c>
      <c r="M174" s="3" t="s">
        <v>7</v>
      </c>
      <c r="N174" s="3">
        <v>730</v>
      </c>
      <c r="O174" s="3" t="s">
        <v>7</v>
      </c>
      <c r="P174" s="3" t="s">
        <v>3</v>
      </c>
      <c r="Q174" s="3">
        <f>IF(AND(E174&lt;&gt;"", F174&lt;&gt;"", G174&lt;&gt;"", H174&lt;&gt;"", I174&lt;&gt;"", J174&lt;&gt;"", K174&lt;&gt;"", L174&lt;&gt;"", M174&lt;&gt;"", N174&lt;&gt;"", O174&lt;&gt;""),"YES","NO")</f>
        <v>0</v>
      </c>
      <c r="R174" s="4">
        <f>IF(AD174=AA174, U174, IF(AD174=AB174,W174,Y174))</f>
        <v>0</v>
      </c>
      <c r="S174" s="4">
        <f>AD174</f>
        <v>0</v>
      </c>
      <c r="T174" s="4">
        <f> IF(AA174="" ,"",IF(AD174=AA174, "PAYG", IF(AD174=AB174,"1Y RI","3Y RI")))</f>
        <v>0</v>
      </c>
      <c r="U174" s="4">
        <f>IF(Q174="YES",VLOOKUP(V174 &amp; K174 &amp; L174,'azure-vm-prices-base'!G$2:H$118, 2, 0),"")</f>
        <v>0</v>
      </c>
      <c r="V174" s="4">
        <f>IF(Q174="YES", IF(O174="YES" , _xlfn.MINIFS('azure-vm-prices-base'!C$2:C$117, 'azure-vm-prices-base'!A$2:A$117,"&gt;="&amp;F174*(100-$B$2)/100, 'azure-vm-prices-base'!B$2:B$117,"&gt;="&amp;G174*(100-$B$2)/100, 'azure-vm-prices-base'!D$2:D$117,K174, 'azure-vm-prices-base'!E$2:E$117,L174), _xlfn.MINIFS('azure-vm-prices-base'!I$2:I$117, 'azure-vm-prices-base'!A$2:A$117,"&gt;="&amp;F174*(100-$B$2)/100, 'azure-vm-prices-base'!B$2:B$117,"&gt;="&amp;G174*(100-$B$2)/100, 'azure-vm-prices-base'!D$2:D$117,K174, 'azure-vm-prices-base'!E$2:E$117,L174)),"")</f>
        <v>0</v>
      </c>
      <c r="W174" s="4">
        <f>IF(Q174="YES",VLOOKUP(X174 &amp; K174 &amp; L174,'azure-vm-prices-1Y'!G$2:H$118  , 2, 0),"")</f>
        <v>0</v>
      </c>
      <c r="X174" s="4">
        <f>IF(Q174="YES", IF(O174="YES" , _xlfn.MINIFS('azure-vm-prices-1Y'!C$2:C$117,   'azure-vm-prices-1Y'!A$2:A$117  ,"&gt;="&amp;F174*(100-$B$2)/100, 'azure-vm-prices-1Y'!B$2:B$117  ,"&gt;="&amp;G174*(100-$B$2)/100, 'azure-vm-prices-1Y'!D$2:D$117,  K174, 'azure-vm-prices-1Y'!E$2:E$117,  L174), _xlfn.MINIFS('azure-vm-prices-1Y'!I$2:I$117,   'azure-vm-prices-1Y'!A$2:A$117  ,"&gt;="&amp;F174*(100-$B$2)/100, 'azure-vm-prices-1Y'!B$2:B$117,  "&gt;="&amp;G174*(100-$B$2)/100, 'azure-vm-prices-1Y'!D$2:D$117,  K174, 'azure-vm-prices-1Y'!E$2:E$117,  L174)),"")</f>
        <v>0</v>
      </c>
      <c r="Y174" s="4">
        <f>IF(Q174="YES",VLOOKUP(Z174 &amp; K174 &amp; L174,'azure-vm-prices-3Y'!G$2:H$118  , 2, 0),"")</f>
        <v>0</v>
      </c>
      <c r="Z174" s="4">
        <f>IF(Q174="YES", IF(O174="YES" , _xlfn.MINIFS('azure-vm-prices-3Y'!C$2:C$117,   'azure-vm-prices-3Y'!A$2:A$117  ,"&gt;="&amp;F174*(100-$B$2)/100, 'azure-vm-prices-3Y'!B$2:B$117  ,"&gt;="&amp;G174*(100-$B$2)/100, 'azure-vm-prices-3Y'!D$2:D$117,  K174, 'azure-vm-prices-3Y'!E$2:E$117,  L174), _xlfn.MINIFS('azure-vm-prices-3Y'!I$2:I$117,   'azure-vm-prices-3Y'!A$2:A$117  ,"&gt;="&amp;F174*(100-$B$2)/100, 'azure-vm-prices-3Y'!B$2:B$117,  "&gt;="&amp;G174*(100-$B$2)/100, 'azure-vm-prices-3Y'!D$2:D$117,  K174, 'azure-vm-prices-3Y'!E$2:E$117,  L174)),"")</f>
        <v>0</v>
      </c>
      <c r="AA174" s="4">
        <f>IF(Q174="YES",N174*V174*12,"")</f>
        <v>0</v>
      </c>
      <c r="AB174" s="4">
        <f>IF(Q174="YES",X174*8760,"")</f>
        <v>0</v>
      </c>
      <c r="AC174" s="4">
        <f>IF(Q174="YES",Z174*8760,"")</f>
        <v>0</v>
      </c>
      <c r="AD174" s="4">
        <f>IF(Q174="YES",IF(P174="YES", MIN(AA174:AC174), AA174),"")</f>
        <v>0</v>
      </c>
      <c r="AE174" s="4">
        <f>IF(AND(I174="STANDARD",Q174="YES",H174&lt;'azure-standard-disk-prices'!B2, H174&gt;0),1+IF(M174="YES",1),"")</f>
        <v>0</v>
      </c>
      <c r="AF174" s="4">
        <f>IF(AND(I174="STANDARD",Q174="YES",H174&gt;'azure-standard-disk-prices'!B2,H174&lt;'azure-standard-disk-prices'!B3),1+IF(M174="YES",1),"")</f>
        <v>0</v>
      </c>
      <c r="AG174" s="4">
        <f>IF(AND(I174="STANDARD",Q174="YES",H174&gt;'azure-standard-disk-prices'!B3,H174&lt;'azure-standard-disk-prices'!B4),1+IF(M174="YES",1),"")</f>
        <v>0</v>
      </c>
      <c r="AH174" s="4">
        <f>IF(AND(I174="STANDARD",Q174="YES",H174&gt;'azure-standard-disk-prices'!B4,H174&lt;'azure-standard-disk-prices'!B5),1+IF(M174="YES",1),"")</f>
        <v>0</v>
      </c>
      <c r="AI174" s="4">
        <f>IF(AND(I174="STANDARD",Q174="YES",H174&gt;'azure-standard-disk-prices'!B5,H174&lt;'azure-standard-disk-prices'!B6),1+IF(M174="YES",1),"")</f>
        <v>0</v>
      </c>
      <c r="AJ174" s="4">
        <f>IF(AND(I174="STANDARD",Q174="YES",H174&gt;'azure-standard-disk-prices'!B6,H174&lt;'azure-standard-disk-prices'!B7),1+IF(M174="YES",1),"")</f>
        <v>0</v>
      </c>
      <c r="AK174" s="4">
        <f>IF(AND(I174="STANDARD",Q174="YES",H174&gt;'azure-standard-disk-prices'!B7,H174&lt;'azure-standard-disk-prices'!B8),1+IF(M174="YES",1),"")</f>
        <v>0</v>
      </c>
      <c r="AL174" s="4">
        <f>IF(AND(I174="STANDARD",Q174="YES",H174&gt;'azure-standard-disk-prices'!B8,H174&lt;'azure-standard-disk-prices'!B9),1+IF(M174="YES",1),"")</f>
        <v>0</v>
      </c>
      <c r="AM174" s="4">
        <f>IF(AND(I173="PREMIUM",Q173="YES",H173&lt;'azure-premium-disk-prices'!B2,H173&gt;0),1+IF(M173="YES",1),"")</f>
        <v>0</v>
      </c>
      <c r="AN174" s="4">
        <f>IF(AND(I173="PREMIUM",Q173="YES",H173&gt;'azure-premium-disk-prices'!B2,H173&lt;'azure-premium-disk-prices'!B3),1+IF(M173="YES",1),"")</f>
        <v>0</v>
      </c>
      <c r="AO174" s="4">
        <f>IF(AND(I173="PREMIUM",Q173="YES",H173&gt;'azure-premium-disk-prices'!B3,H173&lt;'azure-premium-disk-prices'!B4),1+IF(M173="YES",1),"")</f>
        <v>0</v>
      </c>
      <c r="AP174" s="4">
        <f>IF(AND(I173="PREMIUM",Q173="YES",H173&gt;'azure-premium-disk-prices'!B4,H173&lt;'azure-premium-disk-prices'!B5),1+IF(M173="YES",1),"")</f>
        <v>0</v>
      </c>
      <c r="AQ174" s="4">
        <f>IF(AND(I173="PREMIUM",Q173="YES",H173&gt;'azure-premium-disk-prices'!B5,H173&lt;'azure-premium-disk-prices'!B6),1+IF(M173="YES",1),"")</f>
        <v>0</v>
      </c>
      <c r="AR174" s="4">
        <f>IF(AND(I173="PREMIUM",Q173="YES",H173&gt;'azure-premium-disk-prices'!B6,H173&lt;'azure-premium-disk-prices'!B7),1+IF(M173="YES",1),"")</f>
        <v>0</v>
      </c>
      <c r="AS174" s="4">
        <f>IF(AND(I173="PREMIUM",Q173="YES",H173&gt;'azure-premium-disk-prices'!B7,H173&lt;'azure-premium-disk-prices'!B8),1+IF(M173="YES",1),"")</f>
        <v>0</v>
      </c>
      <c r="AT174" s="4">
        <f>IF(AND(I173="PREMIUM",Q173="YES",H173&gt;'azure-premium-disk-prices'!B8,H173&lt;'azure-premium-disk-prices'!B9),1+IF(M173="YES",1),"")</f>
        <v>0</v>
      </c>
      <c r="AU174" s="4">
        <f>IF(AND(M174="YES", Q174="YES"),1,"")</f>
        <v>0</v>
      </c>
      <c r="AV174" s="4">
        <f>IF(AND(J174="STANDARD", Q174="YES"), IF(M174="YES",2,1) ,"")</f>
        <v>0</v>
      </c>
      <c r="AW174" s="4">
        <f>IF( AND(J174="PREMIUM",  Q174="YES"), IF(M174="YES",2,1) ,"")</f>
        <v>0</v>
      </c>
    </row>
    <row r="175" spans="5:49">
      <c r="E175" s="3"/>
      <c r="F175" s="3"/>
      <c r="G175" s="3"/>
      <c r="H175" s="3"/>
      <c r="I175" s="3" t="s">
        <v>10</v>
      </c>
      <c r="J175" s="3" t="s">
        <v>10</v>
      </c>
      <c r="K175" s="3" t="s">
        <v>7</v>
      </c>
      <c r="L175" s="3" t="s">
        <v>7</v>
      </c>
      <c r="M175" s="3" t="s">
        <v>7</v>
      </c>
      <c r="N175" s="3">
        <v>730</v>
      </c>
      <c r="O175" s="3" t="s">
        <v>7</v>
      </c>
      <c r="P175" s="3" t="s">
        <v>3</v>
      </c>
      <c r="Q175" s="3">
        <f>IF(AND(E175&lt;&gt;"", F175&lt;&gt;"", G175&lt;&gt;"", H175&lt;&gt;"", I175&lt;&gt;"", J175&lt;&gt;"", K175&lt;&gt;"", L175&lt;&gt;"", M175&lt;&gt;"", N175&lt;&gt;"", O175&lt;&gt;""),"YES","NO")</f>
        <v>0</v>
      </c>
      <c r="R175" s="4">
        <f>IF(AD175=AA175, U175, IF(AD175=AB175,W175,Y175))</f>
        <v>0</v>
      </c>
      <c r="S175" s="4">
        <f>AD175</f>
        <v>0</v>
      </c>
      <c r="T175" s="4">
        <f> IF(AA175="" ,"",IF(AD175=AA175, "PAYG", IF(AD175=AB175,"1Y RI","3Y RI")))</f>
        <v>0</v>
      </c>
      <c r="U175" s="4">
        <f>IF(Q175="YES",VLOOKUP(V175 &amp; K175 &amp; L175,'azure-vm-prices-base'!G$2:H$118, 2, 0),"")</f>
        <v>0</v>
      </c>
      <c r="V175" s="4">
        <f>IF(Q175="YES", IF(O175="YES" , _xlfn.MINIFS('azure-vm-prices-base'!C$2:C$117, 'azure-vm-prices-base'!A$2:A$117,"&gt;="&amp;F175*(100-$B$2)/100, 'azure-vm-prices-base'!B$2:B$117,"&gt;="&amp;G175*(100-$B$2)/100, 'azure-vm-prices-base'!D$2:D$117,K175, 'azure-vm-prices-base'!E$2:E$117,L175), _xlfn.MINIFS('azure-vm-prices-base'!I$2:I$117, 'azure-vm-prices-base'!A$2:A$117,"&gt;="&amp;F175*(100-$B$2)/100, 'azure-vm-prices-base'!B$2:B$117,"&gt;="&amp;G175*(100-$B$2)/100, 'azure-vm-prices-base'!D$2:D$117,K175, 'azure-vm-prices-base'!E$2:E$117,L175)),"")</f>
        <v>0</v>
      </c>
      <c r="W175" s="4">
        <f>IF(Q175="YES",VLOOKUP(X175 &amp; K175 &amp; L175,'azure-vm-prices-1Y'!G$2:H$118  , 2, 0),"")</f>
        <v>0</v>
      </c>
      <c r="X175" s="4">
        <f>IF(Q175="YES", IF(O175="YES" , _xlfn.MINIFS('azure-vm-prices-1Y'!C$2:C$117,   'azure-vm-prices-1Y'!A$2:A$117  ,"&gt;="&amp;F175*(100-$B$2)/100, 'azure-vm-prices-1Y'!B$2:B$117  ,"&gt;="&amp;G175*(100-$B$2)/100, 'azure-vm-prices-1Y'!D$2:D$117,  K175, 'azure-vm-prices-1Y'!E$2:E$117,  L175), _xlfn.MINIFS('azure-vm-prices-1Y'!I$2:I$117,   'azure-vm-prices-1Y'!A$2:A$117  ,"&gt;="&amp;F175*(100-$B$2)/100, 'azure-vm-prices-1Y'!B$2:B$117,  "&gt;="&amp;G175*(100-$B$2)/100, 'azure-vm-prices-1Y'!D$2:D$117,  K175, 'azure-vm-prices-1Y'!E$2:E$117,  L175)),"")</f>
        <v>0</v>
      </c>
      <c r="Y175" s="4">
        <f>IF(Q175="YES",VLOOKUP(Z175 &amp; K175 &amp; L175,'azure-vm-prices-3Y'!G$2:H$118  , 2, 0),"")</f>
        <v>0</v>
      </c>
      <c r="Z175" s="4">
        <f>IF(Q175="YES", IF(O175="YES" , _xlfn.MINIFS('azure-vm-prices-3Y'!C$2:C$117,   'azure-vm-prices-3Y'!A$2:A$117  ,"&gt;="&amp;F175*(100-$B$2)/100, 'azure-vm-prices-3Y'!B$2:B$117  ,"&gt;="&amp;G175*(100-$B$2)/100, 'azure-vm-prices-3Y'!D$2:D$117,  K175, 'azure-vm-prices-3Y'!E$2:E$117,  L175), _xlfn.MINIFS('azure-vm-prices-3Y'!I$2:I$117,   'azure-vm-prices-3Y'!A$2:A$117  ,"&gt;="&amp;F175*(100-$B$2)/100, 'azure-vm-prices-3Y'!B$2:B$117,  "&gt;="&amp;G175*(100-$B$2)/100, 'azure-vm-prices-3Y'!D$2:D$117,  K175, 'azure-vm-prices-3Y'!E$2:E$117,  L175)),"")</f>
        <v>0</v>
      </c>
      <c r="AA175" s="4">
        <f>IF(Q175="YES",N175*V175*12,"")</f>
        <v>0</v>
      </c>
      <c r="AB175" s="4">
        <f>IF(Q175="YES",X175*8760,"")</f>
        <v>0</v>
      </c>
      <c r="AC175" s="4">
        <f>IF(Q175="YES",Z175*8760,"")</f>
        <v>0</v>
      </c>
      <c r="AD175" s="4">
        <f>IF(Q175="YES",IF(P175="YES", MIN(AA175:AC175), AA175),"")</f>
        <v>0</v>
      </c>
      <c r="AE175" s="4">
        <f>IF(AND(I175="STANDARD",Q175="YES",H175&lt;'azure-standard-disk-prices'!B2, H175&gt;0),1+IF(M175="YES",1),"")</f>
        <v>0</v>
      </c>
      <c r="AF175" s="4">
        <f>IF(AND(I175="STANDARD",Q175="YES",H175&gt;'azure-standard-disk-prices'!B2,H175&lt;'azure-standard-disk-prices'!B3),1+IF(M175="YES",1),"")</f>
        <v>0</v>
      </c>
      <c r="AG175" s="4">
        <f>IF(AND(I175="STANDARD",Q175="YES",H175&gt;'azure-standard-disk-prices'!B3,H175&lt;'azure-standard-disk-prices'!B4),1+IF(M175="YES",1),"")</f>
        <v>0</v>
      </c>
      <c r="AH175" s="4">
        <f>IF(AND(I175="STANDARD",Q175="YES",H175&gt;'azure-standard-disk-prices'!B4,H175&lt;'azure-standard-disk-prices'!B5),1+IF(M175="YES",1),"")</f>
        <v>0</v>
      </c>
      <c r="AI175" s="4">
        <f>IF(AND(I175="STANDARD",Q175="YES",H175&gt;'azure-standard-disk-prices'!B5,H175&lt;'azure-standard-disk-prices'!B6),1+IF(M175="YES",1),"")</f>
        <v>0</v>
      </c>
      <c r="AJ175" s="4">
        <f>IF(AND(I175="STANDARD",Q175="YES",H175&gt;'azure-standard-disk-prices'!B6,H175&lt;'azure-standard-disk-prices'!B7),1+IF(M175="YES",1),"")</f>
        <v>0</v>
      </c>
      <c r="AK175" s="4">
        <f>IF(AND(I175="STANDARD",Q175="YES",H175&gt;'azure-standard-disk-prices'!B7,H175&lt;'azure-standard-disk-prices'!B8),1+IF(M175="YES",1),"")</f>
        <v>0</v>
      </c>
      <c r="AL175" s="4">
        <f>IF(AND(I175="STANDARD",Q175="YES",H175&gt;'azure-standard-disk-prices'!B8,H175&lt;'azure-standard-disk-prices'!B9),1+IF(M175="YES",1),"")</f>
        <v>0</v>
      </c>
      <c r="AM175" s="4">
        <f>IF(AND(I174="PREMIUM",Q174="YES",H174&lt;'azure-premium-disk-prices'!B2,H174&gt;0),1+IF(M174="YES",1),"")</f>
        <v>0</v>
      </c>
      <c r="AN175" s="4">
        <f>IF(AND(I174="PREMIUM",Q174="YES",H174&gt;'azure-premium-disk-prices'!B2,H174&lt;'azure-premium-disk-prices'!B3),1+IF(M174="YES",1),"")</f>
        <v>0</v>
      </c>
      <c r="AO175" s="4">
        <f>IF(AND(I174="PREMIUM",Q174="YES",H174&gt;'azure-premium-disk-prices'!B3,H174&lt;'azure-premium-disk-prices'!B4),1+IF(M174="YES",1),"")</f>
        <v>0</v>
      </c>
      <c r="AP175" s="4">
        <f>IF(AND(I174="PREMIUM",Q174="YES",H174&gt;'azure-premium-disk-prices'!B4,H174&lt;'azure-premium-disk-prices'!B5),1+IF(M174="YES",1),"")</f>
        <v>0</v>
      </c>
      <c r="AQ175" s="4">
        <f>IF(AND(I174="PREMIUM",Q174="YES",H174&gt;'azure-premium-disk-prices'!B5,H174&lt;'azure-premium-disk-prices'!B6),1+IF(M174="YES",1),"")</f>
        <v>0</v>
      </c>
      <c r="AR175" s="4">
        <f>IF(AND(I174="PREMIUM",Q174="YES",H174&gt;'azure-premium-disk-prices'!B6,H174&lt;'azure-premium-disk-prices'!B7),1+IF(M174="YES",1),"")</f>
        <v>0</v>
      </c>
      <c r="AS175" s="4">
        <f>IF(AND(I174="PREMIUM",Q174="YES",H174&gt;'azure-premium-disk-prices'!B7,H174&lt;'azure-premium-disk-prices'!B8),1+IF(M174="YES",1),"")</f>
        <v>0</v>
      </c>
      <c r="AT175" s="4">
        <f>IF(AND(I174="PREMIUM",Q174="YES",H174&gt;'azure-premium-disk-prices'!B8,H174&lt;'azure-premium-disk-prices'!B9),1+IF(M174="YES",1),"")</f>
        <v>0</v>
      </c>
      <c r="AU175" s="4">
        <f>IF(AND(M175="YES", Q175="YES"),1,"")</f>
        <v>0</v>
      </c>
      <c r="AV175" s="4">
        <f>IF(AND(J175="STANDARD", Q175="YES"), IF(M175="YES",2,1) ,"")</f>
        <v>0</v>
      </c>
      <c r="AW175" s="4">
        <f>IF( AND(J175="PREMIUM",  Q175="YES"), IF(M175="YES",2,1) ,"")</f>
        <v>0</v>
      </c>
    </row>
    <row r="176" spans="5:49">
      <c r="E176" s="3"/>
      <c r="F176" s="3"/>
      <c r="G176" s="3"/>
      <c r="H176" s="3"/>
      <c r="I176" s="3" t="s">
        <v>10</v>
      </c>
      <c r="J176" s="3" t="s">
        <v>10</v>
      </c>
      <c r="K176" s="3" t="s">
        <v>7</v>
      </c>
      <c r="L176" s="3" t="s">
        <v>7</v>
      </c>
      <c r="M176" s="3" t="s">
        <v>7</v>
      </c>
      <c r="N176" s="3">
        <v>730</v>
      </c>
      <c r="O176" s="3" t="s">
        <v>7</v>
      </c>
      <c r="P176" s="3" t="s">
        <v>3</v>
      </c>
      <c r="Q176" s="3">
        <f>IF(AND(E176&lt;&gt;"", F176&lt;&gt;"", G176&lt;&gt;"", H176&lt;&gt;"", I176&lt;&gt;"", J176&lt;&gt;"", K176&lt;&gt;"", L176&lt;&gt;"", M176&lt;&gt;"", N176&lt;&gt;"", O176&lt;&gt;""),"YES","NO")</f>
        <v>0</v>
      </c>
      <c r="R176" s="4">
        <f>IF(AD176=AA176, U176, IF(AD176=AB176,W176,Y176))</f>
        <v>0</v>
      </c>
      <c r="S176" s="4">
        <f>AD176</f>
        <v>0</v>
      </c>
      <c r="T176" s="4">
        <f> IF(AA176="" ,"",IF(AD176=AA176, "PAYG", IF(AD176=AB176,"1Y RI","3Y RI")))</f>
        <v>0</v>
      </c>
      <c r="U176" s="4">
        <f>IF(Q176="YES",VLOOKUP(V176 &amp; K176 &amp; L176,'azure-vm-prices-base'!G$2:H$118, 2, 0),"")</f>
        <v>0</v>
      </c>
      <c r="V176" s="4">
        <f>IF(Q176="YES", IF(O176="YES" , _xlfn.MINIFS('azure-vm-prices-base'!C$2:C$117, 'azure-vm-prices-base'!A$2:A$117,"&gt;="&amp;F176*(100-$B$2)/100, 'azure-vm-prices-base'!B$2:B$117,"&gt;="&amp;G176*(100-$B$2)/100, 'azure-vm-prices-base'!D$2:D$117,K176, 'azure-vm-prices-base'!E$2:E$117,L176), _xlfn.MINIFS('azure-vm-prices-base'!I$2:I$117, 'azure-vm-prices-base'!A$2:A$117,"&gt;="&amp;F176*(100-$B$2)/100, 'azure-vm-prices-base'!B$2:B$117,"&gt;="&amp;G176*(100-$B$2)/100, 'azure-vm-prices-base'!D$2:D$117,K176, 'azure-vm-prices-base'!E$2:E$117,L176)),"")</f>
        <v>0</v>
      </c>
      <c r="W176" s="4">
        <f>IF(Q176="YES",VLOOKUP(X176 &amp; K176 &amp; L176,'azure-vm-prices-1Y'!G$2:H$118  , 2, 0),"")</f>
        <v>0</v>
      </c>
      <c r="X176" s="4">
        <f>IF(Q176="YES", IF(O176="YES" , _xlfn.MINIFS('azure-vm-prices-1Y'!C$2:C$117,   'azure-vm-prices-1Y'!A$2:A$117  ,"&gt;="&amp;F176*(100-$B$2)/100, 'azure-vm-prices-1Y'!B$2:B$117  ,"&gt;="&amp;G176*(100-$B$2)/100, 'azure-vm-prices-1Y'!D$2:D$117,  K176, 'azure-vm-prices-1Y'!E$2:E$117,  L176), _xlfn.MINIFS('azure-vm-prices-1Y'!I$2:I$117,   'azure-vm-prices-1Y'!A$2:A$117  ,"&gt;="&amp;F176*(100-$B$2)/100, 'azure-vm-prices-1Y'!B$2:B$117,  "&gt;="&amp;G176*(100-$B$2)/100, 'azure-vm-prices-1Y'!D$2:D$117,  K176, 'azure-vm-prices-1Y'!E$2:E$117,  L176)),"")</f>
        <v>0</v>
      </c>
      <c r="Y176" s="4">
        <f>IF(Q176="YES",VLOOKUP(Z176 &amp; K176 &amp; L176,'azure-vm-prices-3Y'!G$2:H$118  , 2, 0),"")</f>
        <v>0</v>
      </c>
      <c r="Z176" s="4">
        <f>IF(Q176="YES", IF(O176="YES" , _xlfn.MINIFS('azure-vm-prices-3Y'!C$2:C$117,   'azure-vm-prices-3Y'!A$2:A$117  ,"&gt;="&amp;F176*(100-$B$2)/100, 'azure-vm-prices-3Y'!B$2:B$117  ,"&gt;="&amp;G176*(100-$B$2)/100, 'azure-vm-prices-3Y'!D$2:D$117,  K176, 'azure-vm-prices-3Y'!E$2:E$117,  L176), _xlfn.MINIFS('azure-vm-prices-3Y'!I$2:I$117,   'azure-vm-prices-3Y'!A$2:A$117  ,"&gt;="&amp;F176*(100-$B$2)/100, 'azure-vm-prices-3Y'!B$2:B$117,  "&gt;="&amp;G176*(100-$B$2)/100, 'azure-vm-prices-3Y'!D$2:D$117,  K176, 'azure-vm-prices-3Y'!E$2:E$117,  L176)),"")</f>
        <v>0</v>
      </c>
      <c r="AA176" s="4">
        <f>IF(Q176="YES",N176*V176*12,"")</f>
        <v>0</v>
      </c>
      <c r="AB176" s="4">
        <f>IF(Q176="YES",X176*8760,"")</f>
        <v>0</v>
      </c>
      <c r="AC176" s="4">
        <f>IF(Q176="YES",Z176*8760,"")</f>
        <v>0</v>
      </c>
      <c r="AD176" s="4">
        <f>IF(Q176="YES",IF(P176="YES", MIN(AA176:AC176), AA176),"")</f>
        <v>0</v>
      </c>
      <c r="AE176" s="4">
        <f>IF(AND(I176="STANDARD",Q176="YES",H176&lt;'azure-standard-disk-prices'!B2, H176&gt;0),1+IF(M176="YES",1),"")</f>
        <v>0</v>
      </c>
      <c r="AF176" s="4">
        <f>IF(AND(I176="STANDARD",Q176="YES",H176&gt;'azure-standard-disk-prices'!B2,H176&lt;'azure-standard-disk-prices'!B3),1+IF(M176="YES",1),"")</f>
        <v>0</v>
      </c>
      <c r="AG176" s="4">
        <f>IF(AND(I176="STANDARD",Q176="YES",H176&gt;'azure-standard-disk-prices'!B3,H176&lt;'azure-standard-disk-prices'!B4),1+IF(M176="YES",1),"")</f>
        <v>0</v>
      </c>
      <c r="AH176" s="4">
        <f>IF(AND(I176="STANDARD",Q176="YES",H176&gt;'azure-standard-disk-prices'!B4,H176&lt;'azure-standard-disk-prices'!B5),1+IF(M176="YES",1),"")</f>
        <v>0</v>
      </c>
      <c r="AI176" s="4">
        <f>IF(AND(I176="STANDARD",Q176="YES",H176&gt;'azure-standard-disk-prices'!B5,H176&lt;'azure-standard-disk-prices'!B6),1+IF(M176="YES",1),"")</f>
        <v>0</v>
      </c>
      <c r="AJ176" s="4">
        <f>IF(AND(I176="STANDARD",Q176="YES",H176&gt;'azure-standard-disk-prices'!B6,H176&lt;'azure-standard-disk-prices'!B7),1+IF(M176="YES",1),"")</f>
        <v>0</v>
      </c>
      <c r="AK176" s="4">
        <f>IF(AND(I176="STANDARD",Q176="YES",H176&gt;'azure-standard-disk-prices'!B7,H176&lt;'azure-standard-disk-prices'!B8),1+IF(M176="YES",1),"")</f>
        <v>0</v>
      </c>
      <c r="AL176" s="4">
        <f>IF(AND(I176="STANDARD",Q176="YES",H176&gt;'azure-standard-disk-prices'!B8,H176&lt;'azure-standard-disk-prices'!B9),1+IF(M176="YES",1),"")</f>
        <v>0</v>
      </c>
      <c r="AM176" s="4">
        <f>IF(AND(I175="PREMIUM",Q175="YES",H175&lt;'azure-premium-disk-prices'!B2,H175&gt;0),1+IF(M175="YES",1),"")</f>
        <v>0</v>
      </c>
      <c r="AN176" s="4">
        <f>IF(AND(I175="PREMIUM",Q175="YES",H175&gt;'azure-premium-disk-prices'!B2,H175&lt;'azure-premium-disk-prices'!B3),1+IF(M175="YES",1),"")</f>
        <v>0</v>
      </c>
      <c r="AO176" s="4">
        <f>IF(AND(I175="PREMIUM",Q175="YES",H175&gt;'azure-premium-disk-prices'!B3,H175&lt;'azure-premium-disk-prices'!B4),1+IF(M175="YES",1),"")</f>
        <v>0</v>
      </c>
      <c r="AP176" s="4">
        <f>IF(AND(I175="PREMIUM",Q175="YES",H175&gt;'azure-premium-disk-prices'!B4,H175&lt;'azure-premium-disk-prices'!B5),1+IF(M175="YES",1),"")</f>
        <v>0</v>
      </c>
      <c r="AQ176" s="4">
        <f>IF(AND(I175="PREMIUM",Q175="YES",H175&gt;'azure-premium-disk-prices'!B5,H175&lt;'azure-premium-disk-prices'!B6),1+IF(M175="YES",1),"")</f>
        <v>0</v>
      </c>
      <c r="AR176" s="4">
        <f>IF(AND(I175="PREMIUM",Q175="YES",H175&gt;'azure-premium-disk-prices'!B6,H175&lt;'azure-premium-disk-prices'!B7),1+IF(M175="YES",1),"")</f>
        <v>0</v>
      </c>
      <c r="AS176" s="4">
        <f>IF(AND(I175="PREMIUM",Q175="YES",H175&gt;'azure-premium-disk-prices'!B7,H175&lt;'azure-premium-disk-prices'!B8),1+IF(M175="YES",1),"")</f>
        <v>0</v>
      </c>
      <c r="AT176" s="4">
        <f>IF(AND(I175="PREMIUM",Q175="YES",H175&gt;'azure-premium-disk-prices'!B8,H175&lt;'azure-premium-disk-prices'!B9),1+IF(M175="YES",1),"")</f>
        <v>0</v>
      </c>
      <c r="AU176" s="4">
        <f>IF(AND(M176="YES", Q176="YES"),1,"")</f>
        <v>0</v>
      </c>
      <c r="AV176" s="4">
        <f>IF(AND(J176="STANDARD", Q176="YES"), IF(M176="YES",2,1) ,"")</f>
        <v>0</v>
      </c>
      <c r="AW176" s="4">
        <f>IF( AND(J176="PREMIUM",  Q176="YES"), IF(M176="YES",2,1) ,"")</f>
        <v>0</v>
      </c>
    </row>
    <row r="177" spans="5:49">
      <c r="E177" s="3"/>
      <c r="F177" s="3"/>
      <c r="G177" s="3"/>
      <c r="H177" s="3"/>
      <c r="I177" s="3" t="s">
        <v>10</v>
      </c>
      <c r="J177" s="3" t="s">
        <v>10</v>
      </c>
      <c r="K177" s="3" t="s">
        <v>7</v>
      </c>
      <c r="L177" s="3" t="s">
        <v>7</v>
      </c>
      <c r="M177" s="3" t="s">
        <v>7</v>
      </c>
      <c r="N177" s="3">
        <v>730</v>
      </c>
      <c r="O177" s="3" t="s">
        <v>7</v>
      </c>
      <c r="P177" s="3" t="s">
        <v>3</v>
      </c>
      <c r="Q177" s="3">
        <f>IF(AND(E177&lt;&gt;"", F177&lt;&gt;"", G177&lt;&gt;"", H177&lt;&gt;"", I177&lt;&gt;"", J177&lt;&gt;"", K177&lt;&gt;"", L177&lt;&gt;"", M177&lt;&gt;"", N177&lt;&gt;"", O177&lt;&gt;""),"YES","NO")</f>
        <v>0</v>
      </c>
      <c r="R177" s="4">
        <f>IF(AD177=AA177, U177, IF(AD177=AB177,W177,Y177))</f>
        <v>0</v>
      </c>
      <c r="S177" s="4">
        <f>AD177</f>
        <v>0</v>
      </c>
      <c r="T177" s="4">
        <f> IF(AA177="" ,"",IF(AD177=AA177, "PAYG", IF(AD177=AB177,"1Y RI","3Y RI")))</f>
        <v>0</v>
      </c>
      <c r="U177" s="4">
        <f>IF(Q177="YES",VLOOKUP(V177 &amp; K177 &amp; L177,'azure-vm-prices-base'!G$2:H$118, 2, 0),"")</f>
        <v>0</v>
      </c>
      <c r="V177" s="4">
        <f>IF(Q177="YES", IF(O177="YES" , _xlfn.MINIFS('azure-vm-prices-base'!C$2:C$117, 'azure-vm-prices-base'!A$2:A$117,"&gt;="&amp;F177*(100-$B$2)/100, 'azure-vm-prices-base'!B$2:B$117,"&gt;="&amp;G177*(100-$B$2)/100, 'azure-vm-prices-base'!D$2:D$117,K177, 'azure-vm-prices-base'!E$2:E$117,L177), _xlfn.MINIFS('azure-vm-prices-base'!I$2:I$117, 'azure-vm-prices-base'!A$2:A$117,"&gt;="&amp;F177*(100-$B$2)/100, 'azure-vm-prices-base'!B$2:B$117,"&gt;="&amp;G177*(100-$B$2)/100, 'azure-vm-prices-base'!D$2:D$117,K177, 'azure-vm-prices-base'!E$2:E$117,L177)),"")</f>
        <v>0</v>
      </c>
      <c r="W177" s="4">
        <f>IF(Q177="YES",VLOOKUP(X177 &amp; K177 &amp; L177,'azure-vm-prices-1Y'!G$2:H$118  , 2, 0),"")</f>
        <v>0</v>
      </c>
      <c r="X177" s="4">
        <f>IF(Q177="YES", IF(O177="YES" , _xlfn.MINIFS('azure-vm-prices-1Y'!C$2:C$117,   'azure-vm-prices-1Y'!A$2:A$117  ,"&gt;="&amp;F177*(100-$B$2)/100, 'azure-vm-prices-1Y'!B$2:B$117  ,"&gt;="&amp;G177*(100-$B$2)/100, 'azure-vm-prices-1Y'!D$2:D$117,  K177, 'azure-vm-prices-1Y'!E$2:E$117,  L177), _xlfn.MINIFS('azure-vm-prices-1Y'!I$2:I$117,   'azure-vm-prices-1Y'!A$2:A$117  ,"&gt;="&amp;F177*(100-$B$2)/100, 'azure-vm-prices-1Y'!B$2:B$117,  "&gt;="&amp;G177*(100-$B$2)/100, 'azure-vm-prices-1Y'!D$2:D$117,  K177, 'azure-vm-prices-1Y'!E$2:E$117,  L177)),"")</f>
        <v>0</v>
      </c>
      <c r="Y177" s="4">
        <f>IF(Q177="YES",VLOOKUP(Z177 &amp; K177 &amp; L177,'azure-vm-prices-3Y'!G$2:H$118  , 2, 0),"")</f>
        <v>0</v>
      </c>
      <c r="Z177" s="4">
        <f>IF(Q177="YES", IF(O177="YES" , _xlfn.MINIFS('azure-vm-prices-3Y'!C$2:C$117,   'azure-vm-prices-3Y'!A$2:A$117  ,"&gt;="&amp;F177*(100-$B$2)/100, 'azure-vm-prices-3Y'!B$2:B$117  ,"&gt;="&amp;G177*(100-$B$2)/100, 'azure-vm-prices-3Y'!D$2:D$117,  K177, 'azure-vm-prices-3Y'!E$2:E$117,  L177), _xlfn.MINIFS('azure-vm-prices-3Y'!I$2:I$117,   'azure-vm-prices-3Y'!A$2:A$117  ,"&gt;="&amp;F177*(100-$B$2)/100, 'azure-vm-prices-3Y'!B$2:B$117,  "&gt;="&amp;G177*(100-$B$2)/100, 'azure-vm-prices-3Y'!D$2:D$117,  K177, 'azure-vm-prices-3Y'!E$2:E$117,  L177)),"")</f>
        <v>0</v>
      </c>
      <c r="AA177" s="4">
        <f>IF(Q177="YES",N177*V177*12,"")</f>
        <v>0</v>
      </c>
      <c r="AB177" s="4">
        <f>IF(Q177="YES",X177*8760,"")</f>
        <v>0</v>
      </c>
      <c r="AC177" s="4">
        <f>IF(Q177="YES",Z177*8760,"")</f>
        <v>0</v>
      </c>
      <c r="AD177" s="4">
        <f>IF(Q177="YES",IF(P177="YES", MIN(AA177:AC177), AA177),"")</f>
        <v>0</v>
      </c>
      <c r="AE177" s="4">
        <f>IF(AND(I177="STANDARD",Q177="YES",H177&lt;'azure-standard-disk-prices'!B2, H177&gt;0),1+IF(M177="YES",1),"")</f>
        <v>0</v>
      </c>
      <c r="AF177" s="4">
        <f>IF(AND(I177="STANDARD",Q177="YES",H177&gt;'azure-standard-disk-prices'!B2,H177&lt;'azure-standard-disk-prices'!B3),1+IF(M177="YES",1),"")</f>
        <v>0</v>
      </c>
      <c r="AG177" s="4">
        <f>IF(AND(I177="STANDARD",Q177="YES",H177&gt;'azure-standard-disk-prices'!B3,H177&lt;'azure-standard-disk-prices'!B4),1+IF(M177="YES",1),"")</f>
        <v>0</v>
      </c>
      <c r="AH177" s="4">
        <f>IF(AND(I177="STANDARD",Q177="YES",H177&gt;'azure-standard-disk-prices'!B4,H177&lt;'azure-standard-disk-prices'!B5),1+IF(M177="YES",1),"")</f>
        <v>0</v>
      </c>
      <c r="AI177" s="4">
        <f>IF(AND(I177="STANDARD",Q177="YES",H177&gt;'azure-standard-disk-prices'!B5,H177&lt;'azure-standard-disk-prices'!B6),1+IF(M177="YES",1),"")</f>
        <v>0</v>
      </c>
      <c r="AJ177" s="4">
        <f>IF(AND(I177="STANDARD",Q177="YES",H177&gt;'azure-standard-disk-prices'!B6,H177&lt;'azure-standard-disk-prices'!B7),1+IF(M177="YES",1),"")</f>
        <v>0</v>
      </c>
      <c r="AK177" s="4">
        <f>IF(AND(I177="STANDARD",Q177="YES",H177&gt;'azure-standard-disk-prices'!B7,H177&lt;'azure-standard-disk-prices'!B8),1+IF(M177="YES",1),"")</f>
        <v>0</v>
      </c>
      <c r="AL177" s="4">
        <f>IF(AND(I177="STANDARD",Q177="YES",H177&gt;'azure-standard-disk-prices'!B8,H177&lt;'azure-standard-disk-prices'!B9),1+IF(M177="YES",1),"")</f>
        <v>0</v>
      </c>
      <c r="AM177" s="4">
        <f>IF(AND(I176="PREMIUM",Q176="YES",H176&lt;'azure-premium-disk-prices'!B2,H176&gt;0),1+IF(M176="YES",1),"")</f>
        <v>0</v>
      </c>
      <c r="AN177" s="4">
        <f>IF(AND(I176="PREMIUM",Q176="YES",H176&gt;'azure-premium-disk-prices'!B2,H176&lt;'azure-premium-disk-prices'!B3),1+IF(M176="YES",1),"")</f>
        <v>0</v>
      </c>
      <c r="AO177" s="4">
        <f>IF(AND(I176="PREMIUM",Q176="YES",H176&gt;'azure-premium-disk-prices'!B3,H176&lt;'azure-premium-disk-prices'!B4),1+IF(M176="YES",1),"")</f>
        <v>0</v>
      </c>
      <c r="AP177" s="4">
        <f>IF(AND(I176="PREMIUM",Q176="YES",H176&gt;'azure-premium-disk-prices'!B4,H176&lt;'azure-premium-disk-prices'!B5),1+IF(M176="YES",1),"")</f>
        <v>0</v>
      </c>
      <c r="AQ177" s="4">
        <f>IF(AND(I176="PREMIUM",Q176="YES",H176&gt;'azure-premium-disk-prices'!B5,H176&lt;'azure-premium-disk-prices'!B6),1+IF(M176="YES",1),"")</f>
        <v>0</v>
      </c>
      <c r="AR177" s="4">
        <f>IF(AND(I176="PREMIUM",Q176="YES",H176&gt;'azure-premium-disk-prices'!B6,H176&lt;'azure-premium-disk-prices'!B7),1+IF(M176="YES",1),"")</f>
        <v>0</v>
      </c>
      <c r="AS177" s="4">
        <f>IF(AND(I176="PREMIUM",Q176="YES",H176&gt;'azure-premium-disk-prices'!B7,H176&lt;'azure-premium-disk-prices'!B8),1+IF(M176="YES",1),"")</f>
        <v>0</v>
      </c>
      <c r="AT177" s="4">
        <f>IF(AND(I176="PREMIUM",Q176="YES",H176&gt;'azure-premium-disk-prices'!B8,H176&lt;'azure-premium-disk-prices'!B9),1+IF(M176="YES",1),"")</f>
        <v>0</v>
      </c>
      <c r="AU177" s="4">
        <f>IF(AND(M177="YES", Q177="YES"),1,"")</f>
        <v>0</v>
      </c>
      <c r="AV177" s="4">
        <f>IF(AND(J177="STANDARD", Q177="YES"), IF(M177="YES",2,1) ,"")</f>
        <v>0</v>
      </c>
      <c r="AW177" s="4">
        <f>IF( AND(J177="PREMIUM",  Q177="YES"), IF(M177="YES",2,1) ,"")</f>
        <v>0</v>
      </c>
    </row>
    <row r="178" spans="5:49">
      <c r="E178" s="3"/>
      <c r="F178" s="3"/>
      <c r="G178" s="3"/>
      <c r="H178" s="3"/>
      <c r="I178" s="3" t="s">
        <v>10</v>
      </c>
      <c r="J178" s="3" t="s">
        <v>10</v>
      </c>
      <c r="K178" s="3" t="s">
        <v>7</v>
      </c>
      <c r="L178" s="3" t="s">
        <v>7</v>
      </c>
      <c r="M178" s="3" t="s">
        <v>7</v>
      </c>
      <c r="N178" s="3">
        <v>730</v>
      </c>
      <c r="O178" s="3" t="s">
        <v>7</v>
      </c>
      <c r="P178" s="3" t="s">
        <v>3</v>
      </c>
      <c r="Q178" s="3">
        <f>IF(AND(E178&lt;&gt;"", F178&lt;&gt;"", G178&lt;&gt;"", H178&lt;&gt;"", I178&lt;&gt;"", J178&lt;&gt;"", K178&lt;&gt;"", L178&lt;&gt;"", M178&lt;&gt;"", N178&lt;&gt;"", O178&lt;&gt;""),"YES","NO")</f>
        <v>0</v>
      </c>
      <c r="R178" s="4">
        <f>IF(AD178=AA178, U178, IF(AD178=AB178,W178,Y178))</f>
        <v>0</v>
      </c>
      <c r="S178" s="4">
        <f>AD178</f>
        <v>0</v>
      </c>
      <c r="T178" s="4">
        <f> IF(AA178="" ,"",IF(AD178=AA178, "PAYG", IF(AD178=AB178,"1Y RI","3Y RI")))</f>
        <v>0</v>
      </c>
      <c r="U178" s="4">
        <f>IF(Q178="YES",VLOOKUP(V178 &amp; K178 &amp; L178,'azure-vm-prices-base'!G$2:H$118, 2, 0),"")</f>
        <v>0</v>
      </c>
      <c r="V178" s="4">
        <f>IF(Q178="YES", IF(O178="YES" , _xlfn.MINIFS('azure-vm-prices-base'!C$2:C$117, 'azure-vm-prices-base'!A$2:A$117,"&gt;="&amp;F178*(100-$B$2)/100, 'azure-vm-prices-base'!B$2:B$117,"&gt;="&amp;G178*(100-$B$2)/100, 'azure-vm-prices-base'!D$2:D$117,K178, 'azure-vm-prices-base'!E$2:E$117,L178), _xlfn.MINIFS('azure-vm-prices-base'!I$2:I$117, 'azure-vm-prices-base'!A$2:A$117,"&gt;="&amp;F178*(100-$B$2)/100, 'azure-vm-prices-base'!B$2:B$117,"&gt;="&amp;G178*(100-$B$2)/100, 'azure-vm-prices-base'!D$2:D$117,K178, 'azure-vm-prices-base'!E$2:E$117,L178)),"")</f>
        <v>0</v>
      </c>
      <c r="W178" s="4">
        <f>IF(Q178="YES",VLOOKUP(X178 &amp; K178 &amp; L178,'azure-vm-prices-1Y'!G$2:H$118  , 2, 0),"")</f>
        <v>0</v>
      </c>
      <c r="X178" s="4">
        <f>IF(Q178="YES", IF(O178="YES" , _xlfn.MINIFS('azure-vm-prices-1Y'!C$2:C$117,   'azure-vm-prices-1Y'!A$2:A$117  ,"&gt;="&amp;F178*(100-$B$2)/100, 'azure-vm-prices-1Y'!B$2:B$117  ,"&gt;="&amp;G178*(100-$B$2)/100, 'azure-vm-prices-1Y'!D$2:D$117,  K178, 'azure-vm-prices-1Y'!E$2:E$117,  L178), _xlfn.MINIFS('azure-vm-prices-1Y'!I$2:I$117,   'azure-vm-prices-1Y'!A$2:A$117  ,"&gt;="&amp;F178*(100-$B$2)/100, 'azure-vm-prices-1Y'!B$2:B$117,  "&gt;="&amp;G178*(100-$B$2)/100, 'azure-vm-prices-1Y'!D$2:D$117,  K178, 'azure-vm-prices-1Y'!E$2:E$117,  L178)),"")</f>
        <v>0</v>
      </c>
      <c r="Y178" s="4">
        <f>IF(Q178="YES",VLOOKUP(Z178 &amp; K178 &amp; L178,'azure-vm-prices-3Y'!G$2:H$118  , 2, 0),"")</f>
        <v>0</v>
      </c>
      <c r="Z178" s="4">
        <f>IF(Q178="YES", IF(O178="YES" , _xlfn.MINIFS('azure-vm-prices-3Y'!C$2:C$117,   'azure-vm-prices-3Y'!A$2:A$117  ,"&gt;="&amp;F178*(100-$B$2)/100, 'azure-vm-prices-3Y'!B$2:B$117  ,"&gt;="&amp;G178*(100-$B$2)/100, 'azure-vm-prices-3Y'!D$2:D$117,  K178, 'azure-vm-prices-3Y'!E$2:E$117,  L178), _xlfn.MINIFS('azure-vm-prices-3Y'!I$2:I$117,   'azure-vm-prices-3Y'!A$2:A$117  ,"&gt;="&amp;F178*(100-$B$2)/100, 'azure-vm-prices-3Y'!B$2:B$117,  "&gt;="&amp;G178*(100-$B$2)/100, 'azure-vm-prices-3Y'!D$2:D$117,  K178, 'azure-vm-prices-3Y'!E$2:E$117,  L178)),"")</f>
        <v>0</v>
      </c>
      <c r="AA178" s="4">
        <f>IF(Q178="YES",N178*V178*12,"")</f>
        <v>0</v>
      </c>
      <c r="AB178" s="4">
        <f>IF(Q178="YES",X178*8760,"")</f>
        <v>0</v>
      </c>
      <c r="AC178" s="4">
        <f>IF(Q178="YES",Z178*8760,"")</f>
        <v>0</v>
      </c>
      <c r="AD178" s="4">
        <f>IF(Q178="YES",IF(P178="YES", MIN(AA178:AC178), AA178),"")</f>
        <v>0</v>
      </c>
      <c r="AE178" s="4">
        <f>IF(AND(I178="STANDARD",Q178="YES",H178&lt;'azure-standard-disk-prices'!B2, H178&gt;0),1+IF(M178="YES",1),"")</f>
        <v>0</v>
      </c>
      <c r="AF178" s="4">
        <f>IF(AND(I178="STANDARD",Q178="YES",H178&gt;'azure-standard-disk-prices'!B2,H178&lt;'azure-standard-disk-prices'!B3),1+IF(M178="YES",1),"")</f>
        <v>0</v>
      </c>
      <c r="AG178" s="4">
        <f>IF(AND(I178="STANDARD",Q178="YES",H178&gt;'azure-standard-disk-prices'!B3,H178&lt;'azure-standard-disk-prices'!B4),1+IF(M178="YES",1),"")</f>
        <v>0</v>
      </c>
      <c r="AH178" s="4">
        <f>IF(AND(I178="STANDARD",Q178="YES",H178&gt;'azure-standard-disk-prices'!B4,H178&lt;'azure-standard-disk-prices'!B5),1+IF(M178="YES",1),"")</f>
        <v>0</v>
      </c>
      <c r="AI178" s="4">
        <f>IF(AND(I178="STANDARD",Q178="YES",H178&gt;'azure-standard-disk-prices'!B5,H178&lt;'azure-standard-disk-prices'!B6),1+IF(M178="YES",1),"")</f>
        <v>0</v>
      </c>
      <c r="AJ178" s="4">
        <f>IF(AND(I178="STANDARD",Q178="YES",H178&gt;'azure-standard-disk-prices'!B6,H178&lt;'azure-standard-disk-prices'!B7),1+IF(M178="YES",1),"")</f>
        <v>0</v>
      </c>
      <c r="AK178" s="4">
        <f>IF(AND(I178="STANDARD",Q178="YES",H178&gt;'azure-standard-disk-prices'!B7,H178&lt;'azure-standard-disk-prices'!B8),1+IF(M178="YES",1),"")</f>
        <v>0</v>
      </c>
      <c r="AL178" s="4">
        <f>IF(AND(I178="STANDARD",Q178="YES",H178&gt;'azure-standard-disk-prices'!B8,H178&lt;'azure-standard-disk-prices'!B9),1+IF(M178="YES",1),"")</f>
        <v>0</v>
      </c>
      <c r="AM178" s="4">
        <f>IF(AND(I177="PREMIUM",Q177="YES",H177&lt;'azure-premium-disk-prices'!B2,H177&gt;0),1+IF(M177="YES",1),"")</f>
        <v>0</v>
      </c>
      <c r="AN178" s="4">
        <f>IF(AND(I177="PREMIUM",Q177="YES",H177&gt;'azure-premium-disk-prices'!B2,H177&lt;'azure-premium-disk-prices'!B3),1+IF(M177="YES",1),"")</f>
        <v>0</v>
      </c>
      <c r="AO178" s="4">
        <f>IF(AND(I177="PREMIUM",Q177="YES",H177&gt;'azure-premium-disk-prices'!B3,H177&lt;'azure-premium-disk-prices'!B4),1+IF(M177="YES",1),"")</f>
        <v>0</v>
      </c>
      <c r="AP178" s="4">
        <f>IF(AND(I177="PREMIUM",Q177="YES",H177&gt;'azure-premium-disk-prices'!B4,H177&lt;'azure-premium-disk-prices'!B5),1+IF(M177="YES",1),"")</f>
        <v>0</v>
      </c>
      <c r="AQ178" s="4">
        <f>IF(AND(I177="PREMIUM",Q177="YES",H177&gt;'azure-premium-disk-prices'!B5,H177&lt;'azure-premium-disk-prices'!B6),1+IF(M177="YES",1),"")</f>
        <v>0</v>
      </c>
      <c r="AR178" s="4">
        <f>IF(AND(I177="PREMIUM",Q177="YES",H177&gt;'azure-premium-disk-prices'!B6,H177&lt;'azure-premium-disk-prices'!B7),1+IF(M177="YES",1),"")</f>
        <v>0</v>
      </c>
      <c r="AS178" s="4">
        <f>IF(AND(I177="PREMIUM",Q177="YES",H177&gt;'azure-premium-disk-prices'!B7,H177&lt;'azure-premium-disk-prices'!B8),1+IF(M177="YES",1),"")</f>
        <v>0</v>
      </c>
      <c r="AT178" s="4">
        <f>IF(AND(I177="PREMIUM",Q177="YES",H177&gt;'azure-premium-disk-prices'!B8,H177&lt;'azure-premium-disk-prices'!B9),1+IF(M177="YES",1),"")</f>
        <v>0</v>
      </c>
      <c r="AU178" s="4">
        <f>IF(AND(M178="YES", Q178="YES"),1,"")</f>
        <v>0</v>
      </c>
      <c r="AV178" s="4">
        <f>IF(AND(J178="STANDARD", Q178="YES"), IF(M178="YES",2,1) ,"")</f>
        <v>0</v>
      </c>
      <c r="AW178" s="4">
        <f>IF( AND(J178="PREMIUM",  Q178="YES"), IF(M178="YES",2,1) ,"")</f>
        <v>0</v>
      </c>
    </row>
    <row r="179" spans="5:49">
      <c r="E179" s="3"/>
      <c r="F179" s="3"/>
      <c r="G179" s="3"/>
      <c r="H179" s="3"/>
      <c r="I179" s="3" t="s">
        <v>10</v>
      </c>
      <c r="J179" s="3" t="s">
        <v>10</v>
      </c>
      <c r="K179" s="3" t="s">
        <v>7</v>
      </c>
      <c r="L179" s="3" t="s">
        <v>7</v>
      </c>
      <c r="M179" s="3" t="s">
        <v>7</v>
      </c>
      <c r="N179" s="3">
        <v>730</v>
      </c>
      <c r="O179" s="3" t="s">
        <v>7</v>
      </c>
      <c r="P179" s="3" t="s">
        <v>3</v>
      </c>
      <c r="Q179" s="3">
        <f>IF(AND(E179&lt;&gt;"", F179&lt;&gt;"", G179&lt;&gt;"", H179&lt;&gt;"", I179&lt;&gt;"", J179&lt;&gt;"", K179&lt;&gt;"", L179&lt;&gt;"", M179&lt;&gt;"", N179&lt;&gt;"", O179&lt;&gt;""),"YES","NO")</f>
        <v>0</v>
      </c>
      <c r="R179" s="4">
        <f>IF(AD179=AA179, U179, IF(AD179=AB179,W179,Y179))</f>
        <v>0</v>
      </c>
      <c r="S179" s="4">
        <f>AD179</f>
        <v>0</v>
      </c>
      <c r="T179" s="4">
        <f> IF(AA179="" ,"",IF(AD179=AA179, "PAYG", IF(AD179=AB179,"1Y RI","3Y RI")))</f>
        <v>0</v>
      </c>
      <c r="U179" s="4">
        <f>IF(Q179="YES",VLOOKUP(V179 &amp; K179 &amp; L179,'azure-vm-prices-base'!G$2:H$118, 2, 0),"")</f>
        <v>0</v>
      </c>
      <c r="V179" s="4">
        <f>IF(Q179="YES", IF(O179="YES" , _xlfn.MINIFS('azure-vm-prices-base'!C$2:C$117, 'azure-vm-prices-base'!A$2:A$117,"&gt;="&amp;F179*(100-$B$2)/100, 'azure-vm-prices-base'!B$2:B$117,"&gt;="&amp;G179*(100-$B$2)/100, 'azure-vm-prices-base'!D$2:D$117,K179, 'azure-vm-prices-base'!E$2:E$117,L179), _xlfn.MINIFS('azure-vm-prices-base'!I$2:I$117, 'azure-vm-prices-base'!A$2:A$117,"&gt;="&amp;F179*(100-$B$2)/100, 'azure-vm-prices-base'!B$2:B$117,"&gt;="&amp;G179*(100-$B$2)/100, 'azure-vm-prices-base'!D$2:D$117,K179, 'azure-vm-prices-base'!E$2:E$117,L179)),"")</f>
        <v>0</v>
      </c>
      <c r="W179" s="4">
        <f>IF(Q179="YES",VLOOKUP(X179 &amp; K179 &amp; L179,'azure-vm-prices-1Y'!G$2:H$118  , 2, 0),"")</f>
        <v>0</v>
      </c>
      <c r="X179" s="4">
        <f>IF(Q179="YES", IF(O179="YES" , _xlfn.MINIFS('azure-vm-prices-1Y'!C$2:C$117,   'azure-vm-prices-1Y'!A$2:A$117  ,"&gt;="&amp;F179*(100-$B$2)/100, 'azure-vm-prices-1Y'!B$2:B$117  ,"&gt;="&amp;G179*(100-$B$2)/100, 'azure-vm-prices-1Y'!D$2:D$117,  K179, 'azure-vm-prices-1Y'!E$2:E$117,  L179), _xlfn.MINIFS('azure-vm-prices-1Y'!I$2:I$117,   'azure-vm-prices-1Y'!A$2:A$117  ,"&gt;="&amp;F179*(100-$B$2)/100, 'azure-vm-prices-1Y'!B$2:B$117,  "&gt;="&amp;G179*(100-$B$2)/100, 'azure-vm-prices-1Y'!D$2:D$117,  K179, 'azure-vm-prices-1Y'!E$2:E$117,  L179)),"")</f>
        <v>0</v>
      </c>
      <c r="Y179" s="4">
        <f>IF(Q179="YES",VLOOKUP(Z179 &amp; K179 &amp; L179,'azure-vm-prices-3Y'!G$2:H$118  , 2, 0),"")</f>
        <v>0</v>
      </c>
      <c r="Z179" s="4">
        <f>IF(Q179="YES", IF(O179="YES" , _xlfn.MINIFS('azure-vm-prices-3Y'!C$2:C$117,   'azure-vm-prices-3Y'!A$2:A$117  ,"&gt;="&amp;F179*(100-$B$2)/100, 'azure-vm-prices-3Y'!B$2:B$117  ,"&gt;="&amp;G179*(100-$B$2)/100, 'azure-vm-prices-3Y'!D$2:D$117,  K179, 'azure-vm-prices-3Y'!E$2:E$117,  L179), _xlfn.MINIFS('azure-vm-prices-3Y'!I$2:I$117,   'azure-vm-prices-3Y'!A$2:A$117  ,"&gt;="&amp;F179*(100-$B$2)/100, 'azure-vm-prices-3Y'!B$2:B$117,  "&gt;="&amp;G179*(100-$B$2)/100, 'azure-vm-prices-3Y'!D$2:D$117,  K179, 'azure-vm-prices-3Y'!E$2:E$117,  L179)),"")</f>
        <v>0</v>
      </c>
      <c r="AA179" s="4">
        <f>IF(Q179="YES",N179*V179*12,"")</f>
        <v>0</v>
      </c>
      <c r="AB179" s="4">
        <f>IF(Q179="YES",X179*8760,"")</f>
        <v>0</v>
      </c>
      <c r="AC179" s="4">
        <f>IF(Q179="YES",Z179*8760,"")</f>
        <v>0</v>
      </c>
      <c r="AD179" s="4">
        <f>IF(Q179="YES",IF(P179="YES", MIN(AA179:AC179), AA179),"")</f>
        <v>0</v>
      </c>
      <c r="AE179" s="4">
        <f>IF(AND(I179="STANDARD",Q179="YES",H179&lt;'azure-standard-disk-prices'!B2, H179&gt;0),1+IF(M179="YES",1),"")</f>
        <v>0</v>
      </c>
      <c r="AF179" s="4">
        <f>IF(AND(I179="STANDARD",Q179="YES",H179&gt;'azure-standard-disk-prices'!B2,H179&lt;'azure-standard-disk-prices'!B3),1+IF(M179="YES",1),"")</f>
        <v>0</v>
      </c>
      <c r="AG179" s="4">
        <f>IF(AND(I179="STANDARD",Q179="YES",H179&gt;'azure-standard-disk-prices'!B3,H179&lt;'azure-standard-disk-prices'!B4),1+IF(M179="YES",1),"")</f>
        <v>0</v>
      </c>
      <c r="AH179" s="4">
        <f>IF(AND(I179="STANDARD",Q179="YES",H179&gt;'azure-standard-disk-prices'!B4,H179&lt;'azure-standard-disk-prices'!B5),1+IF(M179="YES",1),"")</f>
        <v>0</v>
      </c>
      <c r="AI179" s="4">
        <f>IF(AND(I179="STANDARD",Q179="YES",H179&gt;'azure-standard-disk-prices'!B5,H179&lt;'azure-standard-disk-prices'!B6),1+IF(M179="YES",1),"")</f>
        <v>0</v>
      </c>
      <c r="AJ179" s="4">
        <f>IF(AND(I179="STANDARD",Q179="YES",H179&gt;'azure-standard-disk-prices'!B6,H179&lt;'azure-standard-disk-prices'!B7),1+IF(M179="YES",1),"")</f>
        <v>0</v>
      </c>
      <c r="AK179" s="4">
        <f>IF(AND(I179="STANDARD",Q179="YES",H179&gt;'azure-standard-disk-prices'!B7,H179&lt;'azure-standard-disk-prices'!B8),1+IF(M179="YES",1),"")</f>
        <v>0</v>
      </c>
      <c r="AL179" s="4">
        <f>IF(AND(I179="STANDARD",Q179="YES",H179&gt;'azure-standard-disk-prices'!B8,H179&lt;'azure-standard-disk-prices'!B9),1+IF(M179="YES",1),"")</f>
        <v>0</v>
      </c>
      <c r="AM179" s="4">
        <f>IF(AND(I178="PREMIUM",Q178="YES",H178&lt;'azure-premium-disk-prices'!B2,H178&gt;0),1+IF(M178="YES",1),"")</f>
        <v>0</v>
      </c>
      <c r="AN179" s="4">
        <f>IF(AND(I178="PREMIUM",Q178="YES",H178&gt;'azure-premium-disk-prices'!B2,H178&lt;'azure-premium-disk-prices'!B3),1+IF(M178="YES",1),"")</f>
        <v>0</v>
      </c>
      <c r="AO179" s="4">
        <f>IF(AND(I178="PREMIUM",Q178="YES",H178&gt;'azure-premium-disk-prices'!B3,H178&lt;'azure-premium-disk-prices'!B4),1+IF(M178="YES",1),"")</f>
        <v>0</v>
      </c>
      <c r="AP179" s="4">
        <f>IF(AND(I178="PREMIUM",Q178="YES",H178&gt;'azure-premium-disk-prices'!B4,H178&lt;'azure-premium-disk-prices'!B5),1+IF(M178="YES",1),"")</f>
        <v>0</v>
      </c>
      <c r="AQ179" s="4">
        <f>IF(AND(I178="PREMIUM",Q178="YES",H178&gt;'azure-premium-disk-prices'!B5,H178&lt;'azure-premium-disk-prices'!B6),1+IF(M178="YES",1),"")</f>
        <v>0</v>
      </c>
      <c r="AR179" s="4">
        <f>IF(AND(I178="PREMIUM",Q178="YES",H178&gt;'azure-premium-disk-prices'!B6,H178&lt;'azure-premium-disk-prices'!B7),1+IF(M178="YES",1),"")</f>
        <v>0</v>
      </c>
      <c r="AS179" s="4">
        <f>IF(AND(I178="PREMIUM",Q178="YES",H178&gt;'azure-premium-disk-prices'!B7,H178&lt;'azure-premium-disk-prices'!B8),1+IF(M178="YES",1),"")</f>
        <v>0</v>
      </c>
      <c r="AT179" s="4">
        <f>IF(AND(I178="PREMIUM",Q178="YES",H178&gt;'azure-premium-disk-prices'!B8,H178&lt;'azure-premium-disk-prices'!B9),1+IF(M178="YES",1),"")</f>
        <v>0</v>
      </c>
      <c r="AU179" s="4">
        <f>IF(AND(M179="YES", Q179="YES"),1,"")</f>
        <v>0</v>
      </c>
      <c r="AV179" s="4">
        <f>IF(AND(J179="STANDARD", Q179="YES"), IF(M179="YES",2,1) ,"")</f>
        <v>0</v>
      </c>
      <c r="AW179" s="4">
        <f>IF( AND(J179="PREMIUM",  Q179="YES"), IF(M179="YES",2,1) ,"")</f>
        <v>0</v>
      </c>
    </row>
    <row r="180" spans="5:49">
      <c r="E180" s="3"/>
      <c r="F180" s="3"/>
      <c r="G180" s="3"/>
      <c r="H180" s="3"/>
      <c r="I180" s="3" t="s">
        <v>10</v>
      </c>
      <c r="J180" s="3" t="s">
        <v>10</v>
      </c>
      <c r="K180" s="3" t="s">
        <v>7</v>
      </c>
      <c r="L180" s="3" t="s">
        <v>7</v>
      </c>
      <c r="M180" s="3" t="s">
        <v>7</v>
      </c>
      <c r="N180" s="3">
        <v>730</v>
      </c>
      <c r="O180" s="3" t="s">
        <v>7</v>
      </c>
      <c r="P180" s="3" t="s">
        <v>3</v>
      </c>
      <c r="Q180" s="3">
        <f>IF(AND(E180&lt;&gt;"", F180&lt;&gt;"", G180&lt;&gt;"", H180&lt;&gt;"", I180&lt;&gt;"", J180&lt;&gt;"", K180&lt;&gt;"", L180&lt;&gt;"", M180&lt;&gt;"", N180&lt;&gt;"", O180&lt;&gt;""),"YES","NO")</f>
        <v>0</v>
      </c>
      <c r="R180" s="4">
        <f>IF(AD180=AA180, U180, IF(AD180=AB180,W180,Y180))</f>
        <v>0</v>
      </c>
      <c r="S180" s="4">
        <f>AD180</f>
        <v>0</v>
      </c>
      <c r="T180" s="4">
        <f> IF(AA180="" ,"",IF(AD180=AA180, "PAYG", IF(AD180=AB180,"1Y RI","3Y RI")))</f>
        <v>0</v>
      </c>
      <c r="U180" s="4">
        <f>IF(Q180="YES",VLOOKUP(V180 &amp; K180 &amp; L180,'azure-vm-prices-base'!G$2:H$118, 2, 0),"")</f>
        <v>0</v>
      </c>
      <c r="V180" s="4">
        <f>IF(Q180="YES", IF(O180="YES" , _xlfn.MINIFS('azure-vm-prices-base'!C$2:C$117, 'azure-vm-prices-base'!A$2:A$117,"&gt;="&amp;F180*(100-$B$2)/100, 'azure-vm-prices-base'!B$2:B$117,"&gt;="&amp;G180*(100-$B$2)/100, 'azure-vm-prices-base'!D$2:D$117,K180, 'azure-vm-prices-base'!E$2:E$117,L180), _xlfn.MINIFS('azure-vm-prices-base'!I$2:I$117, 'azure-vm-prices-base'!A$2:A$117,"&gt;="&amp;F180*(100-$B$2)/100, 'azure-vm-prices-base'!B$2:B$117,"&gt;="&amp;G180*(100-$B$2)/100, 'azure-vm-prices-base'!D$2:D$117,K180, 'azure-vm-prices-base'!E$2:E$117,L180)),"")</f>
        <v>0</v>
      </c>
      <c r="W180" s="4">
        <f>IF(Q180="YES",VLOOKUP(X180 &amp; K180 &amp; L180,'azure-vm-prices-1Y'!G$2:H$118  , 2, 0),"")</f>
        <v>0</v>
      </c>
      <c r="X180" s="4">
        <f>IF(Q180="YES", IF(O180="YES" , _xlfn.MINIFS('azure-vm-prices-1Y'!C$2:C$117,   'azure-vm-prices-1Y'!A$2:A$117  ,"&gt;="&amp;F180*(100-$B$2)/100, 'azure-vm-prices-1Y'!B$2:B$117  ,"&gt;="&amp;G180*(100-$B$2)/100, 'azure-vm-prices-1Y'!D$2:D$117,  K180, 'azure-vm-prices-1Y'!E$2:E$117,  L180), _xlfn.MINIFS('azure-vm-prices-1Y'!I$2:I$117,   'azure-vm-prices-1Y'!A$2:A$117  ,"&gt;="&amp;F180*(100-$B$2)/100, 'azure-vm-prices-1Y'!B$2:B$117,  "&gt;="&amp;G180*(100-$B$2)/100, 'azure-vm-prices-1Y'!D$2:D$117,  K180, 'azure-vm-prices-1Y'!E$2:E$117,  L180)),"")</f>
        <v>0</v>
      </c>
      <c r="Y180" s="4">
        <f>IF(Q180="YES",VLOOKUP(Z180 &amp; K180 &amp; L180,'azure-vm-prices-3Y'!G$2:H$118  , 2, 0),"")</f>
        <v>0</v>
      </c>
      <c r="Z180" s="4">
        <f>IF(Q180="YES", IF(O180="YES" , _xlfn.MINIFS('azure-vm-prices-3Y'!C$2:C$117,   'azure-vm-prices-3Y'!A$2:A$117  ,"&gt;="&amp;F180*(100-$B$2)/100, 'azure-vm-prices-3Y'!B$2:B$117  ,"&gt;="&amp;G180*(100-$B$2)/100, 'azure-vm-prices-3Y'!D$2:D$117,  K180, 'azure-vm-prices-3Y'!E$2:E$117,  L180), _xlfn.MINIFS('azure-vm-prices-3Y'!I$2:I$117,   'azure-vm-prices-3Y'!A$2:A$117  ,"&gt;="&amp;F180*(100-$B$2)/100, 'azure-vm-prices-3Y'!B$2:B$117,  "&gt;="&amp;G180*(100-$B$2)/100, 'azure-vm-prices-3Y'!D$2:D$117,  K180, 'azure-vm-prices-3Y'!E$2:E$117,  L180)),"")</f>
        <v>0</v>
      </c>
      <c r="AA180" s="4">
        <f>IF(Q180="YES",N180*V180*12,"")</f>
        <v>0</v>
      </c>
      <c r="AB180" s="4">
        <f>IF(Q180="YES",X180*8760,"")</f>
        <v>0</v>
      </c>
      <c r="AC180" s="4">
        <f>IF(Q180="YES",Z180*8760,"")</f>
        <v>0</v>
      </c>
      <c r="AD180" s="4">
        <f>IF(Q180="YES",IF(P180="YES", MIN(AA180:AC180), AA180),"")</f>
        <v>0</v>
      </c>
      <c r="AE180" s="4">
        <f>IF(AND(I180="STANDARD",Q180="YES",H180&lt;'azure-standard-disk-prices'!B2, H180&gt;0),1+IF(M180="YES",1),"")</f>
        <v>0</v>
      </c>
      <c r="AF180" s="4">
        <f>IF(AND(I180="STANDARD",Q180="YES",H180&gt;'azure-standard-disk-prices'!B2,H180&lt;'azure-standard-disk-prices'!B3),1+IF(M180="YES",1),"")</f>
        <v>0</v>
      </c>
      <c r="AG180" s="4">
        <f>IF(AND(I180="STANDARD",Q180="YES",H180&gt;'azure-standard-disk-prices'!B3,H180&lt;'azure-standard-disk-prices'!B4),1+IF(M180="YES",1),"")</f>
        <v>0</v>
      </c>
      <c r="AH180" s="4">
        <f>IF(AND(I180="STANDARD",Q180="YES",H180&gt;'azure-standard-disk-prices'!B4,H180&lt;'azure-standard-disk-prices'!B5),1+IF(M180="YES",1),"")</f>
        <v>0</v>
      </c>
      <c r="AI180" s="4">
        <f>IF(AND(I180="STANDARD",Q180="YES",H180&gt;'azure-standard-disk-prices'!B5,H180&lt;'azure-standard-disk-prices'!B6),1+IF(M180="YES",1),"")</f>
        <v>0</v>
      </c>
      <c r="AJ180" s="4">
        <f>IF(AND(I180="STANDARD",Q180="YES",H180&gt;'azure-standard-disk-prices'!B6,H180&lt;'azure-standard-disk-prices'!B7),1+IF(M180="YES",1),"")</f>
        <v>0</v>
      </c>
      <c r="AK180" s="4">
        <f>IF(AND(I180="STANDARD",Q180="YES",H180&gt;'azure-standard-disk-prices'!B7,H180&lt;'azure-standard-disk-prices'!B8),1+IF(M180="YES",1),"")</f>
        <v>0</v>
      </c>
      <c r="AL180" s="4">
        <f>IF(AND(I180="STANDARD",Q180="YES",H180&gt;'azure-standard-disk-prices'!B8,H180&lt;'azure-standard-disk-prices'!B9),1+IF(M180="YES",1),"")</f>
        <v>0</v>
      </c>
      <c r="AM180" s="4">
        <f>IF(AND(I179="PREMIUM",Q179="YES",H179&lt;'azure-premium-disk-prices'!B2,H179&gt;0),1+IF(M179="YES",1),"")</f>
        <v>0</v>
      </c>
      <c r="AN180" s="4">
        <f>IF(AND(I179="PREMIUM",Q179="YES",H179&gt;'azure-premium-disk-prices'!B2,H179&lt;'azure-premium-disk-prices'!B3),1+IF(M179="YES",1),"")</f>
        <v>0</v>
      </c>
      <c r="AO180" s="4">
        <f>IF(AND(I179="PREMIUM",Q179="YES",H179&gt;'azure-premium-disk-prices'!B3,H179&lt;'azure-premium-disk-prices'!B4),1+IF(M179="YES",1),"")</f>
        <v>0</v>
      </c>
      <c r="AP180" s="4">
        <f>IF(AND(I179="PREMIUM",Q179="YES",H179&gt;'azure-premium-disk-prices'!B4,H179&lt;'azure-premium-disk-prices'!B5),1+IF(M179="YES",1),"")</f>
        <v>0</v>
      </c>
      <c r="AQ180" s="4">
        <f>IF(AND(I179="PREMIUM",Q179="YES",H179&gt;'azure-premium-disk-prices'!B5,H179&lt;'azure-premium-disk-prices'!B6),1+IF(M179="YES",1),"")</f>
        <v>0</v>
      </c>
      <c r="AR180" s="4">
        <f>IF(AND(I179="PREMIUM",Q179="YES",H179&gt;'azure-premium-disk-prices'!B6,H179&lt;'azure-premium-disk-prices'!B7),1+IF(M179="YES",1),"")</f>
        <v>0</v>
      </c>
      <c r="AS180" s="4">
        <f>IF(AND(I179="PREMIUM",Q179="YES",H179&gt;'azure-premium-disk-prices'!B7,H179&lt;'azure-premium-disk-prices'!B8),1+IF(M179="YES",1),"")</f>
        <v>0</v>
      </c>
      <c r="AT180" s="4">
        <f>IF(AND(I179="PREMIUM",Q179="YES",H179&gt;'azure-premium-disk-prices'!B8,H179&lt;'azure-premium-disk-prices'!B9),1+IF(M179="YES",1),"")</f>
        <v>0</v>
      </c>
      <c r="AU180" s="4">
        <f>IF(AND(M180="YES", Q180="YES"),1,"")</f>
        <v>0</v>
      </c>
      <c r="AV180" s="4">
        <f>IF(AND(J180="STANDARD", Q180="YES"), IF(M180="YES",2,1) ,"")</f>
        <v>0</v>
      </c>
      <c r="AW180" s="4">
        <f>IF( AND(J180="PREMIUM",  Q180="YES"), IF(M180="YES",2,1) ,"")</f>
        <v>0</v>
      </c>
    </row>
    <row r="181" spans="5:49">
      <c r="E181" s="3"/>
      <c r="F181" s="3"/>
      <c r="G181" s="3"/>
      <c r="H181" s="3"/>
      <c r="I181" s="3" t="s">
        <v>10</v>
      </c>
      <c r="J181" s="3" t="s">
        <v>10</v>
      </c>
      <c r="K181" s="3" t="s">
        <v>7</v>
      </c>
      <c r="L181" s="3" t="s">
        <v>7</v>
      </c>
      <c r="M181" s="3" t="s">
        <v>7</v>
      </c>
      <c r="N181" s="3">
        <v>730</v>
      </c>
      <c r="O181" s="3" t="s">
        <v>7</v>
      </c>
      <c r="P181" s="3" t="s">
        <v>3</v>
      </c>
      <c r="Q181" s="3">
        <f>IF(AND(E181&lt;&gt;"", F181&lt;&gt;"", G181&lt;&gt;"", H181&lt;&gt;"", I181&lt;&gt;"", J181&lt;&gt;"", K181&lt;&gt;"", L181&lt;&gt;"", M181&lt;&gt;"", N181&lt;&gt;"", O181&lt;&gt;""),"YES","NO")</f>
        <v>0</v>
      </c>
      <c r="R181" s="4">
        <f>IF(AD181=AA181, U181, IF(AD181=AB181,W181,Y181))</f>
        <v>0</v>
      </c>
      <c r="S181" s="4">
        <f>AD181</f>
        <v>0</v>
      </c>
      <c r="T181" s="4">
        <f> IF(AA181="" ,"",IF(AD181=AA181, "PAYG", IF(AD181=AB181,"1Y RI","3Y RI")))</f>
        <v>0</v>
      </c>
      <c r="U181" s="4">
        <f>IF(Q181="YES",VLOOKUP(V181 &amp; K181 &amp; L181,'azure-vm-prices-base'!G$2:H$118, 2, 0),"")</f>
        <v>0</v>
      </c>
      <c r="V181" s="4">
        <f>IF(Q181="YES", IF(O181="YES" , _xlfn.MINIFS('azure-vm-prices-base'!C$2:C$117, 'azure-vm-prices-base'!A$2:A$117,"&gt;="&amp;F181*(100-$B$2)/100, 'azure-vm-prices-base'!B$2:B$117,"&gt;="&amp;G181*(100-$B$2)/100, 'azure-vm-prices-base'!D$2:D$117,K181, 'azure-vm-prices-base'!E$2:E$117,L181), _xlfn.MINIFS('azure-vm-prices-base'!I$2:I$117, 'azure-vm-prices-base'!A$2:A$117,"&gt;="&amp;F181*(100-$B$2)/100, 'azure-vm-prices-base'!B$2:B$117,"&gt;="&amp;G181*(100-$B$2)/100, 'azure-vm-prices-base'!D$2:D$117,K181, 'azure-vm-prices-base'!E$2:E$117,L181)),"")</f>
        <v>0</v>
      </c>
      <c r="W181" s="4">
        <f>IF(Q181="YES",VLOOKUP(X181 &amp; K181 &amp; L181,'azure-vm-prices-1Y'!G$2:H$118  , 2, 0),"")</f>
        <v>0</v>
      </c>
      <c r="X181" s="4">
        <f>IF(Q181="YES", IF(O181="YES" , _xlfn.MINIFS('azure-vm-prices-1Y'!C$2:C$117,   'azure-vm-prices-1Y'!A$2:A$117  ,"&gt;="&amp;F181*(100-$B$2)/100, 'azure-vm-prices-1Y'!B$2:B$117  ,"&gt;="&amp;G181*(100-$B$2)/100, 'azure-vm-prices-1Y'!D$2:D$117,  K181, 'azure-vm-prices-1Y'!E$2:E$117,  L181), _xlfn.MINIFS('azure-vm-prices-1Y'!I$2:I$117,   'azure-vm-prices-1Y'!A$2:A$117  ,"&gt;="&amp;F181*(100-$B$2)/100, 'azure-vm-prices-1Y'!B$2:B$117,  "&gt;="&amp;G181*(100-$B$2)/100, 'azure-vm-prices-1Y'!D$2:D$117,  K181, 'azure-vm-prices-1Y'!E$2:E$117,  L181)),"")</f>
        <v>0</v>
      </c>
      <c r="Y181" s="4">
        <f>IF(Q181="YES",VLOOKUP(Z181 &amp; K181 &amp; L181,'azure-vm-prices-3Y'!G$2:H$118  , 2, 0),"")</f>
        <v>0</v>
      </c>
      <c r="Z181" s="4">
        <f>IF(Q181="YES", IF(O181="YES" , _xlfn.MINIFS('azure-vm-prices-3Y'!C$2:C$117,   'azure-vm-prices-3Y'!A$2:A$117  ,"&gt;="&amp;F181*(100-$B$2)/100, 'azure-vm-prices-3Y'!B$2:B$117  ,"&gt;="&amp;G181*(100-$B$2)/100, 'azure-vm-prices-3Y'!D$2:D$117,  K181, 'azure-vm-prices-3Y'!E$2:E$117,  L181), _xlfn.MINIFS('azure-vm-prices-3Y'!I$2:I$117,   'azure-vm-prices-3Y'!A$2:A$117  ,"&gt;="&amp;F181*(100-$B$2)/100, 'azure-vm-prices-3Y'!B$2:B$117,  "&gt;="&amp;G181*(100-$B$2)/100, 'azure-vm-prices-3Y'!D$2:D$117,  K181, 'azure-vm-prices-3Y'!E$2:E$117,  L181)),"")</f>
        <v>0</v>
      </c>
      <c r="AA181" s="4">
        <f>IF(Q181="YES",N181*V181*12,"")</f>
        <v>0</v>
      </c>
      <c r="AB181" s="4">
        <f>IF(Q181="YES",X181*8760,"")</f>
        <v>0</v>
      </c>
      <c r="AC181" s="4">
        <f>IF(Q181="YES",Z181*8760,"")</f>
        <v>0</v>
      </c>
      <c r="AD181" s="4">
        <f>IF(Q181="YES",IF(P181="YES", MIN(AA181:AC181), AA181),"")</f>
        <v>0</v>
      </c>
      <c r="AE181" s="4">
        <f>IF(AND(I181="STANDARD",Q181="YES",H181&lt;'azure-standard-disk-prices'!B2, H181&gt;0),1+IF(M181="YES",1),"")</f>
        <v>0</v>
      </c>
      <c r="AF181" s="4">
        <f>IF(AND(I181="STANDARD",Q181="YES",H181&gt;'azure-standard-disk-prices'!B2,H181&lt;'azure-standard-disk-prices'!B3),1+IF(M181="YES",1),"")</f>
        <v>0</v>
      </c>
      <c r="AG181" s="4">
        <f>IF(AND(I181="STANDARD",Q181="YES",H181&gt;'azure-standard-disk-prices'!B3,H181&lt;'azure-standard-disk-prices'!B4),1+IF(M181="YES",1),"")</f>
        <v>0</v>
      </c>
      <c r="AH181" s="4">
        <f>IF(AND(I181="STANDARD",Q181="YES",H181&gt;'azure-standard-disk-prices'!B4,H181&lt;'azure-standard-disk-prices'!B5),1+IF(M181="YES",1),"")</f>
        <v>0</v>
      </c>
      <c r="AI181" s="4">
        <f>IF(AND(I181="STANDARD",Q181="YES",H181&gt;'azure-standard-disk-prices'!B5,H181&lt;'azure-standard-disk-prices'!B6),1+IF(M181="YES",1),"")</f>
        <v>0</v>
      </c>
      <c r="AJ181" s="4">
        <f>IF(AND(I181="STANDARD",Q181="YES",H181&gt;'azure-standard-disk-prices'!B6,H181&lt;'azure-standard-disk-prices'!B7),1+IF(M181="YES",1),"")</f>
        <v>0</v>
      </c>
      <c r="AK181" s="4">
        <f>IF(AND(I181="STANDARD",Q181="YES",H181&gt;'azure-standard-disk-prices'!B7,H181&lt;'azure-standard-disk-prices'!B8),1+IF(M181="YES",1),"")</f>
        <v>0</v>
      </c>
      <c r="AL181" s="4">
        <f>IF(AND(I181="STANDARD",Q181="YES",H181&gt;'azure-standard-disk-prices'!B8,H181&lt;'azure-standard-disk-prices'!B9),1+IF(M181="YES",1),"")</f>
        <v>0</v>
      </c>
      <c r="AM181" s="4">
        <f>IF(AND(I180="PREMIUM",Q180="YES",H180&lt;'azure-premium-disk-prices'!B2,H180&gt;0),1+IF(M180="YES",1),"")</f>
        <v>0</v>
      </c>
      <c r="AN181" s="4">
        <f>IF(AND(I180="PREMIUM",Q180="YES",H180&gt;'azure-premium-disk-prices'!B2,H180&lt;'azure-premium-disk-prices'!B3),1+IF(M180="YES",1),"")</f>
        <v>0</v>
      </c>
      <c r="AO181" s="4">
        <f>IF(AND(I180="PREMIUM",Q180="YES",H180&gt;'azure-premium-disk-prices'!B3,H180&lt;'azure-premium-disk-prices'!B4),1+IF(M180="YES",1),"")</f>
        <v>0</v>
      </c>
      <c r="AP181" s="4">
        <f>IF(AND(I180="PREMIUM",Q180="YES",H180&gt;'azure-premium-disk-prices'!B4,H180&lt;'azure-premium-disk-prices'!B5),1+IF(M180="YES",1),"")</f>
        <v>0</v>
      </c>
      <c r="AQ181" s="4">
        <f>IF(AND(I180="PREMIUM",Q180="YES",H180&gt;'azure-premium-disk-prices'!B5,H180&lt;'azure-premium-disk-prices'!B6),1+IF(M180="YES",1),"")</f>
        <v>0</v>
      </c>
      <c r="AR181" s="4">
        <f>IF(AND(I180="PREMIUM",Q180="YES",H180&gt;'azure-premium-disk-prices'!B6,H180&lt;'azure-premium-disk-prices'!B7),1+IF(M180="YES",1),"")</f>
        <v>0</v>
      </c>
      <c r="AS181" s="4">
        <f>IF(AND(I180="PREMIUM",Q180="YES",H180&gt;'azure-premium-disk-prices'!B7,H180&lt;'azure-premium-disk-prices'!B8),1+IF(M180="YES",1),"")</f>
        <v>0</v>
      </c>
      <c r="AT181" s="4">
        <f>IF(AND(I180="PREMIUM",Q180="YES",H180&gt;'azure-premium-disk-prices'!B8,H180&lt;'azure-premium-disk-prices'!B9),1+IF(M180="YES",1),"")</f>
        <v>0</v>
      </c>
      <c r="AU181" s="4">
        <f>IF(AND(M181="YES", Q181="YES"),1,"")</f>
        <v>0</v>
      </c>
      <c r="AV181" s="4">
        <f>IF(AND(J181="STANDARD", Q181="YES"), IF(M181="YES",2,1) ,"")</f>
        <v>0</v>
      </c>
      <c r="AW181" s="4">
        <f>IF( AND(J181="PREMIUM",  Q181="YES"), IF(M181="YES",2,1) ,"")</f>
        <v>0</v>
      </c>
    </row>
    <row r="182" spans="5:49">
      <c r="E182" s="3"/>
      <c r="F182" s="3"/>
      <c r="G182" s="3"/>
      <c r="H182" s="3"/>
      <c r="I182" s="3" t="s">
        <v>10</v>
      </c>
      <c r="J182" s="3" t="s">
        <v>10</v>
      </c>
      <c r="K182" s="3" t="s">
        <v>7</v>
      </c>
      <c r="L182" s="3" t="s">
        <v>7</v>
      </c>
      <c r="M182" s="3" t="s">
        <v>7</v>
      </c>
      <c r="N182" s="3">
        <v>730</v>
      </c>
      <c r="O182" s="3" t="s">
        <v>7</v>
      </c>
      <c r="P182" s="3" t="s">
        <v>3</v>
      </c>
      <c r="Q182" s="3">
        <f>IF(AND(E182&lt;&gt;"", F182&lt;&gt;"", G182&lt;&gt;"", H182&lt;&gt;"", I182&lt;&gt;"", J182&lt;&gt;"", K182&lt;&gt;"", L182&lt;&gt;"", M182&lt;&gt;"", N182&lt;&gt;"", O182&lt;&gt;""),"YES","NO")</f>
        <v>0</v>
      </c>
      <c r="R182" s="4">
        <f>IF(AD182=AA182, U182, IF(AD182=AB182,W182,Y182))</f>
        <v>0</v>
      </c>
      <c r="S182" s="4">
        <f>AD182</f>
        <v>0</v>
      </c>
      <c r="T182" s="4">
        <f> IF(AA182="" ,"",IF(AD182=AA182, "PAYG", IF(AD182=AB182,"1Y RI","3Y RI")))</f>
        <v>0</v>
      </c>
      <c r="U182" s="4">
        <f>IF(Q182="YES",VLOOKUP(V182 &amp; K182 &amp; L182,'azure-vm-prices-base'!G$2:H$118, 2, 0),"")</f>
        <v>0</v>
      </c>
      <c r="V182" s="4">
        <f>IF(Q182="YES", IF(O182="YES" , _xlfn.MINIFS('azure-vm-prices-base'!C$2:C$117, 'azure-vm-prices-base'!A$2:A$117,"&gt;="&amp;F182*(100-$B$2)/100, 'azure-vm-prices-base'!B$2:B$117,"&gt;="&amp;G182*(100-$B$2)/100, 'azure-vm-prices-base'!D$2:D$117,K182, 'azure-vm-prices-base'!E$2:E$117,L182), _xlfn.MINIFS('azure-vm-prices-base'!I$2:I$117, 'azure-vm-prices-base'!A$2:A$117,"&gt;="&amp;F182*(100-$B$2)/100, 'azure-vm-prices-base'!B$2:B$117,"&gt;="&amp;G182*(100-$B$2)/100, 'azure-vm-prices-base'!D$2:D$117,K182, 'azure-vm-prices-base'!E$2:E$117,L182)),"")</f>
        <v>0</v>
      </c>
      <c r="W182" s="4">
        <f>IF(Q182="YES",VLOOKUP(X182 &amp; K182 &amp; L182,'azure-vm-prices-1Y'!G$2:H$118  , 2, 0),"")</f>
        <v>0</v>
      </c>
      <c r="X182" s="4">
        <f>IF(Q182="YES", IF(O182="YES" , _xlfn.MINIFS('azure-vm-prices-1Y'!C$2:C$117,   'azure-vm-prices-1Y'!A$2:A$117  ,"&gt;="&amp;F182*(100-$B$2)/100, 'azure-vm-prices-1Y'!B$2:B$117  ,"&gt;="&amp;G182*(100-$B$2)/100, 'azure-vm-prices-1Y'!D$2:D$117,  K182, 'azure-vm-prices-1Y'!E$2:E$117,  L182), _xlfn.MINIFS('azure-vm-prices-1Y'!I$2:I$117,   'azure-vm-prices-1Y'!A$2:A$117  ,"&gt;="&amp;F182*(100-$B$2)/100, 'azure-vm-prices-1Y'!B$2:B$117,  "&gt;="&amp;G182*(100-$B$2)/100, 'azure-vm-prices-1Y'!D$2:D$117,  K182, 'azure-vm-prices-1Y'!E$2:E$117,  L182)),"")</f>
        <v>0</v>
      </c>
      <c r="Y182" s="4">
        <f>IF(Q182="YES",VLOOKUP(Z182 &amp; K182 &amp; L182,'azure-vm-prices-3Y'!G$2:H$118  , 2, 0),"")</f>
        <v>0</v>
      </c>
      <c r="Z182" s="4">
        <f>IF(Q182="YES", IF(O182="YES" , _xlfn.MINIFS('azure-vm-prices-3Y'!C$2:C$117,   'azure-vm-prices-3Y'!A$2:A$117  ,"&gt;="&amp;F182*(100-$B$2)/100, 'azure-vm-prices-3Y'!B$2:B$117  ,"&gt;="&amp;G182*(100-$B$2)/100, 'azure-vm-prices-3Y'!D$2:D$117,  K182, 'azure-vm-prices-3Y'!E$2:E$117,  L182), _xlfn.MINIFS('azure-vm-prices-3Y'!I$2:I$117,   'azure-vm-prices-3Y'!A$2:A$117  ,"&gt;="&amp;F182*(100-$B$2)/100, 'azure-vm-prices-3Y'!B$2:B$117,  "&gt;="&amp;G182*(100-$B$2)/100, 'azure-vm-prices-3Y'!D$2:D$117,  K182, 'azure-vm-prices-3Y'!E$2:E$117,  L182)),"")</f>
        <v>0</v>
      </c>
      <c r="AA182" s="4">
        <f>IF(Q182="YES",N182*V182*12,"")</f>
        <v>0</v>
      </c>
      <c r="AB182" s="4">
        <f>IF(Q182="YES",X182*8760,"")</f>
        <v>0</v>
      </c>
      <c r="AC182" s="4">
        <f>IF(Q182="YES",Z182*8760,"")</f>
        <v>0</v>
      </c>
      <c r="AD182" s="4">
        <f>IF(Q182="YES",IF(P182="YES", MIN(AA182:AC182), AA182),"")</f>
        <v>0</v>
      </c>
      <c r="AE182" s="4">
        <f>IF(AND(I182="STANDARD",Q182="YES",H182&lt;'azure-standard-disk-prices'!B2, H182&gt;0),1+IF(M182="YES",1),"")</f>
        <v>0</v>
      </c>
      <c r="AF182" s="4">
        <f>IF(AND(I182="STANDARD",Q182="YES",H182&gt;'azure-standard-disk-prices'!B2,H182&lt;'azure-standard-disk-prices'!B3),1+IF(M182="YES",1),"")</f>
        <v>0</v>
      </c>
      <c r="AG182" s="4">
        <f>IF(AND(I182="STANDARD",Q182="YES",H182&gt;'azure-standard-disk-prices'!B3,H182&lt;'azure-standard-disk-prices'!B4),1+IF(M182="YES",1),"")</f>
        <v>0</v>
      </c>
      <c r="AH182" s="4">
        <f>IF(AND(I182="STANDARD",Q182="YES",H182&gt;'azure-standard-disk-prices'!B4,H182&lt;'azure-standard-disk-prices'!B5),1+IF(M182="YES",1),"")</f>
        <v>0</v>
      </c>
      <c r="AI182" s="4">
        <f>IF(AND(I182="STANDARD",Q182="YES",H182&gt;'azure-standard-disk-prices'!B5,H182&lt;'azure-standard-disk-prices'!B6),1+IF(M182="YES",1),"")</f>
        <v>0</v>
      </c>
      <c r="AJ182" s="4">
        <f>IF(AND(I182="STANDARD",Q182="YES",H182&gt;'azure-standard-disk-prices'!B6,H182&lt;'azure-standard-disk-prices'!B7),1+IF(M182="YES",1),"")</f>
        <v>0</v>
      </c>
      <c r="AK182" s="4">
        <f>IF(AND(I182="STANDARD",Q182="YES",H182&gt;'azure-standard-disk-prices'!B7,H182&lt;'azure-standard-disk-prices'!B8),1+IF(M182="YES",1),"")</f>
        <v>0</v>
      </c>
      <c r="AL182" s="4">
        <f>IF(AND(I182="STANDARD",Q182="YES",H182&gt;'azure-standard-disk-prices'!B8,H182&lt;'azure-standard-disk-prices'!B9),1+IF(M182="YES",1),"")</f>
        <v>0</v>
      </c>
      <c r="AM182" s="4">
        <f>IF(AND(I181="PREMIUM",Q181="YES",H181&lt;'azure-premium-disk-prices'!B2,H181&gt;0),1+IF(M181="YES",1),"")</f>
        <v>0</v>
      </c>
      <c r="AN182" s="4">
        <f>IF(AND(I181="PREMIUM",Q181="YES",H181&gt;'azure-premium-disk-prices'!B2,H181&lt;'azure-premium-disk-prices'!B3),1+IF(M181="YES",1),"")</f>
        <v>0</v>
      </c>
      <c r="AO182" s="4">
        <f>IF(AND(I181="PREMIUM",Q181="YES",H181&gt;'azure-premium-disk-prices'!B3,H181&lt;'azure-premium-disk-prices'!B4),1+IF(M181="YES",1),"")</f>
        <v>0</v>
      </c>
      <c r="AP182" s="4">
        <f>IF(AND(I181="PREMIUM",Q181="YES",H181&gt;'azure-premium-disk-prices'!B4,H181&lt;'azure-premium-disk-prices'!B5),1+IF(M181="YES",1),"")</f>
        <v>0</v>
      </c>
      <c r="AQ182" s="4">
        <f>IF(AND(I181="PREMIUM",Q181="YES",H181&gt;'azure-premium-disk-prices'!B5,H181&lt;'azure-premium-disk-prices'!B6),1+IF(M181="YES",1),"")</f>
        <v>0</v>
      </c>
      <c r="AR182" s="4">
        <f>IF(AND(I181="PREMIUM",Q181="YES",H181&gt;'azure-premium-disk-prices'!B6,H181&lt;'azure-premium-disk-prices'!B7),1+IF(M181="YES",1),"")</f>
        <v>0</v>
      </c>
      <c r="AS182" s="4">
        <f>IF(AND(I181="PREMIUM",Q181="YES",H181&gt;'azure-premium-disk-prices'!B7,H181&lt;'azure-premium-disk-prices'!B8),1+IF(M181="YES",1),"")</f>
        <v>0</v>
      </c>
      <c r="AT182" s="4">
        <f>IF(AND(I181="PREMIUM",Q181="YES",H181&gt;'azure-premium-disk-prices'!B8,H181&lt;'azure-premium-disk-prices'!B9),1+IF(M181="YES",1),"")</f>
        <v>0</v>
      </c>
      <c r="AU182" s="4">
        <f>IF(AND(M182="YES", Q182="YES"),1,"")</f>
        <v>0</v>
      </c>
      <c r="AV182" s="4">
        <f>IF(AND(J182="STANDARD", Q182="YES"), IF(M182="YES",2,1) ,"")</f>
        <v>0</v>
      </c>
      <c r="AW182" s="4">
        <f>IF( AND(J182="PREMIUM",  Q182="YES"), IF(M182="YES",2,1) ,"")</f>
        <v>0</v>
      </c>
    </row>
    <row r="183" spans="5:49">
      <c r="E183" s="3"/>
      <c r="F183" s="3"/>
      <c r="G183" s="3"/>
      <c r="H183" s="3"/>
      <c r="I183" s="3" t="s">
        <v>10</v>
      </c>
      <c r="J183" s="3" t="s">
        <v>10</v>
      </c>
      <c r="K183" s="3" t="s">
        <v>7</v>
      </c>
      <c r="L183" s="3" t="s">
        <v>7</v>
      </c>
      <c r="M183" s="3" t="s">
        <v>7</v>
      </c>
      <c r="N183" s="3">
        <v>730</v>
      </c>
      <c r="O183" s="3" t="s">
        <v>7</v>
      </c>
      <c r="P183" s="3" t="s">
        <v>3</v>
      </c>
      <c r="Q183" s="3">
        <f>IF(AND(E183&lt;&gt;"", F183&lt;&gt;"", G183&lt;&gt;"", H183&lt;&gt;"", I183&lt;&gt;"", J183&lt;&gt;"", K183&lt;&gt;"", L183&lt;&gt;"", M183&lt;&gt;"", N183&lt;&gt;"", O183&lt;&gt;""),"YES","NO")</f>
        <v>0</v>
      </c>
      <c r="R183" s="4">
        <f>IF(AD183=AA183, U183, IF(AD183=AB183,W183,Y183))</f>
        <v>0</v>
      </c>
      <c r="S183" s="4">
        <f>AD183</f>
        <v>0</v>
      </c>
      <c r="T183" s="4">
        <f> IF(AA183="" ,"",IF(AD183=AA183, "PAYG", IF(AD183=AB183,"1Y RI","3Y RI")))</f>
        <v>0</v>
      </c>
      <c r="U183" s="4">
        <f>IF(Q183="YES",VLOOKUP(V183 &amp; K183 &amp; L183,'azure-vm-prices-base'!G$2:H$118, 2, 0),"")</f>
        <v>0</v>
      </c>
      <c r="V183" s="4">
        <f>IF(Q183="YES", IF(O183="YES" , _xlfn.MINIFS('azure-vm-prices-base'!C$2:C$117, 'azure-vm-prices-base'!A$2:A$117,"&gt;="&amp;F183*(100-$B$2)/100, 'azure-vm-prices-base'!B$2:B$117,"&gt;="&amp;G183*(100-$B$2)/100, 'azure-vm-prices-base'!D$2:D$117,K183, 'azure-vm-prices-base'!E$2:E$117,L183), _xlfn.MINIFS('azure-vm-prices-base'!I$2:I$117, 'azure-vm-prices-base'!A$2:A$117,"&gt;="&amp;F183*(100-$B$2)/100, 'azure-vm-prices-base'!B$2:B$117,"&gt;="&amp;G183*(100-$B$2)/100, 'azure-vm-prices-base'!D$2:D$117,K183, 'azure-vm-prices-base'!E$2:E$117,L183)),"")</f>
        <v>0</v>
      </c>
      <c r="W183" s="4">
        <f>IF(Q183="YES",VLOOKUP(X183 &amp; K183 &amp; L183,'azure-vm-prices-1Y'!G$2:H$118  , 2, 0),"")</f>
        <v>0</v>
      </c>
      <c r="X183" s="4">
        <f>IF(Q183="YES", IF(O183="YES" , _xlfn.MINIFS('azure-vm-prices-1Y'!C$2:C$117,   'azure-vm-prices-1Y'!A$2:A$117  ,"&gt;="&amp;F183*(100-$B$2)/100, 'azure-vm-prices-1Y'!B$2:B$117  ,"&gt;="&amp;G183*(100-$B$2)/100, 'azure-vm-prices-1Y'!D$2:D$117,  K183, 'azure-vm-prices-1Y'!E$2:E$117,  L183), _xlfn.MINIFS('azure-vm-prices-1Y'!I$2:I$117,   'azure-vm-prices-1Y'!A$2:A$117  ,"&gt;="&amp;F183*(100-$B$2)/100, 'azure-vm-prices-1Y'!B$2:B$117,  "&gt;="&amp;G183*(100-$B$2)/100, 'azure-vm-prices-1Y'!D$2:D$117,  K183, 'azure-vm-prices-1Y'!E$2:E$117,  L183)),"")</f>
        <v>0</v>
      </c>
      <c r="Y183" s="4">
        <f>IF(Q183="YES",VLOOKUP(Z183 &amp; K183 &amp; L183,'azure-vm-prices-3Y'!G$2:H$118  , 2, 0),"")</f>
        <v>0</v>
      </c>
      <c r="Z183" s="4">
        <f>IF(Q183="YES", IF(O183="YES" , _xlfn.MINIFS('azure-vm-prices-3Y'!C$2:C$117,   'azure-vm-prices-3Y'!A$2:A$117  ,"&gt;="&amp;F183*(100-$B$2)/100, 'azure-vm-prices-3Y'!B$2:B$117  ,"&gt;="&amp;G183*(100-$B$2)/100, 'azure-vm-prices-3Y'!D$2:D$117,  K183, 'azure-vm-prices-3Y'!E$2:E$117,  L183), _xlfn.MINIFS('azure-vm-prices-3Y'!I$2:I$117,   'azure-vm-prices-3Y'!A$2:A$117  ,"&gt;="&amp;F183*(100-$B$2)/100, 'azure-vm-prices-3Y'!B$2:B$117,  "&gt;="&amp;G183*(100-$B$2)/100, 'azure-vm-prices-3Y'!D$2:D$117,  K183, 'azure-vm-prices-3Y'!E$2:E$117,  L183)),"")</f>
        <v>0</v>
      </c>
      <c r="AA183" s="4">
        <f>IF(Q183="YES",N183*V183*12,"")</f>
        <v>0</v>
      </c>
      <c r="AB183" s="4">
        <f>IF(Q183="YES",X183*8760,"")</f>
        <v>0</v>
      </c>
      <c r="AC183" s="4">
        <f>IF(Q183="YES",Z183*8760,"")</f>
        <v>0</v>
      </c>
      <c r="AD183" s="4">
        <f>IF(Q183="YES",IF(P183="YES", MIN(AA183:AC183), AA183),"")</f>
        <v>0</v>
      </c>
      <c r="AE183" s="4">
        <f>IF(AND(I183="STANDARD",Q183="YES",H183&lt;'azure-standard-disk-prices'!B2, H183&gt;0),1+IF(M183="YES",1),"")</f>
        <v>0</v>
      </c>
      <c r="AF183" s="4">
        <f>IF(AND(I183="STANDARD",Q183="YES",H183&gt;'azure-standard-disk-prices'!B2,H183&lt;'azure-standard-disk-prices'!B3),1+IF(M183="YES",1),"")</f>
        <v>0</v>
      </c>
      <c r="AG183" s="4">
        <f>IF(AND(I183="STANDARD",Q183="YES",H183&gt;'azure-standard-disk-prices'!B3,H183&lt;'azure-standard-disk-prices'!B4),1+IF(M183="YES",1),"")</f>
        <v>0</v>
      </c>
      <c r="AH183" s="4">
        <f>IF(AND(I183="STANDARD",Q183="YES",H183&gt;'azure-standard-disk-prices'!B4,H183&lt;'azure-standard-disk-prices'!B5),1+IF(M183="YES",1),"")</f>
        <v>0</v>
      </c>
      <c r="AI183" s="4">
        <f>IF(AND(I183="STANDARD",Q183="YES",H183&gt;'azure-standard-disk-prices'!B5,H183&lt;'azure-standard-disk-prices'!B6),1+IF(M183="YES",1),"")</f>
        <v>0</v>
      </c>
      <c r="AJ183" s="4">
        <f>IF(AND(I183="STANDARD",Q183="YES",H183&gt;'azure-standard-disk-prices'!B6,H183&lt;'azure-standard-disk-prices'!B7),1+IF(M183="YES",1),"")</f>
        <v>0</v>
      </c>
      <c r="AK183" s="4">
        <f>IF(AND(I183="STANDARD",Q183="YES",H183&gt;'azure-standard-disk-prices'!B7,H183&lt;'azure-standard-disk-prices'!B8),1+IF(M183="YES",1),"")</f>
        <v>0</v>
      </c>
      <c r="AL183" s="4">
        <f>IF(AND(I183="STANDARD",Q183="YES",H183&gt;'azure-standard-disk-prices'!B8,H183&lt;'azure-standard-disk-prices'!B9),1+IF(M183="YES",1),"")</f>
        <v>0</v>
      </c>
      <c r="AM183" s="4">
        <f>IF(AND(I182="PREMIUM",Q182="YES",H182&lt;'azure-premium-disk-prices'!B2,H182&gt;0),1+IF(M182="YES",1),"")</f>
        <v>0</v>
      </c>
      <c r="AN183" s="4">
        <f>IF(AND(I182="PREMIUM",Q182="YES",H182&gt;'azure-premium-disk-prices'!B2,H182&lt;'azure-premium-disk-prices'!B3),1+IF(M182="YES",1),"")</f>
        <v>0</v>
      </c>
      <c r="AO183" s="4">
        <f>IF(AND(I182="PREMIUM",Q182="YES",H182&gt;'azure-premium-disk-prices'!B3,H182&lt;'azure-premium-disk-prices'!B4),1+IF(M182="YES",1),"")</f>
        <v>0</v>
      </c>
      <c r="AP183" s="4">
        <f>IF(AND(I182="PREMIUM",Q182="YES",H182&gt;'azure-premium-disk-prices'!B4,H182&lt;'azure-premium-disk-prices'!B5),1+IF(M182="YES",1),"")</f>
        <v>0</v>
      </c>
      <c r="AQ183" s="4">
        <f>IF(AND(I182="PREMIUM",Q182="YES",H182&gt;'azure-premium-disk-prices'!B5,H182&lt;'azure-premium-disk-prices'!B6),1+IF(M182="YES",1),"")</f>
        <v>0</v>
      </c>
      <c r="AR183" s="4">
        <f>IF(AND(I182="PREMIUM",Q182="YES",H182&gt;'azure-premium-disk-prices'!B6,H182&lt;'azure-premium-disk-prices'!B7),1+IF(M182="YES",1),"")</f>
        <v>0</v>
      </c>
      <c r="AS183" s="4">
        <f>IF(AND(I182="PREMIUM",Q182="YES",H182&gt;'azure-premium-disk-prices'!B7,H182&lt;'azure-premium-disk-prices'!B8),1+IF(M182="YES",1),"")</f>
        <v>0</v>
      </c>
      <c r="AT183" s="4">
        <f>IF(AND(I182="PREMIUM",Q182="YES",H182&gt;'azure-premium-disk-prices'!B8,H182&lt;'azure-premium-disk-prices'!B9),1+IF(M182="YES",1),"")</f>
        <v>0</v>
      </c>
      <c r="AU183" s="4">
        <f>IF(AND(M183="YES", Q183="YES"),1,"")</f>
        <v>0</v>
      </c>
      <c r="AV183" s="4">
        <f>IF(AND(J183="STANDARD", Q183="YES"), IF(M183="YES",2,1) ,"")</f>
        <v>0</v>
      </c>
      <c r="AW183" s="4">
        <f>IF( AND(J183="PREMIUM",  Q183="YES"), IF(M183="YES",2,1) ,"")</f>
        <v>0</v>
      </c>
    </row>
    <row r="184" spans="5:49">
      <c r="E184" s="3"/>
      <c r="F184" s="3"/>
      <c r="G184" s="3"/>
      <c r="H184" s="3"/>
      <c r="I184" s="3" t="s">
        <v>10</v>
      </c>
      <c r="J184" s="3" t="s">
        <v>10</v>
      </c>
      <c r="K184" s="3" t="s">
        <v>7</v>
      </c>
      <c r="L184" s="3" t="s">
        <v>7</v>
      </c>
      <c r="M184" s="3" t="s">
        <v>7</v>
      </c>
      <c r="N184" s="3">
        <v>730</v>
      </c>
      <c r="O184" s="3" t="s">
        <v>7</v>
      </c>
      <c r="P184" s="3" t="s">
        <v>3</v>
      </c>
      <c r="Q184" s="3">
        <f>IF(AND(E184&lt;&gt;"", F184&lt;&gt;"", G184&lt;&gt;"", H184&lt;&gt;"", I184&lt;&gt;"", J184&lt;&gt;"", K184&lt;&gt;"", L184&lt;&gt;"", M184&lt;&gt;"", N184&lt;&gt;"", O184&lt;&gt;""),"YES","NO")</f>
        <v>0</v>
      </c>
      <c r="R184" s="4">
        <f>IF(AD184=AA184, U184, IF(AD184=AB184,W184,Y184))</f>
        <v>0</v>
      </c>
      <c r="S184" s="4">
        <f>AD184</f>
        <v>0</v>
      </c>
      <c r="T184" s="4">
        <f> IF(AA184="" ,"",IF(AD184=AA184, "PAYG", IF(AD184=AB184,"1Y RI","3Y RI")))</f>
        <v>0</v>
      </c>
      <c r="U184" s="4">
        <f>IF(Q184="YES",VLOOKUP(V184 &amp; K184 &amp; L184,'azure-vm-prices-base'!G$2:H$118, 2, 0),"")</f>
        <v>0</v>
      </c>
      <c r="V184" s="4">
        <f>IF(Q184="YES", IF(O184="YES" , _xlfn.MINIFS('azure-vm-prices-base'!C$2:C$117, 'azure-vm-prices-base'!A$2:A$117,"&gt;="&amp;F184*(100-$B$2)/100, 'azure-vm-prices-base'!B$2:B$117,"&gt;="&amp;G184*(100-$B$2)/100, 'azure-vm-prices-base'!D$2:D$117,K184, 'azure-vm-prices-base'!E$2:E$117,L184), _xlfn.MINIFS('azure-vm-prices-base'!I$2:I$117, 'azure-vm-prices-base'!A$2:A$117,"&gt;="&amp;F184*(100-$B$2)/100, 'azure-vm-prices-base'!B$2:B$117,"&gt;="&amp;G184*(100-$B$2)/100, 'azure-vm-prices-base'!D$2:D$117,K184, 'azure-vm-prices-base'!E$2:E$117,L184)),"")</f>
        <v>0</v>
      </c>
      <c r="W184" s="4">
        <f>IF(Q184="YES",VLOOKUP(X184 &amp; K184 &amp; L184,'azure-vm-prices-1Y'!G$2:H$118  , 2, 0),"")</f>
        <v>0</v>
      </c>
      <c r="X184" s="4">
        <f>IF(Q184="YES", IF(O184="YES" , _xlfn.MINIFS('azure-vm-prices-1Y'!C$2:C$117,   'azure-vm-prices-1Y'!A$2:A$117  ,"&gt;="&amp;F184*(100-$B$2)/100, 'azure-vm-prices-1Y'!B$2:B$117  ,"&gt;="&amp;G184*(100-$B$2)/100, 'azure-vm-prices-1Y'!D$2:D$117,  K184, 'azure-vm-prices-1Y'!E$2:E$117,  L184), _xlfn.MINIFS('azure-vm-prices-1Y'!I$2:I$117,   'azure-vm-prices-1Y'!A$2:A$117  ,"&gt;="&amp;F184*(100-$B$2)/100, 'azure-vm-prices-1Y'!B$2:B$117,  "&gt;="&amp;G184*(100-$B$2)/100, 'azure-vm-prices-1Y'!D$2:D$117,  K184, 'azure-vm-prices-1Y'!E$2:E$117,  L184)),"")</f>
        <v>0</v>
      </c>
      <c r="Y184" s="4">
        <f>IF(Q184="YES",VLOOKUP(Z184 &amp; K184 &amp; L184,'azure-vm-prices-3Y'!G$2:H$118  , 2, 0),"")</f>
        <v>0</v>
      </c>
      <c r="Z184" s="4">
        <f>IF(Q184="YES", IF(O184="YES" , _xlfn.MINIFS('azure-vm-prices-3Y'!C$2:C$117,   'azure-vm-prices-3Y'!A$2:A$117  ,"&gt;="&amp;F184*(100-$B$2)/100, 'azure-vm-prices-3Y'!B$2:B$117  ,"&gt;="&amp;G184*(100-$B$2)/100, 'azure-vm-prices-3Y'!D$2:D$117,  K184, 'azure-vm-prices-3Y'!E$2:E$117,  L184), _xlfn.MINIFS('azure-vm-prices-3Y'!I$2:I$117,   'azure-vm-prices-3Y'!A$2:A$117  ,"&gt;="&amp;F184*(100-$B$2)/100, 'azure-vm-prices-3Y'!B$2:B$117,  "&gt;="&amp;G184*(100-$B$2)/100, 'azure-vm-prices-3Y'!D$2:D$117,  K184, 'azure-vm-prices-3Y'!E$2:E$117,  L184)),"")</f>
        <v>0</v>
      </c>
      <c r="AA184" s="4">
        <f>IF(Q184="YES",N184*V184*12,"")</f>
        <v>0</v>
      </c>
      <c r="AB184" s="4">
        <f>IF(Q184="YES",X184*8760,"")</f>
        <v>0</v>
      </c>
      <c r="AC184" s="4">
        <f>IF(Q184="YES",Z184*8760,"")</f>
        <v>0</v>
      </c>
      <c r="AD184" s="4">
        <f>IF(Q184="YES",IF(P184="YES", MIN(AA184:AC184), AA184),"")</f>
        <v>0</v>
      </c>
      <c r="AE184" s="4">
        <f>IF(AND(I184="STANDARD",Q184="YES",H184&lt;'azure-standard-disk-prices'!B2, H184&gt;0),1+IF(M184="YES",1),"")</f>
        <v>0</v>
      </c>
      <c r="AF184" s="4">
        <f>IF(AND(I184="STANDARD",Q184="YES",H184&gt;'azure-standard-disk-prices'!B2,H184&lt;'azure-standard-disk-prices'!B3),1+IF(M184="YES",1),"")</f>
        <v>0</v>
      </c>
      <c r="AG184" s="4">
        <f>IF(AND(I184="STANDARD",Q184="YES",H184&gt;'azure-standard-disk-prices'!B3,H184&lt;'azure-standard-disk-prices'!B4),1+IF(M184="YES",1),"")</f>
        <v>0</v>
      </c>
      <c r="AH184" s="4">
        <f>IF(AND(I184="STANDARD",Q184="YES",H184&gt;'azure-standard-disk-prices'!B4,H184&lt;'azure-standard-disk-prices'!B5),1+IF(M184="YES",1),"")</f>
        <v>0</v>
      </c>
      <c r="AI184" s="4">
        <f>IF(AND(I184="STANDARD",Q184="YES",H184&gt;'azure-standard-disk-prices'!B5,H184&lt;'azure-standard-disk-prices'!B6),1+IF(M184="YES",1),"")</f>
        <v>0</v>
      </c>
      <c r="AJ184" s="4">
        <f>IF(AND(I184="STANDARD",Q184="YES",H184&gt;'azure-standard-disk-prices'!B6,H184&lt;'azure-standard-disk-prices'!B7),1+IF(M184="YES",1),"")</f>
        <v>0</v>
      </c>
      <c r="AK184" s="4">
        <f>IF(AND(I184="STANDARD",Q184="YES",H184&gt;'azure-standard-disk-prices'!B7,H184&lt;'azure-standard-disk-prices'!B8),1+IF(M184="YES",1),"")</f>
        <v>0</v>
      </c>
      <c r="AL184" s="4">
        <f>IF(AND(I184="STANDARD",Q184="YES",H184&gt;'azure-standard-disk-prices'!B8,H184&lt;'azure-standard-disk-prices'!B9),1+IF(M184="YES",1),"")</f>
        <v>0</v>
      </c>
      <c r="AM184" s="4">
        <f>IF(AND(I183="PREMIUM",Q183="YES",H183&lt;'azure-premium-disk-prices'!B2,H183&gt;0),1+IF(M183="YES",1),"")</f>
        <v>0</v>
      </c>
      <c r="AN184" s="4">
        <f>IF(AND(I183="PREMIUM",Q183="YES",H183&gt;'azure-premium-disk-prices'!B2,H183&lt;'azure-premium-disk-prices'!B3),1+IF(M183="YES",1),"")</f>
        <v>0</v>
      </c>
      <c r="AO184" s="4">
        <f>IF(AND(I183="PREMIUM",Q183="YES",H183&gt;'azure-premium-disk-prices'!B3,H183&lt;'azure-premium-disk-prices'!B4),1+IF(M183="YES",1),"")</f>
        <v>0</v>
      </c>
      <c r="AP184" s="4">
        <f>IF(AND(I183="PREMIUM",Q183="YES",H183&gt;'azure-premium-disk-prices'!B4,H183&lt;'azure-premium-disk-prices'!B5),1+IF(M183="YES",1),"")</f>
        <v>0</v>
      </c>
      <c r="AQ184" s="4">
        <f>IF(AND(I183="PREMIUM",Q183="YES",H183&gt;'azure-premium-disk-prices'!B5,H183&lt;'azure-premium-disk-prices'!B6),1+IF(M183="YES",1),"")</f>
        <v>0</v>
      </c>
      <c r="AR184" s="4">
        <f>IF(AND(I183="PREMIUM",Q183="YES",H183&gt;'azure-premium-disk-prices'!B6,H183&lt;'azure-premium-disk-prices'!B7),1+IF(M183="YES",1),"")</f>
        <v>0</v>
      </c>
      <c r="AS184" s="4">
        <f>IF(AND(I183="PREMIUM",Q183="YES",H183&gt;'azure-premium-disk-prices'!B7,H183&lt;'azure-premium-disk-prices'!B8),1+IF(M183="YES",1),"")</f>
        <v>0</v>
      </c>
      <c r="AT184" s="4">
        <f>IF(AND(I183="PREMIUM",Q183="YES",H183&gt;'azure-premium-disk-prices'!B8,H183&lt;'azure-premium-disk-prices'!B9),1+IF(M183="YES",1),"")</f>
        <v>0</v>
      </c>
      <c r="AU184" s="4">
        <f>IF(AND(M184="YES", Q184="YES"),1,"")</f>
        <v>0</v>
      </c>
      <c r="AV184" s="4">
        <f>IF(AND(J184="STANDARD", Q184="YES"), IF(M184="YES",2,1) ,"")</f>
        <v>0</v>
      </c>
      <c r="AW184" s="4">
        <f>IF( AND(J184="PREMIUM",  Q184="YES"), IF(M184="YES",2,1) ,"")</f>
        <v>0</v>
      </c>
    </row>
    <row r="185" spans="5:49">
      <c r="E185" s="3"/>
      <c r="F185" s="3"/>
      <c r="G185" s="3"/>
      <c r="H185" s="3"/>
      <c r="I185" s="3" t="s">
        <v>10</v>
      </c>
      <c r="J185" s="3" t="s">
        <v>10</v>
      </c>
      <c r="K185" s="3" t="s">
        <v>7</v>
      </c>
      <c r="L185" s="3" t="s">
        <v>7</v>
      </c>
      <c r="M185" s="3" t="s">
        <v>7</v>
      </c>
      <c r="N185" s="3">
        <v>730</v>
      </c>
      <c r="O185" s="3" t="s">
        <v>7</v>
      </c>
      <c r="P185" s="3" t="s">
        <v>3</v>
      </c>
      <c r="Q185" s="3">
        <f>IF(AND(E185&lt;&gt;"", F185&lt;&gt;"", G185&lt;&gt;"", H185&lt;&gt;"", I185&lt;&gt;"", J185&lt;&gt;"", K185&lt;&gt;"", L185&lt;&gt;"", M185&lt;&gt;"", N185&lt;&gt;"", O185&lt;&gt;""),"YES","NO")</f>
        <v>0</v>
      </c>
      <c r="R185" s="4">
        <f>IF(AD185=AA185, U185, IF(AD185=AB185,W185,Y185))</f>
        <v>0</v>
      </c>
      <c r="S185" s="4">
        <f>AD185</f>
        <v>0</v>
      </c>
      <c r="T185" s="4">
        <f> IF(AA185="" ,"",IF(AD185=AA185, "PAYG", IF(AD185=AB185,"1Y RI","3Y RI")))</f>
        <v>0</v>
      </c>
      <c r="U185" s="4">
        <f>IF(Q185="YES",VLOOKUP(V185 &amp; K185 &amp; L185,'azure-vm-prices-base'!G$2:H$118, 2, 0),"")</f>
        <v>0</v>
      </c>
      <c r="V185" s="4">
        <f>IF(Q185="YES", IF(O185="YES" , _xlfn.MINIFS('azure-vm-prices-base'!C$2:C$117, 'azure-vm-prices-base'!A$2:A$117,"&gt;="&amp;F185*(100-$B$2)/100, 'azure-vm-prices-base'!B$2:B$117,"&gt;="&amp;G185*(100-$B$2)/100, 'azure-vm-prices-base'!D$2:D$117,K185, 'azure-vm-prices-base'!E$2:E$117,L185), _xlfn.MINIFS('azure-vm-prices-base'!I$2:I$117, 'azure-vm-prices-base'!A$2:A$117,"&gt;="&amp;F185*(100-$B$2)/100, 'azure-vm-prices-base'!B$2:B$117,"&gt;="&amp;G185*(100-$B$2)/100, 'azure-vm-prices-base'!D$2:D$117,K185, 'azure-vm-prices-base'!E$2:E$117,L185)),"")</f>
        <v>0</v>
      </c>
      <c r="W185" s="4">
        <f>IF(Q185="YES",VLOOKUP(X185 &amp; K185 &amp; L185,'azure-vm-prices-1Y'!G$2:H$118  , 2, 0),"")</f>
        <v>0</v>
      </c>
      <c r="X185" s="4">
        <f>IF(Q185="YES", IF(O185="YES" , _xlfn.MINIFS('azure-vm-prices-1Y'!C$2:C$117,   'azure-vm-prices-1Y'!A$2:A$117  ,"&gt;="&amp;F185*(100-$B$2)/100, 'azure-vm-prices-1Y'!B$2:B$117  ,"&gt;="&amp;G185*(100-$B$2)/100, 'azure-vm-prices-1Y'!D$2:D$117,  K185, 'azure-vm-prices-1Y'!E$2:E$117,  L185), _xlfn.MINIFS('azure-vm-prices-1Y'!I$2:I$117,   'azure-vm-prices-1Y'!A$2:A$117  ,"&gt;="&amp;F185*(100-$B$2)/100, 'azure-vm-prices-1Y'!B$2:B$117,  "&gt;="&amp;G185*(100-$B$2)/100, 'azure-vm-prices-1Y'!D$2:D$117,  K185, 'azure-vm-prices-1Y'!E$2:E$117,  L185)),"")</f>
        <v>0</v>
      </c>
      <c r="Y185" s="4">
        <f>IF(Q185="YES",VLOOKUP(Z185 &amp; K185 &amp; L185,'azure-vm-prices-3Y'!G$2:H$118  , 2, 0),"")</f>
        <v>0</v>
      </c>
      <c r="Z185" s="4">
        <f>IF(Q185="YES", IF(O185="YES" , _xlfn.MINIFS('azure-vm-prices-3Y'!C$2:C$117,   'azure-vm-prices-3Y'!A$2:A$117  ,"&gt;="&amp;F185*(100-$B$2)/100, 'azure-vm-prices-3Y'!B$2:B$117  ,"&gt;="&amp;G185*(100-$B$2)/100, 'azure-vm-prices-3Y'!D$2:D$117,  K185, 'azure-vm-prices-3Y'!E$2:E$117,  L185), _xlfn.MINIFS('azure-vm-prices-3Y'!I$2:I$117,   'azure-vm-prices-3Y'!A$2:A$117  ,"&gt;="&amp;F185*(100-$B$2)/100, 'azure-vm-prices-3Y'!B$2:B$117,  "&gt;="&amp;G185*(100-$B$2)/100, 'azure-vm-prices-3Y'!D$2:D$117,  K185, 'azure-vm-prices-3Y'!E$2:E$117,  L185)),"")</f>
        <v>0</v>
      </c>
      <c r="AA185" s="4">
        <f>IF(Q185="YES",N185*V185*12,"")</f>
        <v>0</v>
      </c>
      <c r="AB185" s="4">
        <f>IF(Q185="YES",X185*8760,"")</f>
        <v>0</v>
      </c>
      <c r="AC185" s="4">
        <f>IF(Q185="YES",Z185*8760,"")</f>
        <v>0</v>
      </c>
      <c r="AD185" s="4">
        <f>IF(Q185="YES",IF(P185="YES", MIN(AA185:AC185), AA185),"")</f>
        <v>0</v>
      </c>
      <c r="AE185" s="4">
        <f>IF(AND(I185="STANDARD",Q185="YES",H185&lt;'azure-standard-disk-prices'!B2, H185&gt;0),1+IF(M185="YES",1),"")</f>
        <v>0</v>
      </c>
      <c r="AF185" s="4">
        <f>IF(AND(I185="STANDARD",Q185="YES",H185&gt;'azure-standard-disk-prices'!B2,H185&lt;'azure-standard-disk-prices'!B3),1+IF(M185="YES",1),"")</f>
        <v>0</v>
      </c>
      <c r="AG185" s="4">
        <f>IF(AND(I185="STANDARD",Q185="YES",H185&gt;'azure-standard-disk-prices'!B3,H185&lt;'azure-standard-disk-prices'!B4),1+IF(M185="YES",1),"")</f>
        <v>0</v>
      </c>
      <c r="AH185" s="4">
        <f>IF(AND(I185="STANDARD",Q185="YES",H185&gt;'azure-standard-disk-prices'!B4,H185&lt;'azure-standard-disk-prices'!B5),1+IF(M185="YES",1),"")</f>
        <v>0</v>
      </c>
      <c r="AI185" s="4">
        <f>IF(AND(I185="STANDARD",Q185="YES",H185&gt;'azure-standard-disk-prices'!B5,H185&lt;'azure-standard-disk-prices'!B6),1+IF(M185="YES",1),"")</f>
        <v>0</v>
      </c>
      <c r="AJ185" s="4">
        <f>IF(AND(I185="STANDARD",Q185="YES",H185&gt;'azure-standard-disk-prices'!B6,H185&lt;'azure-standard-disk-prices'!B7),1+IF(M185="YES",1),"")</f>
        <v>0</v>
      </c>
      <c r="AK185" s="4">
        <f>IF(AND(I185="STANDARD",Q185="YES",H185&gt;'azure-standard-disk-prices'!B7,H185&lt;'azure-standard-disk-prices'!B8),1+IF(M185="YES",1),"")</f>
        <v>0</v>
      </c>
      <c r="AL185" s="4">
        <f>IF(AND(I185="STANDARD",Q185="YES",H185&gt;'azure-standard-disk-prices'!B8,H185&lt;'azure-standard-disk-prices'!B9),1+IF(M185="YES",1),"")</f>
        <v>0</v>
      </c>
      <c r="AM185" s="4">
        <f>IF(AND(I184="PREMIUM",Q184="YES",H184&lt;'azure-premium-disk-prices'!B2,H184&gt;0),1+IF(M184="YES",1),"")</f>
        <v>0</v>
      </c>
      <c r="AN185" s="4">
        <f>IF(AND(I184="PREMIUM",Q184="YES",H184&gt;'azure-premium-disk-prices'!B2,H184&lt;'azure-premium-disk-prices'!B3),1+IF(M184="YES",1),"")</f>
        <v>0</v>
      </c>
      <c r="AO185" s="4">
        <f>IF(AND(I184="PREMIUM",Q184="YES",H184&gt;'azure-premium-disk-prices'!B3,H184&lt;'azure-premium-disk-prices'!B4),1+IF(M184="YES",1),"")</f>
        <v>0</v>
      </c>
      <c r="AP185" s="4">
        <f>IF(AND(I184="PREMIUM",Q184="YES",H184&gt;'azure-premium-disk-prices'!B4,H184&lt;'azure-premium-disk-prices'!B5),1+IF(M184="YES",1),"")</f>
        <v>0</v>
      </c>
      <c r="AQ185" s="4">
        <f>IF(AND(I184="PREMIUM",Q184="YES",H184&gt;'azure-premium-disk-prices'!B5,H184&lt;'azure-premium-disk-prices'!B6),1+IF(M184="YES",1),"")</f>
        <v>0</v>
      </c>
      <c r="AR185" s="4">
        <f>IF(AND(I184="PREMIUM",Q184="YES",H184&gt;'azure-premium-disk-prices'!B6,H184&lt;'azure-premium-disk-prices'!B7),1+IF(M184="YES",1),"")</f>
        <v>0</v>
      </c>
      <c r="AS185" s="4">
        <f>IF(AND(I184="PREMIUM",Q184="YES",H184&gt;'azure-premium-disk-prices'!B7,H184&lt;'azure-premium-disk-prices'!B8),1+IF(M184="YES",1),"")</f>
        <v>0</v>
      </c>
      <c r="AT185" s="4">
        <f>IF(AND(I184="PREMIUM",Q184="YES",H184&gt;'azure-premium-disk-prices'!B8,H184&lt;'azure-premium-disk-prices'!B9),1+IF(M184="YES",1),"")</f>
        <v>0</v>
      </c>
      <c r="AU185" s="4">
        <f>IF(AND(M185="YES", Q185="YES"),1,"")</f>
        <v>0</v>
      </c>
      <c r="AV185" s="4">
        <f>IF(AND(J185="STANDARD", Q185="YES"), IF(M185="YES",2,1) ,"")</f>
        <v>0</v>
      </c>
      <c r="AW185" s="4">
        <f>IF( AND(J185="PREMIUM",  Q185="YES"), IF(M185="YES",2,1) ,"")</f>
        <v>0</v>
      </c>
    </row>
    <row r="186" spans="5:49">
      <c r="E186" s="3"/>
      <c r="F186" s="3"/>
      <c r="G186" s="3"/>
      <c r="H186" s="3"/>
      <c r="I186" s="3" t="s">
        <v>10</v>
      </c>
      <c r="J186" s="3" t="s">
        <v>10</v>
      </c>
      <c r="K186" s="3" t="s">
        <v>7</v>
      </c>
      <c r="L186" s="3" t="s">
        <v>7</v>
      </c>
      <c r="M186" s="3" t="s">
        <v>7</v>
      </c>
      <c r="N186" s="3">
        <v>730</v>
      </c>
      <c r="O186" s="3" t="s">
        <v>7</v>
      </c>
      <c r="P186" s="3" t="s">
        <v>3</v>
      </c>
      <c r="Q186" s="3">
        <f>IF(AND(E186&lt;&gt;"", F186&lt;&gt;"", G186&lt;&gt;"", H186&lt;&gt;"", I186&lt;&gt;"", J186&lt;&gt;"", K186&lt;&gt;"", L186&lt;&gt;"", M186&lt;&gt;"", N186&lt;&gt;"", O186&lt;&gt;""),"YES","NO")</f>
        <v>0</v>
      </c>
      <c r="R186" s="4">
        <f>IF(AD186=AA186, U186, IF(AD186=AB186,W186,Y186))</f>
        <v>0</v>
      </c>
      <c r="S186" s="4">
        <f>AD186</f>
        <v>0</v>
      </c>
      <c r="T186" s="4">
        <f> IF(AA186="" ,"",IF(AD186=AA186, "PAYG", IF(AD186=AB186,"1Y RI","3Y RI")))</f>
        <v>0</v>
      </c>
      <c r="U186" s="4">
        <f>IF(Q186="YES",VLOOKUP(V186 &amp; K186 &amp; L186,'azure-vm-prices-base'!G$2:H$118, 2, 0),"")</f>
        <v>0</v>
      </c>
      <c r="V186" s="4">
        <f>IF(Q186="YES", IF(O186="YES" , _xlfn.MINIFS('azure-vm-prices-base'!C$2:C$117, 'azure-vm-prices-base'!A$2:A$117,"&gt;="&amp;F186*(100-$B$2)/100, 'azure-vm-prices-base'!B$2:B$117,"&gt;="&amp;G186*(100-$B$2)/100, 'azure-vm-prices-base'!D$2:D$117,K186, 'azure-vm-prices-base'!E$2:E$117,L186), _xlfn.MINIFS('azure-vm-prices-base'!I$2:I$117, 'azure-vm-prices-base'!A$2:A$117,"&gt;="&amp;F186*(100-$B$2)/100, 'azure-vm-prices-base'!B$2:B$117,"&gt;="&amp;G186*(100-$B$2)/100, 'azure-vm-prices-base'!D$2:D$117,K186, 'azure-vm-prices-base'!E$2:E$117,L186)),"")</f>
        <v>0</v>
      </c>
      <c r="W186" s="4">
        <f>IF(Q186="YES",VLOOKUP(X186 &amp; K186 &amp; L186,'azure-vm-prices-1Y'!G$2:H$118  , 2, 0),"")</f>
        <v>0</v>
      </c>
      <c r="X186" s="4">
        <f>IF(Q186="YES", IF(O186="YES" , _xlfn.MINIFS('azure-vm-prices-1Y'!C$2:C$117,   'azure-vm-prices-1Y'!A$2:A$117  ,"&gt;="&amp;F186*(100-$B$2)/100, 'azure-vm-prices-1Y'!B$2:B$117  ,"&gt;="&amp;G186*(100-$B$2)/100, 'azure-vm-prices-1Y'!D$2:D$117,  K186, 'azure-vm-prices-1Y'!E$2:E$117,  L186), _xlfn.MINIFS('azure-vm-prices-1Y'!I$2:I$117,   'azure-vm-prices-1Y'!A$2:A$117  ,"&gt;="&amp;F186*(100-$B$2)/100, 'azure-vm-prices-1Y'!B$2:B$117,  "&gt;="&amp;G186*(100-$B$2)/100, 'azure-vm-prices-1Y'!D$2:D$117,  K186, 'azure-vm-prices-1Y'!E$2:E$117,  L186)),"")</f>
        <v>0</v>
      </c>
      <c r="Y186" s="4">
        <f>IF(Q186="YES",VLOOKUP(Z186 &amp; K186 &amp; L186,'azure-vm-prices-3Y'!G$2:H$118  , 2, 0),"")</f>
        <v>0</v>
      </c>
      <c r="Z186" s="4">
        <f>IF(Q186="YES", IF(O186="YES" , _xlfn.MINIFS('azure-vm-prices-3Y'!C$2:C$117,   'azure-vm-prices-3Y'!A$2:A$117  ,"&gt;="&amp;F186*(100-$B$2)/100, 'azure-vm-prices-3Y'!B$2:B$117  ,"&gt;="&amp;G186*(100-$B$2)/100, 'azure-vm-prices-3Y'!D$2:D$117,  K186, 'azure-vm-prices-3Y'!E$2:E$117,  L186), _xlfn.MINIFS('azure-vm-prices-3Y'!I$2:I$117,   'azure-vm-prices-3Y'!A$2:A$117  ,"&gt;="&amp;F186*(100-$B$2)/100, 'azure-vm-prices-3Y'!B$2:B$117,  "&gt;="&amp;G186*(100-$B$2)/100, 'azure-vm-prices-3Y'!D$2:D$117,  K186, 'azure-vm-prices-3Y'!E$2:E$117,  L186)),"")</f>
        <v>0</v>
      </c>
      <c r="AA186" s="4">
        <f>IF(Q186="YES",N186*V186*12,"")</f>
        <v>0</v>
      </c>
      <c r="AB186" s="4">
        <f>IF(Q186="YES",X186*8760,"")</f>
        <v>0</v>
      </c>
      <c r="AC186" s="4">
        <f>IF(Q186="YES",Z186*8760,"")</f>
        <v>0</v>
      </c>
      <c r="AD186" s="4">
        <f>IF(Q186="YES",IF(P186="YES", MIN(AA186:AC186), AA186),"")</f>
        <v>0</v>
      </c>
      <c r="AE186" s="4">
        <f>IF(AND(I186="STANDARD",Q186="YES",H186&lt;'azure-standard-disk-prices'!B2, H186&gt;0),1+IF(M186="YES",1),"")</f>
        <v>0</v>
      </c>
      <c r="AF186" s="4">
        <f>IF(AND(I186="STANDARD",Q186="YES",H186&gt;'azure-standard-disk-prices'!B2,H186&lt;'azure-standard-disk-prices'!B3),1+IF(M186="YES",1),"")</f>
        <v>0</v>
      </c>
      <c r="AG186" s="4">
        <f>IF(AND(I186="STANDARD",Q186="YES",H186&gt;'azure-standard-disk-prices'!B3,H186&lt;'azure-standard-disk-prices'!B4),1+IF(M186="YES",1),"")</f>
        <v>0</v>
      </c>
      <c r="AH186" s="4">
        <f>IF(AND(I186="STANDARD",Q186="YES",H186&gt;'azure-standard-disk-prices'!B4,H186&lt;'azure-standard-disk-prices'!B5),1+IF(M186="YES",1),"")</f>
        <v>0</v>
      </c>
      <c r="AI186" s="4">
        <f>IF(AND(I186="STANDARD",Q186="YES",H186&gt;'azure-standard-disk-prices'!B5,H186&lt;'azure-standard-disk-prices'!B6),1+IF(M186="YES",1),"")</f>
        <v>0</v>
      </c>
      <c r="AJ186" s="4">
        <f>IF(AND(I186="STANDARD",Q186="YES",H186&gt;'azure-standard-disk-prices'!B6,H186&lt;'azure-standard-disk-prices'!B7),1+IF(M186="YES",1),"")</f>
        <v>0</v>
      </c>
      <c r="AK186" s="4">
        <f>IF(AND(I186="STANDARD",Q186="YES",H186&gt;'azure-standard-disk-prices'!B7,H186&lt;'azure-standard-disk-prices'!B8),1+IF(M186="YES",1),"")</f>
        <v>0</v>
      </c>
      <c r="AL186" s="4">
        <f>IF(AND(I186="STANDARD",Q186="YES",H186&gt;'azure-standard-disk-prices'!B8,H186&lt;'azure-standard-disk-prices'!B9),1+IF(M186="YES",1),"")</f>
        <v>0</v>
      </c>
      <c r="AM186" s="4">
        <f>IF(AND(I185="PREMIUM",Q185="YES",H185&lt;'azure-premium-disk-prices'!B2,H185&gt;0),1+IF(M185="YES",1),"")</f>
        <v>0</v>
      </c>
      <c r="AN186" s="4">
        <f>IF(AND(I185="PREMIUM",Q185="YES",H185&gt;'azure-premium-disk-prices'!B2,H185&lt;'azure-premium-disk-prices'!B3),1+IF(M185="YES",1),"")</f>
        <v>0</v>
      </c>
      <c r="AO186" s="4">
        <f>IF(AND(I185="PREMIUM",Q185="YES",H185&gt;'azure-premium-disk-prices'!B3,H185&lt;'azure-premium-disk-prices'!B4),1+IF(M185="YES",1),"")</f>
        <v>0</v>
      </c>
      <c r="AP186" s="4">
        <f>IF(AND(I185="PREMIUM",Q185="YES",H185&gt;'azure-premium-disk-prices'!B4,H185&lt;'azure-premium-disk-prices'!B5),1+IF(M185="YES",1),"")</f>
        <v>0</v>
      </c>
      <c r="AQ186" s="4">
        <f>IF(AND(I185="PREMIUM",Q185="YES",H185&gt;'azure-premium-disk-prices'!B5,H185&lt;'azure-premium-disk-prices'!B6),1+IF(M185="YES",1),"")</f>
        <v>0</v>
      </c>
      <c r="AR186" s="4">
        <f>IF(AND(I185="PREMIUM",Q185="YES",H185&gt;'azure-premium-disk-prices'!B6,H185&lt;'azure-premium-disk-prices'!B7),1+IF(M185="YES",1),"")</f>
        <v>0</v>
      </c>
      <c r="AS186" s="4">
        <f>IF(AND(I185="PREMIUM",Q185="YES",H185&gt;'azure-premium-disk-prices'!B7,H185&lt;'azure-premium-disk-prices'!B8),1+IF(M185="YES",1),"")</f>
        <v>0</v>
      </c>
      <c r="AT186" s="4">
        <f>IF(AND(I185="PREMIUM",Q185="YES",H185&gt;'azure-premium-disk-prices'!B8,H185&lt;'azure-premium-disk-prices'!B9),1+IF(M185="YES",1),"")</f>
        <v>0</v>
      </c>
      <c r="AU186" s="4">
        <f>IF(AND(M186="YES", Q186="YES"),1,"")</f>
        <v>0</v>
      </c>
      <c r="AV186" s="4">
        <f>IF(AND(J186="STANDARD", Q186="YES"), IF(M186="YES",2,1) ,"")</f>
        <v>0</v>
      </c>
      <c r="AW186" s="4">
        <f>IF( AND(J186="PREMIUM",  Q186="YES"), IF(M186="YES",2,1) ,"")</f>
        <v>0</v>
      </c>
    </row>
    <row r="187" spans="5:49">
      <c r="E187" s="3"/>
      <c r="F187" s="3"/>
      <c r="G187" s="3"/>
      <c r="H187" s="3"/>
      <c r="I187" s="3" t="s">
        <v>10</v>
      </c>
      <c r="J187" s="3" t="s">
        <v>10</v>
      </c>
      <c r="K187" s="3" t="s">
        <v>7</v>
      </c>
      <c r="L187" s="3" t="s">
        <v>7</v>
      </c>
      <c r="M187" s="3" t="s">
        <v>7</v>
      </c>
      <c r="N187" s="3">
        <v>730</v>
      </c>
      <c r="O187" s="3" t="s">
        <v>7</v>
      </c>
      <c r="P187" s="3" t="s">
        <v>3</v>
      </c>
      <c r="Q187" s="3">
        <f>IF(AND(E187&lt;&gt;"", F187&lt;&gt;"", G187&lt;&gt;"", H187&lt;&gt;"", I187&lt;&gt;"", J187&lt;&gt;"", K187&lt;&gt;"", L187&lt;&gt;"", M187&lt;&gt;"", N187&lt;&gt;"", O187&lt;&gt;""),"YES","NO")</f>
        <v>0</v>
      </c>
      <c r="R187" s="4">
        <f>IF(AD187=AA187, U187, IF(AD187=AB187,W187,Y187))</f>
        <v>0</v>
      </c>
      <c r="S187" s="4">
        <f>AD187</f>
        <v>0</v>
      </c>
      <c r="T187" s="4">
        <f> IF(AA187="" ,"",IF(AD187=AA187, "PAYG", IF(AD187=AB187,"1Y RI","3Y RI")))</f>
        <v>0</v>
      </c>
      <c r="U187" s="4">
        <f>IF(Q187="YES",VLOOKUP(V187 &amp; K187 &amp; L187,'azure-vm-prices-base'!G$2:H$118, 2, 0),"")</f>
        <v>0</v>
      </c>
      <c r="V187" s="4">
        <f>IF(Q187="YES", IF(O187="YES" , _xlfn.MINIFS('azure-vm-prices-base'!C$2:C$117, 'azure-vm-prices-base'!A$2:A$117,"&gt;="&amp;F187*(100-$B$2)/100, 'azure-vm-prices-base'!B$2:B$117,"&gt;="&amp;G187*(100-$B$2)/100, 'azure-vm-prices-base'!D$2:D$117,K187, 'azure-vm-prices-base'!E$2:E$117,L187), _xlfn.MINIFS('azure-vm-prices-base'!I$2:I$117, 'azure-vm-prices-base'!A$2:A$117,"&gt;="&amp;F187*(100-$B$2)/100, 'azure-vm-prices-base'!B$2:B$117,"&gt;="&amp;G187*(100-$B$2)/100, 'azure-vm-prices-base'!D$2:D$117,K187, 'azure-vm-prices-base'!E$2:E$117,L187)),"")</f>
        <v>0</v>
      </c>
      <c r="W187" s="4">
        <f>IF(Q187="YES",VLOOKUP(X187 &amp; K187 &amp; L187,'azure-vm-prices-1Y'!G$2:H$118  , 2, 0),"")</f>
        <v>0</v>
      </c>
      <c r="X187" s="4">
        <f>IF(Q187="YES", IF(O187="YES" , _xlfn.MINIFS('azure-vm-prices-1Y'!C$2:C$117,   'azure-vm-prices-1Y'!A$2:A$117  ,"&gt;="&amp;F187*(100-$B$2)/100, 'azure-vm-prices-1Y'!B$2:B$117  ,"&gt;="&amp;G187*(100-$B$2)/100, 'azure-vm-prices-1Y'!D$2:D$117,  K187, 'azure-vm-prices-1Y'!E$2:E$117,  L187), _xlfn.MINIFS('azure-vm-prices-1Y'!I$2:I$117,   'azure-vm-prices-1Y'!A$2:A$117  ,"&gt;="&amp;F187*(100-$B$2)/100, 'azure-vm-prices-1Y'!B$2:B$117,  "&gt;="&amp;G187*(100-$B$2)/100, 'azure-vm-prices-1Y'!D$2:D$117,  K187, 'azure-vm-prices-1Y'!E$2:E$117,  L187)),"")</f>
        <v>0</v>
      </c>
      <c r="Y187" s="4">
        <f>IF(Q187="YES",VLOOKUP(Z187 &amp; K187 &amp; L187,'azure-vm-prices-3Y'!G$2:H$118  , 2, 0),"")</f>
        <v>0</v>
      </c>
      <c r="Z187" s="4">
        <f>IF(Q187="YES", IF(O187="YES" , _xlfn.MINIFS('azure-vm-prices-3Y'!C$2:C$117,   'azure-vm-prices-3Y'!A$2:A$117  ,"&gt;="&amp;F187*(100-$B$2)/100, 'azure-vm-prices-3Y'!B$2:B$117  ,"&gt;="&amp;G187*(100-$B$2)/100, 'azure-vm-prices-3Y'!D$2:D$117,  K187, 'azure-vm-prices-3Y'!E$2:E$117,  L187), _xlfn.MINIFS('azure-vm-prices-3Y'!I$2:I$117,   'azure-vm-prices-3Y'!A$2:A$117  ,"&gt;="&amp;F187*(100-$B$2)/100, 'azure-vm-prices-3Y'!B$2:B$117,  "&gt;="&amp;G187*(100-$B$2)/100, 'azure-vm-prices-3Y'!D$2:D$117,  K187, 'azure-vm-prices-3Y'!E$2:E$117,  L187)),"")</f>
        <v>0</v>
      </c>
      <c r="AA187" s="4">
        <f>IF(Q187="YES",N187*V187*12,"")</f>
        <v>0</v>
      </c>
      <c r="AB187" s="4">
        <f>IF(Q187="YES",X187*8760,"")</f>
        <v>0</v>
      </c>
      <c r="AC187" s="4">
        <f>IF(Q187="YES",Z187*8760,"")</f>
        <v>0</v>
      </c>
      <c r="AD187" s="4">
        <f>IF(Q187="YES",IF(P187="YES", MIN(AA187:AC187), AA187),"")</f>
        <v>0</v>
      </c>
      <c r="AE187" s="4">
        <f>IF(AND(I187="STANDARD",Q187="YES",H187&lt;'azure-standard-disk-prices'!B2, H187&gt;0),1+IF(M187="YES",1),"")</f>
        <v>0</v>
      </c>
      <c r="AF187" s="4">
        <f>IF(AND(I187="STANDARD",Q187="YES",H187&gt;'azure-standard-disk-prices'!B2,H187&lt;'azure-standard-disk-prices'!B3),1+IF(M187="YES",1),"")</f>
        <v>0</v>
      </c>
      <c r="AG187" s="4">
        <f>IF(AND(I187="STANDARD",Q187="YES",H187&gt;'azure-standard-disk-prices'!B3,H187&lt;'azure-standard-disk-prices'!B4),1+IF(M187="YES",1),"")</f>
        <v>0</v>
      </c>
      <c r="AH187" s="4">
        <f>IF(AND(I187="STANDARD",Q187="YES",H187&gt;'azure-standard-disk-prices'!B4,H187&lt;'azure-standard-disk-prices'!B5),1+IF(M187="YES",1),"")</f>
        <v>0</v>
      </c>
      <c r="AI187" s="4">
        <f>IF(AND(I187="STANDARD",Q187="YES",H187&gt;'azure-standard-disk-prices'!B5,H187&lt;'azure-standard-disk-prices'!B6),1+IF(M187="YES",1),"")</f>
        <v>0</v>
      </c>
      <c r="AJ187" s="4">
        <f>IF(AND(I187="STANDARD",Q187="YES",H187&gt;'azure-standard-disk-prices'!B6,H187&lt;'azure-standard-disk-prices'!B7),1+IF(M187="YES",1),"")</f>
        <v>0</v>
      </c>
      <c r="AK187" s="4">
        <f>IF(AND(I187="STANDARD",Q187="YES",H187&gt;'azure-standard-disk-prices'!B7,H187&lt;'azure-standard-disk-prices'!B8),1+IF(M187="YES",1),"")</f>
        <v>0</v>
      </c>
      <c r="AL187" s="4">
        <f>IF(AND(I187="STANDARD",Q187="YES",H187&gt;'azure-standard-disk-prices'!B8,H187&lt;'azure-standard-disk-prices'!B9),1+IF(M187="YES",1),"")</f>
        <v>0</v>
      </c>
      <c r="AM187" s="4">
        <f>IF(AND(I186="PREMIUM",Q186="YES",H186&lt;'azure-premium-disk-prices'!B2,H186&gt;0),1+IF(M186="YES",1),"")</f>
        <v>0</v>
      </c>
      <c r="AN187" s="4">
        <f>IF(AND(I186="PREMIUM",Q186="YES",H186&gt;'azure-premium-disk-prices'!B2,H186&lt;'azure-premium-disk-prices'!B3),1+IF(M186="YES",1),"")</f>
        <v>0</v>
      </c>
      <c r="AO187" s="4">
        <f>IF(AND(I186="PREMIUM",Q186="YES",H186&gt;'azure-premium-disk-prices'!B3,H186&lt;'azure-premium-disk-prices'!B4),1+IF(M186="YES",1),"")</f>
        <v>0</v>
      </c>
      <c r="AP187" s="4">
        <f>IF(AND(I186="PREMIUM",Q186="YES",H186&gt;'azure-premium-disk-prices'!B4,H186&lt;'azure-premium-disk-prices'!B5),1+IF(M186="YES",1),"")</f>
        <v>0</v>
      </c>
      <c r="AQ187" s="4">
        <f>IF(AND(I186="PREMIUM",Q186="YES",H186&gt;'azure-premium-disk-prices'!B5,H186&lt;'azure-premium-disk-prices'!B6),1+IF(M186="YES",1),"")</f>
        <v>0</v>
      </c>
      <c r="AR187" s="4">
        <f>IF(AND(I186="PREMIUM",Q186="YES",H186&gt;'azure-premium-disk-prices'!B6,H186&lt;'azure-premium-disk-prices'!B7),1+IF(M186="YES",1),"")</f>
        <v>0</v>
      </c>
      <c r="AS187" s="4">
        <f>IF(AND(I186="PREMIUM",Q186="YES",H186&gt;'azure-premium-disk-prices'!B7,H186&lt;'azure-premium-disk-prices'!B8),1+IF(M186="YES",1),"")</f>
        <v>0</v>
      </c>
      <c r="AT187" s="4">
        <f>IF(AND(I186="PREMIUM",Q186="YES",H186&gt;'azure-premium-disk-prices'!B8,H186&lt;'azure-premium-disk-prices'!B9),1+IF(M186="YES",1),"")</f>
        <v>0</v>
      </c>
      <c r="AU187" s="4">
        <f>IF(AND(M187="YES", Q187="YES"),1,"")</f>
        <v>0</v>
      </c>
      <c r="AV187" s="4">
        <f>IF(AND(J187="STANDARD", Q187="YES"), IF(M187="YES",2,1) ,"")</f>
        <v>0</v>
      </c>
      <c r="AW187" s="4">
        <f>IF( AND(J187="PREMIUM",  Q187="YES"), IF(M187="YES",2,1) ,"")</f>
        <v>0</v>
      </c>
    </row>
    <row r="188" spans="5:49">
      <c r="E188" s="3"/>
      <c r="F188" s="3"/>
      <c r="G188" s="3"/>
      <c r="H188" s="3"/>
      <c r="I188" s="3" t="s">
        <v>10</v>
      </c>
      <c r="J188" s="3" t="s">
        <v>10</v>
      </c>
      <c r="K188" s="3" t="s">
        <v>7</v>
      </c>
      <c r="L188" s="3" t="s">
        <v>7</v>
      </c>
      <c r="M188" s="3" t="s">
        <v>7</v>
      </c>
      <c r="N188" s="3">
        <v>730</v>
      </c>
      <c r="O188" s="3" t="s">
        <v>7</v>
      </c>
      <c r="P188" s="3" t="s">
        <v>3</v>
      </c>
      <c r="Q188" s="3">
        <f>IF(AND(E188&lt;&gt;"", F188&lt;&gt;"", G188&lt;&gt;"", H188&lt;&gt;"", I188&lt;&gt;"", J188&lt;&gt;"", K188&lt;&gt;"", L188&lt;&gt;"", M188&lt;&gt;"", N188&lt;&gt;"", O188&lt;&gt;""),"YES","NO")</f>
        <v>0</v>
      </c>
      <c r="R188" s="4">
        <f>IF(AD188=AA188, U188, IF(AD188=AB188,W188,Y188))</f>
        <v>0</v>
      </c>
      <c r="S188" s="4">
        <f>AD188</f>
        <v>0</v>
      </c>
      <c r="T188" s="4">
        <f> IF(AA188="" ,"",IF(AD188=AA188, "PAYG", IF(AD188=AB188,"1Y RI","3Y RI")))</f>
        <v>0</v>
      </c>
      <c r="U188" s="4">
        <f>IF(Q188="YES",VLOOKUP(V188 &amp; K188 &amp; L188,'azure-vm-prices-base'!G$2:H$118, 2, 0),"")</f>
        <v>0</v>
      </c>
      <c r="V188" s="4">
        <f>IF(Q188="YES", IF(O188="YES" , _xlfn.MINIFS('azure-vm-prices-base'!C$2:C$117, 'azure-vm-prices-base'!A$2:A$117,"&gt;="&amp;F188*(100-$B$2)/100, 'azure-vm-prices-base'!B$2:B$117,"&gt;="&amp;G188*(100-$B$2)/100, 'azure-vm-prices-base'!D$2:D$117,K188, 'azure-vm-prices-base'!E$2:E$117,L188), _xlfn.MINIFS('azure-vm-prices-base'!I$2:I$117, 'azure-vm-prices-base'!A$2:A$117,"&gt;="&amp;F188*(100-$B$2)/100, 'azure-vm-prices-base'!B$2:B$117,"&gt;="&amp;G188*(100-$B$2)/100, 'azure-vm-prices-base'!D$2:D$117,K188, 'azure-vm-prices-base'!E$2:E$117,L188)),"")</f>
        <v>0</v>
      </c>
      <c r="W188" s="4">
        <f>IF(Q188="YES",VLOOKUP(X188 &amp; K188 &amp; L188,'azure-vm-prices-1Y'!G$2:H$118  , 2, 0),"")</f>
        <v>0</v>
      </c>
      <c r="X188" s="4">
        <f>IF(Q188="YES", IF(O188="YES" , _xlfn.MINIFS('azure-vm-prices-1Y'!C$2:C$117,   'azure-vm-prices-1Y'!A$2:A$117  ,"&gt;="&amp;F188*(100-$B$2)/100, 'azure-vm-prices-1Y'!B$2:B$117  ,"&gt;="&amp;G188*(100-$B$2)/100, 'azure-vm-prices-1Y'!D$2:D$117,  K188, 'azure-vm-prices-1Y'!E$2:E$117,  L188), _xlfn.MINIFS('azure-vm-prices-1Y'!I$2:I$117,   'azure-vm-prices-1Y'!A$2:A$117  ,"&gt;="&amp;F188*(100-$B$2)/100, 'azure-vm-prices-1Y'!B$2:B$117,  "&gt;="&amp;G188*(100-$B$2)/100, 'azure-vm-prices-1Y'!D$2:D$117,  K188, 'azure-vm-prices-1Y'!E$2:E$117,  L188)),"")</f>
        <v>0</v>
      </c>
      <c r="Y188" s="4">
        <f>IF(Q188="YES",VLOOKUP(Z188 &amp; K188 &amp; L188,'azure-vm-prices-3Y'!G$2:H$118  , 2, 0),"")</f>
        <v>0</v>
      </c>
      <c r="Z188" s="4">
        <f>IF(Q188="YES", IF(O188="YES" , _xlfn.MINIFS('azure-vm-prices-3Y'!C$2:C$117,   'azure-vm-prices-3Y'!A$2:A$117  ,"&gt;="&amp;F188*(100-$B$2)/100, 'azure-vm-prices-3Y'!B$2:B$117  ,"&gt;="&amp;G188*(100-$B$2)/100, 'azure-vm-prices-3Y'!D$2:D$117,  K188, 'azure-vm-prices-3Y'!E$2:E$117,  L188), _xlfn.MINIFS('azure-vm-prices-3Y'!I$2:I$117,   'azure-vm-prices-3Y'!A$2:A$117  ,"&gt;="&amp;F188*(100-$B$2)/100, 'azure-vm-prices-3Y'!B$2:B$117,  "&gt;="&amp;G188*(100-$B$2)/100, 'azure-vm-prices-3Y'!D$2:D$117,  K188, 'azure-vm-prices-3Y'!E$2:E$117,  L188)),"")</f>
        <v>0</v>
      </c>
      <c r="AA188" s="4">
        <f>IF(Q188="YES",N188*V188*12,"")</f>
        <v>0</v>
      </c>
      <c r="AB188" s="4">
        <f>IF(Q188="YES",X188*8760,"")</f>
        <v>0</v>
      </c>
      <c r="AC188" s="4">
        <f>IF(Q188="YES",Z188*8760,"")</f>
        <v>0</v>
      </c>
      <c r="AD188" s="4">
        <f>IF(Q188="YES",IF(P188="YES", MIN(AA188:AC188), AA188),"")</f>
        <v>0</v>
      </c>
      <c r="AE188" s="4">
        <f>IF(AND(I188="STANDARD",Q188="YES",H188&lt;'azure-standard-disk-prices'!B2, H188&gt;0),1+IF(M188="YES",1),"")</f>
        <v>0</v>
      </c>
      <c r="AF188" s="4">
        <f>IF(AND(I188="STANDARD",Q188="YES",H188&gt;'azure-standard-disk-prices'!B2,H188&lt;'azure-standard-disk-prices'!B3),1+IF(M188="YES",1),"")</f>
        <v>0</v>
      </c>
      <c r="AG188" s="4">
        <f>IF(AND(I188="STANDARD",Q188="YES",H188&gt;'azure-standard-disk-prices'!B3,H188&lt;'azure-standard-disk-prices'!B4),1+IF(M188="YES",1),"")</f>
        <v>0</v>
      </c>
      <c r="AH188" s="4">
        <f>IF(AND(I188="STANDARD",Q188="YES",H188&gt;'azure-standard-disk-prices'!B4,H188&lt;'azure-standard-disk-prices'!B5),1+IF(M188="YES",1),"")</f>
        <v>0</v>
      </c>
      <c r="AI188" s="4">
        <f>IF(AND(I188="STANDARD",Q188="YES",H188&gt;'azure-standard-disk-prices'!B5,H188&lt;'azure-standard-disk-prices'!B6),1+IF(M188="YES",1),"")</f>
        <v>0</v>
      </c>
      <c r="AJ188" s="4">
        <f>IF(AND(I188="STANDARD",Q188="YES",H188&gt;'azure-standard-disk-prices'!B6,H188&lt;'azure-standard-disk-prices'!B7),1+IF(M188="YES",1),"")</f>
        <v>0</v>
      </c>
      <c r="AK188" s="4">
        <f>IF(AND(I188="STANDARD",Q188="YES",H188&gt;'azure-standard-disk-prices'!B7,H188&lt;'azure-standard-disk-prices'!B8),1+IF(M188="YES",1),"")</f>
        <v>0</v>
      </c>
      <c r="AL188" s="4">
        <f>IF(AND(I188="STANDARD",Q188="YES",H188&gt;'azure-standard-disk-prices'!B8,H188&lt;'azure-standard-disk-prices'!B9),1+IF(M188="YES",1),"")</f>
        <v>0</v>
      </c>
      <c r="AM188" s="4">
        <f>IF(AND(I187="PREMIUM",Q187="YES",H187&lt;'azure-premium-disk-prices'!B2,H187&gt;0),1+IF(M187="YES",1),"")</f>
        <v>0</v>
      </c>
      <c r="AN188" s="4">
        <f>IF(AND(I187="PREMIUM",Q187="YES",H187&gt;'azure-premium-disk-prices'!B2,H187&lt;'azure-premium-disk-prices'!B3),1+IF(M187="YES",1),"")</f>
        <v>0</v>
      </c>
      <c r="AO188" s="4">
        <f>IF(AND(I187="PREMIUM",Q187="YES",H187&gt;'azure-premium-disk-prices'!B3,H187&lt;'azure-premium-disk-prices'!B4),1+IF(M187="YES",1),"")</f>
        <v>0</v>
      </c>
      <c r="AP188" s="4">
        <f>IF(AND(I187="PREMIUM",Q187="YES",H187&gt;'azure-premium-disk-prices'!B4,H187&lt;'azure-premium-disk-prices'!B5),1+IF(M187="YES",1),"")</f>
        <v>0</v>
      </c>
      <c r="AQ188" s="4">
        <f>IF(AND(I187="PREMIUM",Q187="YES",H187&gt;'azure-premium-disk-prices'!B5,H187&lt;'azure-premium-disk-prices'!B6),1+IF(M187="YES",1),"")</f>
        <v>0</v>
      </c>
      <c r="AR188" s="4">
        <f>IF(AND(I187="PREMIUM",Q187="YES",H187&gt;'azure-premium-disk-prices'!B6,H187&lt;'azure-premium-disk-prices'!B7),1+IF(M187="YES",1),"")</f>
        <v>0</v>
      </c>
      <c r="AS188" s="4">
        <f>IF(AND(I187="PREMIUM",Q187="YES",H187&gt;'azure-premium-disk-prices'!B7,H187&lt;'azure-premium-disk-prices'!B8),1+IF(M187="YES",1),"")</f>
        <v>0</v>
      </c>
      <c r="AT188" s="4">
        <f>IF(AND(I187="PREMIUM",Q187="YES",H187&gt;'azure-premium-disk-prices'!B8,H187&lt;'azure-premium-disk-prices'!B9),1+IF(M187="YES",1),"")</f>
        <v>0</v>
      </c>
      <c r="AU188" s="4">
        <f>IF(AND(M188="YES", Q188="YES"),1,"")</f>
        <v>0</v>
      </c>
      <c r="AV188" s="4">
        <f>IF(AND(J188="STANDARD", Q188="YES"), IF(M188="YES",2,1) ,"")</f>
        <v>0</v>
      </c>
      <c r="AW188" s="4">
        <f>IF( AND(J188="PREMIUM",  Q188="YES"), IF(M188="YES",2,1) ,"")</f>
        <v>0</v>
      </c>
    </row>
    <row r="189" spans="5:49">
      <c r="E189" s="3"/>
      <c r="F189" s="3"/>
      <c r="G189" s="3"/>
      <c r="H189" s="3"/>
      <c r="I189" s="3" t="s">
        <v>10</v>
      </c>
      <c r="J189" s="3" t="s">
        <v>10</v>
      </c>
      <c r="K189" s="3" t="s">
        <v>7</v>
      </c>
      <c r="L189" s="3" t="s">
        <v>7</v>
      </c>
      <c r="M189" s="3" t="s">
        <v>7</v>
      </c>
      <c r="N189" s="3">
        <v>730</v>
      </c>
      <c r="O189" s="3" t="s">
        <v>7</v>
      </c>
      <c r="P189" s="3" t="s">
        <v>3</v>
      </c>
      <c r="Q189" s="3">
        <f>IF(AND(E189&lt;&gt;"", F189&lt;&gt;"", G189&lt;&gt;"", H189&lt;&gt;"", I189&lt;&gt;"", J189&lt;&gt;"", K189&lt;&gt;"", L189&lt;&gt;"", M189&lt;&gt;"", N189&lt;&gt;"", O189&lt;&gt;""),"YES","NO")</f>
        <v>0</v>
      </c>
      <c r="R189" s="4">
        <f>IF(AD189=AA189, U189, IF(AD189=AB189,W189,Y189))</f>
        <v>0</v>
      </c>
      <c r="S189" s="4">
        <f>AD189</f>
        <v>0</v>
      </c>
      <c r="T189" s="4">
        <f> IF(AA189="" ,"",IF(AD189=AA189, "PAYG", IF(AD189=AB189,"1Y RI","3Y RI")))</f>
        <v>0</v>
      </c>
      <c r="U189" s="4">
        <f>IF(Q189="YES",VLOOKUP(V189 &amp; K189 &amp; L189,'azure-vm-prices-base'!G$2:H$118, 2, 0),"")</f>
        <v>0</v>
      </c>
      <c r="V189" s="4">
        <f>IF(Q189="YES", IF(O189="YES" , _xlfn.MINIFS('azure-vm-prices-base'!C$2:C$117, 'azure-vm-prices-base'!A$2:A$117,"&gt;="&amp;F189*(100-$B$2)/100, 'azure-vm-prices-base'!B$2:B$117,"&gt;="&amp;G189*(100-$B$2)/100, 'azure-vm-prices-base'!D$2:D$117,K189, 'azure-vm-prices-base'!E$2:E$117,L189), _xlfn.MINIFS('azure-vm-prices-base'!I$2:I$117, 'azure-vm-prices-base'!A$2:A$117,"&gt;="&amp;F189*(100-$B$2)/100, 'azure-vm-prices-base'!B$2:B$117,"&gt;="&amp;G189*(100-$B$2)/100, 'azure-vm-prices-base'!D$2:D$117,K189, 'azure-vm-prices-base'!E$2:E$117,L189)),"")</f>
        <v>0</v>
      </c>
      <c r="W189" s="4">
        <f>IF(Q189="YES",VLOOKUP(X189 &amp; K189 &amp; L189,'azure-vm-prices-1Y'!G$2:H$118  , 2, 0),"")</f>
        <v>0</v>
      </c>
      <c r="X189" s="4">
        <f>IF(Q189="YES", IF(O189="YES" , _xlfn.MINIFS('azure-vm-prices-1Y'!C$2:C$117,   'azure-vm-prices-1Y'!A$2:A$117  ,"&gt;="&amp;F189*(100-$B$2)/100, 'azure-vm-prices-1Y'!B$2:B$117  ,"&gt;="&amp;G189*(100-$B$2)/100, 'azure-vm-prices-1Y'!D$2:D$117,  K189, 'azure-vm-prices-1Y'!E$2:E$117,  L189), _xlfn.MINIFS('azure-vm-prices-1Y'!I$2:I$117,   'azure-vm-prices-1Y'!A$2:A$117  ,"&gt;="&amp;F189*(100-$B$2)/100, 'azure-vm-prices-1Y'!B$2:B$117,  "&gt;="&amp;G189*(100-$B$2)/100, 'azure-vm-prices-1Y'!D$2:D$117,  K189, 'azure-vm-prices-1Y'!E$2:E$117,  L189)),"")</f>
        <v>0</v>
      </c>
      <c r="Y189" s="4">
        <f>IF(Q189="YES",VLOOKUP(Z189 &amp; K189 &amp; L189,'azure-vm-prices-3Y'!G$2:H$118  , 2, 0),"")</f>
        <v>0</v>
      </c>
      <c r="Z189" s="4">
        <f>IF(Q189="YES", IF(O189="YES" , _xlfn.MINIFS('azure-vm-prices-3Y'!C$2:C$117,   'azure-vm-prices-3Y'!A$2:A$117  ,"&gt;="&amp;F189*(100-$B$2)/100, 'azure-vm-prices-3Y'!B$2:B$117  ,"&gt;="&amp;G189*(100-$B$2)/100, 'azure-vm-prices-3Y'!D$2:D$117,  K189, 'azure-vm-prices-3Y'!E$2:E$117,  L189), _xlfn.MINIFS('azure-vm-prices-3Y'!I$2:I$117,   'azure-vm-prices-3Y'!A$2:A$117  ,"&gt;="&amp;F189*(100-$B$2)/100, 'azure-vm-prices-3Y'!B$2:B$117,  "&gt;="&amp;G189*(100-$B$2)/100, 'azure-vm-prices-3Y'!D$2:D$117,  K189, 'azure-vm-prices-3Y'!E$2:E$117,  L189)),"")</f>
        <v>0</v>
      </c>
      <c r="AA189" s="4">
        <f>IF(Q189="YES",N189*V189*12,"")</f>
        <v>0</v>
      </c>
      <c r="AB189" s="4">
        <f>IF(Q189="YES",X189*8760,"")</f>
        <v>0</v>
      </c>
      <c r="AC189" s="4">
        <f>IF(Q189="YES",Z189*8760,"")</f>
        <v>0</v>
      </c>
      <c r="AD189" s="4">
        <f>IF(Q189="YES",IF(P189="YES", MIN(AA189:AC189), AA189),"")</f>
        <v>0</v>
      </c>
      <c r="AE189" s="4">
        <f>IF(AND(I189="STANDARD",Q189="YES",H189&lt;'azure-standard-disk-prices'!B2, H189&gt;0),1+IF(M189="YES",1),"")</f>
        <v>0</v>
      </c>
      <c r="AF189" s="4">
        <f>IF(AND(I189="STANDARD",Q189="YES",H189&gt;'azure-standard-disk-prices'!B2,H189&lt;'azure-standard-disk-prices'!B3),1+IF(M189="YES",1),"")</f>
        <v>0</v>
      </c>
      <c r="AG189" s="4">
        <f>IF(AND(I189="STANDARD",Q189="YES",H189&gt;'azure-standard-disk-prices'!B3,H189&lt;'azure-standard-disk-prices'!B4),1+IF(M189="YES",1),"")</f>
        <v>0</v>
      </c>
      <c r="AH189" s="4">
        <f>IF(AND(I189="STANDARD",Q189="YES",H189&gt;'azure-standard-disk-prices'!B4,H189&lt;'azure-standard-disk-prices'!B5),1+IF(M189="YES",1),"")</f>
        <v>0</v>
      </c>
      <c r="AI189" s="4">
        <f>IF(AND(I189="STANDARD",Q189="YES",H189&gt;'azure-standard-disk-prices'!B5,H189&lt;'azure-standard-disk-prices'!B6),1+IF(M189="YES",1),"")</f>
        <v>0</v>
      </c>
      <c r="AJ189" s="4">
        <f>IF(AND(I189="STANDARD",Q189="YES",H189&gt;'azure-standard-disk-prices'!B6,H189&lt;'azure-standard-disk-prices'!B7),1+IF(M189="YES",1),"")</f>
        <v>0</v>
      </c>
      <c r="AK189" s="4">
        <f>IF(AND(I189="STANDARD",Q189="YES",H189&gt;'azure-standard-disk-prices'!B7,H189&lt;'azure-standard-disk-prices'!B8),1+IF(M189="YES",1),"")</f>
        <v>0</v>
      </c>
      <c r="AL189" s="4">
        <f>IF(AND(I189="STANDARD",Q189="YES",H189&gt;'azure-standard-disk-prices'!B8,H189&lt;'azure-standard-disk-prices'!B9),1+IF(M189="YES",1),"")</f>
        <v>0</v>
      </c>
      <c r="AM189" s="4">
        <f>IF(AND(I188="PREMIUM",Q188="YES",H188&lt;'azure-premium-disk-prices'!B2,H188&gt;0),1+IF(M188="YES",1),"")</f>
        <v>0</v>
      </c>
      <c r="AN189" s="4">
        <f>IF(AND(I188="PREMIUM",Q188="YES",H188&gt;'azure-premium-disk-prices'!B2,H188&lt;'azure-premium-disk-prices'!B3),1+IF(M188="YES",1),"")</f>
        <v>0</v>
      </c>
      <c r="AO189" s="4">
        <f>IF(AND(I188="PREMIUM",Q188="YES",H188&gt;'azure-premium-disk-prices'!B3,H188&lt;'azure-premium-disk-prices'!B4),1+IF(M188="YES",1),"")</f>
        <v>0</v>
      </c>
      <c r="AP189" s="4">
        <f>IF(AND(I188="PREMIUM",Q188="YES",H188&gt;'azure-premium-disk-prices'!B4,H188&lt;'azure-premium-disk-prices'!B5),1+IF(M188="YES",1),"")</f>
        <v>0</v>
      </c>
      <c r="AQ189" s="4">
        <f>IF(AND(I188="PREMIUM",Q188="YES",H188&gt;'azure-premium-disk-prices'!B5,H188&lt;'azure-premium-disk-prices'!B6),1+IF(M188="YES",1),"")</f>
        <v>0</v>
      </c>
      <c r="AR189" s="4">
        <f>IF(AND(I188="PREMIUM",Q188="YES",H188&gt;'azure-premium-disk-prices'!B6,H188&lt;'azure-premium-disk-prices'!B7),1+IF(M188="YES",1),"")</f>
        <v>0</v>
      </c>
      <c r="AS189" s="4">
        <f>IF(AND(I188="PREMIUM",Q188="YES",H188&gt;'azure-premium-disk-prices'!B7,H188&lt;'azure-premium-disk-prices'!B8),1+IF(M188="YES",1),"")</f>
        <v>0</v>
      </c>
      <c r="AT189" s="4">
        <f>IF(AND(I188="PREMIUM",Q188="YES",H188&gt;'azure-premium-disk-prices'!B8,H188&lt;'azure-premium-disk-prices'!B9),1+IF(M188="YES",1),"")</f>
        <v>0</v>
      </c>
      <c r="AU189" s="4">
        <f>IF(AND(M189="YES", Q189="YES"),1,"")</f>
        <v>0</v>
      </c>
      <c r="AV189" s="4">
        <f>IF(AND(J189="STANDARD", Q189="YES"), IF(M189="YES",2,1) ,"")</f>
        <v>0</v>
      </c>
      <c r="AW189" s="4">
        <f>IF( AND(J189="PREMIUM",  Q189="YES"), IF(M189="YES",2,1) ,"")</f>
        <v>0</v>
      </c>
    </row>
    <row r="190" spans="5:49">
      <c r="E190" s="3"/>
      <c r="F190" s="3"/>
      <c r="G190" s="3"/>
      <c r="H190" s="3"/>
      <c r="I190" s="3" t="s">
        <v>10</v>
      </c>
      <c r="J190" s="3" t="s">
        <v>10</v>
      </c>
      <c r="K190" s="3" t="s">
        <v>7</v>
      </c>
      <c r="L190" s="3" t="s">
        <v>7</v>
      </c>
      <c r="M190" s="3" t="s">
        <v>7</v>
      </c>
      <c r="N190" s="3">
        <v>730</v>
      </c>
      <c r="O190" s="3" t="s">
        <v>7</v>
      </c>
      <c r="P190" s="3" t="s">
        <v>3</v>
      </c>
      <c r="Q190" s="3">
        <f>IF(AND(E190&lt;&gt;"", F190&lt;&gt;"", G190&lt;&gt;"", H190&lt;&gt;"", I190&lt;&gt;"", J190&lt;&gt;"", K190&lt;&gt;"", L190&lt;&gt;"", M190&lt;&gt;"", N190&lt;&gt;"", O190&lt;&gt;""),"YES","NO")</f>
        <v>0</v>
      </c>
      <c r="R190" s="4">
        <f>IF(AD190=AA190, U190, IF(AD190=AB190,W190,Y190))</f>
        <v>0</v>
      </c>
      <c r="S190" s="4">
        <f>AD190</f>
        <v>0</v>
      </c>
      <c r="T190" s="4">
        <f> IF(AA190="" ,"",IF(AD190=AA190, "PAYG", IF(AD190=AB190,"1Y RI","3Y RI")))</f>
        <v>0</v>
      </c>
      <c r="U190" s="4">
        <f>IF(Q190="YES",VLOOKUP(V190 &amp; K190 &amp; L190,'azure-vm-prices-base'!G$2:H$118, 2, 0),"")</f>
        <v>0</v>
      </c>
      <c r="V190" s="4">
        <f>IF(Q190="YES", IF(O190="YES" , _xlfn.MINIFS('azure-vm-prices-base'!C$2:C$117, 'azure-vm-prices-base'!A$2:A$117,"&gt;="&amp;F190*(100-$B$2)/100, 'azure-vm-prices-base'!B$2:B$117,"&gt;="&amp;G190*(100-$B$2)/100, 'azure-vm-prices-base'!D$2:D$117,K190, 'azure-vm-prices-base'!E$2:E$117,L190), _xlfn.MINIFS('azure-vm-prices-base'!I$2:I$117, 'azure-vm-prices-base'!A$2:A$117,"&gt;="&amp;F190*(100-$B$2)/100, 'azure-vm-prices-base'!B$2:B$117,"&gt;="&amp;G190*(100-$B$2)/100, 'azure-vm-prices-base'!D$2:D$117,K190, 'azure-vm-prices-base'!E$2:E$117,L190)),"")</f>
        <v>0</v>
      </c>
      <c r="W190" s="4">
        <f>IF(Q190="YES",VLOOKUP(X190 &amp; K190 &amp; L190,'azure-vm-prices-1Y'!G$2:H$118  , 2, 0),"")</f>
        <v>0</v>
      </c>
      <c r="X190" s="4">
        <f>IF(Q190="YES", IF(O190="YES" , _xlfn.MINIFS('azure-vm-prices-1Y'!C$2:C$117,   'azure-vm-prices-1Y'!A$2:A$117  ,"&gt;="&amp;F190*(100-$B$2)/100, 'azure-vm-prices-1Y'!B$2:B$117  ,"&gt;="&amp;G190*(100-$B$2)/100, 'azure-vm-prices-1Y'!D$2:D$117,  K190, 'azure-vm-prices-1Y'!E$2:E$117,  L190), _xlfn.MINIFS('azure-vm-prices-1Y'!I$2:I$117,   'azure-vm-prices-1Y'!A$2:A$117  ,"&gt;="&amp;F190*(100-$B$2)/100, 'azure-vm-prices-1Y'!B$2:B$117,  "&gt;="&amp;G190*(100-$B$2)/100, 'azure-vm-prices-1Y'!D$2:D$117,  K190, 'azure-vm-prices-1Y'!E$2:E$117,  L190)),"")</f>
        <v>0</v>
      </c>
      <c r="Y190" s="4">
        <f>IF(Q190="YES",VLOOKUP(Z190 &amp; K190 &amp; L190,'azure-vm-prices-3Y'!G$2:H$118  , 2, 0),"")</f>
        <v>0</v>
      </c>
      <c r="Z190" s="4">
        <f>IF(Q190="YES", IF(O190="YES" , _xlfn.MINIFS('azure-vm-prices-3Y'!C$2:C$117,   'azure-vm-prices-3Y'!A$2:A$117  ,"&gt;="&amp;F190*(100-$B$2)/100, 'azure-vm-prices-3Y'!B$2:B$117  ,"&gt;="&amp;G190*(100-$B$2)/100, 'azure-vm-prices-3Y'!D$2:D$117,  K190, 'azure-vm-prices-3Y'!E$2:E$117,  L190), _xlfn.MINIFS('azure-vm-prices-3Y'!I$2:I$117,   'azure-vm-prices-3Y'!A$2:A$117  ,"&gt;="&amp;F190*(100-$B$2)/100, 'azure-vm-prices-3Y'!B$2:B$117,  "&gt;="&amp;G190*(100-$B$2)/100, 'azure-vm-prices-3Y'!D$2:D$117,  K190, 'azure-vm-prices-3Y'!E$2:E$117,  L190)),"")</f>
        <v>0</v>
      </c>
      <c r="AA190" s="4">
        <f>IF(Q190="YES",N190*V190*12,"")</f>
        <v>0</v>
      </c>
      <c r="AB190" s="4">
        <f>IF(Q190="YES",X190*8760,"")</f>
        <v>0</v>
      </c>
      <c r="AC190" s="4">
        <f>IF(Q190="YES",Z190*8760,"")</f>
        <v>0</v>
      </c>
      <c r="AD190" s="4">
        <f>IF(Q190="YES",IF(P190="YES", MIN(AA190:AC190), AA190),"")</f>
        <v>0</v>
      </c>
      <c r="AE190" s="4">
        <f>IF(AND(I190="STANDARD",Q190="YES",H190&lt;'azure-standard-disk-prices'!B2, H190&gt;0),1+IF(M190="YES",1),"")</f>
        <v>0</v>
      </c>
      <c r="AF190" s="4">
        <f>IF(AND(I190="STANDARD",Q190="YES",H190&gt;'azure-standard-disk-prices'!B2,H190&lt;'azure-standard-disk-prices'!B3),1+IF(M190="YES",1),"")</f>
        <v>0</v>
      </c>
      <c r="AG190" s="4">
        <f>IF(AND(I190="STANDARD",Q190="YES",H190&gt;'azure-standard-disk-prices'!B3,H190&lt;'azure-standard-disk-prices'!B4),1+IF(M190="YES",1),"")</f>
        <v>0</v>
      </c>
      <c r="AH190" s="4">
        <f>IF(AND(I190="STANDARD",Q190="YES",H190&gt;'azure-standard-disk-prices'!B4,H190&lt;'azure-standard-disk-prices'!B5),1+IF(M190="YES",1),"")</f>
        <v>0</v>
      </c>
      <c r="AI190" s="4">
        <f>IF(AND(I190="STANDARD",Q190="YES",H190&gt;'azure-standard-disk-prices'!B5,H190&lt;'azure-standard-disk-prices'!B6),1+IF(M190="YES",1),"")</f>
        <v>0</v>
      </c>
      <c r="AJ190" s="4">
        <f>IF(AND(I190="STANDARD",Q190="YES",H190&gt;'azure-standard-disk-prices'!B6,H190&lt;'azure-standard-disk-prices'!B7),1+IF(M190="YES",1),"")</f>
        <v>0</v>
      </c>
      <c r="AK190" s="4">
        <f>IF(AND(I190="STANDARD",Q190="YES",H190&gt;'azure-standard-disk-prices'!B7,H190&lt;'azure-standard-disk-prices'!B8),1+IF(M190="YES",1),"")</f>
        <v>0</v>
      </c>
      <c r="AL190" s="4">
        <f>IF(AND(I190="STANDARD",Q190="YES",H190&gt;'azure-standard-disk-prices'!B8,H190&lt;'azure-standard-disk-prices'!B9),1+IF(M190="YES",1),"")</f>
        <v>0</v>
      </c>
      <c r="AM190" s="4">
        <f>IF(AND(I189="PREMIUM",Q189="YES",H189&lt;'azure-premium-disk-prices'!B2,H189&gt;0),1+IF(M189="YES",1),"")</f>
        <v>0</v>
      </c>
      <c r="AN190" s="4">
        <f>IF(AND(I189="PREMIUM",Q189="YES",H189&gt;'azure-premium-disk-prices'!B2,H189&lt;'azure-premium-disk-prices'!B3),1+IF(M189="YES",1),"")</f>
        <v>0</v>
      </c>
      <c r="AO190" s="4">
        <f>IF(AND(I189="PREMIUM",Q189="YES",H189&gt;'azure-premium-disk-prices'!B3,H189&lt;'azure-premium-disk-prices'!B4),1+IF(M189="YES",1),"")</f>
        <v>0</v>
      </c>
      <c r="AP190" s="4">
        <f>IF(AND(I189="PREMIUM",Q189="YES",H189&gt;'azure-premium-disk-prices'!B4,H189&lt;'azure-premium-disk-prices'!B5),1+IF(M189="YES",1),"")</f>
        <v>0</v>
      </c>
      <c r="AQ190" s="4">
        <f>IF(AND(I189="PREMIUM",Q189="YES",H189&gt;'azure-premium-disk-prices'!B5,H189&lt;'azure-premium-disk-prices'!B6),1+IF(M189="YES",1),"")</f>
        <v>0</v>
      </c>
      <c r="AR190" s="4">
        <f>IF(AND(I189="PREMIUM",Q189="YES",H189&gt;'azure-premium-disk-prices'!B6,H189&lt;'azure-premium-disk-prices'!B7),1+IF(M189="YES",1),"")</f>
        <v>0</v>
      </c>
      <c r="AS190" s="4">
        <f>IF(AND(I189="PREMIUM",Q189="YES",H189&gt;'azure-premium-disk-prices'!B7,H189&lt;'azure-premium-disk-prices'!B8),1+IF(M189="YES",1),"")</f>
        <v>0</v>
      </c>
      <c r="AT190" s="4">
        <f>IF(AND(I189="PREMIUM",Q189="YES",H189&gt;'azure-premium-disk-prices'!B8,H189&lt;'azure-premium-disk-prices'!B9),1+IF(M189="YES",1),"")</f>
        <v>0</v>
      </c>
      <c r="AU190" s="4">
        <f>IF(AND(M190="YES", Q190="YES"),1,"")</f>
        <v>0</v>
      </c>
      <c r="AV190" s="4">
        <f>IF(AND(J190="STANDARD", Q190="YES"), IF(M190="YES",2,1) ,"")</f>
        <v>0</v>
      </c>
      <c r="AW190" s="4">
        <f>IF( AND(J190="PREMIUM",  Q190="YES"), IF(M190="YES",2,1) ,"")</f>
        <v>0</v>
      </c>
    </row>
    <row r="191" spans="5:49">
      <c r="E191" s="3"/>
      <c r="F191" s="3"/>
      <c r="G191" s="3"/>
      <c r="H191" s="3"/>
      <c r="I191" s="3" t="s">
        <v>10</v>
      </c>
      <c r="J191" s="3" t="s">
        <v>10</v>
      </c>
      <c r="K191" s="3" t="s">
        <v>7</v>
      </c>
      <c r="L191" s="3" t="s">
        <v>7</v>
      </c>
      <c r="M191" s="3" t="s">
        <v>7</v>
      </c>
      <c r="N191" s="3">
        <v>730</v>
      </c>
      <c r="O191" s="3" t="s">
        <v>7</v>
      </c>
      <c r="P191" s="3" t="s">
        <v>3</v>
      </c>
      <c r="Q191" s="3">
        <f>IF(AND(E191&lt;&gt;"", F191&lt;&gt;"", G191&lt;&gt;"", H191&lt;&gt;"", I191&lt;&gt;"", J191&lt;&gt;"", K191&lt;&gt;"", L191&lt;&gt;"", M191&lt;&gt;"", N191&lt;&gt;"", O191&lt;&gt;""),"YES","NO")</f>
        <v>0</v>
      </c>
      <c r="R191" s="4">
        <f>IF(AD191=AA191, U191, IF(AD191=AB191,W191,Y191))</f>
        <v>0</v>
      </c>
      <c r="S191" s="4">
        <f>AD191</f>
        <v>0</v>
      </c>
      <c r="T191" s="4">
        <f> IF(AA191="" ,"",IF(AD191=AA191, "PAYG", IF(AD191=AB191,"1Y RI","3Y RI")))</f>
        <v>0</v>
      </c>
      <c r="U191" s="4">
        <f>IF(Q191="YES",VLOOKUP(V191 &amp; K191 &amp; L191,'azure-vm-prices-base'!G$2:H$118, 2, 0),"")</f>
        <v>0</v>
      </c>
      <c r="V191" s="4">
        <f>IF(Q191="YES", IF(O191="YES" , _xlfn.MINIFS('azure-vm-prices-base'!C$2:C$117, 'azure-vm-prices-base'!A$2:A$117,"&gt;="&amp;F191*(100-$B$2)/100, 'azure-vm-prices-base'!B$2:B$117,"&gt;="&amp;G191*(100-$B$2)/100, 'azure-vm-prices-base'!D$2:D$117,K191, 'azure-vm-prices-base'!E$2:E$117,L191), _xlfn.MINIFS('azure-vm-prices-base'!I$2:I$117, 'azure-vm-prices-base'!A$2:A$117,"&gt;="&amp;F191*(100-$B$2)/100, 'azure-vm-prices-base'!B$2:B$117,"&gt;="&amp;G191*(100-$B$2)/100, 'azure-vm-prices-base'!D$2:D$117,K191, 'azure-vm-prices-base'!E$2:E$117,L191)),"")</f>
        <v>0</v>
      </c>
      <c r="W191" s="4">
        <f>IF(Q191="YES",VLOOKUP(X191 &amp; K191 &amp; L191,'azure-vm-prices-1Y'!G$2:H$118  , 2, 0),"")</f>
        <v>0</v>
      </c>
      <c r="X191" s="4">
        <f>IF(Q191="YES", IF(O191="YES" , _xlfn.MINIFS('azure-vm-prices-1Y'!C$2:C$117,   'azure-vm-prices-1Y'!A$2:A$117  ,"&gt;="&amp;F191*(100-$B$2)/100, 'azure-vm-prices-1Y'!B$2:B$117  ,"&gt;="&amp;G191*(100-$B$2)/100, 'azure-vm-prices-1Y'!D$2:D$117,  K191, 'azure-vm-prices-1Y'!E$2:E$117,  L191), _xlfn.MINIFS('azure-vm-prices-1Y'!I$2:I$117,   'azure-vm-prices-1Y'!A$2:A$117  ,"&gt;="&amp;F191*(100-$B$2)/100, 'azure-vm-prices-1Y'!B$2:B$117,  "&gt;="&amp;G191*(100-$B$2)/100, 'azure-vm-prices-1Y'!D$2:D$117,  K191, 'azure-vm-prices-1Y'!E$2:E$117,  L191)),"")</f>
        <v>0</v>
      </c>
      <c r="Y191" s="4">
        <f>IF(Q191="YES",VLOOKUP(Z191 &amp; K191 &amp; L191,'azure-vm-prices-3Y'!G$2:H$118  , 2, 0),"")</f>
        <v>0</v>
      </c>
      <c r="Z191" s="4">
        <f>IF(Q191="YES", IF(O191="YES" , _xlfn.MINIFS('azure-vm-prices-3Y'!C$2:C$117,   'azure-vm-prices-3Y'!A$2:A$117  ,"&gt;="&amp;F191*(100-$B$2)/100, 'azure-vm-prices-3Y'!B$2:B$117  ,"&gt;="&amp;G191*(100-$B$2)/100, 'azure-vm-prices-3Y'!D$2:D$117,  K191, 'azure-vm-prices-3Y'!E$2:E$117,  L191), _xlfn.MINIFS('azure-vm-prices-3Y'!I$2:I$117,   'azure-vm-prices-3Y'!A$2:A$117  ,"&gt;="&amp;F191*(100-$B$2)/100, 'azure-vm-prices-3Y'!B$2:B$117,  "&gt;="&amp;G191*(100-$B$2)/100, 'azure-vm-prices-3Y'!D$2:D$117,  K191, 'azure-vm-prices-3Y'!E$2:E$117,  L191)),"")</f>
        <v>0</v>
      </c>
      <c r="AA191" s="4">
        <f>IF(Q191="YES",N191*V191*12,"")</f>
        <v>0</v>
      </c>
      <c r="AB191" s="4">
        <f>IF(Q191="YES",X191*8760,"")</f>
        <v>0</v>
      </c>
      <c r="AC191" s="4">
        <f>IF(Q191="YES",Z191*8760,"")</f>
        <v>0</v>
      </c>
      <c r="AD191" s="4">
        <f>IF(Q191="YES",IF(P191="YES", MIN(AA191:AC191), AA191),"")</f>
        <v>0</v>
      </c>
      <c r="AE191" s="4">
        <f>IF(AND(I191="STANDARD",Q191="YES",H191&lt;'azure-standard-disk-prices'!B2, H191&gt;0),1+IF(M191="YES",1),"")</f>
        <v>0</v>
      </c>
      <c r="AF191" s="4">
        <f>IF(AND(I191="STANDARD",Q191="YES",H191&gt;'azure-standard-disk-prices'!B2,H191&lt;'azure-standard-disk-prices'!B3),1+IF(M191="YES",1),"")</f>
        <v>0</v>
      </c>
      <c r="AG191" s="4">
        <f>IF(AND(I191="STANDARD",Q191="YES",H191&gt;'azure-standard-disk-prices'!B3,H191&lt;'azure-standard-disk-prices'!B4),1+IF(M191="YES",1),"")</f>
        <v>0</v>
      </c>
      <c r="AH191" s="4">
        <f>IF(AND(I191="STANDARD",Q191="YES",H191&gt;'azure-standard-disk-prices'!B4,H191&lt;'azure-standard-disk-prices'!B5),1+IF(M191="YES",1),"")</f>
        <v>0</v>
      </c>
      <c r="AI191" s="4">
        <f>IF(AND(I191="STANDARD",Q191="YES",H191&gt;'azure-standard-disk-prices'!B5,H191&lt;'azure-standard-disk-prices'!B6),1+IF(M191="YES",1),"")</f>
        <v>0</v>
      </c>
      <c r="AJ191" s="4">
        <f>IF(AND(I191="STANDARD",Q191="YES",H191&gt;'azure-standard-disk-prices'!B6,H191&lt;'azure-standard-disk-prices'!B7),1+IF(M191="YES",1),"")</f>
        <v>0</v>
      </c>
      <c r="AK191" s="4">
        <f>IF(AND(I191="STANDARD",Q191="YES",H191&gt;'azure-standard-disk-prices'!B7,H191&lt;'azure-standard-disk-prices'!B8),1+IF(M191="YES",1),"")</f>
        <v>0</v>
      </c>
      <c r="AL191" s="4">
        <f>IF(AND(I191="STANDARD",Q191="YES",H191&gt;'azure-standard-disk-prices'!B8,H191&lt;'azure-standard-disk-prices'!B9),1+IF(M191="YES",1),"")</f>
        <v>0</v>
      </c>
      <c r="AM191" s="4">
        <f>IF(AND(I190="PREMIUM",Q190="YES",H190&lt;'azure-premium-disk-prices'!B2,H190&gt;0),1+IF(M190="YES",1),"")</f>
        <v>0</v>
      </c>
      <c r="AN191" s="4">
        <f>IF(AND(I190="PREMIUM",Q190="YES",H190&gt;'azure-premium-disk-prices'!B2,H190&lt;'azure-premium-disk-prices'!B3),1+IF(M190="YES",1),"")</f>
        <v>0</v>
      </c>
      <c r="AO191" s="4">
        <f>IF(AND(I190="PREMIUM",Q190="YES",H190&gt;'azure-premium-disk-prices'!B3,H190&lt;'azure-premium-disk-prices'!B4),1+IF(M190="YES",1),"")</f>
        <v>0</v>
      </c>
      <c r="AP191" s="4">
        <f>IF(AND(I190="PREMIUM",Q190="YES",H190&gt;'azure-premium-disk-prices'!B4,H190&lt;'azure-premium-disk-prices'!B5),1+IF(M190="YES",1),"")</f>
        <v>0</v>
      </c>
      <c r="AQ191" s="4">
        <f>IF(AND(I190="PREMIUM",Q190="YES",H190&gt;'azure-premium-disk-prices'!B5,H190&lt;'azure-premium-disk-prices'!B6),1+IF(M190="YES",1),"")</f>
        <v>0</v>
      </c>
      <c r="AR191" s="4">
        <f>IF(AND(I190="PREMIUM",Q190="YES",H190&gt;'azure-premium-disk-prices'!B6,H190&lt;'azure-premium-disk-prices'!B7),1+IF(M190="YES",1),"")</f>
        <v>0</v>
      </c>
      <c r="AS191" s="4">
        <f>IF(AND(I190="PREMIUM",Q190="YES",H190&gt;'azure-premium-disk-prices'!B7,H190&lt;'azure-premium-disk-prices'!B8),1+IF(M190="YES",1),"")</f>
        <v>0</v>
      </c>
      <c r="AT191" s="4">
        <f>IF(AND(I190="PREMIUM",Q190="YES",H190&gt;'azure-premium-disk-prices'!B8,H190&lt;'azure-premium-disk-prices'!B9),1+IF(M190="YES",1),"")</f>
        <v>0</v>
      </c>
      <c r="AU191" s="4">
        <f>IF(AND(M191="YES", Q191="YES"),1,"")</f>
        <v>0</v>
      </c>
      <c r="AV191" s="4">
        <f>IF(AND(J191="STANDARD", Q191="YES"), IF(M191="YES",2,1) ,"")</f>
        <v>0</v>
      </c>
      <c r="AW191" s="4">
        <f>IF( AND(J191="PREMIUM",  Q191="YES"), IF(M191="YES",2,1) ,"")</f>
        <v>0</v>
      </c>
    </row>
    <row r="192" spans="5:49">
      <c r="E192" s="3"/>
      <c r="F192" s="3"/>
      <c r="G192" s="3"/>
      <c r="H192" s="3"/>
      <c r="I192" s="3" t="s">
        <v>10</v>
      </c>
      <c r="J192" s="3" t="s">
        <v>10</v>
      </c>
      <c r="K192" s="3" t="s">
        <v>7</v>
      </c>
      <c r="L192" s="3" t="s">
        <v>7</v>
      </c>
      <c r="M192" s="3" t="s">
        <v>7</v>
      </c>
      <c r="N192" s="3">
        <v>730</v>
      </c>
      <c r="O192" s="3" t="s">
        <v>7</v>
      </c>
      <c r="P192" s="3" t="s">
        <v>3</v>
      </c>
      <c r="Q192" s="3">
        <f>IF(AND(E192&lt;&gt;"", F192&lt;&gt;"", G192&lt;&gt;"", H192&lt;&gt;"", I192&lt;&gt;"", J192&lt;&gt;"", K192&lt;&gt;"", L192&lt;&gt;"", M192&lt;&gt;"", N192&lt;&gt;"", O192&lt;&gt;""),"YES","NO")</f>
        <v>0</v>
      </c>
      <c r="R192" s="4">
        <f>IF(AD192=AA192, U192, IF(AD192=AB192,W192,Y192))</f>
        <v>0</v>
      </c>
      <c r="S192" s="4">
        <f>AD192</f>
        <v>0</v>
      </c>
      <c r="T192" s="4">
        <f> IF(AA192="" ,"",IF(AD192=AA192, "PAYG", IF(AD192=AB192,"1Y RI","3Y RI")))</f>
        <v>0</v>
      </c>
      <c r="U192" s="4">
        <f>IF(Q192="YES",VLOOKUP(V192 &amp; K192 &amp; L192,'azure-vm-prices-base'!G$2:H$118, 2, 0),"")</f>
        <v>0</v>
      </c>
      <c r="V192" s="4">
        <f>IF(Q192="YES", IF(O192="YES" , _xlfn.MINIFS('azure-vm-prices-base'!C$2:C$117, 'azure-vm-prices-base'!A$2:A$117,"&gt;="&amp;F192*(100-$B$2)/100, 'azure-vm-prices-base'!B$2:B$117,"&gt;="&amp;G192*(100-$B$2)/100, 'azure-vm-prices-base'!D$2:D$117,K192, 'azure-vm-prices-base'!E$2:E$117,L192), _xlfn.MINIFS('azure-vm-prices-base'!I$2:I$117, 'azure-vm-prices-base'!A$2:A$117,"&gt;="&amp;F192*(100-$B$2)/100, 'azure-vm-prices-base'!B$2:B$117,"&gt;="&amp;G192*(100-$B$2)/100, 'azure-vm-prices-base'!D$2:D$117,K192, 'azure-vm-prices-base'!E$2:E$117,L192)),"")</f>
        <v>0</v>
      </c>
      <c r="W192" s="4">
        <f>IF(Q192="YES",VLOOKUP(X192 &amp; K192 &amp; L192,'azure-vm-prices-1Y'!G$2:H$118  , 2, 0),"")</f>
        <v>0</v>
      </c>
      <c r="X192" s="4">
        <f>IF(Q192="YES", IF(O192="YES" , _xlfn.MINIFS('azure-vm-prices-1Y'!C$2:C$117,   'azure-vm-prices-1Y'!A$2:A$117  ,"&gt;="&amp;F192*(100-$B$2)/100, 'azure-vm-prices-1Y'!B$2:B$117  ,"&gt;="&amp;G192*(100-$B$2)/100, 'azure-vm-prices-1Y'!D$2:D$117,  K192, 'azure-vm-prices-1Y'!E$2:E$117,  L192), _xlfn.MINIFS('azure-vm-prices-1Y'!I$2:I$117,   'azure-vm-prices-1Y'!A$2:A$117  ,"&gt;="&amp;F192*(100-$B$2)/100, 'azure-vm-prices-1Y'!B$2:B$117,  "&gt;="&amp;G192*(100-$B$2)/100, 'azure-vm-prices-1Y'!D$2:D$117,  K192, 'azure-vm-prices-1Y'!E$2:E$117,  L192)),"")</f>
        <v>0</v>
      </c>
      <c r="Y192" s="4">
        <f>IF(Q192="YES",VLOOKUP(Z192 &amp; K192 &amp; L192,'azure-vm-prices-3Y'!G$2:H$118  , 2, 0),"")</f>
        <v>0</v>
      </c>
      <c r="Z192" s="4">
        <f>IF(Q192="YES", IF(O192="YES" , _xlfn.MINIFS('azure-vm-prices-3Y'!C$2:C$117,   'azure-vm-prices-3Y'!A$2:A$117  ,"&gt;="&amp;F192*(100-$B$2)/100, 'azure-vm-prices-3Y'!B$2:B$117  ,"&gt;="&amp;G192*(100-$B$2)/100, 'azure-vm-prices-3Y'!D$2:D$117,  K192, 'azure-vm-prices-3Y'!E$2:E$117,  L192), _xlfn.MINIFS('azure-vm-prices-3Y'!I$2:I$117,   'azure-vm-prices-3Y'!A$2:A$117  ,"&gt;="&amp;F192*(100-$B$2)/100, 'azure-vm-prices-3Y'!B$2:B$117,  "&gt;="&amp;G192*(100-$B$2)/100, 'azure-vm-prices-3Y'!D$2:D$117,  K192, 'azure-vm-prices-3Y'!E$2:E$117,  L192)),"")</f>
        <v>0</v>
      </c>
      <c r="AA192" s="4">
        <f>IF(Q192="YES",N192*V192*12,"")</f>
        <v>0</v>
      </c>
      <c r="AB192" s="4">
        <f>IF(Q192="YES",X192*8760,"")</f>
        <v>0</v>
      </c>
      <c r="AC192" s="4">
        <f>IF(Q192="YES",Z192*8760,"")</f>
        <v>0</v>
      </c>
      <c r="AD192" s="4">
        <f>IF(Q192="YES",IF(P192="YES", MIN(AA192:AC192), AA192),"")</f>
        <v>0</v>
      </c>
      <c r="AE192" s="4">
        <f>IF(AND(I192="STANDARD",Q192="YES",H192&lt;'azure-standard-disk-prices'!B2, H192&gt;0),1+IF(M192="YES",1),"")</f>
        <v>0</v>
      </c>
      <c r="AF192" s="4">
        <f>IF(AND(I192="STANDARD",Q192="YES",H192&gt;'azure-standard-disk-prices'!B2,H192&lt;'azure-standard-disk-prices'!B3),1+IF(M192="YES",1),"")</f>
        <v>0</v>
      </c>
      <c r="AG192" s="4">
        <f>IF(AND(I192="STANDARD",Q192="YES",H192&gt;'azure-standard-disk-prices'!B3,H192&lt;'azure-standard-disk-prices'!B4),1+IF(M192="YES",1),"")</f>
        <v>0</v>
      </c>
      <c r="AH192" s="4">
        <f>IF(AND(I192="STANDARD",Q192="YES",H192&gt;'azure-standard-disk-prices'!B4,H192&lt;'azure-standard-disk-prices'!B5),1+IF(M192="YES",1),"")</f>
        <v>0</v>
      </c>
      <c r="AI192" s="4">
        <f>IF(AND(I192="STANDARD",Q192="YES",H192&gt;'azure-standard-disk-prices'!B5,H192&lt;'azure-standard-disk-prices'!B6),1+IF(M192="YES",1),"")</f>
        <v>0</v>
      </c>
      <c r="AJ192" s="4">
        <f>IF(AND(I192="STANDARD",Q192="YES",H192&gt;'azure-standard-disk-prices'!B6,H192&lt;'azure-standard-disk-prices'!B7),1+IF(M192="YES",1),"")</f>
        <v>0</v>
      </c>
      <c r="AK192" s="4">
        <f>IF(AND(I192="STANDARD",Q192="YES",H192&gt;'azure-standard-disk-prices'!B7,H192&lt;'azure-standard-disk-prices'!B8),1+IF(M192="YES",1),"")</f>
        <v>0</v>
      </c>
      <c r="AL192" s="4">
        <f>IF(AND(I192="STANDARD",Q192="YES",H192&gt;'azure-standard-disk-prices'!B8,H192&lt;'azure-standard-disk-prices'!B9),1+IF(M192="YES",1),"")</f>
        <v>0</v>
      </c>
      <c r="AM192" s="4">
        <f>IF(AND(I191="PREMIUM",Q191="YES",H191&lt;'azure-premium-disk-prices'!B2,H191&gt;0),1+IF(M191="YES",1),"")</f>
        <v>0</v>
      </c>
      <c r="AN192" s="4">
        <f>IF(AND(I191="PREMIUM",Q191="YES",H191&gt;'azure-premium-disk-prices'!B2,H191&lt;'azure-premium-disk-prices'!B3),1+IF(M191="YES",1),"")</f>
        <v>0</v>
      </c>
      <c r="AO192" s="4">
        <f>IF(AND(I191="PREMIUM",Q191="YES",H191&gt;'azure-premium-disk-prices'!B3,H191&lt;'azure-premium-disk-prices'!B4),1+IF(M191="YES",1),"")</f>
        <v>0</v>
      </c>
      <c r="AP192" s="4">
        <f>IF(AND(I191="PREMIUM",Q191="YES",H191&gt;'azure-premium-disk-prices'!B4,H191&lt;'azure-premium-disk-prices'!B5),1+IF(M191="YES",1),"")</f>
        <v>0</v>
      </c>
      <c r="AQ192" s="4">
        <f>IF(AND(I191="PREMIUM",Q191="YES",H191&gt;'azure-premium-disk-prices'!B5,H191&lt;'azure-premium-disk-prices'!B6),1+IF(M191="YES",1),"")</f>
        <v>0</v>
      </c>
      <c r="AR192" s="4">
        <f>IF(AND(I191="PREMIUM",Q191="YES",H191&gt;'azure-premium-disk-prices'!B6,H191&lt;'azure-premium-disk-prices'!B7),1+IF(M191="YES",1),"")</f>
        <v>0</v>
      </c>
      <c r="AS192" s="4">
        <f>IF(AND(I191="PREMIUM",Q191="YES",H191&gt;'azure-premium-disk-prices'!B7,H191&lt;'azure-premium-disk-prices'!B8),1+IF(M191="YES",1),"")</f>
        <v>0</v>
      </c>
      <c r="AT192" s="4">
        <f>IF(AND(I191="PREMIUM",Q191="YES",H191&gt;'azure-premium-disk-prices'!B8,H191&lt;'azure-premium-disk-prices'!B9),1+IF(M191="YES",1),"")</f>
        <v>0</v>
      </c>
      <c r="AU192" s="4">
        <f>IF(AND(M192="YES", Q192="YES"),1,"")</f>
        <v>0</v>
      </c>
      <c r="AV192" s="4">
        <f>IF(AND(J192="STANDARD", Q192="YES"), IF(M192="YES",2,1) ,"")</f>
        <v>0</v>
      </c>
      <c r="AW192" s="4">
        <f>IF( AND(J192="PREMIUM",  Q192="YES"), IF(M192="YES",2,1) ,"")</f>
        <v>0</v>
      </c>
    </row>
    <row r="193" spans="5:49">
      <c r="E193" s="3"/>
      <c r="F193" s="3"/>
      <c r="G193" s="3"/>
      <c r="H193" s="3"/>
      <c r="I193" s="3" t="s">
        <v>10</v>
      </c>
      <c r="J193" s="3" t="s">
        <v>10</v>
      </c>
      <c r="K193" s="3" t="s">
        <v>7</v>
      </c>
      <c r="L193" s="3" t="s">
        <v>7</v>
      </c>
      <c r="M193" s="3" t="s">
        <v>7</v>
      </c>
      <c r="N193" s="3">
        <v>730</v>
      </c>
      <c r="O193" s="3" t="s">
        <v>7</v>
      </c>
      <c r="P193" s="3" t="s">
        <v>3</v>
      </c>
      <c r="Q193" s="3">
        <f>IF(AND(E193&lt;&gt;"", F193&lt;&gt;"", G193&lt;&gt;"", H193&lt;&gt;"", I193&lt;&gt;"", J193&lt;&gt;"", K193&lt;&gt;"", L193&lt;&gt;"", M193&lt;&gt;"", N193&lt;&gt;"", O193&lt;&gt;""),"YES","NO")</f>
        <v>0</v>
      </c>
      <c r="R193" s="4">
        <f>IF(AD193=AA193, U193, IF(AD193=AB193,W193,Y193))</f>
        <v>0</v>
      </c>
      <c r="S193" s="4">
        <f>AD193</f>
        <v>0</v>
      </c>
      <c r="T193" s="4">
        <f> IF(AA193="" ,"",IF(AD193=AA193, "PAYG", IF(AD193=AB193,"1Y RI","3Y RI")))</f>
        <v>0</v>
      </c>
      <c r="U193" s="4">
        <f>IF(Q193="YES",VLOOKUP(V193 &amp; K193 &amp; L193,'azure-vm-prices-base'!G$2:H$118, 2, 0),"")</f>
        <v>0</v>
      </c>
      <c r="V193" s="4">
        <f>IF(Q193="YES", IF(O193="YES" , _xlfn.MINIFS('azure-vm-prices-base'!C$2:C$117, 'azure-vm-prices-base'!A$2:A$117,"&gt;="&amp;F193*(100-$B$2)/100, 'azure-vm-prices-base'!B$2:B$117,"&gt;="&amp;G193*(100-$B$2)/100, 'azure-vm-prices-base'!D$2:D$117,K193, 'azure-vm-prices-base'!E$2:E$117,L193), _xlfn.MINIFS('azure-vm-prices-base'!I$2:I$117, 'azure-vm-prices-base'!A$2:A$117,"&gt;="&amp;F193*(100-$B$2)/100, 'azure-vm-prices-base'!B$2:B$117,"&gt;="&amp;G193*(100-$B$2)/100, 'azure-vm-prices-base'!D$2:D$117,K193, 'azure-vm-prices-base'!E$2:E$117,L193)),"")</f>
        <v>0</v>
      </c>
      <c r="W193" s="4">
        <f>IF(Q193="YES",VLOOKUP(X193 &amp; K193 &amp; L193,'azure-vm-prices-1Y'!G$2:H$118  , 2, 0),"")</f>
        <v>0</v>
      </c>
      <c r="X193" s="4">
        <f>IF(Q193="YES", IF(O193="YES" , _xlfn.MINIFS('azure-vm-prices-1Y'!C$2:C$117,   'azure-vm-prices-1Y'!A$2:A$117  ,"&gt;="&amp;F193*(100-$B$2)/100, 'azure-vm-prices-1Y'!B$2:B$117  ,"&gt;="&amp;G193*(100-$B$2)/100, 'azure-vm-prices-1Y'!D$2:D$117,  K193, 'azure-vm-prices-1Y'!E$2:E$117,  L193), _xlfn.MINIFS('azure-vm-prices-1Y'!I$2:I$117,   'azure-vm-prices-1Y'!A$2:A$117  ,"&gt;="&amp;F193*(100-$B$2)/100, 'azure-vm-prices-1Y'!B$2:B$117,  "&gt;="&amp;G193*(100-$B$2)/100, 'azure-vm-prices-1Y'!D$2:D$117,  K193, 'azure-vm-prices-1Y'!E$2:E$117,  L193)),"")</f>
        <v>0</v>
      </c>
      <c r="Y193" s="4">
        <f>IF(Q193="YES",VLOOKUP(Z193 &amp; K193 &amp; L193,'azure-vm-prices-3Y'!G$2:H$118  , 2, 0),"")</f>
        <v>0</v>
      </c>
      <c r="Z193" s="4">
        <f>IF(Q193="YES", IF(O193="YES" , _xlfn.MINIFS('azure-vm-prices-3Y'!C$2:C$117,   'azure-vm-prices-3Y'!A$2:A$117  ,"&gt;="&amp;F193*(100-$B$2)/100, 'azure-vm-prices-3Y'!B$2:B$117  ,"&gt;="&amp;G193*(100-$B$2)/100, 'azure-vm-prices-3Y'!D$2:D$117,  K193, 'azure-vm-prices-3Y'!E$2:E$117,  L193), _xlfn.MINIFS('azure-vm-prices-3Y'!I$2:I$117,   'azure-vm-prices-3Y'!A$2:A$117  ,"&gt;="&amp;F193*(100-$B$2)/100, 'azure-vm-prices-3Y'!B$2:B$117,  "&gt;="&amp;G193*(100-$B$2)/100, 'azure-vm-prices-3Y'!D$2:D$117,  K193, 'azure-vm-prices-3Y'!E$2:E$117,  L193)),"")</f>
        <v>0</v>
      </c>
      <c r="AA193" s="4">
        <f>IF(Q193="YES",N193*V193*12,"")</f>
        <v>0</v>
      </c>
      <c r="AB193" s="4">
        <f>IF(Q193="YES",X193*8760,"")</f>
        <v>0</v>
      </c>
      <c r="AC193" s="4">
        <f>IF(Q193="YES",Z193*8760,"")</f>
        <v>0</v>
      </c>
      <c r="AD193" s="4">
        <f>IF(Q193="YES",IF(P193="YES", MIN(AA193:AC193), AA193),"")</f>
        <v>0</v>
      </c>
      <c r="AE193" s="4">
        <f>IF(AND(I193="STANDARD",Q193="YES",H193&lt;'azure-standard-disk-prices'!B2, H193&gt;0),1+IF(M193="YES",1),"")</f>
        <v>0</v>
      </c>
      <c r="AF193" s="4">
        <f>IF(AND(I193="STANDARD",Q193="YES",H193&gt;'azure-standard-disk-prices'!B2,H193&lt;'azure-standard-disk-prices'!B3),1+IF(M193="YES",1),"")</f>
        <v>0</v>
      </c>
      <c r="AG193" s="4">
        <f>IF(AND(I193="STANDARD",Q193="YES",H193&gt;'azure-standard-disk-prices'!B3,H193&lt;'azure-standard-disk-prices'!B4),1+IF(M193="YES",1),"")</f>
        <v>0</v>
      </c>
      <c r="AH193" s="4">
        <f>IF(AND(I193="STANDARD",Q193="YES",H193&gt;'azure-standard-disk-prices'!B4,H193&lt;'azure-standard-disk-prices'!B5),1+IF(M193="YES",1),"")</f>
        <v>0</v>
      </c>
      <c r="AI193" s="4">
        <f>IF(AND(I193="STANDARD",Q193="YES",H193&gt;'azure-standard-disk-prices'!B5,H193&lt;'azure-standard-disk-prices'!B6),1+IF(M193="YES",1),"")</f>
        <v>0</v>
      </c>
      <c r="AJ193" s="4">
        <f>IF(AND(I193="STANDARD",Q193="YES",H193&gt;'azure-standard-disk-prices'!B6,H193&lt;'azure-standard-disk-prices'!B7),1+IF(M193="YES",1),"")</f>
        <v>0</v>
      </c>
      <c r="AK193" s="4">
        <f>IF(AND(I193="STANDARD",Q193="YES",H193&gt;'azure-standard-disk-prices'!B7,H193&lt;'azure-standard-disk-prices'!B8),1+IF(M193="YES",1),"")</f>
        <v>0</v>
      </c>
      <c r="AL193" s="4">
        <f>IF(AND(I193="STANDARD",Q193="YES",H193&gt;'azure-standard-disk-prices'!B8,H193&lt;'azure-standard-disk-prices'!B9),1+IF(M193="YES",1),"")</f>
        <v>0</v>
      </c>
      <c r="AM193" s="4">
        <f>IF(AND(I192="PREMIUM",Q192="YES",H192&lt;'azure-premium-disk-prices'!B2,H192&gt;0),1+IF(M192="YES",1),"")</f>
        <v>0</v>
      </c>
      <c r="AN193" s="4">
        <f>IF(AND(I192="PREMIUM",Q192="YES",H192&gt;'azure-premium-disk-prices'!B2,H192&lt;'azure-premium-disk-prices'!B3),1+IF(M192="YES",1),"")</f>
        <v>0</v>
      </c>
      <c r="AO193" s="4">
        <f>IF(AND(I192="PREMIUM",Q192="YES",H192&gt;'azure-premium-disk-prices'!B3,H192&lt;'azure-premium-disk-prices'!B4),1+IF(M192="YES",1),"")</f>
        <v>0</v>
      </c>
      <c r="AP193" s="4">
        <f>IF(AND(I192="PREMIUM",Q192="YES",H192&gt;'azure-premium-disk-prices'!B4,H192&lt;'azure-premium-disk-prices'!B5),1+IF(M192="YES",1),"")</f>
        <v>0</v>
      </c>
      <c r="AQ193" s="4">
        <f>IF(AND(I192="PREMIUM",Q192="YES",H192&gt;'azure-premium-disk-prices'!B5,H192&lt;'azure-premium-disk-prices'!B6),1+IF(M192="YES",1),"")</f>
        <v>0</v>
      </c>
      <c r="AR193" s="4">
        <f>IF(AND(I192="PREMIUM",Q192="YES",H192&gt;'azure-premium-disk-prices'!B6,H192&lt;'azure-premium-disk-prices'!B7),1+IF(M192="YES",1),"")</f>
        <v>0</v>
      </c>
      <c r="AS193" s="4">
        <f>IF(AND(I192="PREMIUM",Q192="YES",H192&gt;'azure-premium-disk-prices'!B7,H192&lt;'azure-premium-disk-prices'!B8),1+IF(M192="YES",1),"")</f>
        <v>0</v>
      </c>
      <c r="AT193" s="4">
        <f>IF(AND(I192="PREMIUM",Q192="YES",H192&gt;'azure-premium-disk-prices'!B8,H192&lt;'azure-premium-disk-prices'!B9),1+IF(M192="YES",1),"")</f>
        <v>0</v>
      </c>
      <c r="AU193" s="4">
        <f>IF(AND(M193="YES", Q193="YES"),1,"")</f>
        <v>0</v>
      </c>
      <c r="AV193" s="4">
        <f>IF(AND(J193="STANDARD", Q193="YES"), IF(M193="YES",2,1) ,"")</f>
        <v>0</v>
      </c>
      <c r="AW193" s="4">
        <f>IF( AND(J193="PREMIUM",  Q193="YES"), IF(M193="YES",2,1) ,"")</f>
        <v>0</v>
      </c>
    </row>
    <row r="194" spans="5:49">
      <c r="E194" s="3"/>
      <c r="F194" s="3"/>
      <c r="G194" s="3"/>
      <c r="H194" s="3"/>
      <c r="I194" s="3" t="s">
        <v>10</v>
      </c>
      <c r="J194" s="3" t="s">
        <v>10</v>
      </c>
      <c r="K194" s="3" t="s">
        <v>7</v>
      </c>
      <c r="L194" s="3" t="s">
        <v>7</v>
      </c>
      <c r="M194" s="3" t="s">
        <v>7</v>
      </c>
      <c r="N194" s="3">
        <v>730</v>
      </c>
      <c r="O194" s="3" t="s">
        <v>7</v>
      </c>
      <c r="P194" s="3" t="s">
        <v>3</v>
      </c>
      <c r="Q194" s="3">
        <f>IF(AND(E194&lt;&gt;"", F194&lt;&gt;"", G194&lt;&gt;"", H194&lt;&gt;"", I194&lt;&gt;"", J194&lt;&gt;"", K194&lt;&gt;"", L194&lt;&gt;"", M194&lt;&gt;"", N194&lt;&gt;"", O194&lt;&gt;""),"YES","NO")</f>
        <v>0</v>
      </c>
      <c r="R194" s="4">
        <f>IF(AD194=AA194, U194, IF(AD194=AB194,W194,Y194))</f>
        <v>0</v>
      </c>
      <c r="S194" s="4">
        <f>AD194</f>
        <v>0</v>
      </c>
      <c r="T194" s="4">
        <f> IF(AA194="" ,"",IF(AD194=AA194, "PAYG", IF(AD194=AB194,"1Y RI","3Y RI")))</f>
        <v>0</v>
      </c>
      <c r="U194" s="4">
        <f>IF(Q194="YES",VLOOKUP(V194 &amp; K194 &amp; L194,'azure-vm-prices-base'!G$2:H$118, 2, 0),"")</f>
        <v>0</v>
      </c>
      <c r="V194" s="4">
        <f>IF(Q194="YES", IF(O194="YES" , _xlfn.MINIFS('azure-vm-prices-base'!C$2:C$117, 'azure-vm-prices-base'!A$2:A$117,"&gt;="&amp;F194*(100-$B$2)/100, 'azure-vm-prices-base'!B$2:B$117,"&gt;="&amp;G194*(100-$B$2)/100, 'azure-vm-prices-base'!D$2:D$117,K194, 'azure-vm-prices-base'!E$2:E$117,L194), _xlfn.MINIFS('azure-vm-prices-base'!I$2:I$117, 'azure-vm-prices-base'!A$2:A$117,"&gt;="&amp;F194*(100-$B$2)/100, 'azure-vm-prices-base'!B$2:B$117,"&gt;="&amp;G194*(100-$B$2)/100, 'azure-vm-prices-base'!D$2:D$117,K194, 'azure-vm-prices-base'!E$2:E$117,L194)),"")</f>
        <v>0</v>
      </c>
      <c r="W194" s="4">
        <f>IF(Q194="YES",VLOOKUP(X194 &amp; K194 &amp; L194,'azure-vm-prices-1Y'!G$2:H$118  , 2, 0),"")</f>
        <v>0</v>
      </c>
      <c r="X194" s="4">
        <f>IF(Q194="YES", IF(O194="YES" , _xlfn.MINIFS('azure-vm-prices-1Y'!C$2:C$117,   'azure-vm-prices-1Y'!A$2:A$117  ,"&gt;="&amp;F194*(100-$B$2)/100, 'azure-vm-prices-1Y'!B$2:B$117  ,"&gt;="&amp;G194*(100-$B$2)/100, 'azure-vm-prices-1Y'!D$2:D$117,  K194, 'azure-vm-prices-1Y'!E$2:E$117,  L194), _xlfn.MINIFS('azure-vm-prices-1Y'!I$2:I$117,   'azure-vm-prices-1Y'!A$2:A$117  ,"&gt;="&amp;F194*(100-$B$2)/100, 'azure-vm-prices-1Y'!B$2:B$117,  "&gt;="&amp;G194*(100-$B$2)/100, 'azure-vm-prices-1Y'!D$2:D$117,  K194, 'azure-vm-prices-1Y'!E$2:E$117,  L194)),"")</f>
        <v>0</v>
      </c>
      <c r="Y194" s="4">
        <f>IF(Q194="YES",VLOOKUP(Z194 &amp; K194 &amp; L194,'azure-vm-prices-3Y'!G$2:H$118  , 2, 0),"")</f>
        <v>0</v>
      </c>
      <c r="Z194" s="4">
        <f>IF(Q194="YES", IF(O194="YES" , _xlfn.MINIFS('azure-vm-prices-3Y'!C$2:C$117,   'azure-vm-prices-3Y'!A$2:A$117  ,"&gt;="&amp;F194*(100-$B$2)/100, 'azure-vm-prices-3Y'!B$2:B$117  ,"&gt;="&amp;G194*(100-$B$2)/100, 'azure-vm-prices-3Y'!D$2:D$117,  K194, 'azure-vm-prices-3Y'!E$2:E$117,  L194), _xlfn.MINIFS('azure-vm-prices-3Y'!I$2:I$117,   'azure-vm-prices-3Y'!A$2:A$117  ,"&gt;="&amp;F194*(100-$B$2)/100, 'azure-vm-prices-3Y'!B$2:B$117,  "&gt;="&amp;G194*(100-$B$2)/100, 'azure-vm-prices-3Y'!D$2:D$117,  K194, 'azure-vm-prices-3Y'!E$2:E$117,  L194)),"")</f>
        <v>0</v>
      </c>
      <c r="AA194" s="4">
        <f>IF(Q194="YES",N194*V194*12,"")</f>
        <v>0</v>
      </c>
      <c r="AB194" s="4">
        <f>IF(Q194="YES",X194*8760,"")</f>
        <v>0</v>
      </c>
      <c r="AC194" s="4">
        <f>IF(Q194="YES",Z194*8760,"")</f>
        <v>0</v>
      </c>
      <c r="AD194" s="4">
        <f>IF(Q194="YES",IF(P194="YES", MIN(AA194:AC194), AA194),"")</f>
        <v>0</v>
      </c>
      <c r="AE194" s="4">
        <f>IF(AND(I194="STANDARD",Q194="YES",H194&lt;'azure-standard-disk-prices'!B2, H194&gt;0),1+IF(M194="YES",1),"")</f>
        <v>0</v>
      </c>
      <c r="AF194" s="4">
        <f>IF(AND(I194="STANDARD",Q194="YES",H194&gt;'azure-standard-disk-prices'!B2,H194&lt;'azure-standard-disk-prices'!B3),1+IF(M194="YES",1),"")</f>
        <v>0</v>
      </c>
      <c r="AG194" s="4">
        <f>IF(AND(I194="STANDARD",Q194="YES",H194&gt;'azure-standard-disk-prices'!B3,H194&lt;'azure-standard-disk-prices'!B4),1+IF(M194="YES",1),"")</f>
        <v>0</v>
      </c>
      <c r="AH194" s="4">
        <f>IF(AND(I194="STANDARD",Q194="YES",H194&gt;'azure-standard-disk-prices'!B4,H194&lt;'azure-standard-disk-prices'!B5),1+IF(M194="YES",1),"")</f>
        <v>0</v>
      </c>
      <c r="AI194" s="4">
        <f>IF(AND(I194="STANDARD",Q194="YES",H194&gt;'azure-standard-disk-prices'!B5,H194&lt;'azure-standard-disk-prices'!B6),1+IF(M194="YES",1),"")</f>
        <v>0</v>
      </c>
      <c r="AJ194" s="4">
        <f>IF(AND(I194="STANDARD",Q194="YES",H194&gt;'azure-standard-disk-prices'!B6,H194&lt;'azure-standard-disk-prices'!B7),1+IF(M194="YES",1),"")</f>
        <v>0</v>
      </c>
      <c r="AK194" s="4">
        <f>IF(AND(I194="STANDARD",Q194="YES",H194&gt;'azure-standard-disk-prices'!B7,H194&lt;'azure-standard-disk-prices'!B8),1+IF(M194="YES",1),"")</f>
        <v>0</v>
      </c>
      <c r="AL194" s="4">
        <f>IF(AND(I194="STANDARD",Q194="YES",H194&gt;'azure-standard-disk-prices'!B8,H194&lt;'azure-standard-disk-prices'!B9),1+IF(M194="YES",1),"")</f>
        <v>0</v>
      </c>
      <c r="AM194" s="4">
        <f>IF(AND(I193="PREMIUM",Q193="YES",H193&lt;'azure-premium-disk-prices'!B2,H193&gt;0),1+IF(M193="YES",1),"")</f>
        <v>0</v>
      </c>
      <c r="AN194" s="4">
        <f>IF(AND(I193="PREMIUM",Q193="YES",H193&gt;'azure-premium-disk-prices'!B2,H193&lt;'azure-premium-disk-prices'!B3),1+IF(M193="YES",1),"")</f>
        <v>0</v>
      </c>
      <c r="AO194" s="4">
        <f>IF(AND(I193="PREMIUM",Q193="YES",H193&gt;'azure-premium-disk-prices'!B3,H193&lt;'azure-premium-disk-prices'!B4),1+IF(M193="YES",1),"")</f>
        <v>0</v>
      </c>
      <c r="AP194" s="4">
        <f>IF(AND(I193="PREMIUM",Q193="YES",H193&gt;'azure-premium-disk-prices'!B4,H193&lt;'azure-premium-disk-prices'!B5),1+IF(M193="YES",1),"")</f>
        <v>0</v>
      </c>
      <c r="AQ194" s="4">
        <f>IF(AND(I193="PREMIUM",Q193="YES",H193&gt;'azure-premium-disk-prices'!B5,H193&lt;'azure-premium-disk-prices'!B6),1+IF(M193="YES",1),"")</f>
        <v>0</v>
      </c>
      <c r="AR194" s="4">
        <f>IF(AND(I193="PREMIUM",Q193="YES",H193&gt;'azure-premium-disk-prices'!B6,H193&lt;'azure-premium-disk-prices'!B7),1+IF(M193="YES",1),"")</f>
        <v>0</v>
      </c>
      <c r="AS194" s="4">
        <f>IF(AND(I193="PREMIUM",Q193="YES",H193&gt;'azure-premium-disk-prices'!B7,H193&lt;'azure-premium-disk-prices'!B8),1+IF(M193="YES",1),"")</f>
        <v>0</v>
      </c>
      <c r="AT194" s="4">
        <f>IF(AND(I193="PREMIUM",Q193="YES",H193&gt;'azure-premium-disk-prices'!B8,H193&lt;'azure-premium-disk-prices'!B9),1+IF(M193="YES",1),"")</f>
        <v>0</v>
      </c>
      <c r="AU194" s="4">
        <f>IF(AND(M194="YES", Q194="YES"),1,"")</f>
        <v>0</v>
      </c>
      <c r="AV194" s="4">
        <f>IF(AND(J194="STANDARD", Q194="YES"), IF(M194="YES",2,1) ,"")</f>
        <v>0</v>
      </c>
      <c r="AW194" s="4">
        <f>IF( AND(J194="PREMIUM",  Q194="YES"), IF(M194="YES",2,1) ,"")</f>
        <v>0</v>
      </c>
    </row>
    <row r="195" spans="5:49">
      <c r="E195" s="3"/>
      <c r="F195" s="3"/>
      <c r="G195" s="3"/>
      <c r="H195" s="3"/>
      <c r="I195" s="3" t="s">
        <v>10</v>
      </c>
      <c r="J195" s="3" t="s">
        <v>10</v>
      </c>
      <c r="K195" s="3" t="s">
        <v>7</v>
      </c>
      <c r="L195" s="3" t="s">
        <v>7</v>
      </c>
      <c r="M195" s="3" t="s">
        <v>7</v>
      </c>
      <c r="N195" s="3">
        <v>730</v>
      </c>
      <c r="O195" s="3" t="s">
        <v>7</v>
      </c>
      <c r="P195" s="3" t="s">
        <v>3</v>
      </c>
      <c r="Q195" s="3">
        <f>IF(AND(E195&lt;&gt;"", F195&lt;&gt;"", G195&lt;&gt;"", H195&lt;&gt;"", I195&lt;&gt;"", J195&lt;&gt;"", K195&lt;&gt;"", L195&lt;&gt;"", M195&lt;&gt;"", N195&lt;&gt;"", O195&lt;&gt;""),"YES","NO")</f>
        <v>0</v>
      </c>
      <c r="R195" s="4">
        <f>IF(AD195=AA195, U195, IF(AD195=AB195,W195,Y195))</f>
        <v>0</v>
      </c>
      <c r="S195" s="4">
        <f>AD195</f>
        <v>0</v>
      </c>
      <c r="T195" s="4">
        <f> IF(AA195="" ,"",IF(AD195=AA195, "PAYG", IF(AD195=AB195,"1Y RI","3Y RI")))</f>
        <v>0</v>
      </c>
      <c r="U195" s="4">
        <f>IF(Q195="YES",VLOOKUP(V195 &amp; K195 &amp; L195,'azure-vm-prices-base'!G$2:H$118, 2, 0),"")</f>
        <v>0</v>
      </c>
      <c r="V195" s="4">
        <f>IF(Q195="YES", IF(O195="YES" , _xlfn.MINIFS('azure-vm-prices-base'!C$2:C$117, 'azure-vm-prices-base'!A$2:A$117,"&gt;="&amp;F195*(100-$B$2)/100, 'azure-vm-prices-base'!B$2:B$117,"&gt;="&amp;G195*(100-$B$2)/100, 'azure-vm-prices-base'!D$2:D$117,K195, 'azure-vm-prices-base'!E$2:E$117,L195), _xlfn.MINIFS('azure-vm-prices-base'!I$2:I$117, 'azure-vm-prices-base'!A$2:A$117,"&gt;="&amp;F195*(100-$B$2)/100, 'azure-vm-prices-base'!B$2:B$117,"&gt;="&amp;G195*(100-$B$2)/100, 'azure-vm-prices-base'!D$2:D$117,K195, 'azure-vm-prices-base'!E$2:E$117,L195)),"")</f>
        <v>0</v>
      </c>
      <c r="W195" s="4">
        <f>IF(Q195="YES",VLOOKUP(X195 &amp; K195 &amp; L195,'azure-vm-prices-1Y'!G$2:H$118  , 2, 0),"")</f>
        <v>0</v>
      </c>
      <c r="X195" s="4">
        <f>IF(Q195="YES", IF(O195="YES" , _xlfn.MINIFS('azure-vm-prices-1Y'!C$2:C$117,   'azure-vm-prices-1Y'!A$2:A$117  ,"&gt;="&amp;F195*(100-$B$2)/100, 'azure-vm-prices-1Y'!B$2:B$117  ,"&gt;="&amp;G195*(100-$B$2)/100, 'azure-vm-prices-1Y'!D$2:D$117,  K195, 'azure-vm-prices-1Y'!E$2:E$117,  L195), _xlfn.MINIFS('azure-vm-prices-1Y'!I$2:I$117,   'azure-vm-prices-1Y'!A$2:A$117  ,"&gt;="&amp;F195*(100-$B$2)/100, 'azure-vm-prices-1Y'!B$2:B$117,  "&gt;="&amp;G195*(100-$B$2)/100, 'azure-vm-prices-1Y'!D$2:D$117,  K195, 'azure-vm-prices-1Y'!E$2:E$117,  L195)),"")</f>
        <v>0</v>
      </c>
      <c r="Y195" s="4">
        <f>IF(Q195="YES",VLOOKUP(Z195 &amp; K195 &amp; L195,'azure-vm-prices-3Y'!G$2:H$118  , 2, 0),"")</f>
        <v>0</v>
      </c>
      <c r="Z195" s="4">
        <f>IF(Q195="YES", IF(O195="YES" , _xlfn.MINIFS('azure-vm-prices-3Y'!C$2:C$117,   'azure-vm-prices-3Y'!A$2:A$117  ,"&gt;="&amp;F195*(100-$B$2)/100, 'azure-vm-prices-3Y'!B$2:B$117  ,"&gt;="&amp;G195*(100-$B$2)/100, 'azure-vm-prices-3Y'!D$2:D$117,  K195, 'azure-vm-prices-3Y'!E$2:E$117,  L195), _xlfn.MINIFS('azure-vm-prices-3Y'!I$2:I$117,   'azure-vm-prices-3Y'!A$2:A$117  ,"&gt;="&amp;F195*(100-$B$2)/100, 'azure-vm-prices-3Y'!B$2:B$117,  "&gt;="&amp;G195*(100-$B$2)/100, 'azure-vm-prices-3Y'!D$2:D$117,  K195, 'azure-vm-prices-3Y'!E$2:E$117,  L195)),"")</f>
        <v>0</v>
      </c>
      <c r="AA195" s="4">
        <f>IF(Q195="YES",N195*V195*12,"")</f>
        <v>0</v>
      </c>
      <c r="AB195" s="4">
        <f>IF(Q195="YES",X195*8760,"")</f>
        <v>0</v>
      </c>
      <c r="AC195" s="4">
        <f>IF(Q195="YES",Z195*8760,"")</f>
        <v>0</v>
      </c>
      <c r="AD195" s="4">
        <f>IF(Q195="YES",IF(P195="YES", MIN(AA195:AC195), AA195),"")</f>
        <v>0</v>
      </c>
      <c r="AE195" s="4">
        <f>IF(AND(I195="STANDARD",Q195="YES",H195&lt;'azure-standard-disk-prices'!B2, H195&gt;0),1+IF(M195="YES",1),"")</f>
        <v>0</v>
      </c>
      <c r="AF195" s="4">
        <f>IF(AND(I195="STANDARD",Q195="YES",H195&gt;'azure-standard-disk-prices'!B2,H195&lt;'azure-standard-disk-prices'!B3),1+IF(M195="YES",1),"")</f>
        <v>0</v>
      </c>
      <c r="AG195" s="4">
        <f>IF(AND(I195="STANDARD",Q195="YES",H195&gt;'azure-standard-disk-prices'!B3,H195&lt;'azure-standard-disk-prices'!B4),1+IF(M195="YES",1),"")</f>
        <v>0</v>
      </c>
      <c r="AH195" s="4">
        <f>IF(AND(I195="STANDARD",Q195="YES",H195&gt;'azure-standard-disk-prices'!B4,H195&lt;'azure-standard-disk-prices'!B5),1+IF(M195="YES",1),"")</f>
        <v>0</v>
      </c>
      <c r="AI195" s="4">
        <f>IF(AND(I195="STANDARD",Q195="YES",H195&gt;'azure-standard-disk-prices'!B5,H195&lt;'azure-standard-disk-prices'!B6),1+IF(M195="YES",1),"")</f>
        <v>0</v>
      </c>
      <c r="AJ195" s="4">
        <f>IF(AND(I195="STANDARD",Q195="YES",H195&gt;'azure-standard-disk-prices'!B6,H195&lt;'azure-standard-disk-prices'!B7),1+IF(M195="YES",1),"")</f>
        <v>0</v>
      </c>
      <c r="AK195" s="4">
        <f>IF(AND(I195="STANDARD",Q195="YES",H195&gt;'azure-standard-disk-prices'!B7,H195&lt;'azure-standard-disk-prices'!B8),1+IF(M195="YES",1),"")</f>
        <v>0</v>
      </c>
      <c r="AL195" s="4">
        <f>IF(AND(I195="STANDARD",Q195="YES",H195&gt;'azure-standard-disk-prices'!B8,H195&lt;'azure-standard-disk-prices'!B9),1+IF(M195="YES",1),"")</f>
        <v>0</v>
      </c>
      <c r="AM195" s="4">
        <f>IF(AND(I194="PREMIUM",Q194="YES",H194&lt;'azure-premium-disk-prices'!B2,H194&gt;0),1+IF(M194="YES",1),"")</f>
        <v>0</v>
      </c>
      <c r="AN195" s="4">
        <f>IF(AND(I194="PREMIUM",Q194="YES",H194&gt;'azure-premium-disk-prices'!B2,H194&lt;'azure-premium-disk-prices'!B3),1+IF(M194="YES",1),"")</f>
        <v>0</v>
      </c>
      <c r="AO195" s="4">
        <f>IF(AND(I194="PREMIUM",Q194="YES",H194&gt;'azure-premium-disk-prices'!B3,H194&lt;'azure-premium-disk-prices'!B4),1+IF(M194="YES",1),"")</f>
        <v>0</v>
      </c>
      <c r="AP195" s="4">
        <f>IF(AND(I194="PREMIUM",Q194="YES",H194&gt;'azure-premium-disk-prices'!B4,H194&lt;'azure-premium-disk-prices'!B5),1+IF(M194="YES",1),"")</f>
        <v>0</v>
      </c>
      <c r="AQ195" s="4">
        <f>IF(AND(I194="PREMIUM",Q194="YES",H194&gt;'azure-premium-disk-prices'!B5,H194&lt;'azure-premium-disk-prices'!B6),1+IF(M194="YES",1),"")</f>
        <v>0</v>
      </c>
      <c r="AR195" s="4">
        <f>IF(AND(I194="PREMIUM",Q194="YES",H194&gt;'azure-premium-disk-prices'!B6,H194&lt;'azure-premium-disk-prices'!B7),1+IF(M194="YES",1),"")</f>
        <v>0</v>
      </c>
      <c r="AS195" s="4">
        <f>IF(AND(I194="PREMIUM",Q194="YES",H194&gt;'azure-premium-disk-prices'!B7,H194&lt;'azure-premium-disk-prices'!B8),1+IF(M194="YES",1),"")</f>
        <v>0</v>
      </c>
      <c r="AT195" s="4">
        <f>IF(AND(I194="PREMIUM",Q194="YES",H194&gt;'azure-premium-disk-prices'!B8,H194&lt;'azure-premium-disk-prices'!B9),1+IF(M194="YES",1),"")</f>
        <v>0</v>
      </c>
      <c r="AU195" s="4">
        <f>IF(AND(M195="YES", Q195="YES"),1,"")</f>
        <v>0</v>
      </c>
      <c r="AV195" s="4">
        <f>IF(AND(J195="STANDARD", Q195="YES"), IF(M195="YES",2,1) ,"")</f>
        <v>0</v>
      </c>
      <c r="AW195" s="4">
        <f>IF( AND(J195="PREMIUM",  Q195="YES"), IF(M195="YES",2,1) ,"")</f>
        <v>0</v>
      </c>
    </row>
    <row r="196" spans="5:49">
      <c r="E196" s="3"/>
      <c r="F196" s="3"/>
      <c r="G196" s="3"/>
      <c r="H196" s="3"/>
      <c r="I196" s="3" t="s">
        <v>10</v>
      </c>
      <c r="J196" s="3" t="s">
        <v>10</v>
      </c>
      <c r="K196" s="3" t="s">
        <v>7</v>
      </c>
      <c r="L196" s="3" t="s">
        <v>7</v>
      </c>
      <c r="M196" s="3" t="s">
        <v>7</v>
      </c>
      <c r="N196" s="3">
        <v>730</v>
      </c>
      <c r="O196" s="3" t="s">
        <v>7</v>
      </c>
      <c r="P196" s="3" t="s">
        <v>3</v>
      </c>
      <c r="Q196" s="3">
        <f>IF(AND(E196&lt;&gt;"", F196&lt;&gt;"", G196&lt;&gt;"", H196&lt;&gt;"", I196&lt;&gt;"", J196&lt;&gt;"", K196&lt;&gt;"", L196&lt;&gt;"", M196&lt;&gt;"", N196&lt;&gt;"", O196&lt;&gt;""),"YES","NO")</f>
        <v>0</v>
      </c>
      <c r="R196" s="4">
        <f>IF(AD196=AA196, U196, IF(AD196=AB196,W196,Y196))</f>
        <v>0</v>
      </c>
      <c r="S196" s="4">
        <f>AD196</f>
        <v>0</v>
      </c>
      <c r="T196" s="4">
        <f> IF(AA196="" ,"",IF(AD196=AA196, "PAYG", IF(AD196=AB196,"1Y RI","3Y RI")))</f>
        <v>0</v>
      </c>
      <c r="U196" s="4">
        <f>IF(Q196="YES",VLOOKUP(V196 &amp; K196 &amp; L196,'azure-vm-prices-base'!G$2:H$118, 2, 0),"")</f>
        <v>0</v>
      </c>
      <c r="V196" s="4">
        <f>IF(Q196="YES", IF(O196="YES" , _xlfn.MINIFS('azure-vm-prices-base'!C$2:C$117, 'azure-vm-prices-base'!A$2:A$117,"&gt;="&amp;F196*(100-$B$2)/100, 'azure-vm-prices-base'!B$2:B$117,"&gt;="&amp;G196*(100-$B$2)/100, 'azure-vm-prices-base'!D$2:D$117,K196, 'azure-vm-prices-base'!E$2:E$117,L196), _xlfn.MINIFS('azure-vm-prices-base'!I$2:I$117, 'azure-vm-prices-base'!A$2:A$117,"&gt;="&amp;F196*(100-$B$2)/100, 'azure-vm-prices-base'!B$2:B$117,"&gt;="&amp;G196*(100-$B$2)/100, 'azure-vm-prices-base'!D$2:D$117,K196, 'azure-vm-prices-base'!E$2:E$117,L196)),"")</f>
        <v>0</v>
      </c>
      <c r="W196" s="4">
        <f>IF(Q196="YES",VLOOKUP(X196 &amp; K196 &amp; L196,'azure-vm-prices-1Y'!G$2:H$118  , 2, 0),"")</f>
        <v>0</v>
      </c>
      <c r="X196" s="4">
        <f>IF(Q196="YES", IF(O196="YES" , _xlfn.MINIFS('azure-vm-prices-1Y'!C$2:C$117,   'azure-vm-prices-1Y'!A$2:A$117  ,"&gt;="&amp;F196*(100-$B$2)/100, 'azure-vm-prices-1Y'!B$2:B$117  ,"&gt;="&amp;G196*(100-$B$2)/100, 'azure-vm-prices-1Y'!D$2:D$117,  K196, 'azure-vm-prices-1Y'!E$2:E$117,  L196), _xlfn.MINIFS('azure-vm-prices-1Y'!I$2:I$117,   'azure-vm-prices-1Y'!A$2:A$117  ,"&gt;="&amp;F196*(100-$B$2)/100, 'azure-vm-prices-1Y'!B$2:B$117,  "&gt;="&amp;G196*(100-$B$2)/100, 'azure-vm-prices-1Y'!D$2:D$117,  K196, 'azure-vm-prices-1Y'!E$2:E$117,  L196)),"")</f>
        <v>0</v>
      </c>
      <c r="Y196" s="4">
        <f>IF(Q196="YES",VLOOKUP(Z196 &amp; K196 &amp; L196,'azure-vm-prices-3Y'!G$2:H$118  , 2, 0),"")</f>
        <v>0</v>
      </c>
      <c r="Z196" s="4">
        <f>IF(Q196="YES", IF(O196="YES" , _xlfn.MINIFS('azure-vm-prices-3Y'!C$2:C$117,   'azure-vm-prices-3Y'!A$2:A$117  ,"&gt;="&amp;F196*(100-$B$2)/100, 'azure-vm-prices-3Y'!B$2:B$117  ,"&gt;="&amp;G196*(100-$B$2)/100, 'azure-vm-prices-3Y'!D$2:D$117,  K196, 'azure-vm-prices-3Y'!E$2:E$117,  L196), _xlfn.MINIFS('azure-vm-prices-3Y'!I$2:I$117,   'azure-vm-prices-3Y'!A$2:A$117  ,"&gt;="&amp;F196*(100-$B$2)/100, 'azure-vm-prices-3Y'!B$2:B$117,  "&gt;="&amp;G196*(100-$B$2)/100, 'azure-vm-prices-3Y'!D$2:D$117,  K196, 'azure-vm-prices-3Y'!E$2:E$117,  L196)),"")</f>
        <v>0</v>
      </c>
      <c r="AA196" s="4">
        <f>IF(Q196="YES",N196*V196*12,"")</f>
        <v>0</v>
      </c>
      <c r="AB196" s="4">
        <f>IF(Q196="YES",X196*8760,"")</f>
        <v>0</v>
      </c>
      <c r="AC196" s="4">
        <f>IF(Q196="YES",Z196*8760,"")</f>
        <v>0</v>
      </c>
      <c r="AD196" s="4">
        <f>IF(Q196="YES",IF(P196="YES", MIN(AA196:AC196), AA196),"")</f>
        <v>0</v>
      </c>
      <c r="AE196" s="4">
        <f>IF(AND(I196="STANDARD",Q196="YES",H196&lt;'azure-standard-disk-prices'!B2, H196&gt;0),1+IF(M196="YES",1),"")</f>
        <v>0</v>
      </c>
      <c r="AF196" s="4">
        <f>IF(AND(I196="STANDARD",Q196="YES",H196&gt;'azure-standard-disk-prices'!B2,H196&lt;'azure-standard-disk-prices'!B3),1+IF(M196="YES",1),"")</f>
        <v>0</v>
      </c>
      <c r="AG196" s="4">
        <f>IF(AND(I196="STANDARD",Q196="YES",H196&gt;'azure-standard-disk-prices'!B3,H196&lt;'azure-standard-disk-prices'!B4),1+IF(M196="YES",1),"")</f>
        <v>0</v>
      </c>
      <c r="AH196" s="4">
        <f>IF(AND(I196="STANDARD",Q196="YES",H196&gt;'azure-standard-disk-prices'!B4,H196&lt;'azure-standard-disk-prices'!B5),1+IF(M196="YES",1),"")</f>
        <v>0</v>
      </c>
      <c r="AI196" s="4">
        <f>IF(AND(I196="STANDARD",Q196="YES",H196&gt;'azure-standard-disk-prices'!B5,H196&lt;'azure-standard-disk-prices'!B6),1+IF(M196="YES",1),"")</f>
        <v>0</v>
      </c>
      <c r="AJ196" s="4">
        <f>IF(AND(I196="STANDARD",Q196="YES",H196&gt;'azure-standard-disk-prices'!B6,H196&lt;'azure-standard-disk-prices'!B7),1+IF(M196="YES",1),"")</f>
        <v>0</v>
      </c>
      <c r="AK196" s="4">
        <f>IF(AND(I196="STANDARD",Q196="YES",H196&gt;'azure-standard-disk-prices'!B7,H196&lt;'azure-standard-disk-prices'!B8),1+IF(M196="YES",1),"")</f>
        <v>0</v>
      </c>
      <c r="AL196" s="4">
        <f>IF(AND(I196="STANDARD",Q196="YES",H196&gt;'azure-standard-disk-prices'!B8,H196&lt;'azure-standard-disk-prices'!B9),1+IF(M196="YES",1),"")</f>
        <v>0</v>
      </c>
      <c r="AM196" s="4">
        <f>IF(AND(I195="PREMIUM",Q195="YES",H195&lt;'azure-premium-disk-prices'!B2,H195&gt;0),1+IF(M195="YES",1),"")</f>
        <v>0</v>
      </c>
      <c r="AN196" s="4">
        <f>IF(AND(I195="PREMIUM",Q195="YES",H195&gt;'azure-premium-disk-prices'!B2,H195&lt;'azure-premium-disk-prices'!B3),1+IF(M195="YES",1),"")</f>
        <v>0</v>
      </c>
      <c r="AO196" s="4">
        <f>IF(AND(I195="PREMIUM",Q195="YES",H195&gt;'azure-premium-disk-prices'!B3,H195&lt;'azure-premium-disk-prices'!B4),1+IF(M195="YES",1),"")</f>
        <v>0</v>
      </c>
      <c r="AP196" s="4">
        <f>IF(AND(I195="PREMIUM",Q195="YES",H195&gt;'azure-premium-disk-prices'!B4,H195&lt;'azure-premium-disk-prices'!B5),1+IF(M195="YES",1),"")</f>
        <v>0</v>
      </c>
      <c r="AQ196" s="4">
        <f>IF(AND(I195="PREMIUM",Q195="YES",H195&gt;'azure-premium-disk-prices'!B5,H195&lt;'azure-premium-disk-prices'!B6),1+IF(M195="YES",1),"")</f>
        <v>0</v>
      </c>
      <c r="AR196" s="4">
        <f>IF(AND(I195="PREMIUM",Q195="YES",H195&gt;'azure-premium-disk-prices'!B6,H195&lt;'azure-premium-disk-prices'!B7),1+IF(M195="YES",1),"")</f>
        <v>0</v>
      </c>
      <c r="AS196" s="4">
        <f>IF(AND(I195="PREMIUM",Q195="YES",H195&gt;'azure-premium-disk-prices'!B7,H195&lt;'azure-premium-disk-prices'!B8),1+IF(M195="YES",1),"")</f>
        <v>0</v>
      </c>
      <c r="AT196" s="4">
        <f>IF(AND(I195="PREMIUM",Q195="YES",H195&gt;'azure-premium-disk-prices'!B8,H195&lt;'azure-premium-disk-prices'!B9),1+IF(M195="YES",1),"")</f>
        <v>0</v>
      </c>
      <c r="AU196" s="4">
        <f>IF(AND(M196="YES", Q196="YES"),1,"")</f>
        <v>0</v>
      </c>
      <c r="AV196" s="4">
        <f>IF(AND(J196="STANDARD", Q196="YES"), IF(M196="YES",2,1) ,"")</f>
        <v>0</v>
      </c>
      <c r="AW196" s="4">
        <f>IF( AND(J196="PREMIUM",  Q196="YES"), IF(M196="YES",2,1) ,"")</f>
        <v>0</v>
      </c>
    </row>
    <row r="197" spans="5:49">
      <c r="E197" s="3"/>
      <c r="F197" s="3"/>
      <c r="G197" s="3"/>
      <c r="H197" s="3"/>
      <c r="I197" s="3" t="s">
        <v>10</v>
      </c>
      <c r="J197" s="3" t="s">
        <v>10</v>
      </c>
      <c r="K197" s="3" t="s">
        <v>7</v>
      </c>
      <c r="L197" s="3" t="s">
        <v>7</v>
      </c>
      <c r="M197" s="3" t="s">
        <v>7</v>
      </c>
      <c r="N197" s="3">
        <v>730</v>
      </c>
      <c r="O197" s="3" t="s">
        <v>7</v>
      </c>
      <c r="P197" s="3" t="s">
        <v>3</v>
      </c>
      <c r="Q197" s="3">
        <f>IF(AND(E197&lt;&gt;"", F197&lt;&gt;"", G197&lt;&gt;"", H197&lt;&gt;"", I197&lt;&gt;"", J197&lt;&gt;"", K197&lt;&gt;"", L197&lt;&gt;"", M197&lt;&gt;"", N197&lt;&gt;"", O197&lt;&gt;""),"YES","NO")</f>
        <v>0</v>
      </c>
      <c r="R197" s="4">
        <f>IF(AD197=AA197, U197, IF(AD197=AB197,W197,Y197))</f>
        <v>0</v>
      </c>
      <c r="S197" s="4">
        <f>AD197</f>
        <v>0</v>
      </c>
      <c r="T197" s="4">
        <f> IF(AA197="" ,"",IF(AD197=AA197, "PAYG", IF(AD197=AB197,"1Y RI","3Y RI")))</f>
        <v>0</v>
      </c>
      <c r="U197" s="4">
        <f>IF(Q197="YES",VLOOKUP(V197 &amp; K197 &amp; L197,'azure-vm-prices-base'!G$2:H$118, 2, 0),"")</f>
        <v>0</v>
      </c>
      <c r="V197" s="4">
        <f>IF(Q197="YES", IF(O197="YES" , _xlfn.MINIFS('azure-vm-prices-base'!C$2:C$117, 'azure-vm-prices-base'!A$2:A$117,"&gt;="&amp;F197*(100-$B$2)/100, 'azure-vm-prices-base'!B$2:B$117,"&gt;="&amp;G197*(100-$B$2)/100, 'azure-vm-prices-base'!D$2:D$117,K197, 'azure-vm-prices-base'!E$2:E$117,L197), _xlfn.MINIFS('azure-vm-prices-base'!I$2:I$117, 'azure-vm-prices-base'!A$2:A$117,"&gt;="&amp;F197*(100-$B$2)/100, 'azure-vm-prices-base'!B$2:B$117,"&gt;="&amp;G197*(100-$B$2)/100, 'azure-vm-prices-base'!D$2:D$117,K197, 'azure-vm-prices-base'!E$2:E$117,L197)),"")</f>
        <v>0</v>
      </c>
      <c r="W197" s="4">
        <f>IF(Q197="YES",VLOOKUP(X197 &amp; K197 &amp; L197,'azure-vm-prices-1Y'!G$2:H$118  , 2, 0),"")</f>
        <v>0</v>
      </c>
      <c r="X197" s="4">
        <f>IF(Q197="YES", IF(O197="YES" , _xlfn.MINIFS('azure-vm-prices-1Y'!C$2:C$117,   'azure-vm-prices-1Y'!A$2:A$117  ,"&gt;="&amp;F197*(100-$B$2)/100, 'azure-vm-prices-1Y'!B$2:B$117  ,"&gt;="&amp;G197*(100-$B$2)/100, 'azure-vm-prices-1Y'!D$2:D$117,  K197, 'azure-vm-prices-1Y'!E$2:E$117,  L197), _xlfn.MINIFS('azure-vm-prices-1Y'!I$2:I$117,   'azure-vm-prices-1Y'!A$2:A$117  ,"&gt;="&amp;F197*(100-$B$2)/100, 'azure-vm-prices-1Y'!B$2:B$117,  "&gt;="&amp;G197*(100-$B$2)/100, 'azure-vm-prices-1Y'!D$2:D$117,  K197, 'azure-vm-prices-1Y'!E$2:E$117,  L197)),"")</f>
        <v>0</v>
      </c>
      <c r="Y197" s="4">
        <f>IF(Q197="YES",VLOOKUP(Z197 &amp; K197 &amp; L197,'azure-vm-prices-3Y'!G$2:H$118  , 2, 0),"")</f>
        <v>0</v>
      </c>
      <c r="Z197" s="4">
        <f>IF(Q197="YES", IF(O197="YES" , _xlfn.MINIFS('azure-vm-prices-3Y'!C$2:C$117,   'azure-vm-prices-3Y'!A$2:A$117  ,"&gt;="&amp;F197*(100-$B$2)/100, 'azure-vm-prices-3Y'!B$2:B$117  ,"&gt;="&amp;G197*(100-$B$2)/100, 'azure-vm-prices-3Y'!D$2:D$117,  K197, 'azure-vm-prices-3Y'!E$2:E$117,  L197), _xlfn.MINIFS('azure-vm-prices-3Y'!I$2:I$117,   'azure-vm-prices-3Y'!A$2:A$117  ,"&gt;="&amp;F197*(100-$B$2)/100, 'azure-vm-prices-3Y'!B$2:B$117,  "&gt;="&amp;G197*(100-$B$2)/100, 'azure-vm-prices-3Y'!D$2:D$117,  K197, 'azure-vm-prices-3Y'!E$2:E$117,  L197)),"")</f>
        <v>0</v>
      </c>
      <c r="AA197" s="4">
        <f>IF(Q197="YES",N197*V197*12,"")</f>
        <v>0</v>
      </c>
      <c r="AB197" s="4">
        <f>IF(Q197="YES",X197*8760,"")</f>
        <v>0</v>
      </c>
      <c r="AC197" s="4">
        <f>IF(Q197="YES",Z197*8760,"")</f>
        <v>0</v>
      </c>
      <c r="AD197" s="4">
        <f>IF(Q197="YES",IF(P197="YES", MIN(AA197:AC197), AA197),"")</f>
        <v>0</v>
      </c>
      <c r="AE197" s="4">
        <f>IF(AND(I197="STANDARD",Q197="YES",H197&lt;'azure-standard-disk-prices'!B2, H197&gt;0),1+IF(M197="YES",1),"")</f>
        <v>0</v>
      </c>
      <c r="AF197" s="4">
        <f>IF(AND(I197="STANDARD",Q197="YES",H197&gt;'azure-standard-disk-prices'!B2,H197&lt;'azure-standard-disk-prices'!B3),1+IF(M197="YES",1),"")</f>
        <v>0</v>
      </c>
      <c r="AG197" s="4">
        <f>IF(AND(I197="STANDARD",Q197="YES",H197&gt;'azure-standard-disk-prices'!B3,H197&lt;'azure-standard-disk-prices'!B4),1+IF(M197="YES",1),"")</f>
        <v>0</v>
      </c>
      <c r="AH197" s="4">
        <f>IF(AND(I197="STANDARD",Q197="YES",H197&gt;'azure-standard-disk-prices'!B4,H197&lt;'azure-standard-disk-prices'!B5),1+IF(M197="YES",1),"")</f>
        <v>0</v>
      </c>
      <c r="AI197" s="4">
        <f>IF(AND(I197="STANDARD",Q197="YES",H197&gt;'azure-standard-disk-prices'!B5,H197&lt;'azure-standard-disk-prices'!B6),1+IF(M197="YES",1),"")</f>
        <v>0</v>
      </c>
      <c r="AJ197" s="4">
        <f>IF(AND(I197="STANDARD",Q197="YES",H197&gt;'azure-standard-disk-prices'!B6,H197&lt;'azure-standard-disk-prices'!B7),1+IF(M197="YES",1),"")</f>
        <v>0</v>
      </c>
      <c r="AK197" s="4">
        <f>IF(AND(I197="STANDARD",Q197="YES",H197&gt;'azure-standard-disk-prices'!B7,H197&lt;'azure-standard-disk-prices'!B8),1+IF(M197="YES",1),"")</f>
        <v>0</v>
      </c>
      <c r="AL197" s="4">
        <f>IF(AND(I197="STANDARD",Q197="YES",H197&gt;'azure-standard-disk-prices'!B8,H197&lt;'azure-standard-disk-prices'!B9),1+IF(M197="YES",1),"")</f>
        <v>0</v>
      </c>
      <c r="AM197" s="4">
        <f>IF(AND(I196="PREMIUM",Q196="YES",H196&lt;'azure-premium-disk-prices'!B2,H196&gt;0),1+IF(M196="YES",1),"")</f>
        <v>0</v>
      </c>
      <c r="AN197" s="4">
        <f>IF(AND(I196="PREMIUM",Q196="YES",H196&gt;'azure-premium-disk-prices'!B2,H196&lt;'azure-premium-disk-prices'!B3),1+IF(M196="YES",1),"")</f>
        <v>0</v>
      </c>
      <c r="AO197" s="4">
        <f>IF(AND(I196="PREMIUM",Q196="YES",H196&gt;'azure-premium-disk-prices'!B3,H196&lt;'azure-premium-disk-prices'!B4),1+IF(M196="YES",1),"")</f>
        <v>0</v>
      </c>
      <c r="AP197" s="4">
        <f>IF(AND(I196="PREMIUM",Q196="YES",H196&gt;'azure-premium-disk-prices'!B4,H196&lt;'azure-premium-disk-prices'!B5),1+IF(M196="YES",1),"")</f>
        <v>0</v>
      </c>
      <c r="AQ197" s="4">
        <f>IF(AND(I196="PREMIUM",Q196="YES",H196&gt;'azure-premium-disk-prices'!B5,H196&lt;'azure-premium-disk-prices'!B6),1+IF(M196="YES",1),"")</f>
        <v>0</v>
      </c>
      <c r="AR197" s="4">
        <f>IF(AND(I196="PREMIUM",Q196="YES",H196&gt;'azure-premium-disk-prices'!B6,H196&lt;'azure-premium-disk-prices'!B7),1+IF(M196="YES",1),"")</f>
        <v>0</v>
      </c>
      <c r="AS197" s="4">
        <f>IF(AND(I196="PREMIUM",Q196="YES",H196&gt;'azure-premium-disk-prices'!B7,H196&lt;'azure-premium-disk-prices'!B8),1+IF(M196="YES",1),"")</f>
        <v>0</v>
      </c>
      <c r="AT197" s="4">
        <f>IF(AND(I196="PREMIUM",Q196="YES",H196&gt;'azure-premium-disk-prices'!B8,H196&lt;'azure-premium-disk-prices'!B9),1+IF(M196="YES",1),"")</f>
        <v>0</v>
      </c>
      <c r="AU197" s="4">
        <f>IF(AND(M197="YES", Q197="YES"),1,"")</f>
        <v>0</v>
      </c>
      <c r="AV197" s="4">
        <f>IF(AND(J197="STANDARD", Q197="YES"), IF(M197="YES",2,1) ,"")</f>
        <v>0</v>
      </c>
      <c r="AW197" s="4">
        <f>IF( AND(J197="PREMIUM",  Q197="YES"), IF(M197="YES",2,1) ,"")</f>
        <v>0</v>
      </c>
    </row>
    <row r="198" spans="5:49">
      <c r="E198" s="3"/>
      <c r="F198" s="3"/>
      <c r="G198" s="3"/>
      <c r="H198" s="3"/>
      <c r="I198" s="3" t="s">
        <v>10</v>
      </c>
      <c r="J198" s="3" t="s">
        <v>10</v>
      </c>
      <c r="K198" s="3" t="s">
        <v>7</v>
      </c>
      <c r="L198" s="3" t="s">
        <v>7</v>
      </c>
      <c r="M198" s="3" t="s">
        <v>7</v>
      </c>
      <c r="N198" s="3">
        <v>730</v>
      </c>
      <c r="O198" s="3" t="s">
        <v>7</v>
      </c>
      <c r="P198" s="3" t="s">
        <v>3</v>
      </c>
      <c r="Q198" s="3">
        <f>IF(AND(E198&lt;&gt;"", F198&lt;&gt;"", G198&lt;&gt;"", H198&lt;&gt;"", I198&lt;&gt;"", J198&lt;&gt;"", K198&lt;&gt;"", L198&lt;&gt;"", M198&lt;&gt;"", N198&lt;&gt;"", O198&lt;&gt;""),"YES","NO")</f>
        <v>0</v>
      </c>
      <c r="R198" s="4">
        <f>IF(AD198=AA198, U198, IF(AD198=AB198,W198,Y198))</f>
        <v>0</v>
      </c>
      <c r="S198" s="4">
        <f>AD198</f>
        <v>0</v>
      </c>
      <c r="T198" s="4">
        <f> IF(AA198="" ,"",IF(AD198=AA198, "PAYG", IF(AD198=AB198,"1Y RI","3Y RI")))</f>
        <v>0</v>
      </c>
      <c r="U198" s="4">
        <f>IF(Q198="YES",VLOOKUP(V198 &amp; K198 &amp; L198,'azure-vm-prices-base'!G$2:H$118, 2, 0),"")</f>
        <v>0</v>
      </c>
      <c r="V198" s="4">
        <f>IF(Q198="YES", IF(O198="YES" , _xlfn.MINIFS('azure-vm-prices-base'!C$2:C$117, 'azure-vm-prices-base'!A$2:A$117,"&gt;="&amp;F198*(100-$B$2)/100, 'azure-vm-prices-base'!B$2:B$117,"&gt;="&amp;G198*(100-$B$2)/100, 'azure-vm-prices-base'!D$2:D$117,K198, 'azure-vm-prices-base'!E$2:E$117,L198), _xlfn.MINIFS('azure-vm-prices-base'!I$2:I$117, 'azure-vm-prices-base'!A$2:A$117,"&gt;="&amp;F198*(100-$B$2)/100, 'azure-vm-prices-base'!B$2:B$117,"&gt;="&amp;G198*(100-$B$2)/100, 'azure-vm-prices-base'!D$2:D$117,K198, 'azure-vm-prices-base'!E$2:E$117,L198)),"")</f>
        <v>0</v>
      </c>
      <c r="W198" s="4">
        <f>IF(Q198="YES",VLOOKUP(X198 &amp; K198 &amp; L198,'azure-vm-prices-1Y'!G$2:H$118  , 2, 0),"")</f>
        <v>0</v>
      </c>
      <c r="X198" s="4">
        <f>IF(Q198="YES", IF(O198="YES" , _xlfn.MINIFS('azure-vm-prices-1Y'!C$2:C$117,   'azure-vm-prices-1Y'!A$2:A$117  ,"&gt;="&amp;F198*(100-$B$2)/100, 'azure-vm-prices-1Y'!B$2:B$117  ,"&gt;="&amp;G198*(100-$B$2)/100, 'azure-vm-prices-1Y'!D$2:D$117,  K198, 'azure-vm-prices-1Y'!E$2:E$117,  L198), _xlfn.MINIFS('azure-vm-prices-1Y'!I$2:I$117,   'azure-vm-prices-1Y'!A$2:A$117  ,"&gt;="&amp;F198*(100-$B$2)/100, 'azure-vm-prices-1Y'!B$2:B$117,  "&gt;="&amp;G198*(100-$B$2)/100, 'azure-vm-prices-1Y'!D$2:D$117,  K198, 'azure-vm-prices-1Y'!E$2:E$117,  L198)),"")</f>
        <v>0</v>
      </c>
      <c r="Y198" s="4">
        <f>IF(Q198="YES",VLOOKUP(Z198 &amp; K198 &amp; L198,'azure-vm-prices-3Y'!G$2:H$118  , 2, 0),"")</f>
        <v>0</v>
      </c>
      <c r="Z198" s="4">
        <f>IF(Q198="YES", IF(O198="YES" , _xlfn.MINIFS('azure-vm-prices-3Y'!C$2:C$117,   'azure-vm-prices-3Y'!A$2:A$117  ,"&gt;="&amp;F198*(100-$B$2)/100, 'azure-vm-prices-3Y'!B$2:B$117  ,"&gt;="&amp;G198*(100-$B$2)/100, 'azure-vm-prices-3Y'!D$2:D$117,  K198, 'azure-vm-prices-3Y'!E$2:E$117,  L198), _xlfn.MINIFS('azure-vm-prices-3Y'!I$2:I$117,   'azure-vm-prices-3Y'!A$2:A$117  ,"&gt;="&amp;F198*(100-$B$2)/100, 'azure-vm-prices-3Y'!B$2:B$117,  "&gt;="&amp;G198*(100-$B$2)/100, 'azure-vm-prices-3Y'!D$2:D$117,  K198, 'azure-vm-prices-3Y'!E$2:E$117,  L198)),"")</f>
        <v>0</v>
      </c>
      <c r="AA198" s="4">
        <f>IF(Q198="YES",N198*V198*12,"")</f>
        <v>0</v>
      </c>
      <c r="AB198" s="4">
        <f>IF(Q198="YES",X198*8760,"")</f>
        <v>0</v>
      </c>
      <c r="AC198" s="4">
        <f>IF(Q198="YES",Z198*8760,"")</f>
        <v>0</v>
      </c>
      <c r="AD198" s="4">
        <f>IF(Q198="YES",IF(P198="YES", MIN(AA198:AC198), AA198),"")</f>
        <v>0</v>
      </c>
      <c r="AE198" s="4">
        <f>IF(AND(I198="STANDARD",Q198="YES",H198&lt;'azure-standard-disk-prices'!B2, H198&gt;0),1+IF(M198="YES",1),"")</f>
        <v>0</v>
      </c>
      <c r="AF198" s="4">
        <f>IF(AND(I198="STANDARD",Q198="YES",H198&gt;'azure-standard-disk-prices'!B2,H198&lt;'azure-standard-disk-prices'!B3),1+IF(M198="YES",1),"")</f>
        <v>0</v>
      </c>
      <c r="AG198" s="4">
        <f>IF(AND(I198="STANDARD",Q198="YES",H198&gt;'azure-standard-disk-prices'!B3,H198&lt;'azure-standard-disk-prices'!B4),1+IF(M198="YES",1),"")</f>
        <v>0</v>
      </c>
      <c r="AH198" s="4">
        <f>IF(AND(I198="STANDARD",Q198="YES",H198&gt;'azure-standard-disk-prices'!B4,H198&lt;'azure-standard-disk-prices'!B5),1+IF(M198="YES",1),"")</f>
        <v>0</v>
      </c>
      <c r="AI198" s="4">
        <f>IF(AND(I198="STANDARD",Q198="YES",H198&gt;'azure-standard-disk-prices'!B5,H198&lt;'azure-standard-disk-prices'!B6),1+IF(M198="YES",1),"")</f>
        <v>0</v>
      </c>
      <c r="AJ198" s="4">
        <f>IF(AND(I198="STANDARD",Q198="YES",H198&gt;'azure-standard-disk-prices'!B6,H198&lt;'azure-standard-disk-prices'!B7),1+IF(M198="YES",1),"")</f>
        <v>0</v>
      </c>
      <c r="AK198" s="4">
        <f>IF(AND(I198="STANDARD",Q198="YES",H198&gt;'azure-standard-disk-prices'!B7,H198&lt;'azure-standard-disk-prices'!B8),1+IF(M198="YES",1),"")</f>
        <v>0</v>
      </c>
      <c r="AL198" s="4">
        <f>IF(AND(I198="STANDARD",Q198="YES",H198&gt;'azure-standard-disk-prices'!B8,H198&lt;'azure-standard-disk-prices'!B9),1+IF(M198="YES",1),"")</f>
        <v>0</v>
      </c>
      <c r="AM198" s="4">
        <f>IF(AND(I197="PREMIUM",Q197="YES",H197&lt;'azure-premium-disk-prices'!B2,H197&gt;0),1+IF(M197="YES",1),"")</f>
        <v>0</v>
      </c>
      <c r="AN198" s="4">
        <f>IF(AND(I197="PREMIUM",Q197="YES",H197&gt;'azure-premium-disk-prices'!B2,H197&lt;'azure-premium-disk-prices'!B3),1+IF(M197="YES",1),"")</f>
        <v>0</v>
      </c>
      <c r="AO198" s="4">
        <f>IF(AND(I197="PREMIUM",Q197="YES",H197&gt;'azure-premium-disk-prices'!B3,H197&lt;'azure-premium-disk-prices'!B4),1+IF(M197="YES",1),"")</f>
        <v>0</v>
      </c>
      <c r="AP198" s="4">
        <f>IF(AND(I197="PREMIUM",Q197="YES",H197&gt;'azure-premium-disk-prices'!B4,H197&lt;'azure-premium-disk-prices'!B5),1+IF(M197="YES",1),"")</f>
        <v>0</v>
      </c>
      <c r="AQ198" s="4">
        <f>IF(AND(I197="PREMIUM",Q197="YES",H197&gt;'azure-premium-disk-prices'!B5,H197&lt;'azure-premium-disk-prices'!B6),1+IF(M197="YES",1),"")</f>
        <v>0</v>
      </c>
      <c r="AR198" s="4">
        <f>IF(AND(I197="PREMIUM",Q197="YES",H197&gt;'azure-premium-disk-prices'!B6,H197&lt;'azure-premium-disk-prices'!B7),1+IF(M197="YES",1),"")</f>
        <v>0</v>
      </c>
      <c r="AS198" s="4">
        <f>IF(AND(I197="PREMIUM",Q197="YES",H197&gt;'azure-premium-disk-prices'!B7,H197&lt;'azure-premium-disk-prices'!B8),1+IF(M197="YES",1),"")</f>
        <v>0</v>
      </c>
      <c r="AT198" s="4">
        <f>IF(AND(I197="PREMIUM",Q197="YES",H197&gt;'azure-premium-disk-prices'!B8,H197&lt;'azure-premium-disk-prices'!B9),1+IF(M197="YES",1),"")</f>
        <v>0</v>
      </c>
      <c r="AU198" s="4">
        <f>IF(AND(M198="YES", Q198="YES"),1,"")</f>
        <v>0</v>
      </c>
      <c r="AV198" s="4">
        <f>IF(AND(J198="STANDARD", Q198="YES"), IF(M198="YES",2,1) ,"")</f>
        <v>0</v>
      </c>
      <c r="AW198" s="4">
        <f>IF( AND(J198="PREMIUM",  Q198="YES"), IF(M198="YES",2,1) ,"")</f>
        <v>0</v>
      </c>
    </row>
    <row r="199" spans="5:49">
      <c r="E199" s="3"/>
      <c r="F199" s="3"/>
      <c r="G199" s="3"/>
      <c r="H199" s="3"/>
      <c r="I199" s="3" t="s">
        <v>10</v>
      </c>
      <c r="J199" s="3" t="s">
        <v>10</v>
      </c>
      <c r="K199" s="3" t="s">
        <v>7</v>
      </c>
      <c r="L199" s="3" t="s">
        <v>7</v>
      </c>
      <c r="M199" s="3" t="s">
        <v>7</v>
      </c>
      <c r="N199" s="3">
        <v>730</v>
      </c>
      <c r="O199" s="3" t="s">
        <v>7</v>
      </c>
      <c r="P199" s="3" t="s">
        <v>3</v>
      </c>
      <c r="Q199" s="3">
        <f>IF(AND(E199&lt;&gt;"", F199&lt;&gt;"", G199&lt;&gt;"", H199&lt;&gt;"", I199&lt;&gt;"", J199&lt;&gt;"", K199&lt;&gt;"", L199&lt;&gt;"", M199&lt;&gt;"", N199&lt;&gt;"", O199&lt;&gt;""),"YES","NO")</f>
        <v>0</v>
      </c>
      <c r="R199" s="4">
        <f>IF(AD199=AA199, U199, IF(AD199=AB199,W199,Y199))</f>
        <v>0</v>
      </c>
      <c r="S199" s="4">
        <f>AD199</f>
        <v>0</v>
      </c>
      <c r="T199" s="4">
        <f> IF(AA199="" ,"",IF(AD199=AA199, "PAYG", IF(AD199=AB199,"1Y RI","3Y RI")))</f>
        <v>0</v>
      </c>
      <c r="U199" s="4">
        <f>IF(Q199="YES",VLOOKUP(V199 &amp; K199 &amp; L199,'azure-vm-prices-base'!G$2:H$118, 2, 0),"")</f>
        <v>0</v>
      </c>
      <c r="V199" s="4">
        <f>IF(Q199="YES", IF(O199="YES" , _xlfn.MINIFS('azure-vm-prices-base'!C$2:C$117, 'azure-vm-prices-base'!A$2:A$117,"&gt;="&amp;F199*(100-$B$2)/100, 'azure-vm-prices-base'!B$2:B$117,"&gt;="&amp;G199*(100-$B$2)/100, 'azure-vm-prices-base'!D$2:D$117,K199, 'azure-vm-prices-base'!E$2:E$117,L199), _xlfn.MINIFS('azure-vm-prices-base'!I$2:I$117, 'azure-vm-prices-base'!A$2:A$117,"&gt;="&amp;F199*(100-$B$2)/100, 'azure-vm-prices-base'!B$2:B$117,"&gt;="&amp;G199*(100-$B$2)/100, 'azure-vm-prices-base'!D$2:D$117,K199, 'azure-vm-prices-base'!E$2:E$117,L199)),"")</f>
        <v>0</v>
      </c>
      <c r="W199" s="4">
        <f>IF(Q199="YES",VLOOKUP(X199 &amp; K199 &amp; L199,'azure-vm-prices-1Y'!G$2:H$118  , 2, 0),"")</f>
        <v>0</v>
      </c>
      <c r="X199" s="4">
        <f>IF(Q199="YES", IF(O199="YES" , _xlfn.MINIFS('azure-vm-prices-1Y'!C$2:C$117,   'azure-vm-prices-1Y'!A$2:A$117  ,"&gt;="&amp;F199*(100-$B$2)/100, 'azure-vm-prices-1Y'!B$2:B$117  ,"&gt;="&amp;G199*(100-$B$2)/100, 'azure-vm-prices-1Y'!D$2:D$117,  K199, 'azure-vm-prices-1Y'!E$2:E$117,  L199), _xlfn.MINIFS('azure-vm-prices-1Y'!I$2:I$117,   'azure-vm-prices-1Y'!A$2:A$117  ,"&gt;="&amp;F199*(100-$B$2)/100, 'azure-vm-prices-1Y'!B$2:B$117,  "&gt;="&amp;G199*(100-$B$2)/100, 'azure-vm-prices-1Y'!D$2:D$117,  K199, 'azure-vm-prices-1Y'!E$2:E$117,  L199)),"")</f>
        <v>0</v>
      </c>
      <c r="Y199" s="4">
        <f>IF(Q199="YES",VLOOKUP(Z199 &amp; K199 &amp; L199,'azure-vm-prices-3Y'!G$2:H$118  , 2, 0),"")</f>
        <v>0</v>
      </c>
      <c r="Z199" s="4">
        <f>IF(Q199="YES", IF(O199="YES" , _xlfn.MINIFS('azure-vm-prices-3Y'!C$2:C$117,   'azure-vm-prices-3Y'!A$2:A$117  ,"&gt;="&amp;F199*(100-$B$2)/100, 'azure-vm-prices-3Y'!B$2:B$117  ,"&gt;="&amp;G199*(100-$B$2)/100, 'azure-vm-prices-3Y'!D$2:D$117,  K199, 'azure-vm-prices-3Y'!E$2:E$117,  L199), _xlfn.MINIFS('azure-vm-prices-3Y'!I$2:I$117,   'azure-vm-prices-3Y'!A$2:A$117  ,"&gt;="&amp;F199*(100-$B$2)/100, 'azure-vm-prices-3Y'!B$2:B$117,  "&gt;="&amp;G199*(100-$B$2)/100, 'azure-vm-prices-3Y'!D$2:D$117,  K199, 'azure-vm-prices-3Y'!E$2:E$117,  L199)),"")</f>
        <v>0</v>
      </c>
      <c r="AA199" s="4">
        <f>IF(Q199="YES",N199*V199*12,"")</f>
        <v>0</v>
      </c>
      <c r="AB199" s="4">
        <f>IF(Q199="YES",X199*8760,"")</f>
        <v>0</v>
      </c>
      <c r="AC199" s="4">
        <f>IF(Q199="YES",Z199*8760,"")</f>
        <v>0</v>
      </c>
      <c r="AD199" s="4">
        <f>IF(Q199="YES",IF(P199="YES", MIN(AA199:AC199), AA199),"")</f>
        <v>0</v>
      </c>
      <c r="AE199" s="4">
        <f>IF(AND(I199="STANDARD",Q199="YES",H199&lt;'azure-standard-disk-prices'!B2, H199&gt;0),1+IF(M199="YES",1),"")</f>
        <v>0</v>
      </c>
      <c r="AF199" s="4">
        <f>IF(AND(I199="STANDARD",Q199="YES",H199&gt;'azure-standard-disk-prices'!B2,H199&lt;'azure-standard-disk-prices'!B3),1+IF(M199="YES",1),"")</f>
        <v>0</v>
      </c>
      <c r="AG199" s="4">
        <f>IF(AND(I199="STANDARD",Q199="YES",H199&gt;'azure-standard-disk-prices'!B3,H199&lt;'azure-standard-disk-prices'!B4),1+IF(M199="YES",1),"")</f>
        <v>0</v>
      </c>
      <c r="AH199" s="4">
        <f>IF(AND(I199="STANDARD",Q199="YES",H199&gt;'azure-standard-disk-prices'!B4,H199&lt;'azure-standard-disk-prices'!B5),1+IF(M199="YES",1),"")</f>
        <v>0</v>
      </c>
      <c r="AI199" s="4">
        <f>IF(AND(I199="STANDARD",Q199="YES",H199&gt;'azure-standard-disk-prices'!B5,H199&lt;'azure-standard-disk-prices'!B6),1+IF(M199="YES",1),"")</f>
        <v>0</v>
      </c>
      <c r="AJ199" s="4">
        <f>IF(AND(I199="STANDARD",Q199="YES",H199&gt;'azure-standard-disk-prices'!B6,H199&lt;'azure-standard-disk-prices'!B7),1+IF(M199="YES",1),"")</f>
        <v>0</v>
      </c>
      <c r="AK199" s="4">
        <f>IF(AND(I199="STANDARD",Q199="YES",H199&gt;'azure-standard-disk-prices'!B7,H199&lt;'azure-standard-disk-prices'!B8),1+IF(M199="YES",1),"")</f>
        <v>0</v>
      </c>
      <c r="AL199" s="4">
        <f>IF(AND(I199="STANDARD",Q199="YES",H199&gt;'azure-standard-disk-prices'!B8,H199&lt;'azure-standard-disk-prices'!B9),1+IF(M199="YES",1),"")</f>
        <v>0</v>
      </c>
      <c r="AM199" s="4">
        <f>IF(AND(I198="PREMIUM",Q198="YES",H198&lt;'azure-premium-disk-prices'!B2,H198&gt;0),1+IF(M198="YES",1),"")</f>
        <v>0</v>
      </c>
      <c r="AN199" s="4">
        <f>IF(AND(I198="PREMIUM",Q198="YES",H198&gt;'azure-premium-disk-prices'!B2,H198&lt;'azure-premium-disk-prices'!B3),1+IF(M198="YES",1),"")</f>
        <v>0</v>
      </c>
      <c r="AO199" s="4">
        <f>IF(AND(I198="PREMIUM",Q198="YES",H198&gt;'azure-premium-disk-prices'!B3,H198&lt;'azure-premium-disk-prices'!B4),1+IF(M198="YES",1),"")</f>
        <v>0</v>
      </c>
      <c r="AP199" s="4">
        <f>IF(AND(I198="PREMIUM",Q198="YES",H198&gt;'azure-premium-disk-prices'!B4,H198&lt;'azure-premium-disk-prices'!B5),1+IF(M198="YES",1),"")</f>
        <v>0</v>
      </c>
      <c r="AQ199" s="4">
        <f>IF(AND(I198="PREMIUM",Q198="YES",H198&gt;'azure-premium-disk-prices'!B5,H198&lt;'azure-premium-disk-prices'!B6),1+IF(M198="YES",1),"")</f>
        <v>0</v>
      </c>
      <c r="AR199" s="4">
        <f>IF(AND(I198="PREMIUM",Q198="YES",H198&gt;'azure-premium-disk-prices'!B6,H198&lt;'azure-premium-disk-prices'!B7),1+IF(M198="YES",1),"")</f>
        <v>0</v>
      </c>
      <c r="AS199" s="4">
        <f>IF(AND(I198="PREMIUM",Q198="YES",H198&gt;'azure-premium-disk-prices'!B7,H198&lt;'azure-premium-disk-prices'!B8),1+IF(M198="YES",1),"")</f>
        <v>0</v>
      </c>
      <c r="AT199" s="4">
        <f>IF(AND(I198="PREMIUM",Q198="YES",H198&gt;'azure-premium-disk-prices'!B8,H198&lt;'azure-premium-disk-prices'!B9),1+IF(M198="YES",1),"")</f>
        <v>0</v>
      </c>
      <c r="AU199" s="4">
        <f>IF(AND(M199="YES", Q199="YES"),1,"")</f>
        <v>0</v>
      </c>
      <c r="AV199" s="4">
        <f>IF(AND(J199="STANDARD", Q199="YES"), IF(M199="YES",2,1) ,"")</f>
        <v>0</v>
      </c>
      <c r="AW199" s="4">
        <f>IF( AND(J199="PREMIUM",  Q199="YES"), IF(M199="YES",2,1) ,"")</f>
        <v>0</v>
      </c>
    </row>
    <row r="200" spans="5:49">
      <c r="E200" s="3"/>
      <c r="F200" s="3"/>
      <c r="G200" s="3"/>
      <c r="H200" s="3"/>
      <c r="I200" s="3" t="s">
        <v>10</v>
      </c>
      <c r="J200" s="3" t="s">
        <v>10</v>
      </c>
      <c r="K200" s="3" t="s">
        <v>7</v>
      </c>
      <c r="L200" s="3" t="s">
        <v>7</v>
      </c>
      <c r="M200" s="3" t="s">
        <v>7</v>
      </c>
      <c r="N200" s="3">
        <v>730</v>
      </c>
      <c r="O200" s="3" t="s">
        <v>7</v>
      </c>
      <c r="P200" s="3" t="s">
        <v>3</v>
      </c>
      <c r="Q200" s="3">
        <f>IF(AND(E200&lt;&gt;"", F200&lt;&gt;"", G200&lt;&gt;"", H200&lt;&gt;"", I200&lt;&gt;"", J200&lt;&gt;"", K200&lt;&gt;"", L200&lt;&gt;"", M200&lt;&gt;"", N200&lt;&gt;"", O200&lt;&gt;""),"YES","NO")</f>
        <v>0</v>
      </c>
      <c r="R200" s="4">
        <f>IF(AD200=AA200, U200, IF(AD200=AB200,W200,Y200))</f>
        <v>0</v>
      </c>
      <c r="S200" s="4">
        <f>AD200</f>
        <v>0</v>
      </c>
      <c r="T200" s="4">
        <f> IF(AA200="" ,"",IF(AD200=AA200, "PAYG", IF(AD200=AB200,"1Y RI","3Y RI")))</f>
        <v>0</v>
      </c>
      <c r="U200" s="4">
        <f>IF(Q200="YES",VLOOKUP(V200 &amp; K200 &amp; L200,'azure-vm-prices-base'!G$2:H$118, 2, 0),"")</f>
        <v>0</v>
      </c>
      <c r="V200" s="4">
        <f>IF(Q200="YES", IF(O200="YES" , _xlfn.MINIFS('azure-vm-prices-base'!C$2:C$117, 'azure-vm-prices-base'!A$2:A$117,"&gt;="&amp;F200*(100-$B$2)/100, 'azure-vm-prices-base'!B$2:B$117,"&gt;="&amp;G200*(100-$B$2)/100, 'azure-vm-prices-base'!D$2:D$117,K200, 'azure-vm-prices-base'!E$2:E$117,L200), _xlfn.MINIFS('azure-vm-prices-base'!I$2:I$117, 'azure-vm-prices-base'!A$2:A$117,"&gt;="&amp;F200*(100-$B$2)/100, 'azure-vm-prices-base'!B$2:B$117,"&gt;="&amp;G200*(100-$B$2)/100, 'azure-vm-prices-base'!D$2:D$117,K200, 'azure-vm-prices-base'!E$2:E$117,L200)),"")</f>
        <v>0</v>
      </c>
      <c r="W200" s="4">
        <f>IF(Q200="YES",VLOOKUP(X200 &amp; K200 &amp; L200,'azure-vm-prices-1Y'!G$2:H$118  , 2, 0),"")</f>
        <v>0</v>
      </c>
      <c r="X200" s="4">
        <f>IF(Q200="YES", IF(O200="YES" , _xlfn.MINIFS('azure-vm-prices-1Y'!C$2:C$117,   'azure-vm-prices-1Y'!A$2:A$117  ,"&gt;="&amp;F200*(100-$B$2)/100, 'azure-vm-prices-1Y'!B$2:B$117  ,"&gt;="&amp;G200*(100-$B$2)/100, 'azure-vm-prices-1Y'!D$2:D$117,  K200, 'azure-vm-prices-1Y'!E$2:E$117,  L200), _xlfn.MINIFS('azure-vm-prices-1Y'!I$2:I$117,   'azure-vm-prices-1Y'!A$2:A$117  ,"&gt;="&amp;F200*(100-$B$2)/100, 'azure-vm-prices-1Y'!B$2:B$117,  "&gt;="&amp;G200*(100-$B$2)/100, 'azure-vm-prices-1Y'!D$2:D$117,  K200, 'azure-vm-prices-1Y'!E$2:E$117,  L200)),"")</f>
        <v>0</v>
      </c>
      <c r="Y200" s="4">
        <f>IF(Q200="YES",VLOOKUP(Z200 &amp; K200 &amp; L200,'azure-vm-prices-3Y'!G$2:H$118  , 2, 0),"")</f>
        <v>0</v>
      </c>
      <c r="Z200" s="4">
        <f>IF(Q200="YES", IF(O200="YES" , _xlfn.MINIFS('azure-vm-prices-3Y'!C$2:C$117,   'azure-vm-prices-3Y'!A$2:A$117  ,"&gt;="&amp;F200*(100-$B$2)/100, 'azure-vm-prices-3Y'!B$2:B$117  ,"&gt;="&amp;G200*(100-$B$2)/100, 'azure-vm-prices-3Y'!D$2:D$117,  K200, 'azure-vm-prices-3Y'!E$2:E$117,  L200), _xlfn.MINIFS('azure-vm-prices-3Y'!I$2:I$117,   'azure-vm-prices-3Y'!A$2:A$117  ,"&gt;="&amp;F200*(100-$B$2)/100, 'azure-vm-prices-3Y'!B$2:B$117,  "&gt;="&amp;G200*(100-$B$2)/100, 'azure-vm-prices-3Y'!D$2:D$117,  K200, 'azure-vm-prices-3Y'!E$2:E$117,  L200)),"")</f>
        <v>0</v>
      </c>
      <c r="AA200" s="4">
        <f>IF(Q200="YES",N200*V200*12,"")</f>
        <v>0</v>
      </c>
      <c r="AB200" s="4">
        <f>IF(Q200="YES",X200*8760,"")</f>
        <v>0</v>
      </c>
      <c r="AC200" s="4">
        <f>IF(Q200="YES",Z200*8760,"")</f>
        <v>0</v>
      </c>
      <c r="AD200" s="4">
        <f>IF(Q200="YES",IF(P200="YES", MIN(AA200:AC200), AA200),"")</f>
        <v>0</v>
      </c>
      <c r="AE200" s="4">
        <f>IF(AND(I200="STANDARD",Q200="YES",H200&lt;'azure-standard-disk-prices'!B2, H200&gt;0),1+IF(M200="YES",1),"")</f>
        <v>0</v>
      </c>
      <c r="AF200" s="4">
        <f>IF(AND(I200="STANDARD",Q200="YES",H200&gt;'azure-standard-disk-prices'!B2,H200&lt;'azure-standard-disk-prices'!B3),1+IF(M200="YES",1),"")</f>
        <v>0</v>
      </c>
      <c r="AG200" s="4">
        <f>IF(AND(I200="STANDARD",Q200="YES",H200&gt;'azure-standard-disk-prices'!B3,H200&lt;'azure-standard-disk-prices'!B4),1+IF(M200="YES",1),"")</f>
        <v>0</v>
      </c>
      <c r="AH200" s="4">
        <f>IF(AND(I200="STANDARD",Q200="YES",H200&gt;'azure-standard-disk-prices'!B4,H200&lt;'azure-standard-disk-prices'!B5),1+IF(M200="YES",1),"")</f>
        <v>0</v>
      </c>
      <c r="AI200" s="4">
        <f>IF(AND(I200="STANDARD",Q200="YES",H200&gt;'azure-standard-disk-prices'!B5,H200&lt;'azure-standard-disk-prices'!B6),1+IF(M200="YES",1),"")</f>
        <v>0</v>
      </c>
      <c r="AJ200" s="4">
        <f>IF(AND(I200="STANDARD",Q200="YES",H200&gt;'azure-standard-disk-prices'!B6,H200&lt;'azure-standard-disk-prices'!B7),1+IF(M200="YES",1),"")</f>
        <v>0</v>
      </c>
      <c r="AK200" s="4">
        <f>IF(AND(I200="STANDARD",Q200="YES",H200&gt;'azure-standard-disk-prices'!B7,H200&lt;'azure-standard-disk-prices'!B8),1+IF(M200="YES",1),"")</f>
        <v>0</v>
      </c>
      <c r="AL200" s="4">
        <f>IF(AND(I200="STANDARD",Q200="YES",H200&gt;'azure-standard-disk-prices'!B8,H200&lt;'azure-standard-disk-prices'!B9),1+IF(M200="YES",1),"")</f>
        <v>0</v>
      </c>
      <c r="AM200" s="4">
        <f>IF(AND(I199="PREMIUM",Q199="YES",H199&lt;'azure-premium-disk-prices'!B2,H199&gt;0),1+IF(M199="YES",1),"")</f>
        <v>0</v>
      </c>
      <c r="AN200" s="4">
        <f>IF(AND(I199="PREMIUM",Q199="YES",H199&gt;'azure-premium-disk-prices'!B2,H199&lt;'azure-premium-disk-prices'!B3),1+IF(M199="YES",1),"")</f>
        <v>0</v>
      </c>
      <c r="AO200" s="4">
        <f>IF(AND(I199="PREMIUM",Q199="YES",H199&gt;'azure-premium-disk-prices'!B3,H199&lt;'azure-premium-disk-prices'!B4),1+IF(M199="YES",1),"")</f>
        <v>0</v>
      </c>
      <c r="AP200" s="4">
        <f>IF(AND(I199="PREMIUM",Q199="YES",H199&gt;'azure-premium-disk-prices'!B4,H199&lt;'azure-premium-disk-prices'!B5),1+IF(M199="YES",1),"")</f>
        <v>0</v>
      </c>
      <c r="AQ200" s="4">
        <f>IF(AND(I199="PREMIUM",Q199="YES",H199&gt;'azure-premium-disk-prices'!B5,H199&lt;'azure-premium-disk-prices'!B6),1+IF(M199="YES",1),"")</f>
        <v>0</v>
      </c>
      <c r="AR200" s="4">
        <f>IF(AND(I199="PREMIUM",Q199="YES",H199&gt;'azure-premium-disk-prices'!B6,H199&lt;'azure-premium-disk-prices'!B7),1+IF(M199="YES",1),"")</f>
        <v>0</v>
      </c>
      <c r="AS200" s="4">
        <f>IF(AND(I199="PREMIUM",Q199="YES",H199&gt;'azure-premium-disk-prices'!B7,H199&lt;'azure-premium-disk-prices'!B8),1+IF(M199="YES",1),"")</f>
        <v>0</v>
      </c>
      <c r="AT200" s="4">
        <f>IF(AND(I199="PREMIUM",Q199="YES",H199&gt;'azure-premium-disk-prices'!B8,H199&lt;'azure-premium-disk-prices'!B9),1+IF(M199="YES",1),"")</f>
        <v>0</v>
      </c>
      <c r="AU200" s="4">
        <f>IF(AND(M200="YES", Q200="YES"),1,"")</f>
        <v>0</v>
      </c>
      <c r="AV200" s="4">
        <f>IF(AND(J200="STANDARD", Q200="YES"), IF(M200="YES",2,1) ,"")</f>
        <v>0</v>
      </c>
      <c r="AW200" s="4">
        <f>IF( AND(J200="PREMIUM",  Q200="YES"), IF(M200="YES",2,1) ,"")</f>
        <v>0</v>
      </c>
    </row>
    <row r="201" spans="5:49">
      <c r="E201" s="3"/>
      <c r="F201" s="3"/>
      <c r="G201" s="3"/>
      <c r="H201" s="3"/>
      <c r="I201" s="3" t="s">
        <v>10</v>
      </c>
      <c r="J201" s="3" t="s">
        <v>10</v>
      </c>
      <c r="K201" s="3" t="s">
        <v>7</v>
      </c>
      <c r="L201" s="3" t="s">
        <v>7</v>
      </c>
      <c r="M201" s="3" t="s">
        <v>7</v>
      </c>
      <c r="N201" s="3">
        <v>730</v>
      </c>
      <c r="O201" s="3" t="s">
        <v>7</v>
      </c>
      <c r="P201" s="3" t="s">
        <v>3</v>
      </c>
      <c r="Q201" s="3">
        <f>IF(AND(E201&lt;&gt;"", F201&lt;&gt;"", G201&lt;&gt;"", H201&lt;&gt;"", I201&lt;&gt;"", J201&lt;&gt;"", K201&lt;&gt;"", L201&lt;&gt;"", M201&lt;&gt;"", N201&lt;&gt;"", O201&lt;&gt;""),"YES","NO")</f>
        <v>0</v>
      </c>
      <c r="R201" s="4">
        <f>IF(AD201=AA201, U201, IF(AD201=AB201,W201,Y201))</f>
        <v>0</v>
      </c>
      <c r="S201" s="4">
        <f>AD201</f>
        <v>0</v>
      </c>
      <c r="T201" s="4">
        <f> IF(AA201="" ,"",IF(AD201=AA201, "PAYG", IF(AD201=AB201,"1Y RI","3Y RI")))</f>
        <v>0</v>
      </c>
      <c r="U201" s="4">
        <f>IF(Q201="YES",VLOOKUP(V201 &amp; K201 &amp; L201,'azure-vm-prices-base'!G$2:H$118, 2, 0),"")</f>
        <v>0</v>
      </c>
      <c r="V201" s="4">
        <f>IF(Q201="YES", IF(O201="YES" , _xlfn.MINIFS('azure-vm-prices-base'!C$2:C$117, 'azure-vm-prices-base'!A$2:A$117,"&gt;="&amp;F201*(100-$B$2)/100, 'azure-vm-prices-base'!B$2:B$117,"&gt;="&amp;G201*(100-$B$2)/100, 'azure-vm-prices-base'!D$2:D$117,K201, 'azure-vm-prices-base'!E$2:E$117,L201), _xlfn.MINIFS('azure-vm-prices-base'!I$2:I$117, 'azure-vm-prices-base'!A$2:A$117,"&gt;="&amp;F201*(100-$B$2)/100, 'azure-vm-prices-base'!B$2:B$117,"&gt;="&amp;G201*(100-$B$2)/100, 'azure-vm-prices-base'!D$2:D$117,K201, 'azure-vm-prices-base'!E$2:E$117,L201)),"")</f>
        <v>0</v>
      </c>
      <c r="W201" s="4">
        <f>IF(Q201="YES",VLOOKUP(X201 &amp; K201 &amp; L201,'azure-vm-prices-1Y'!G$2:H$118  , 2, 0),"")</f>
        <v>0</v>
      </c>
      <c r="X201" s="4">
        <f>IF(Q201="YES", IF(O201="YES" , _xlfn.MINIFS('azure-vm-prices-1Y'!C$2:C$117,   'azure-vm-prices-1Y'!A$2:A$117  ,"&gt;="&amp;F201*(100-$B$2)/100, 'azure-vm-prices-1Y'!B$2:B$117  ,"&gt;="&amp;G201*(100-$B$2)/100, 'azure-vm-prices-1Y'!D$2:D$117,  K201, 'azure-vm-prices-1Y'!E$2:E$117,  L201), _xlfn.MINIFS('azure-vm-prices-1Y'!I$2:I$117,   'azure-vm-prices-1Y'!A$2:A$117  ,"&gt;="&amp;F201*(100-$B$2)/100, 'azure-vm-prices-1Y'!B$2:B$117,  "&gt;="&amp;G201*(100-$B$2)/100, 'azure-vm-prices-1Y'!D$2:D$117,  K201, 'azure-vm-prices-1Y'!E$2:E$117,  L201)),"")</f>
        <v>0</v>
      </c>
      <c r="Y201" s="4">
        <f>IF(Q201="YES",VLOOKUP(Z201 &amp; K201 &amp; L201,'azure-vm-prices-3Y'!G$2:H$118  , 2, 0),"")</f>
        <v>0</v>
      </c>
      <c r="Z201" s="4">
        <f>IF(Q201="YES", IF(O201="YES" , _xlfn.MINIFS('azure-vm-prices-3Y'!C$2:C$117,   'azure-vm-prices-3Y'!A$2:A$117  ,"&gt;="&amp;F201*(100-$B$2)/100, 'azure-vm-prices-3Y'!B$2:B$117  ,"&gt;="&amp;G201*(100-$B$2)/100, 'azure-vm-prices-3Y'!D$2:D$117,  K201, 'azure-vm-prices-3Y'!E$2:E$117,  L201), _xlfn.MINIFS('azure-vm-prices-3Y'!I$2:I$117,   'azure-vm-prices-3Y'!A$2:A$117  ,"&gt;="&amp;F201*(100-$B$2)/100, 'azure-vm-prices-3Y'!B$2:B$117,  "&gt;="&amp;G201*(100-$B$2)/100, 'azure-vm-prices-3Y'!D$2:D$117,  K201, 'azure-vm-prices-3Y'!E$2:E$117,  L201)),"")</f>
        <v>0</v>
      </c>
      <c r="AA201" s="4">
        <f>IF(Q201="YES",N201*V201*12,"")</f>
        <v>0</v>
      </c>
      <c r="AB201" s="4">
        <f>IF(Q201="YES",X201*8760,"")</f>
        <v>0</v>
      </c>
      <c r="AC201" s="4">
        <f>IF(Q201="YES",Z201*8760,"")</f>
        <v>0</v>
      </c>
      <c r="AD201" s="4">
        <f>IF(Q201="YES",IF(P201="YES", MIN(AA201:AC201), AA201),"")</f>
        <v>0</v>
      </c>
      <c r="AE201" s="4">
        <f>IF(AND(I201="STANDARD",Q201="YES",H201&lt;'azure-standard-disk-prices'!B2, H201&gt;0),1+IF(M201="YES",1),"")</f>
        <v>0</v>
      </c>
      <c r="AF201" s="4">
        <f>IF(AND(I201="STANDARD",Q201="YES",H201&gt;'azure-standard-disk-prices'!B2,H201&lt;'azure-standard-disk-prices'!B3),1+IF(M201="YES",1),"")</f>
        <v>0</v>
      </c>
      <c r="AG201" s="4">
        <f>IF(AND(I201="STANDARD",Q201="YES",H201&gt;'azure-standard-disk-prices'!B3,H201&lt;'azure-standard-disk-prices'!B4),1+IF(M201="YES",1),"")</f>
        <v>0</v>
      </c>
      <c r="AH201" s="4">
        <f>IF(AND(I201="STANDARD",Q201="YES",H201&gt;'azure-standard-disk-prices'!B4,H201&lt;'azure-standard-disk-prices'!B5),1+IF(M201="YES",1),"")</f>
        <v>0</v>
      </c>
      <c r="AI201" s="4">
        <f>IF(AND(I201="STANDARD",Q201="YES",H201&gt;'azure-standard-disk-prices'!B5,H201&lt;'azure-standard-disk-prices'!B6),1+IF(M201="YES",1),"")</f>
        <v>0</v>
      </c>
      <c r="AJ201" s="4">
        <f>IF(AND(I201="STANDARD",Q201="YES",H201&gt;'azure-standard-disk-prices'!B6,H201&lt;'azure-standard-disk-prices'!B7),1+IF(M201="YES",1),"")</f>
        <v>0</v>
      </c>
      <c r="AK201" s="4">
        <f>IF(AND(I201="STANDARD",Q201="YES",H201&gt;'azure-standard-disk-prices'!B7,H201&lt;'azure-standard-disk-prices'!B8),1+IF(M201="YES",1),"")</f>
        <v>0</v>
      </c>
      <c r="AL201" s="4">
        <f>IF(AND(I201="STANDARD",Q201="YES",H201&gt;'azure-standard-disk-prices'!B8,H201&lt;'azure-standard-disk-prices'!B9),1+IF(M201="YES",1),"")</f>
        <v>0</v>
      </c>
      <c r="AM201" s="4">
        <f>IF(AND(I200="PREMIUM",Q200="YES",H200&lt;'azure-premium-disk-prices'!B2,H200&gt;0),1+IF(M200="YES",1),"")</f>
        <v>0</v>
      </c>
      <c r="AN201" s="4">
        <f>IF(AND(I200="PREMIUM",Q200="YES",H200&gt;'azure-premium-disk-prices'!B2,H200&lt;'azure-premium-disk-prices'!B3),1+IF(M200="YES",1),"")</f>
        <v>0</v>
      </c>
      <c r="AO201" s="4">
        <f>IF(AND(I200="PREMIUM",Q200="YES",H200&gt;'azure-premium-disk-prices'!B3,H200&lt;'azure-premium-disk-prices'!B4),1+IF(M200="YES",1),"")</f>
        <v>0</v>
      </c>
      <c r="AP201" s="4">
        <f>IF(AND(I200="PREMIUM",Q200="YES",H200&gt;'azure-premium-disk-prices'!B4,H200&lt;'azure-premium-disk-prices'!B5),1+IF(M200="YES",1),"")</f>
        <v>0</v>
      </c>
      <c r="AQ201" s="4">
        <f>IF(AND(I200="PREMIUM",Q200="YES",H200&gt;'azure-premium-disk-prices'!B5,H200&lt;'azure-premium-disk-prices'!B6),1+IF(M200="YES",1),"")</f>
        <v>0</v>
      </c>
      <c r="AR201" s="4">
        <f>IF(AND(I200="PREMIUM",Q200="YES",H200&gt;'azure-premium-disk-prices'!B6,H200&lt;'azure-premium-disk-prices'!B7),1+IF(M200="YES",1),"")</f>
        <v>0</v>
      </c>
      <c r="AS201" s="4">
        <f>IF(AND(I200="PREMIUM",Q200="YES",H200&gt;'azure-premium-disk-prices'!B7,H200&lt;'azure-premium-disk-prices'!B8),1+IF(M200="YES",1),"")</f>
        <v>0</v>
      </c>
      <c r="AT201" s="4">
        <f>IF(AND(I200="PREMIUM",Q200="YES",H200&gt;'azure-premium-disk-prices'!B8,H200&lt;'azure-premium-disk-prices'!B9),1+IF(M200="YES",1),"")</f>
        <v>0</v>
      </c>
      <c r="AU201" s="4">
        <f>IF(AND(M201="YES", Q201="YES"),1,"")</f>
        <v>0</v>
      </c>
      <c r="AV201" s="4">
        <f>IF(AND(J201="STANDARD", Q201="YES"), IF(M201="YES",2,1) ,"")</f>
        <v>0</v>
      </c>
      <c r="AW201" s="4">
        <f>IF( AND(J201="PREMIUM",  Q201="YES"), IF(M201="YES",2,1) ,"")</f>
        <v>0</v>
      </c>
    </row>
    <row r="202" spans="5:49">
      <c r="E202" s="3"/>
      <c r="F202" s="3"/>
      <c r="G202" s="3"/>
      <c r="H202" s="3"/>
      <c r="I202" s="3" t="s">
        <v>10</v>
      </c>
      <c r="J202" s="3" t="s">
        <v>10</v>
      </c>
      <c r="K202" s="3" t="s">
        <v>7</v>
      </c>
      <c r="L202" s="3" t="s">
        <v>7</v>
      </c>
      <c r="M202" s="3" t="s">
        <v>7</v>
      </c>
      <c r="N202" s="3">
        <v>730</v>
      </c>
      <c r="O202" s="3" t="s">
        <v>7</v>
      </c>
      <c r="P202" s="3" t="s">
        <v>3</v>
      </c>
      <c r="Q202" s="3">
        <f>IF(AND(E202&lt;&gt;"", F202&lt;&gt;"", G202&lt;&gt;"", H202&lt;&gt;"", I202&lt;&gt;"", J202&lt;&gt;"", K202&lt;&gt;"", L202&lt;&gt;"", M202&lt;&gt;"", N202&lt;&gt;"", O202&lt;&gt;""),"YES","NO")</f>
        <v>0</v>
      </c>
      <c r="R202" s="4">
        <f>IF(AD202=AA202, U202, IF(AD202=AB202,W202,Y202))</f>
        <v>0</v>
      </c>
      <c r="S202" s="4">
        <f>AD202</f>
        <v>0</v>
      </c>
      <c r="T202" s="4">
        <f> IF(AA202="" ,"",IF(AD202=AA202, "PAYG", IF(AD202=AB202,"1Y RI","3Y RI")))</f>
        <v>0</v>
      </c>
      <c r="U202" s="4">
        <f>IF(Q202="YES",VLOOKUP(V202 &amp; K202 &amp; L202,'azure-vm-prices-base'!G$2:H$118, 2, 0),"")</f>
        <v>0</v>
      </c>
      <c r="V202" s="4">
        <f>IF(Q202="YES", IF(O202="YES" , _xlfn.MINIFS('azure-vm-prices-base'!C$2:C$117, 'azure-vm-prices-base'!A$2:A$117,"&gt;="&amp;F202*(100-$B$2)/100, 'azure-vm-prices-base'!B$2:B$117,"&gt;="&amp;G202*(100-$B$2)/100, 'azure-vm-prices-base'!D$2:D$117,K202, 'azure-vm-prices-base'!E$2:E$117,L202), _xlfn.MINIFS('azure-vm-prices-base'!I$2:I$117, 'azure-vm-prices-base'!A$2:A$117,"&gt;="&amp;F202*(100-$B$2)/100, 'azure-vm-prices-base'!B$2:B$117,"&gt;="&amp;G202*(100-$B$2)/100, 'azure-vm-prices-base'!D$2:D$117,K202, 'azure-vm-prices-base'!E$2:E$117,L202)),"")</f>
        <v>0</v>
      </c>
      <c r="W202" s="4">
        <f>IF(Q202="YES",VLOOKUP(X202 &amp; K202 &amp; L202,'azure-vm-prices-1Y'!G$2:H$118  , 2, 0),"")</f>
        <v>0</v>
      </c>
      <c r="X202" s="4">
        <f>IF(Q202="YES", IF(O202="YES" , _xlfn.MINIFS('azure-vm-prices-1Y'!C$2:C$117,   'azure-vm-prices-1Y'!A$2:A$117  ,"&gt;="&amp;F202*(100-$B$2)/100, 'azure-vm-prices-1Y'!B$2:B$117  ,"&gt;="&amp;G202*(100-$B$2)/100, 'azure-vm-prices-1Y'!D$2:D$117,  K202, 'azure-vm-prices-1Y'!E$2:E$117,  L202), _xlfn.MINIFS('azure-vm-prices-1Y'!I$2:I$117,   'azure-vm-prices-1Y'!A$2:A$117  ,"&gt;="&amp;F202*(100-$B$2)/100, 'azure-vm-prices-1Y'!B$2:B$117,  "&gt;="&amp;G202*(100-$B$2)/100, 'azure-vm-prices-1Y'!D$2:D$117,  K202, 'azure-vm-prices-1Y'!E$2:E$117,  L202)),"")</f>
        <v>0</v>
      </c>
      <c r="Y202" s="4">
        <f>IF(Q202="YES",VLOOKUP(Z202 &amp; K202 &amp; L202,'azure-vm-prices-3Y'!G$2:H$118  , 2, 0),"")</f>
        <v>0</v>
      </c>
      <c r="Z202" s="4">
        <f>IF(Q202="YES", IF(O202="YES" , _xlfn.MINIFS('azure-vm-prices-3Y'!C$2:C$117,   'azure-vm-prices-3Y'!A$2:A$117  ,"&gt;="&amp;F202*(100-$B$2)/100, 'azure-vm-prices-3Y'!B$2:B$117  ,"&gt;="&amp;G202*(100-$B$2)/100, 'azure-vm-prices-3Y'!D$2:D$117,  K202, 'azure-vm-prices-3Y'!E$2:E$117,  L202), _xlfn.MINIFS('azure-vm-prices-3Y'!I$2:I$117,   'azure-vm-prices-3Y'!A$2:A$117  ,"&gt;="&amp;F202*(100-$B$2)/100, 'azure-vm-prices-3Y'!B$2:B$117,  "&gt;="&amp;G202*(100-$B$2)/100, 'azure-vm-prices-3Y'!D$2:D$117,  K202, 'azure-vm-prices-3Y'!E$2:E$117,  L202)),"")</f>
        <v>0</v>
      </c>
      <c r="AA202" s="4">
        <f>IF(Q202="YES",N202*V202*12,"")</f>
        <v>0</v>
      </c>
      <c r="AB202" s="4">
        <f>IF(Q202="YES",X202*8760,"")</f>
        <v>0</v>
      </c>
      <c r="AC202" s="4">
        <f>IF(Q202="YES",Z202*8760,"")</f>
        <v>0</v>
      </c>
      <c r="AD202" s="4">
        <f>IF(Q202="YES",IF(P202="YES", MIN(AA202:AC202), AA202),"")</f>
        <v>0</v>
      </c>
      <c r="AE202" s="4">
        <f>IF(AND(I202="STANDARD",Q202="YES",H202&lt;'azure-standard-disk-prices'!B2, H202&gt;0),1+IF(M202="YES",1),"")</f>
        <v>0</v>
      </c>
      <c r="AF202" s="4">
        <f>IF(AND(I202="STANDARD",Q202="YES",H202&gt;'azure-standard-disk-prices'!B2,H202&lt;'azure-standard-disk-prices'!B3),1+IF(M202="YES",1),"")</f>
        <v>0</v>
      </c>
      <c r="AG202" s="4">
        <f>IF(AND(I202="STANDARD",Q202="YES",H202&gt;'azure-standard-disk-prices'!B3,H202&lt;'azure-standard-disk-prices'!B4),1+IF(M202="YES",1),"")</f>
        <v>0</v>
      </c>
      <c r="AH202" s="4">
        <f>IF(AND(I202="STANDARD",Q202="YES",H202&gt;'azure-standard-disk-prices'!B4,H202&lt;'azure-standard-disk-prices'!B5),1+IF(M202="YES",1),"")</f>
        <v>0</v>
      </c>
      <c r="AI202" s="4">
        <f>IF(AND(I202="STANDARD",Q202="YES",H202&gt;'azure-standard-disk-prices'!B5,H202&lt;'azure-standard-disk-prices'!B6),1+IF(M202="YES",1),"")</f>
        <v>0</v>
      </c>
      <c r="AJ202" s="4">
        <f>IF(AND(I202="STANDARD",Q202="YES",H202&gt;'azure-standard-disk-prices'!B6,H202&lt;'azure-standard-disk-prices'!B7),1+IF(M202="YES",1),"")</f>
        <v>0</v>
      </c>
      <c r="AK202" s="4">
        <f>IF(AND(I202="STANDARD",Q202="YES",H202&gt;'azure-standard-disk-prices'!B7,H202&lt;'azure-standard-disk-prices'!B8),1+IF(M202="YES",1),"")</f>
        <v>0</v>
      </c>
      <c r="AL202" s="4">
        <f>IF(AND(I202="STANDARD",Q202="YES",H202&gt;'azure-standard-disk-prices'!B8,H202&lt;'azure-standard-disk-prices'!B9),1+IF(M202="YES",1),"")</f>
        <v>0</v>
      </c>
      <c r="AM202" s="4">
        <f>IF(AND(I201="PREMIUM",Q201="YES",H201&lt;'azure-premium-disk-prices'!B2,H201&gt;0),1+IF(M201="YES",1),"")</f>
        <v>0</v>
      </c>
      <c r="AN202" s="4">
        <f>IF(AND(I201="PREMIUM",Q201="YES",H201&gt;'azure-premium-disk-prices'!B2,H201&lt;'azure-premium-disk-prices'!B3),1+IF(M201="YES",1),"")</f>
        <v>0</v>
      </c>
      <c r="AO202" s="4">
        <f>IF(AND(I201="PREMIUM",Q201="YES",H201&gt;'azure-premium-disk-prices'!B3,H201&lt;'azure-premium-disk-prices'!B4),1+IF(M201="YES",1),"")</f>
        <v>0</v>
      </c>
      <c r="AP202" s="4">
        <f>IF(AND(I201="PREMIUM",Q201="YES",H201&gt;'azure-premium-disk-prices'!B4,H201&lt;'azure-premium-disk-prices'!B5),1+IF(M201="YES",1),"")</f>
        <v>0</v>
      </c>
      <c r="AQ202" s="4">
        <f>IF(AND(I201="PREMIUM",Q201="YES",H201&gt;'azure-premium-disk-prices'!B5,H201&lt;'azure-premium-disk-prices'!B6),1+IF(M201="YES",1),"")</f>
        <v>0</v>
      </c>
      <c r="AR202" s="4">
        <f>IF(AND(I201="PREMIUM",Q201="YES",H201&gt;'azure-premium-disk-prices'!B6,H201&lt;'azure-premium-disk-prices'!B7),1+IF(M201="YES",1),"")</f>
        <v>0</v>
      </c>
      <c r="AS202" s="4">
        <f>IF(AND(I201="PREMIUM",Q201="YES",H201&gt;'azure-premium-disk-prices'!B7,H201&lt;'azure-premium-disk-prices'!B8),1+IF(M201="YES",1),"")</f>
        <v>0</v>
      </c>
      <c r="AT202" s="4">
        <f>IF(AND(I201="PREMIUM",Q201="YES",H201&gt;'azure-premium-disk-prices'!B8,H201&lt;'azure-premium-disk-prices'!B9),1+IF(M201="YES",1),"")</f>
        <v>0</v>
      </c>
      <c r="AU202" s="4">
        <f>IF(AND(M202="YES", Q202="YES"),1,"")</f>
        <v>0</v>
      </c>
      <c r="AV202" s="4">
        <f>IF(AND(J202="STANDARD", Q202="YES"), IF(M202="YES",2,1) ,"")</f>
        <v>0</v>
      </c>
      <c r="AW202" s="4">
        <f>IF( AND(J202="PREMIUM",  Q202="YES"), IF(M202="YES",2,1) ,"")</f>
        <v>0</v>
      </c>
    </row>
    <row r="203" spans="5:49">
      <c r="E203" s="3"/>
      <c r="F203" s="3"/>
      <c r="G203" s="3"/>
      <c r="H203" s="3"/>
      <c r="I203" s="3" t="s">
        <v>10</v>
      </c>
      <c r="J203" s="3" t="s">
        <v>10</v>
      </c>
      <c r="K203" s="3" t="s">
        <v>7</v>
      </c>
      <c r="L203" s="3" t="s">
        <v>7</v>
      </c>
      <c r="M203" s="3" t="s">
        <v>7</v>
      </c>
      <c r="N203" s="3">
        <v>730</v>
      </c>
      <c r="O203" s="3" t="s">
        <v>7</v>
      </c>
      <c r="P203" s="3" t="s">
        <v>3</v>
      </c>
      <c r="Q203" s="3">
        <f>IF(AND(E203&lt;&gt;"", F203&lt;&gt;"", G203&lt;&gt;"", H203&lt;&gt;"", I203&lt;&gt;"", J203&lt;&gt;"", K203&lt;&gt;"", L203&lt;&gt;"", M203&lt;&gt;"", N203&lt;&gt;"", O203&lt;&gt;""),"YES","NO")</f>
        <v>0</v>
      </c>
      <c r="R203" s="4">
        <f>IF(AD203=AA203, U203, IF(AD203=AB203,W203,Y203))</f>
        <v>0</v>
      </c>
      <c r="S203" s="4">
        <f>AD203</f>
        <v>0</v>
      </c>
      <c r="T203" s="4">
        <f> IF(AA203="" ,"",IF(AD203=AA203, "PAYG", IF(AD203=AB203,"1Y RI","3Y RI")))</f>
        <v>0</v>
      </c>
      <c r="U203" s="4">
        <f>IF(Q203="YES",VLOOKUP(V203 &amp; K203 &amp; L203,'azure-vm-prices-base'!G$2:H$118, 2, 0),"")</f>
        <v>0</v>
      </c>
      <c r="V203" s="4">
        <f>IF(Q203="YES", IF(O203="YES" , _xlfn.MINIFS('azure-vm-prices-base'!C$2:C$117, 'azure-vm-prices-base'!A$2:A$117,"&gt;="&amp;F203*(100-$B$2)/100, 'azure-vm-prices-base'!B$2:B$117,"&gt;="&amp;G203*(100-$B$2)/100, 'azure-vm-prices-base'!D$2:D$117,K203, 'azure-vm-prices-base'!E$2:E$117,L203), _xlfn.MINIFS('azure-vm-prices-base'!I$2:I$117, 'azure-vm-prices-base'!A$2:A$117,"&gt;="&amp;F203*(100-$B$2)/100, 'azure-vm-prices-base'!B$2:B$117,"&gt;="&amp;G203*(100-$B$2)/100, 'azure-vm-prices-base'!D$2:D$117,K203, 'azure-vm-prices-base'!E$2:E$117,L203)),"")</f>
        <v>0</v>
      </c>
      <c r="W203" s="4">
        <f>IF(Q203="YES",VLOOKUP(X203 &amp; K203 &amp; L203,'azure-vm-prices-1Y'!G$2:H$118  , 2, 0),"")</f>
        <v>0</v>
      </c>
      <c r="X203" s="4">
        <f>IF(Q203="YES", IF(O203="YES" , _xlfn.MINIFS('azure-vm-prices-1Y'!C$2:C$117,   'azure-vm-prices-1Y'!A$2:A$117  ,"&gt;="&amp;F203*(100-$B$2)/100, 'azure-vm-prices-1Y'!B$2:B$117  ,"&gt;="&amp;G203*(100-$B$2)/100, 'azure-vm-prices-1Y'!D$2:D$117,  K203, 'azure-vm-prices-1Y'!E$2:E$117,  L203), _xlfn.MINIFS('azure-vm-prices-1Y'!I$2:I$117,   'azure-vm-prices-1Y'!A$2:A$117  ,"&gt;="&amp;F203*(100-$B$2)/100, 'azure-vm-prices-1Y'!B$2:B$117,  "&gt;="&amp;G203*(100-$B$2)/100, 'azure-vm-prices-1Y'!D$2:D$117,  K203, 'azure-vm-prices-1Y'!E$2:E$117,  L203)),"")</f>
        <v>0</v>
      </c>
      <c r="Y203" s="4">
        <f>IF(Q203="YES",VLOOKUP(Z203 &amp; K203 &amp; L203,'azure-vm-prices-3Y'!G$2:H$118  , 2, 0),"")</f>
        <v>0</v>
      </c>
      <c r="Z203" s="4">
        <f>IF(Q203="YES", IF(O203="YES" , _xlfn.MINIFS('azure-vm-prices-3Y'!C$2:C$117,   'azure-vm-prices-3Y'!A$2:A$117  ,"&gt;="&amp;F203*(100-$B$2)/100, 'azure-vm-prices-3Y'!B$2:B$117  ,"&gt;="&amp;G203*(100-$B$2)/100, 'azure-vm-prices-3Y'!D$2:D$117,  K203, 'azure-vm-prices-3Y'!E$2:E$117,  L203), _xlfn.MINIFS('azure-vm-prices-3Y'!I$2:I$117,   'azure-vm-prices-3Y'!A$2:A$117  ,"&gt;="&amp;F203*(100-$B$2)/100, 'azure-vm-prices-3Y'!B$2:B$117,  "&gt;="&amp;G203*(100-$B$2)/100, 'azure-vm-prices-3Y'!D$2:D$117,  K203, 'azure-vm-prices-3Y'!E$2:E$117,  L203)),"")</f>
        <v>0</v>
      </c>
      <c r="AA203" s="4">
        <f>IF(Q203="YES",N203*V203*12,"")</f>
        <v>0</v>
      </c>
      <c r="AB203" s="4">
        <f>IF(Q203="YES",X203*8760,"")</f>
        <v>0</v>
      </c>
      <c r="AC203" s="4">
        <f>IF(Q203="YES",Z203*8760,"")</f>
        <v>0</v>
      </c>
      <c r="AD203" s="4">
        <f>IF(Q203="YES",IF(P203="YES", MIN(AA203:AC203), AA203),"")</f>
        <v>0</v>
      </c>
      <c r="AE203" s="4">
        <f>IF(AND(I203="STANDARD",Q203="YES",H203&lt;'azure-standard-disk-prices'!B2, H203&gt;0),1+IF(M203="YES",1),"")</f>
        <v>0</v>
      </c>
      <c r="AF203" s="4">
        <f>IF(AND(I203="STANDARD",Q203="YES",H203&gt;'azure-standard-disk-prices'!B2,H203&lt;'azure-standard-disk-prices'!B3),1+IF(M203="YES",1),"")</f>
        <v>0</v>
      </c>
      <c r="AG203" s="4">
        <f>IF(AND(I203="STANDARD",Q203="YES",H203&gt;'azure-standard-disk-prices'!B3,H203&lt;'azure-standard-disk-prices'!B4),1+IF(M203="YES",1),"")</f>
        <v>0</v>
      </c>
      <c r="AH203" s="4">
        <f>IF(AND(I203="STANDARD",Q203="YES",H203&gt;'azure-standard-disk-prices'!B4,H203&lt;'azure-standard-disk-prices'!B5),1+IF(M203="YES",1),"")</f>
        <v>0</v>
      </c>
      <c r="AI203" s="4">
        <f>IF(AND(I203="STANDARD",Q203="YES",H203&gt;'azure-standard-disk-prices'!B5,H203&lt;'azure-standard-disk-prices'!B6),1+IF(M203="YES",1),"")</f>
        <v>0</v>
      </c>
      <c r="AJ203" s="4">
        <f>IF(AND(I203="STANDARD",Q203="YES",H203&gt;'azure-standard-disk-prices'!B6,H203&lt;'azure-standard-disk-prices'!B7),1+IF(M203="YES",1),"")</f>
        <v>0</v>
      </c>
      <c r="AK203" s="4">
        <f>IF(AND(I203="STANDARD",Q203="YES",H203&gt;'azure-standard-disk-prices'!B7,H203&lt;'azure-standard-disk-prices'!B8),1+IF(M203="YES",1),"")</f>
        <v>0</v>
      </c>
      <c r="AL203" s="4">
        <f>IF(AND(I203="STANDARD",Q203="YES",H203&gt;'azure-standard-disk-prices'!B8,H203&lt;'azure-standard-disk-prices'!B9),1+IF(M203="YES",1),"")</f>
        <v>0</v>
      </c>
      <c r="AM203" s="4">
        <f>IF(AND(I202="PREMIUM",Q202="YES",H202&lt;'azure-premium-disk-prices'!B2,H202&gt;0),1+IF(M202="YES",1),"")</f>
        <v>0</v>
      </c>
      <c r="AN203" s="4">
        <f>IF(AND(I202="PREMIUM",Q202="YES",H202&gt;'azure-premium-disk-prices'!B2,H202&lt;'azure-premium-disk-prices'!B3),1+IF(M202="YES",1),"")</f>
        <v>0</v>
      </c>
      <c r="AO203" s="4">
        <f>IF(AND(I202="PREMIUM",Q202="YES",H202&gt;'azure-premium-disk-prices'!B3,H202&lt;'azure-premium-disk-prices'!B4),1+IF(M202="YES",1),"")</f>
        <v>0</v>
      </c>
      <c r="AP203" s="4">
        <f>IF(AND(I202="PREMIUM",Q202="YES",H202&gt;'azure-premium-disk-prices'!B4,H202&lt;'azure-premium-disk-prices'!B5),1+IF(M202="YES",1),"")</f>
        <v>0</v>
      </c>
      <c r="AQ203" s="4">
        <f>IF(AND(I202="PREMIUM",Q202="YES",H202&gt;'azure-premium-disk-prices'!B5,H202&lt;'azure-premium-disk-prices'!B6),1+IF(M202="YES",1),"")</f>
        <v>0</v>
      </c>
      <c r="AR203" s="4">
        <f>IF(AND(I202="PREMIUM",Q202="YES",H202&gt;'azure-premium-disk-prices'!B6,H202&lt;'azure-premium-disk-prices'!B7),1+IF(M202="YES",1),"")</f>
        <v>0</v>
      </c>
      <c r="AS203" s="4">
        <f>IF(AND(I202="PREMIUM",Q202="YES",H202&gt;'azure-premium-disk-prices'!B7,H202&lt;'azure-premium-disk-prices'!B8),1+IF(M202="YES",1),"")</f>
        <v>0</v>
      </c>
      <c r="AT203" s="4">
        <f>IF(AND(I202="PREMIUM",Q202="YES",H202&gt;'azure-premium-disk-prices'!B8,H202&lt;'azure-premium-disk-prices'!B9),1+IF(M202="YES",1),"")</f>
        <v>0</v>
      </c>
      <c r="AU203" s="4">
        <f>IF(AND(M203="YES", Q203="YES"),1,"")</f>
        <v>0</v>
      </c>
      <c r="AV203" s="4">
        <f>IF(AND(J203="STANDARD", Q203="YES"), IF(M203="YES",2,1) ,"")</f>
        <v>0</v>
      </c>
      <c r="AW203" s="4">
        <f>IF( AND(J203="PREMIUM",  Q203="YES"), IF(M203="YES",2,1) ,"")</f>
        <v>0</v>
      </c>
    </row>
    <row r="204" spans="5:49">
      <c r="E204" s="3"/>
      <c r="F204" s="3"/>
      <c r="G204" s="3"/>
      <c r="H204" s="3"/>
      <c r="I204" s="3" t="s">
        <v>10</v>
      </c>
      <c r="J204" s="3" t="s">
        <v>10</v>
      </c>
      <c r="K204" s="3" t="s">
        <v>7</v>
      </c>
      <c r="L204" s="3" t="s">
        <v>7</v>
      </c>
      <c r="M204" s="3" t="s">
        <v>7</v>
      </c>
      <c r="N204" s="3">
        <v>730</v>
      </c>
      <c r="O204" s="3" t="s">
        <v>7</v>
      </c>
      <c r="P204" s="3" t="s">
        <v>3</v>
      </c>
      <c r="Q204" s="3">
        <f>IF(AND(E204&lt;&gt;"", F204&lt;&gt;"", G204&lt;&gt;"", H204&lt;&gt;"", I204&lt;&gt;"", J204&lt;&gt;"", K204&lt;&gt;"", L204&lt;&gt;"", M204&lt;&gt;"", N204&lt;&gt;"", O204&lt;&gt;""),"YES","NO")</f>
        <v>0</v>
      </c>
      <c r="R204" s="4">
        <f>IF(AD204=AA204, U204, IF(AD204=AB204,W204,Y204))</f>
        <v>0</v>
      </c>
      <c r="S204" s="4">
        <f>AD204</f>
        <v>0</v>
      </c>
      <c r="T204" s="4">
        <f> IF(AA204="" ,"",IF(AD204=AA204, "PAYG", IF(AD204=AB204,"1Y RI","3Y RI")))</f>
        <v>0</v>
      </c>
      <c r="U204" s="4">
        <f>IF(Q204="YES",VLOOKUP(V204 &amp; K204 &amp; L204,'azure-vm-prices-base'!G$2:H$118, 2, 0),"")</f>
        <v>0</v>
      </c>
      <c r="V204" s="4">
        <f>IF(Q204="YES", IF(O204="YES" , _xlfn.MINIFS('azure-vm-prices-base'!C$2:C$117, 'azure-vm-prices-base'!A$2:A$117,"&gt;="&amp;F204*(100-$B$2)/100, 'azure-vm-prices-base'!B$2:B$117,"&gt;="&amp;G204*(100-$B$2)/100, 'azure-vm-prices-base'!D$2:D$117,K204, 'azure-vm-prices-base'!E$2:E$117,L204), _xlfn.MINIFS('azure-vm-prices-base'!I$2:I$117, 'azure-vm-prices-base'!A$2:A$117,"&gt;="&amp;F204*(100-$B$2)/100, 'azure-vm-prices-base'!B$2:B$117,"&gt;="&amp;G204*(100-$B$2)/100, 'azure-vm-prices-base'!D$2:D$117,K204, 'azure-vm-prices-base'!E$2:E$117,L204)),"")</f>
        <v>0</v>
      </c>
      <c r="W204" s="4">
        <f>IF(Q204="YES",VLOOKUP(X204 &amp; K204 &amp; L204,'azure-vm-prices-1Y'!G$2:H$118  , 2, 0),"")</f>
        <v>0</v>
      </c>
      <c r="X204" s="4">
        <f>IF(Q204="YES", IF(O204="YES" , _xlfn.MINIFS('azure-vm-prices-1Y'!C$2:C$117,   'azure-vm-prices-1Y'!A$2:A$117  ,"&gt;="&amp;F204*(100-$B$2)/100, 'azure-vm-prices-1Y'!B$2:B$117  ,"&gt;="&amp;G204*(100-$B$2)/100, 'azure-vm-prices-1Y'!D$2:D$117,  K204, 'azure-vm-prices-1Y'!E$2:E$117,  L204), _xlfn.MINIFS('azure-vm-prices-1Y'!I$2:I$117,   'azure-vm-prices-1Y'!A$2:A$117  ,"&gt;="&amp;F204*(100-$B$2)/100, 'azure-vm-prices-1Y'!B$2:B$117,  "&gt;="&amp;G204*(100-$B$2)/100, 'azure-vm-prices-1Y'!D$2:D$117,  K204, 'azure-vm-prices-1Y'!E$2:E$117,  L204)),"")</f>
        <v>0</v>
      </c>
      <c r="Y204" s="4">
        <f>IF(Q204="YES",VLOOKUP(Z204 &amp; K204 &amp; L204,'azure-vm-prices-3Y'!G$2:H$118  , 2, 0),"")</f>
        <v>0</v>
      </c>
      <c r="Z204" s="4">
        <f>IF(Q204="YES", IF(O204="YES" , _xlfn.MINIFS('azure-vm-prices-3Y'!C$2:C$117,   'azure-vm-prices-3Y'!A$2:A$117  ,"&gt;="&amp;F204*(100-$B$2)/100, 'azure-vm-prices-3Y'!B$2:B$117  ,"&gt;="&amp;G204*(100-$B$2)/100, 'azure-vm-prices-3Y'!D$2:D$117,  K204, 'azure-vm-prices-3Y'!E$2:E$117,  L204), _xlfn.MINIFS('azure-vm-prices-3Y'!I$2:I$117,   'azure-vm-prices-3Y'!A$2:A$117  ,"&gt;="&amp;F204*(100-$B$2)/100, 'azure-vm-prices-3Y'!B$2:B$117,  "&gt;="&amp;G204*(100-$B$2)/100, 'azure-vm-prices-3Y'!D$2:D$117,  K204, 'azure-vm-prices-3Y'!E$2:E$117,  L204)),"")</f>
        <v>0</v>
      </c>
      <c r="AA204" s="4">
        <f>IF(Q204="YES",N204*V204*12,"")</f>
        <v>0</v>
      </c>
      <c r="AB204" s="4">
        <f>IF(Q204="YES",X204*8760,"")</f>
        <v>0</v>
      </c>
      <c r="AC204" s="4">
        <f>IF(Q204="YES",Z204*8760,"")</f>
        <v>0</v>
      </c>
      <c r="AD204" s="4">
        <f>IF(Q204="YES",IF(P204="YES", MIN(AA204:AC204), AA204),"")</f>
        <v>0</v>
      </c>
      <c r="AE204" s="4">
        <f>IF(AND(I204="STANDARD",Q204="YES",H204&lt;'azure-standard-disk-prices'!B2, H204&gt;0),1+IF(M204="YES",1),"")</f>
        <v>0</v>
      </c>
      <c r="AF204" s="4">
        <f>IF(AND(I204="STANDARD",Q204="YES",H204&gt;'azure-standard-disk-prices'!B2,H204&lt;'azure-standard-disk-prices'!B3),1+IF(M204="YES",1),"")</f>
        <v>0</v>
      </c>
      <c r="AG204" s="4">
        <f>IF(AND(I204="STANDARD",Q204="YES",H204&gt;'azure-standard-disk-prices'!B3,H204&lt;'azure-standard-disk-prices'!B4),1+IF(M204="YES",1),"")</f>
        <v>0</v>
      </c>
      <c r="AH204" s="4">
        <f>IF(AND(I204="STANDARD",Q204="YES",H204&gt;'azure-standard-disk-prices'!B4,H204&lt;'azure-standard-disk-prices'!B5),1+IF(M204="YES",1),"")</f>
        <v>0</v>
      </c>
      <c r="AI204" s="4">
        <f>IF(AND(I204="STANDARD",Q204="YES",H204&gt;'azure-standard-disk-prices'!B5,H204&lt;'azure-standard-disk-prices'!B6),1+IF(M204="YES",1),"")</f>
        <v>0</v>
      </c>
      <c r="AJ204" s="4">
        <f>IF(AND(I204="STANDARD",Q204="YES",H204&gt;'azure-standard-disk-prices'!B6,H204&lt;'azure-standard-disk-prices'!B7),1+IF(M204="YES",1),"")</f>
        <v>0</v>
      </c>
      <c r="AK204" s="4">
        <f>IF(AND(I204="STANDARD",Q204="YES",H204&gt;'azure-standard-disk-prices'!B7,H204&lt;'azure-standard-disk-prices'!B8),1+IF(M204="YES",1),"")</f>
        <v>0</v>
      </c>
      <c r="AL204" s="4">
        <f>IF(AND(I204="STANDARD",Q204="YES",H204&gt;'azure-standard-disk-prices'!B8,H204&lt;'azure-standard-disk-prices'!B9),1+IF(M204="YES",1),"")</f>
        <v>0</v>
      </c>
      <c r="AM204" s="4">
        <f>IF(AND(I203="PREMIUM",Q203="YES",H203&lt;'azure-premium-disk-prices'!B2,H203&gt;0),1+IF(M203="YES",1),"")</f>
        <v>0</v>
      </c>
      <c r="AN204" s="4">
        <f>IF(AND(I203="PREMIUM",Q203="YES",H203&gt;'azure-premium-disk-prices'!B2,H203&lt;'azure-premium-disk-prices'!B3),1+IF(M203="YES",1),"")</f>
        <v>0</v>
      </c>
      <c r="AO204" s="4">
        <f>IF(AND(I203="PREMIUM",Q203="YES",H203&gt;'azure-premium-disk-prices'!B3,H203&lt;'azure-premium-disk-prices'!B4),1+IF(M203="YES",1),"")</f>
        <v>0</v>
      </c>
      <c r="AP204" s="4">
        <f>IF(AND(I203="PREMIUM",Q203="YES",H203&gt;'azure-premium-disk-prices'!B4,H203&lt;'azure-premium-disk-prices'!B5),1+IF(M203="YES",1),"")</f>
        <v>0</v>
      </c>
      <c r="AQ204" s="4">
        <f>IF(AND(I203="PREMIUM",Q203="YES",H203&gt;'azure-premium-disk-prices'!B5,H203&lt;'azure-premium-disk-prices'!B6),1+IF(M203="YES",1),"")</f>
        <v>0</v>
      </c>
      <c r="AR204" s="4">
        <f>IF(AND(I203="PREMIUM",Q203="YES",H203&gt;'azure-premium-disk-prices'!B6,H203&lt;'azure-premium-disk-prices'!B7),1+IF(M203="YES",1),"")</f>
        <v>0</v>
      </c>
      <c r="AS204" s="4">
        <f>IF(AND(I203="PREMIUM",Q203="YES",H203&gt;'azure-premium-disk-prices'!B7,H203&lt;'azure-premium-disk-prices'!B8),1+IF(M203="YES",1),"")</f>
        <v>0</v>
      </c>
      <c r="AT204" s="4">
        <f>IF(AND(I203="PREMIUM",Q203="YES",H203&gt;'azure-premium-disk-prices'!B8,H203&lt;'azure-premium-disk-prices'!B9),1+IF(M203="YES",1),"")</f>
        <v>0</v>
      </c>
      <c r="AU204" s="4">
        <f>IF(AND(M204="YES", Q204="YES"),1,"")</f>
        <v>0</v>
      </c>
      <c r="AV204" s="4">
        <f>IF(AND(J204="STANDARD", Q204="YES"), IF(M204="YES",2,1) ,"")</f>
        <v>0</v>
      </c>
      <c r="AW204" s="4">
        <f>IF( AND(J204="PREMIUM",  Q204="YES"), IF(M204="YES",2,1) ,"")</f>
        <v>0</v>
      </c>
    </row>
    <row r="205" spans="5:49">
      <c r="E205" s="3"/>
      <c r="F205" s="3"/>
      <c r="G205" s="3"/>
      <c r="H205" s="3"/>
      <c r="I205" s="3" t="s">
        <v>10</v>
      </c>
      <c r="J205" s="3" t="s">
        <v>10</v>
      </c>
      <c r="K205" s="3" t="s">
        <v>7</v>
      </c>
      <c r="L205" s="3" t="s">
        <v>7</v>
      </c>
      <c r="M205" s="3" t="s">
        <v>7</v>
      </c>
      <c r="N205" s="3">
        <v>730</v>
      </c>
      <c r="O205" s="3" t="s">
        <v>7</v>
      </c>
      <c r="P205" s="3" t="s">
        <v>3</v>
      </c>
      <c r="Q205" s="3">
        <f>IF(AND(E205&lt;&gt;"", F205&lt;&gt;"", G205&lt;&gt;"", H205&lt;&gt;"", I205&lt;&gt;"", J205&lt;&gt;"", K205&lt;&gt;"", L205&lt;&gt;"", M205&lt;&gt;"", N205&lt;&gt;"", O205&lt;&gt;""),"YES","NO")</f>
        <v>0</v>
      </c>
      <c r="R205" s="4">
        <f>IF(AD205=AA205, U205, IF(AD205=AB205,W205,Y205))</f>
        <v>0</v>
      </c>
      <c r="S205" s="4">
        <f>AD205</f>
        <v>0</v>
      </c>
      <c r="T205" s="4">
        <f> IF(AA205="" ,"",IF(AD205=AA205, "PAYG", IF(AD205=AB205,"1Y RI","3Y RI")))</f>
        <v>0</v>
      </c>
      <c r="U205" s="4">
        <f>IF(Q205="YES",VLOOKUP(V205 &amp; K205 &amp; L205,'azure-vm-prices-base'!G$2:H$118, 2, 0),"")</f>
        <v>0</v>
      </c>
      <c r="V205" s="4">
        <f>IF(Q205="YES", IF(O205="YES" , _xlfn.MINIFS('azure-vm-prices-base'!C$2:C$117, 'azure-vm-prices-base'!A$2:A$117,"&gt;="&amp;F205*(100-$B$2)/100, 'azure-vm-prices-base'!B$2:B$117,"&gt;="&amp;G205*(100-$B$2)/100, 'azure-vm-prices-base'!D$2:D$117,K205, 'azure-vm-prices-base'!E$2:E$117,L205), _xlfn.MINIFS('azure-vm-prices-base'!I$2:I$117, 'azure-vm-prices-base'!A$2:A$117,"&gt;="&amp;F205*(100-$B$2)/100, 'azure-vm-prices-base'!B$2:B$117,"&gt;="&amp;G205*(100-$B$2)/100, 'azure-vm-prices-base'!D$2:D$117,K205, 'azure-vm-prices-base'!E$2:E$117,L205)),"")</f>
        <v>0</v>
      </c>
      <c r="W205" s="4">
        <f>IF(Q205="YES",VLOOKUP(X205 &amp; K205 &amp; L205,'azure-vm-prices-1Y'!G$2:H$118  , 2, 0),"")</f>
        <v>0</v>
      </c>
      <c r="X205" s="4">
        <f>IF(Q205="YES", IF(O205="YES" , _xlfn.MINIFS('azure-vm-prices-1Y'!C$2:C$117,   'azure-vm-prices-1Y'!A$2:A$117  ,"&gt;="&amp;F205*(100-$B$2)/100, 'azure-vm-prices-1Y'!B$2:B$117  ,"&gt;="&amp;G205*(100-$B$2)/100, 'azure-vm-prices-1Y'!D$2:D$117,  K205, 'azure-vm-prices-1Y'!E$2:E$117,  L205), _xlfn.MINIFS('azure-vm-prices-1Y'!I$2:I$117,   'azure-vm-prices-1Y'!A$2:A$117  ,"&gt;="&amp;F205*(100-$B$2)/100, 'azure-vm-prices-1Y'!B$2:B$117,  "&gt;="&amp;G205*(100-$B$2)/100, 'azure-vm-prices-1Y'!D$2:D$117,  K205, 'azure-vm-prices-1Y'!E$2:E$117,  L205)),"")</f>
        <v>0</v>
      </c>
      <c r="Y205" s="4">
        <f>IF(Q205="YES",VLOOKUP(Z205 &amp; K205 &amp; L205,'azure-vm-prices-3Y'!G$2:H$118  , 2, 0),"")</f>
        <v>0</v>
      </c>
      <c r="Z205" s="4">
        <f>IF(Q205="YES", IF(O205="YES" , _xlfn.MINIFS('azure-vm-prices-3Y'!C$2:C$117,   'azure-vm-prices-3Y'!A$2:A$117  ,"&gt;="&amp;F205*(100-$B$2)/100, 'azure-vm-prices-3Y'!B$2:B$117  ,"&gt;="&amp;G205*(100-$B$2)/100, 'azure-vm-prices-3Y'!D$2:D$117,  K205, 'azure-vm-prices-3Y'!E$2:E$117,  L205), _xlfn.MINIFS('azure-vm-prices-3Y'!I$2:I$117,   'azure-vm-prices-3Y'!A$2:A$117  ,"&gt;="&amp;F205*(100-$B$2)/100, 'azure-vm-prices-3Y'!B$2:B$117,  "&gt;="&amp;G205*(100-$B$2)/100, 'azure-vm-prices-3Y'!D$2:D$117,  K205, 'azure-vm-prices-3Y'!E$2:E$117,  L205)),"")</f>
        <v>0</v>
      </c>
      <c r="AA205" s="4">
        <f>IF(Q205="YES",N205*V205*12,"")</f>
        <v>0</v>
      </c>
      <c r="AB205" s="4">
        <f>IF(Q205="YES",X205*8760,"")</f>
        <v>0</v>
      </c>
      <c r="AC205" s="4">
        <f>IF(Q205="YES",Z205*8760,"")</f>
        <v>0</v>
      </c>
      <c r="AD205" s="4">
        <f>IF(Q205="YES",IF(P205="YES", MIN(AA205:AC205), AA205),"")</f>
        <v>0</v>
      </c>
      <c r="AE205" s="4">
        <f>IF(AND(I205="STANDARD",Q205="YES",H205&lt;'azure-standard-disk-prices'!B2, H205&gt;0),1+IF(M205="YES",1),"")</f>
        <v>0</v>
      </c>
      <c r="AF205" s="4">
        <f>IF(AND(I205="STANDARD",Q205="YES",H205&gt;'azure-standard-disk-prices'!B2,H205&lt;'azure-standard-disk-prices'!B3),1+IF(M205="YES",1),"")</f>
        <v>0</v>
      </c>
      <c r="AG205" s="4">
        <f>IF(AND(I205="STANDARD",Q205="YES",H205&gt;'azure-standard-disk-prices'!B3,H205&lt;'azure-standard-disk-prices'!B4),1+IF(M205="YES",1),"")</f>
        <v>0</v>
      </c>
      <c r="AH205" s="4">
        <f>IF(AND(I205="STANDARD",Q205="YES",H205&gt;'azure-standard-disk-prices'!B4,H205&lt;'azure-standard-disk-prices'!B5),1+IF(M205="YES",1),"")</f>
        <v>0</v>
      </c>
      <c r="AI205" s="4">
        <f>IF(AND(I205="STANDARD",Q205="YES",H205&gt;'azure-standard-disk-prices'!B5,H205&lt;'azure-standard-disk-prices'!B6),1+IF(M205="YES",1),"")</f>
        <v>0</v>
      </c>
      <c r="AJ205" s="4">
        <f>IF(AND(I205="STANDARD",Q205="YES",H205&gt;'azure-standard-disk-prices'!B6,H205&lt;'azure-standard-disk-prices'!B7),1+IF(M205="YES",1),"")</f>
        <v>0</v>
      </c>
      <c r="AK205" s="4">
        <f>IF(AND(I205="STANDARD",Q205="YES",H205&gt;'azure-standard-disk-prices'!B7,H205&lt;'azure-standard-disk-prices'!B8),1+IF(M205="YES",1),"")</f>
        <v>0</v>
      </c>
      <c r="AL205" s="4">
        <f>IF(AND(I205="STANDARD",Q205="YES",H205&gt;'azure-standard-disk-prices'!B8,H205&lt;'azure-standard-disk-prices'!B9),1+IF(M205="YES",1),"")</f>
        <v>0</v>
      </c>
      <c r="AM205" s="4">
        <f>IF(AND(I204="PREMIUM",Q204="YES",H204&lt;'azure-premium-disk-prices'!B2,H204&gt;0),1+IF(M204="YES",1),"")</f>
        <v>0</v>
      </c>
      <c r="AN205" s="4">
        <f>IF(AND(I204="PREMIUM",Q204="YES",H204&gt;'azure-premium-disk-prices'!B2,H204&lt;'azure-premium-disk-prices'!B3),1+IF(M204="YES",1),"")</f>
        <v>0</v>
      </c>
      <c r="AO205" s="4">
        <f>IF(AND(I204="PREMIUM",Q204="YES",H204&gt;'azure-premium-disk-prices'!B3,H204&lt;'azure-premium-disk-prices'!B4),1+IF(M204="YES",1),"")</f>
        <v>0</v>
      </c>
      <c r="AP205" s="4">
        <f>IF(AND(I204="PREMIUM",Q204="YES",H204&gt;'azure-premium-disk-prices'!B4,H204&lt;'azure-premium-disk-prices'!B5),1+IF(M204="YES",1),"")</f>
        <v>0</v>
      </c>
      <c r="AQ205" s="4">
        <f>IF(AND(I204="PREMIUM",Q204="YES",H204&gt;'azure-premium-disk-prices'!B5,H204&lt;'azure-premium-disk-prices'!B6),1+IF(M204="YES",1),"")</f>
        <v>0</v>
      </c>
      <c r="AR205" s="4">
        <f>IF(AND(I204="PREMIUM",Q204="YES",H204&gt;'azure-premium-disk-prices'!B6,H204&lt;'azure-premium-disk-prices'!B7),1+IF(M204="YES",1),"")</f>
        <v>0</v>
      </c>
      <c r="AS205" s="4">
        <f>IF(AND(I204="PREMIUM",Q204="YES",H204&gt;'azure-premium-disk-prices'!B7,H204&lt;'azure-premium-disk-prices'!B8),1+IF(M204="YES",1),"")</f>
        <v>0</v>
      </c>
      <c r="AT205" s="4">
        <f>IF(AND(I204="PREMIUM",Q204="YES",H204&gt;'azure-premium-disk-prices'!B8,H204&lt;'azure-premium-disk-prices'!B9),1+IF(M204="YES",1),"")</f>
        <v>0</v>
      </c>
      <c r="AU205" s="4">
        <f>IF(AND(M205="YES", Q205="YES"),1,"")</f>
        <v>0</v>
      </c>
      <c r="AV205" s="4">
        <f>IF(AND(J205="STANDARD", Q205="YES"), IF(M205="YES",2,1) ,"")</f>
        <v>0</v>
      </c>
      <c r="AW205" s="4">
        <f>IF( AND(J205="PREMIUM",  Q205="YES"), IF(M205="YES",2,1) ,"")</f>
        <v>0</v>
      </c>
    </row>
    <row r="206" spans="5:49">
      <c r="E206" s="3"/>
      <c r="F206" s="3"/>
      <c r="G206" s="3"/>
      <c r="H206" s="3"/>
      <c r="I206" s="3" t="s">
        <v>10</v>
      </c>
      <c r="J206" s="3" t="s">
        <v>10</v>
      </c>
      <c r="K206" s="3" t="s">
        <v>7</v>
      </c>
      <c r="L206" s="3" t="s">
        <v>7</v>
      </c>
      <c r="M206" s="3" t="s">
        <v>7</v>
      </c>
      <c r="N206" s="3">
        <v>730</v>
      </c>
      <c r="O206" s="3" t="s">
        <v>7</v>
      </c>
      <c r="P206" s="3" t="s">
        <v>3</v>
      </c>
      <c r="Q206" s="3">
        <f>IF(AND(E206&lt;&gt;"", F206&lt;&gt;"", G206&lt;&gt;"", H206&lt;&gt;"", I206&lt;&gt;"", J206&lt;&gt;"", K206&lt;&gt;"", L206&lt;&gt;"", M206&lt;&gt;"", N206&lt;&gt;"", O206&lt;&gt;""),"YES","NO")</f>
        <v>0</v>
      </c>
      <c r="R206" s="4">
        <f>IF(AD206=AA206, U206, IF(AD206=AB206,W206,Y206))</f>
        <v>0</v>
      </c>
      <c r="S206" s="4">
        <f>AD206</f>
        <v>0</v>
      </c>
      <c r="T206" s="4">
        <f> IF(AA206="" ,"",IF(AD206=AA206, "PAYG", IF(AD206=AB206,"1Y RI","3Y RI")))</f>
        <v>0</v>
      </c>
      <c r="U206" s="4">
        <f>IF(Q206="YES",VLOOKUP(V206 &amp; K206 &amp; L206,'azure-vm-prices-base'!G$2:H$118, 2, 0),"")</f>
        <v>0</v>
      </c>
      <c r="V206" s="4">
        <f>IF(Q206="YES", IF(O206="YES" , _xlfn.MINIFS('azure-vm-prices-base'!C$2:C$117, 'azure-vm-prices-base'!A$2:A$117,"&gt;="&amp;F206*(100-$B$2)/100, 'azure-vm-prices-base'!B$2:B$117,"&gt;="&amp;G206*(100-$B$2)/100, 'azure-vm-prices-base'!D$2:D$117,K206, 'azure-vm-prices-base'!E$2:E$117,L206), _xlfn.MINIFS('azure-vm-prices-base'!I$2:I$117, 'azure-vm-prices-base'!A$2:A$117,"&gt;="&amp;F206*(100-$B$2)/100, 'azure-vm-prices-base'!B$2:B$117,"&gt;="&amp;G206*(100-$B$2)/100, 'azure-vm-prices-base'!D$2:D$117,K206, 'azure-vm-prices-base'!E$2:E$117,L206)),"")</f>
        <v>0</v>
      </c>
      <c r="W206" s="4">
        <f>IF(Q206="YES",VLOOKUP(X206 &amp; K206 &amp; L206,'azure-vm-prices-1Y'!G$2:H$118  , 2, 0),"")</f>
        <v>0</v>
      </c>
      <c r="X206" s="4">
        <f>IF(Q206="YES", IF(O206="YES" , _xlfn.MINIFS('azure-vm-prices-1Y'!C$2:C$117,   'azure-vm-prices-1Y'!A$2:A$117  ,"&gt;="&amp;F206*(100-$B$2)/100, 'azure-vm-prices-1Y'!B$2:B$117  ,"&gt;="&amp;G206*(100-$B$2)/100, 'azure-vm-prices-1Y'!D$2:D$117,  K206, 'azure-vm-prices-1Y'!E$2:E$117,  L206), _xlfn.MINIFS('azure-vm-prices-1Y'!I$2:I$117,   'azure-vm-prices-1Y'!A$2:A$117  ,"&gt;="&amp;F206*(100-$B$2)/100, 'azure-vm-prices-1Y'!B$2:B$117,  "&gt;="&amp;G206*(100-$B$2)/100, 'azure-vm-prices-1Y'!D$2:D$117,  K206, 'azure-vm-prices-1Y'!E$2:E$117,  L206)),"")</f>
        <v>0</v>
      </c>
      <c r="Y206" s="4">
        <f>IF(Q206="YES",VLOOKUP(Z206 &amp; K206 &amp; L206,'azure-vm-prices-3Y'!G$2:H$118  , 2, 0),"")</f>
        <v>0</v>
      </c>
      <c r="Z206" s="4">
        <f>IF(Q206="YES", IF(O206="YES" , _xlfn.MINIFS('azure-vm-prices-3Y'!C$2:C$117,   'azure-vm-prices-3Y'!A$2:A$117  ,"&gt;="&amp;F206*(100-$B$2)/100, 'azure-vm-prices-3Y'!B$2:B$117  ,"&gt;="&amp;G206*(100-$B$2)/100, 'azure-vm-prices-3Y'!D$2:D$117,  K206, 'azure-vm-prices-3Y'!E$2:E$117,  L206), _xlfn.MINIFS('azure-vm-prices-3Y'!I$2:I$117,   'azure-vm-prices-3Y'!A$2:A$117  ,"&gt;="&amp;F206*(100-$B$2)/100, 'azure-vm-prices-3Y'!B$2:B$117,  "&gt;="&amp;G206*(100-$B$2)/100, 'azure-vm-prices-3Y'!D$2:D$117,  K206, 'azure-vm-prices-3Y'!E$2:E$117,  L206)),"")</f>
        <v>0</v>
      </c>
      <c r="AA206" s="4">
        <f>IF(Q206="YES",N206*V206*12,"")</f>
        <v>0</v>
      </c>
      <c r="AB206" s="4">
        <f>IF(Q206="YES",X206*8760,"")</f>
        <v>0</v>
      </c>
      <c r="AC206" s="4">
        <f>IF(Q206="YES",Z206*8760,"")</f>
        <v>0</v>
      </c>
      <c r="AD206" s="4">
        <f>IF(Q206="YES",IF(P206="YES", MIN(AA206:AC206), AA206),"")</f>
        <v>0</v>
      </c>
      <c r="AE206" s="4">
        <f>IF(AND(I206="STANDARD",Q206="YES",H206&lt;'azure-standard-disk-prices'!B2, H206&gt;0),1+IF(M206="YES",1),"")</f>
        <v>0</v>
      </c>
      <c r="AF206" s="4">
        <f>IF(AND(I206="STANDARD",Q206="YES",H206&gt;'azure-standard-disk-prices'!B2,H206&lt;'azure-standard-disk-prices'!B3),1+IF(M206="YES",1),"")</f>
        <v>0</v>
      </c>
      <c r="AG206" s="4">
        <f>IF(AND(I206="STANDARD",Q206="YES",H206&gt;'azure-standard-disk-prices'!B3,H206&lt;'azure-standard-disk-prices'!B4),1+IF(M206="YES",1),"")</f>
        <v>0</v>
      </c>
      <c r="AH206" s="4">
        <f>IF(AND(I206="STANDARD",Q206="YES",H206&gt;'azure-standard-disk-prices'!B4,H206&lt;'azure-standard-disk-prices'!B5),1+IF(M206="YES",1),"")</f>
        <v>0</v>
      </c>
      <c r="AI206" s="4">
        <f>IF(AND(I206="STANDARD",Q206="YES",H206&gt;'azure-standard-disk-prices'!B5,H206&lt;'azure-standard-disk-prices'!B6),1+IF(M206="YES",1),"")</f>
        <v>0</v>
      </c>
      <c r="AJ206" s="4">
        <f>IF(AND(I206="STANDARD",Q206="YES",H206&gt;'azure-standard-disk-prices'!B6,H206&lt;'azure-standard-disk-prices'!B7),1+IF(M206="YES",1),"")</f>
        <v>0</v>
      </c>
      <c r="AK206" s="4">
        <f>IF(AND(I206="STANDARD",Q206="YES",H206&gt;'azure-standard-disk-prices'!B7,H206&lt;'azure-standard-disk-prices'!B8),1+IF(M206="YES",1),"")</f>
        <v>0</v>
      </c>
      <c r="AL206" s="4">
        <f>IF(AND(I206="STANDARD",Q206="YES",H206&gt;'azure-standard-disk-prices'!B8,H206&lt;'azure-standard-disk-prices'!B9),1+IF(M206="YES",1),"")</f>
        <v>0</v>
      </c>
      <c r="AM206" s="4">
        <f>IF(AND(I205="PREMIUM",Q205="YES",H205&lt;'azure-premium-disk-prices'!B2,H205&gt;0),1+IF(M205="YES",1),"")</f>
        <v>0</v>
      </c>
      <c r="AN206" s="4">
        <f>IF(AND(I205="PREMIUM",Q205="YES",H205&gt;'azure-premium-disk-prices'!B2,H205&lt;'azure-premium-disk-prices'!B3),1+IF(M205="YES",1),"")</f>
        <v>0</v>
      </c>
      <c r="AO206" s="4">
        <f>IF(AND(I205="PREMIUM",Q205="YES",H205&gt;'azure-premium-disk-prices'!B3,H205&lt;'azure-premium-disk-prices'!B4),1+IF(M205="YES",1),"")</f>
        <v>0</v>
      </c>
      <c r="AP206" s="4">
        <f>IF(AND(I205="PREMIUM",Q205="YES",H205&gt;'azure-premium-disk-prices'!B4,H205&lt;'azure-premium-disk-prices'!B5),1+IF(M205="YES",1),"")</f>
        <v>0</v>
      </c>
      <c r="AQ206" s="4">
        <f>IF(AND(I205="PREMIUM",Q205="YES",H205&gt;'azure-premium-disk-prices'!B5,H205&lt;'azure-premium-disk-prices'!B6),1+IF(M205="YES",1),"")</f>
        <v>0</v>
      </c>
      <c r="AR206" s="4">
        <f>IF(AND(I205="PREMIUM",Q205="YES",H205&gt;'azure-premium-disk-prices'!B6,H205&lt;'azure-premium-disk-prices'!B7),1+IF(M205="YES",1),"")</f>
        <v>0</v>
      </c>
      <c r="AS206" s="4">
        <f>IF(AND(I205="PREMIUM",Q205="YES",H205&gt;'azure-premium-disk-prices'!B7,H205&lt;'azure-premium-disk-prices'!B8),1+IF(M205="YES",1),"")</f>
        <v>0</v>
      </c>
      <c r="AT206" s="4">
        <f>IF(AND(I205="PREMIUM",Q205="YES",H205&gt;'azure-premium-disk-prices'!B8,H205&lt;'azure-premium-disk-prices'!B9),1+IF(M205="YES",1),"")</f>
        <v>0</v>
      </c>
      <c r="AU206" s="4">
        <f>IF(AND(M206="YES", Q206="YES"),1,"")</f>
        <v>0</v>
      </c>
      <c r="AV206" s="4">
        <f>IF(AND(J206="STANDARD", Q206="YES"), IF(M206="YES",2,1) ,"")</f>
        <v>0</v>
      </c>
      <c r="AW206" s="4">
        <f>IF( AND(J206="PREMIUM",  Q206="YES"), IF(M206="YES",2,1) ,"")</f>
        <v>0</v>
      </c>
    </row>
    <row r="207" spans="5:49">
      <c r="E207" s="3"/>
      <c r="F207" s="3"/>
      <c r="G207" s="3"/>
      <c r="H207" s="3"/>
      <c r="I207" s="3" t="s">
        <v>10</v>
      </c>
      <c r="J207" s="3" t="s">
        <v>10</v>
      </c>
      <c r="K207" s="3" t="s">
        <v>7</v>
      </c>
      <c r="L207" s="3" t="s">
        <v>7</v>
      </c>
      <c r="M207" s="3" t="s">
        <v>7</v>
      </c>
      <c r="N207" s="3">
        <v>730</v>
      </c>
      <c r="O207" s="3" t="s">
        <v>7</v>
      </c>
      <c r="P207" s="3" t="s">
        <v>3</v>
      </c>
      <c r="Q207" s="3">
        <f>IF(AND(E207&lt;&gt;"", F207&lt;&gt;"", G207&lt;&gt;"", H207&lt;&gt;"", I207&lt;&gt;"", J207&lt;&gt;"", K207&lt;&gt;"", L207&lt;&gt;"", M207&lt;&gt;"", N207&lt;&gt;"", O207&lt;&gt;""),"YES","NO")</f>
        <v>0</v>
      </c>
      <c r="R207" s="4">
        <f>IF(AD207=AA207, U207, IF(AD207=AB207,W207,Y207))</f>
        <v>0</v>
      </c>
      <c r="S207" s="4">
        <f>AD207</f>
        <v>0</v>
      </c>
      <c r="T207" s="4">
        <f> IF(AA207="" ,"",IF(AD207=AA207, "PAYG", IF(AD207=AB207,"1Y RI","3Y RI")))</f>
        <v>0</v>
      </c>
      <c r="U207" s="4">
        <f>IF(Q207="YES",VLOOKUP(V207 &amp; K207 &amp; L207,'azure-vm-prices-base'!G$2:H$118, 2, 0),"")</f>
        <v>0</v>
      </c>
      <c r="V207" s="4">
        <f>IF(Q207="YES", IF(O207="YES" , _xlfn.MINIFS('azure-vm-prices-base'!C$2:C$117, 'azure-vm-prices-base'!A$2:A$117,"&gt;="&amp;F207*(100-$B$2)/100, 'azure-vm-prices-base'!B$2:B$117,"&gt;="&amp;G207*(100-$B$2)/100, 'azure-vm-prices-base'!D$2:D$117,K207, 'azure-vm-prices-base'!E$2:E$117,L207), _xlfn.MINIFS('azure-vm-prices-base'!I$2:I$117, 'azure-vm-prices-base'!A$2:A$117,"&gt;="&amp;F207*(100-$B$2)/100, 'azure-vm-prices-base'!B$2:B$117,"&gt;="&amp;G207*(100-$B$2)/100, 'azure-vm-prices-base'!D$2:D$117,K207, 'azure-vm-prices-base'!E$2:E$117,L207)),"")</f>
        <v>0</v>
      </c>
      <c r="W207" s="4">
        <f>IF(Q207="YES",VLOOKUP(X207 &amp; K207 &amp; L207,'azure-vm-prices-1Y'!G$2:H$118  , 2, 0),"")</f>
        <v>0</v>
      </c>
      <c r="X207" s="4">
        <f>IF(Q207="YES", IF(O207="YES" , _xlfn.MINIFS('azure-vm-prices-1Y'!C$2:C$117,   'azure-vm-prices-1Y'!A$2:A$117  ,"&gt;="&amp;F207*(100-$B$2)/100, 'azure-vm-prices-1Y'!B$2:B$117  ,"&gt;="&amp;G207*(100-$B$2)/100, 'azure-vm-prices-1Y'!D$2:D$117,  K207, 'azure-vm-prices-1Y'!E$2:E$117,  L207), _xlfn.MINIFS('azure-vm-prices-1Y'!I$2:I$117,   'azure-vm-prices-1Y'!A$2:A$117  ,"&gt;="&amp;F207*(100-$B$2)/100, 'azure-vm-prices-1Y'!B$2:B$117,  "&gt;="&amp;G207*(100-$B$2)/100, 'azure-vm-prices-1Y'!D$2:D$117,  K207, 'azure-vm-prices-1Y'!E$2:E$117,  L207)),"")</f>
        <v>0</v>
      </c>
      <c r="Y207" s="4">
        <f>IF(Q207="YES",VLOOKUP(Z207 &amp; K207 &amp; L207,'azure-vm-prices-3Y'!G$2:H$118  , 2, 0),"")</f>
        <v>0</v>
      </c>
      <c r="Z207" s="4">
        <f>IF(Q207="YES", IF(O207="YES" , _xlfn.MINIFS('azure-vm-prices-3Y'!C$2:C$117,   'azure-vm-prices-3Y'!A$2:A$117  ,"&gt;="&amp;F207*(100-$B$2)/100, 'azure-vm-prices-3Y'!B$2:B$117  ,"&gt;="&amp;G207*(100-$B$2)/100, 'azure-vm-prices-3Y'!D$2:D$117,  K207, 'azure-vm-prices-3Y'!E$2:E$117,  L207), _xlfn.MINIFS('azure-vm-prices-3Y'!I$2:I$117,   'azure-vm-prices-3Y'!A$2:A$117  ,"&gt;="&amp;F207*(100-$B$2)/100, 'azure-vm-prices-3Y'!B$2:B$117,  "&gt;="&amp;G207*(100-$B$2)/100, 'azure-vm-prices-3Y'!D$2:D$117,  K207, 'azure-vm-prices-3Y'!E$2:E$117,  L207)),"")</f>
        <v>0</v>
      </c>
      <c r="AA207" s="4">
        <f>IF(Q207="YES",N207*V207*12,"")</f>
        <v>0</v>
      </c>
      <c r="AB207" s="4">
        <f>IF(Q207="YES",X207*8760,"")</f>
        <v>0</v>
      </c>
      <c r="AC207" s="4">
        <f>IF(Q207="YES",Z207*8760,"")</f>
        <v>0</v>
      </c>
      <c r="AD207" s="4">
        <f>IF(Q207="YES",IF(P207="YES", MIN(AA207:AC207), AA207),"")</f>
        <v>0</v>
      </c>
      <c r="AE207" s="4">
        <f>IF(AND(I207="STANDARD",Q207="YES",H207&lt;'azure-standard-disk-prices'!B2, H207&gt;0),1+IF(M207="YES",1),"")</f>
        <v>0</v>
      </c>
      <c r="AF207" s="4">
        <f>IF(AND(I207="STANDARD",Q207="YES",H207&gt;'azure-standard-disk-prices'!B2,H207&lt;'azure-standard-disk-prices'!B3),1+IF(M207="YES",1),"")</f>
        <v>0</v>
      </c>
      <c r="AG207" s="4">
        <f>IF(AND(I207="STANDARD",Q207="YES",H207&gt;'azure-standard-disk-prices'!B3,H207&lt;'azure-standard-disk-prices'!B4),1+IF(M207="YES",1),"")</f>
        <v>0</v>
      </c>
      <c r="AH207" s="4">
        <f>IF(AND(I207="STANDARD",Q207="YES",H207&gt;'azure-standard-disk-prices'!B4,H207&lt;'azure-standard-disk-prices'!B5),1+IF(M207="YES",1),"")</f>
        <v>0</v>
      </c>
      <c r="AI207" s="4">
        <f>IF(AND(I207="STANDARD",Q207="YES",H207&gt;'azure-standard-disk-prices'!B5,H207&lt;'azure-standard-disk-prices'!B6),1+IF(M207="YES",1),"")</f>
        <v>0</v>
      </c>
      <c r="AJ207" s="4">
        <f>IF(AND(I207="STANDARD",Q207="YES",H207&gt;'azure-standard-disk-prices'!B6,H207&lt;'azure-standard-disk-prices'!B7),1+IF(M207="YES",1),"")</f>
        <v>0</v>
      </c>
      <c r="AK207" s="4">
        <f>IF(AND(I207="STANDARD",Q207="YES",H207&gt;'azure-standard-disk-prices'!B7,H207&lt;'azure-standard-disk-prices'!B8),1+IF(M207="YES",1),"")</f>
        <v>0</v>
      </c>
      <c r="AL207" s="4">
        <f>IF(AND(I207="STANDARD",Q207="YES",H207&gt;'azure-standard-disk-prices'!B8,H207&lt;'azure-standard-disk-prices'!B9),1+IF(M207="YES",1),"")</f>
        <v>0</v>
      </c>
      <c r="AM207" s="4">
        <f>IF(AND(I206="PREMIUM",Q206="YES",H206&lt;'azure-premium-disk-prices'!B2,H206&gt;0),1+IF(M206="YES",1),"")</f>
        <v>0</v>
      </c>
      <c r="AN207" s="4">
        <f>IF(AND(I206="PREMIUM",Q206="YES",H206&gt;'azure-premium-disk-prices'!B2,H206&lt;'azure-premium-disk-prices'!B3),1+IF(M206="YES",1),"")</f>
        <v>0</v>
      </c>
      <c r="AO207" s="4">
        <f>IF(AND(I206="PREMIUM",Q206="YES",H206&gt;'azure-premium-disk-prices'!B3,H206&lt;'azure-premium-disk-prices'!B4),1+IF(M206="YES",1),"")</f>
        <v>0</v>
      </c>
      <c r="AP207" s="4">
        <f>IF(AND(I206="PREMIUM",Q206="YES",H206&gt;'azure-premium-disk-prices'!B4,H206&lt;'azure-premium-disk-prices'!B5),1+IF(M206="YES",1),"")</f>
        <v>0</v>
      </c>
      <c r="AQ207" s="4">
        <f>IF(AND(I206="PREMIUM",Q206="YES",H206&gt;'azure-premium-disk-prices'!B5,H206&lt;'azure-premium-disk-prices'!B6),1+IF(M206="YES",1),"")</f>
        <v>0</v>
      </c>
      <c r="AR207" s="4">
        <f>IF(AND(I206="PREMIUM",Q206="YES",H206&gt;'azure-premium-disk-prices'!B6,H206&lt;'azure-premium-disk-prices'!B7),1+IF(M206="YES",1),"")</f>
        <v>0</v>
      </c>
      <c r="AS207" s="4">
        <f>IF(AND(I206="PREMIUM",Q206="YES",H206&gt;'azure-premium-disk-prices'!B7,H206&lt;'azure-premium-disk-prices'!B8),1+IF(M206="YES",1),"")</f>
        <v>0</v>
      </c>
      <c r="AT207" s="4">
        <f>IF(AND(I206="PREMIUM",Q206="YES",H206&gt;'azure-premium-disk-prices'!B8,H206&lt;'azure-premium-disk-prices'!B9),1+IF(M206="YES",1),"")</f>
        <v>0</v>
      </c>
      <c r="AU207" s="4">
        <f>IF(AND(M207="YES", Q207="YES"),1,"")</f>
        <v>0</v>
      </c>
      <c r="AV207" s="4">
        <f>IF(AND(J207="STANDARD", Q207="YES"), IF(M207="YES",2,1) ,"")</f>
        <v>0</v>
      </c>
      <c r="AW207" s="4">
        <f>IF( AND(J207="PREMIUM",  Q207="YES"), IF(M207="YES",2,1) ,"")</f>
        <v>0</v>
      </c>
    </row>
    <row r="208" spans="5:49">
      <c r="E208" s="3"/>
      <c r="F208" s="3"/>
      <c r="G208" s="3"/>
      <c r="H208" s="3"/>
      <c r="I208" s="3" t="s">
        <v>10</v>
      </c>
      <c r="J208" s="3" t="s">
        <v>10</v>
      </c>
      <c r="K208" s="3" t="s">
        <v>7</v>
      </c>
      <c r="L208" s="3" t="s">
        <v>7</v>
      </c>
      <c r="M208" s="3" t="s">
        <v>7</v>
      </c>
      <c r="N208" s="3">
        <v>730</v>
      </c>
      <c r="O208" s="3" t="s">
        <v>7</v>
      </c>
      <c r="P208" s="3" t="s">
        <v>3</v>
      </c>
      <c r="Q208" s="3">
        <f>IF(AND(E208&lt;&gt;"", F208&lt;&gt;"", G208&lt;&gt;"", H208&lt;&gt;"", I208&lt;&gt;"", J208&lt;&gt;"", K208&lt;&gt;"", L208&lt;&gt;"", M208&lt;&gt;"", N208&lt;&gt;"", O208&lt;&gt;""),"YES","NO")</f>
        <v>0</v>
      </c>
      <c r="R208" s="4">
        <f>IF(AD208=AA208, U208, IF(AD208=AB208,W208,Y208))</f>
        <v>0</v>
      </c>
      <c r="S208" s="4">
        <f>AD208</f>
        <v>0</v>
      </c>
      <c r="T208" s="4">
        <f> IF(AA208="" ,"",IF(AD208=AA208, "PAYG", IF(AD208=AB208,"1Y RI","3Y RI")))</f>
        <v>0</v>
      </c>
      <c r="U208" s="4">
        <f>IF(Q208="YES",VLOOKUP(V208 &amp; K208 &amp; L208,'azure-vm-prices-base'!G$2:H$118, 2, 0),"")</f>
        <v>0</v>
      </c>
      <c r="V208" s="4">
        <f>IF(Q208="YES", IF(O208="YES" , _xlfn.MINIFS('azure-vm-prices-base'!C$2:C$117, 'azure-vm-prices-base'!A$2:A$117,"&gt;="&amp;F208*(100-$B$2)/100, 'azure-vm-prices-base'!B$2:B$117,"&gt;="&amp;G208*(100-$B$2)/100, 'azure-vm-prices-base'!D$2:D$117,K208, 'azure-vm-prices-base'!E$2:E$117,L208), _xlfn.MINIFS('azure-vm-prices-base'!I$2:I$117, 'azure-vm-prices-base'!A$2:A$117,"&gt;="&amp;F208*(100-$B$2)/100, 'azure-vm-prices-base'!B$2:B$117,"&gt;="&amp;G208*(100-$B$2)/100, 'azure-vm-prices-base'!D$2:D$117,K208, 'azure-vm-prices-base'!E$2:E$117,L208)),"")</f>
        <v>0</v>
      </c>
      <c r="W208" s="4">
        <f>IF(Q208="YES",VLOOKUP(X208 &amp; K208 &amp; L208,'azure-vm-prices-1Y'!G$2:H$118  , 2, 0),"")</f>
        <v>0</v>
      </c>
      <c r="X208" s="4">
        <f>IF(Q208="YES", IF(O208="YES" , _xlfn.MINIFS('azure-vm-prices-1Y'!C$2:C$117,   'azure-vm-prices-1Y'!A$2:A$117  ,"&gt;="&amp;F208*(100-$B$2)/100, 'azure-vm-prices-1Y'!B$2:B$117  ,"&gt;="&amp;G208*(100-$B$2)/100, 'azure-vm-prices-1Y'!D$2:D$117,  K208, 'azure-vm-prices-1Y'!E$2:E$117,  L208), _xlfn.MINIFS('azure-vm-prices-1Y'!I$2:I$117,   'azure-vm-prices-1Y'!A$2:A$117  ,"&gt;="&amp;F208*(100-$B$2)/100, 'azure-vm-prices-1Y'!B$2:B$117,  "&gt;="&amp;G208*(100-$B$2)/100, 'azure-vm-prices-1Y'!D$2:D$117,  K208, 'azure-vm-prices-1Y'!E$2:E$117,  L208)),"")</f>
        <v>0</v>
      </c>
      <c r="Y208" s="4">
        <f>IF(Q208="YES",VLOOKUP(Z208 &amp; K208 &amp; L208,'azure-vm-prices-3Y'!G$2:H$118  , 2, 0),"")</f>
        <v>0</v>
      </c>
      <c r="Z208" s="4">
        <f>IF(Q208="YES", IF(O208="YES" , _xlfn.MINIFS('azure-vm-prices-3Y'!C$2:C$117,   'azure-vm-prices-3Y'!A$2:A$117  ,"&gt;="&amp;F208*(100-$B$2)/100, 'azure-vm-prices-3Y'!B$2:B$117  ,"&gt;="&amp;G208*(100-$B$2)/100, 'azure-vm-prices-3Y'!D$2:D$117,  K208, 'azure-vm-prices-3Y'!E$2:E$117,  L208), _xlfn.MINIFS('azure-vm-prices-3Y'!I$2:I$117,   'azure-vm-prices-3Y'!A$2:A$117  ,"&gt;="&amp;F208*(100-$B$2)/100, 'azure-vm-prices-3Y'!B$2:B$117,  "&gt;="&amp;G208*(100-$B$2)/100, 'azure-vm-prices-3Y'!D$2:D$117,  K208, 'azure-vm-prices-3Y'!E$2:E$117,  L208)),"")</f>
        <v>0</v>
      </c>
      <c r="AA208" s="4">
        <f>IF(Q208="YES",N208*V208*12,"")</f>
        <v>0</v>
      </c>
      <c r="AB208" s="4">
        <f>IF(Q208="YES",X208*8760,"")</f>
        <v>0</v>
      </c>
      <c r="AC208" s="4">
        <f>IF(Q208="YES",Z208*8760,"")</f>
        <v>0</v>
      </c>
      <c r="AD208" s="4">
        <f>IF(Q208="YES",IF(P208="YES", MIN(AA208:AC208), AA208),"")</f>
        <v>0</v>
      </c>
      <c r="AE208" s="4">
        <f>IF(AND(I208="STANDARD",Q208="YES",H208&lt;'azure-standard-disk-prices'!B2, H208&gt;0),1+IF(M208="YES",1),"")</f>
        <v>0</v>
      </c>
      <c r="AF208" s="4">
        <f>IF(AND(I208="STANDARD",Q208="YES",H208&gt;'azure-standard-disk-prices'!B2,H208&lt;'azure-standard-disk-prices'!B3),1+IF(M208="YES",1),"")</f>
        <v>0</v>
      </c>
      <c r="AG208" s="4">
        <f>IF(AND(I208="STANDARD",Q208="YES",H208&gt;'azure-standard-disk-prices'!B3,H208&lt;'azure-standard-disk-prices'!B4),1+IF(M208="YES",1),"")</f>
        <v>0</v>
      </c>
      <c r="AH208" s="4">
        <f>IF(AND(I208="STANDARD",Q208="YES",H208&gt;'azure-standard-disk-prices'!B4,H208&lt;'azure-standard-disk-prices'!B5),1+IF(M208="YES",1),"")</f>
        <v>0</v>
      </c>
      <c r="AI208" s="4">
        <f>IF(AND(I208="STANDARD",Q208="YES",H208&gt;'azure-standard-disk-prices'!B5,H208&lt;'azure-standard-disk-prices'!B6),1+IF(M208="YES",1),"")</f>
        <v>0</v>
      </c>
      <c r="AJ208" s="4">
        <f>IF(AND(I208="STANDARD",Q208="YES",H208&gt;'azure-standard-disk-prices'!B6,H208&lt;'azure-standard-disk-prices'!B7),1+IF(M208="YES",1),"")</f>
        <v>0</v>
      </c>
      <c r="AK208" s="4">
        <f>IF(AND(I208="STANDARD",Q208="YES",H208&gt;'azure-standard-disk-prices'!B7,H208&lt;'azure-standard-disk-prices'!B8),1+IF(M208="YES",1),"")</f>
        <v>0</v>
      </c>
      <c r="AL208" s="4">
        <f>IF(AND(I208="STANDARD",Q208="YES",H208&gt;'azure-standard-disk-prices'!B8,H208&lt;'azure-standard-disk-prices'!B9),1+IF(M208="YES",1),"")</f>
        <v>0</v>
      </c>
      <c r="AM208" s="4">
        <f>IF(AND(I207="PREMIUM",Q207="YES",H207&lt;'azure-premium-disk-prices'!B2,H207&gt;0),1+IF(M207="YES",1),"")</f>
        <v>0</v>
      </c>
      <c r="AN208" s="4">
        <f>IF(AND(I207="PREMIUM",Q207="YES",H207&gt;'azure-premium-disk-prices'!B2,H207&lt;'azure-premium-disk-prices'!B3),1+IF(M207="YES",1),"")</f>
        <v>0</v>
      </c>
      <c r="AO208" s="4">
        <f>IF(AND(I207="PREMIUM",Q207="YES",H207&gt;'azure-premium-disk-prices'!B3,H207&lt;'azure-premium-disk-prices'!B4),1+IF(M207="YES",1),"")</f>
        <v>0</v>
      </c>
      <c r="AP208" s="4">
        <f>IF(AND(I207="PREMIUM",Q207="YES",H207&gt;'azure-premium-disk-prices'!B4,H207&lt;'azure-premium-disk-prices'!B5),1+IF(M207="YES",1),"")</f>
        <v>0</v>
      </c>
      <c r="AQ208" s="4">
        <f>IF(AND(I207="PREMIUM",Q207="YES",H207&gt;'azure-premium-disk-prices'!B5,H207&lt;'azure-premium-disk-prices'!B6),1+IF(M207="YES",1),"")</f>
        <v>0</v>
      </c>
      <c r="AR208" s="4">
        <f>IF(AND(I207="PREMIUM",Q207="YES",H207&gt;'azure-premium-disk-prices'!B6,H207&lt;'azure-premium-disk-prices'!B7),1+IF(M207="YES",1),"")</f>
        <v>0</v>
      </c>
      <c r="AS208" s="4">
        <f>IF(AND(I207="PREMIUM",Q207="YES",H207&gt;'azure-premium-disk-prices'!B7,H207&lt;'azure-premium-disk-prices'!B8),1+IF(M207="YES",1),"")</f>
        <v>0</v>
      </c>
      <c r="AT208" s="4">
        <f>IF(AND(I207="PREMIUM",Q207="YES",H207&gt;'azure-premium-disk-prices'!B8,H207&lt;'azure-premium-disk-prices'!B9),1+IF(M207="YES",1),"")</f>
        <v>0</v>
      </c>
      <c r="AU208" s="4">
        <f>IF(AND(M208="YES", Q208="YES"),1,"")</f>
        <v>0</v>
      </c>
      <c r="AV208" s="4">
        <f>IF(AND(J208="STANDARD", Q208="YES"), IF(M208="YES",2,1) ,"")</f>
        <v>0</v>
      </c>
      <c r="AW208" s="4">
        <f>IF( AND(J208="PREMIUM",  Q208="YES"), IF(M208="YES",2,1) ,"")</f>
        <v>0</v>
      </c>
    </row>
    <row r="209" spans="5:49">
      <c r="E209" s="3"/>
      <c r="F209" s="3"/>
      <c r="G209" s="3"/>
      <c r="H209" s="3"/>
      <c r="I209" s="3" t="s">
        <v>10</v>
      </c>
      <c r="J209" s="3" t="s">
        <v>10</v>
      </c>
      <c r="K209" s="3" t="s">
        <v>7</v>
      </c>
      <c r="L209" s="3" t="s">
        <v>7</v>
      </c>
      <c r="M209" s="3" t="s">
        <v>7</v>
      </c>
      <c r="N209" s="3">
        <v>730</v>
      </c>
      <c r="O209" s="3" t="s">
        <v>7</v>
      </c>
      <c r="P209" s="3" t="s">
        <v>3</v>
      </c>
      <c r="Q209" s="3">
        <f>IF(AND(E209&lt;&gt;"", F209&lt;&gt;"", G209&lt;&gt;"", H209&lt;&gt;"", I209&lt;&gt;"", J209&lt;&gt;"", K209&lt;&gt;"", L209&lt;&gt;"", M209&lt;&gt;"", N209&lt;&gt;"", O209&lt;&gt;""),"YES","NO")</f>
        <v>0</v>
      </c>
      <c r="R209" s="4">
        <f>IF(AD209=AA209, U209, IF(AD209=AB209,W209,Y209))</f>
        <v>0</v>
      </c>
      <c r="S209" s="4">
        <f>AD209</f>
        <v>0</v>
      </c>
      <c r="T209" s="4">
        <f> IF(AA209="" ,"",IF(AD209=AA209, "PAYG", IF(AD209=AB209,"1Y RI","3Y RI")))</f>
        <v>0</v>
      </c>
      <c r="U209" s="4">
        <f>IF(Q209="YES",VLOOKUP(V209 &amp; K209 &amp; L209,'azure-vm-prices-base'!G$2:H$118, 2, 0),"")</f>
        <v>0</v>
      </c>
      <c r="V209" s="4">
        <f>IF(Q209="YES", IF(O209="YES" , _xlfn.MINIFS('azure-vm-prices-base'!C$2:C$117, 'azure-vm-prices-base'!A$2:A$117,"&gt;="&amp;F209*(100-$B$2)/100, 'azure-vm-prices-base'!B$2:B$117,"&gt;="&amp;G209*(100-$B$2)/100, 'azure-vm-prices-base'!D$2:D$117,K209, 'azure-vm-prices-base'!E$2:E$117,L209), _xlfn.MINIFS('azure-vm-prices-base'!I$2:I$117, 'azure-vm-prices-base'!A$2:A$117,"&gt;="&amp;F209*(100-$B$2)/100, 'azure-vm-prices-base'!B$2:B$117,"&gt;="&amp;G209*(100-$B$2)/100, 'azure-vm-prices-base'!D$2:D$117,K209, 'azure-vm-prices-base'!E$2:E$117,L209)),"")</f>
        <v>0</v>
      </c>
      <c r="W209" s="4">
        <f>IF(Q209="YES",VLOOKUP(X209 &amp; K209 &amp; L209,'azure-vm-prices-1Y'!G$2:H$118  , 2, 0),"")</f>
        <v>0</v>
      </c>
      <c r="X209" s="4">
        <f>IF(Q209="YES", IF(O209="YES" , _xlfn.MINIFS('azure-vm-prices-1Y'!C$2:C$117,   'azure-vm-prices-1Y'!A$2:A$117  ,"&gt;="&amp;F209*(100-$B$2)/100, 'azure-vm-prices-1Y'!B$2:B$117  ,"&gt;="&amp;G209*(100-$B$2)/100, 'azure-vm-prices-1Y'!D$2:D$117,  K209, 'azure-vm-prices-1Y'!E$2:E$117,  L209), _xlfn.MINIFS('azure-vm-prices-1Y'!I$2:I$117,   'azure-vm-prices-1Y'!A$2:A$117  ,"&gt;="&amp;F209*(100-$B$2)/100, 'azure-vm-prices-1Y'!B$2:B$117,  "&gt;="&amp;G209*(100-$B$2)/100, 'azure-vm-prices-1Y'!D$2:D$117,  K209, 'azure-vm-prices-1Y'!E$2:E$117,  L209)),"")</f>
        <v>0</v>
      </c>
      <c r="Y209" s="4">
        <f>IF(Q209="YES",VLOOKUP(Z209 &amp; K209 &amp; L209,'azure-vm-prices-3Y'!G$2:H$118  , 2, 0),"")</f>
        <v>0</v>
      </c>
      <c r="Z209" s="4">
        <f>IF(Q209="YES", IF(O209="YES" , _xlfn.MINIFS('azure-vm-prices-3Y'!C$2:C$117,   'azure-vm-prices-3Y'!A$2:A$117  ,"&gt;="&amp;F209*(100-$B$2)/100, 'azure-vm-prices-3Y'!B$2:B$117  ,"&gt;="&amp;G209*(100-$B$2)/100, 'azure-vm-prices-3Y'!D$2:D$117,  K209, 'azure-vm-prices-3Y'!E$2:E$117,  L209), _xlfn.MINIFS('azure-vm-prices-3Y'!I$2:I$117,   'azure-vm-prices-3Y'!A$2:A$117  ,"&gt;="&amp;F209*(100-$B$2)/100, 'azure-vm-prices-3Y'!B$2:B$117,  "&gt;="&amp;G209*(100-$B$2)/100, 'azure-vm-prices-3Y'!D$2:D$117,  K209, 'azure-vm-prices-3Y'!E$2:E$117,  L209)),"")</f>
        <v>0</v>
      </c>
      <c r="AA209" s="4">
        <f>IF(Q209="YES",N209*V209*12,"")</f>
        <v>0</v>
      </c>
      <c r="AB209" s="4">
        <f>IF(Q209="YES",X209*8760,"")</f>
        <v>0</v>
      </c>
      <c r="AC209" s="4">
        <f>IF(Q209="YES",Z209*8760,"")</f>
        <v>0</v>
      </c>
      <c r="AD209" s="4">
        <f>IF(Q209="YES",IF(P209="YES", MIN(AA209:AC209), AA209),"")</f>
        <v>0</v>
      </c>
      <c r="AE209" s="4">
        <f>IF(AND(I209="STANDARD",Q209="YES",H209&lt;'azure-standard-disk-prices'!B2, H209&gt;0),1+IF(M209="YES",1),"")</f>
        <v>0</v>
      </c>
      <c r="AF209" s="4">
        <f>IF(AND(I209="STANDARD",Q209="YES",H209&gt;'azure-standard-disk-prices'!B2,H209&lt;'azure-standard-disk-prices'!B3),1+IF(M209="YES",1),"")</f>
        <v>0</v>
      </c>
      <c r="AG209" s="4">
        <f>IF(AND(I209="STANDARD",Q209="YES",H209&gt;'azure-standard-disk-prices'!B3,H209&lt;'azure-standard-disk-prices'!B4),1+IF(M209="YES",1),"")</f>
        <v>0</v>
      </c>
      <c r="AH209" s="4">
        <f>IF(AND(I209="STANDARD",Q209="YES",H209&gt;'azure-standard-disk-prices'!B4,H209&lt;'azure-standard-disk-prices'!B5),1+IF(M209="YES",1),"")</f>
        <v>0</v>
      </c>
      <c r="AI209" s="4">
        <f>IF(AND(I209="STANDARD",Q209="YES",H209&gt;'azure-standard-disk-prices'!B5,H209&lt;'azure-standard-disk-prices'!B6),1+IF(M209="YES",1),"")</f>
        <v>0</v>
      </c>
      <c r="AJ209" s="4">
        <f>IF(AND(I209="STANDARD",Q209="YES",H209&gt;'azure-standard-disk-prices'!B6,H209&lt;'azure-standard-disk-prices'!B7),1+IF(M209="YES",1),"")</f>
        <v>0</v>
      </c>
      <c r="AK209" s="4">
        <f>IF(AND(I209="STANDARD",Q209="YES",H209&gt;'azure-standard-disk-prices'!B7,H209&lt;'azure-standard-disk-prices'!B8),1+IF(M209="YES",1),"")</f>
        <v>0</v>
      </c>
      <c r="AL209" s="4">
        <f>IF(AND(I209="STANDARD",Q209="YES",H209&gt;'azure-standard-disk-prices'!B8,H209&lt;'azure-standard-disk-prices'!B9),1+IF(M209="YES",1),"")</f>
        <v>0</v>
      </c>
      <c r="AM209" s="4">
        <f>IF(AND(I208="PREMIUM",Q208="YES",H208&lt;'azure-premium-disk-prices'!B2,H208&gt;0),1+IF(M208="YES",1),"")</f>
        <v>0</v>
      </c>
      <c r="AN209" s="4">
        <f>IF(AND(I208="PREMIUM",Q208="YES",H208&gt;'azure-premium-disk-prices'!B2,H208&lt;'azure-premium-disk-prices'!B3),1+IF(M208="YES",1),"")</f>
        <v>0</v>
      </c>
      <c r="AO209" s="4">
        <f>IF(AND(I208="PREMIUM",Q208="YES",H208&gt;'azure-premium-disk-prices'!B3,H208&lt;'azure-premium-disk-prices'!B4),1+IF(M208="YES",1),"")</f>
        <v>0</v>
      </c>
      <c r="AP209" s="4">
        <f>IF(AND(I208="PREMIUM",Q208="YES",H208&gt;'azure-premium-disk-prices'!B4,H208&lt;'azure-premium-disk-prices'!B5),1+IF(M208="YES",1),"")</f>
        <v>0</v>
      </c>
      <c r="AQ209" s="4">
        <f>IF(AND(I208="PREMIUM",Q208="YES",H208&gt;'azure-premium-disk-prices'!B5,H208&lt;'azure-premium-disk-prices'!B6),1+IF(M208="YES",1),"")</f>
        <v>0</v>
      </c>
      <c r="AR209" s="4">
        <f>IF(AND(I208="PREMIUM",Q208="YES",H208&gt;'azure-premium-disk-prices'!B6,H208&lt;'azure-premium-disk-prices'!B7),1+IF(M208="YES",1),"")</f>
        <v>0</v>
      </c>
      <c r="AS209" s="4">
        <f>IF(AND(I208="PREMIUM",Q208="YES",H208&gt;'azure-premium-disk-prices'!B7,H208&lt;'azure-premium-disk-prices'!B8),1+IF(M208="YES",1),"")</f>
        <v>0</v>
      </c>
      <c r="AT209" s="4">
        <f>IF(AND(I208="PREMIUM",Q208="YES",H208&gt;'azure-premium-disk-prices'!B8,H208&lt;'azure-premium-disk-prices'!B9),1+IF(M208="YES",1),"")</f>
        <v>0</v>
      </c>
      <c r="AU209" s="4">
        <f>IF(AND(M209="YES", Q209="YES"),1,"")</f>
        <v>0</v>
      </c>
      <c r="AV209" s="4">
        <f>IF(AND(J209="STANDARD", Q209="YES"), IF(M209="YES",2,1) ,"")</f>
        <v>0</v>
      </c>
      <c r="AW209" s="4">
        <f>IF( AND(J209="PREMIUM",  Q209="YES"), IF(M209="YES",2,1) ,"")</f>
        <v>0</v>
      </c>
    </row>
    <row r="210" spans="5:49">
      <c r="E210" s="3"/>
      <c r="F210" s="3"/>
      <c r="G210" s="3"/>
      <c r="H210" s="3"/>
      <c r="I210" s="3" t="s">
        <v>10</v>
      </c>
      <c r="J210" s="3" t="s">
        <v>10</v>
      </c>
      <c r="K210" s="3" t="s">
        <v>7</v>
      </c>
      <c r="L210" s="3" t="s">
        <v>7</v>
      </c>
      <c r="M210" s="3" t="s">
        <v>7</v>
      </c>
      <c r="N210" s="3">
        <v>730</v>
      </c>
      <c r="O210" s="3" t="s">
        <v>7</v>
      </c>
      <c r="P210" s="3" t="s">
        <v>3</v>
      </c>
      <c r="Q210" s="3">
        <f>IF(AND(E210&lt;&gt;"", F210&lt;&gt;"", G210&lt;&gt;"", H210&lt;&gt;"", I210&lt;&gt;"", J210&lt;&gt;"", K210&lt;&gt;"", L210&lt;&gt;"", M210&lt;&gt;"", N210&lt;&gt;"", O210&lt;&gt;""),"YES","NO")</f>
        <v>0</v>
      </c>
      <c r="R210" s="4">
        <f>IF(AD210=AA210, U210, IF(AD210=AB210,W210,Y210))</f>
        <v>0</v>
      </c>
      <c r="S210" s="4">
        <f>AD210</f>
        <v>0</v>
      </c>
      <c r="T210" s="4">
        <f> IF(AA210="" ,"",IF(AD210=AA210, "PAYG", IF(AD210=AB210,"1Y RI","3Y RI")))</f>
        <v>0</v>
      </c>
      <c r="U210" s="4">
        <f>IF(Q210="YES",VLOOKUP(V210 &amp; K210 &amp; L210,'azure-vm-prices-base'!G$2:H$118, 2, 0),"")</f>
        <v>0</v>
      </c>
      <c r="V210" s="4">
        <f>IF(Q210="YES", IF(O210="YES" , _xlfn.MINIFS('azure-vm-prices-base'!C$2:C$117, 'azure-vm-prices-base'!A$2:A$117,"&gt;="&amp;F210*(100-$B$2)/100, 'azure-vm-prices-base'!B$2:B$117,"&gt;="&amp;G210*(100-$B$2)/100, 'azure-vm-prices-base'!D$2:D$117,K210, 'azure-vm-prices-base'!E$2:E$117,L210), _xlfn.MINIFS('azure-vm-prices-base'!I$2:I$117, 'azure-vm-prices-base'!A$2:A$117,"&gt;="&amp;F210*(100-$B$2)/100, 'azure-vm-prices-base'!B$2:B$117,"&gt;="&amp;G210*(100-$B$2)/100, 'azure-vm-prices-base'!D$2:D$117,K210, 'azure-vm-prices-base'!E$2:E$117,L210)),"")</f>
        <v>0</v>
      </c>
      <c r="W210" s="4">
        <f>IF(Q210="YES",VLOOKUP(X210 &amp; K210 &amp; L210,'azure-vm-prices-1Y'!G$2:H$118  , 2, 0),"")</f>
        <v>0</v>
      </c>
      <c r="X210" s="4">
        <f>IF(Q210="YES", IF(O210="YES" , _xlfn.MINIFS('azure-vm-prices-1Y'!C$2:C$117,   'azure-vm-prices-1Y'!A$2:A$117  ,"&gt;="&amp;F210*(100-$B$2)/100, 'azure-vm-prices-1Y'!B$2:B$117  ,"&gt;="&amp;G210*(100-$B$2)/100, 'azure-vm-prices-1Y'!D$2:D$117,  K210, 'azure-vm-prices-1Y'!E$2:E$117,  L210), _xlfn.MINIFS('azure-vm-prices-1Y'!I$2:I$117,   'azure-vm-prices-1Y'!A$2:A$117  ,"&gt;="&amp;F210*(100-$B$2)/100, 'azure-vm-prices-1Y'!B$2:B$117,  "&gt;="&amp;G210*(100-$B$2)/100, 'azure-vm-prices-1Y'!D$2:D$117,  K210, 'azure-vm-prices-1Y'!E$2:E$117,  L210)),"")</f>
        <v>0</v>
      </c>
      <c r="Y210" s="4">
        <f>IF(Q210="YES",VLOOKUP(Z210 &amp; K210 &amp; L210,'azure-vm-prices-3Y'!G$2:H$118  , 2, 0),"")</f>
        <v>0</v>
      </c>
      <c r="Z210" s="4">
        <f>IF(Q210="YES", IF(O210="YES" , _xlfn.MINIFS('azure-vm-prices-3Y'!C$2:C$117,   'azure-vm-prices-3Y'!A$2:A$117  ,"&gt;="&amp;F210*(100-$B$2)/100, 'azure-vm-prices-3Y'!B$2:B$117  ,"&gt;="&amp;G210*(100-$B$2)/100, 'azure-vm-prices-3Y'!D$2:D$117,  K210, 'azure-vm-prices-3Y'!E$2:E$117,  L210), _xlfn.MINIFS('azure-vm-prices-3Y'!I$2:I$117,   'azure-vm-prices-3Y'!A$2:A$117  ,"&gt;="&amp;F210*(100-$B$2)/100, 'azure-vm-prices-3Y'!B$2:B$117,  "&gt;="&amp;G210*(100-$B$2)/100, 'azure-vm-prices-3Y'!D$2:D$117,  K210, 'azure-vm-prices-3Y'!E$2:E$117,  L210)),"")</f>
        <v>0</v>
      </c>
      <c r="AA210" s="4">
        <f>IF(Q210="YES",N210*V210*12,"")</f>
        <v>0</v>
      </c>
      <c r="AB210" s="4">
        <f>IF(Q210="YES",X210*8760,"")</f>
        <v>0</v>
      </c>
      <c r="AC210" s="4">
        <f>IF(Q210="YES",Z210*8760,"")</f>
        <v>0</v>
      </c>
      <c r="AD210" s="4">
        <f>IF(Q210="YES",IF(P210="YES", MIN(AA210:AC210), AA210),"")</f>
        <v>0</v>
      </c>
      <c r="AE210" s="4">
        <f>IF(AND(I210="STANDARD",Q210="YES",H210&lt;'azure-standard-disk-prices'!B2, H210&gt;0),1+IF(M210="YES",1),"")</f>
        <v>0</v>
      </c>
      <c r="AF210" s="4">
        <f>IF(AND(I210="STANDARD",Q210="YES",H210&gt;'azure-standard-disk-prices'!B2,H210&lt;'azure-standard-disk-prices'!B3),1+IF(M210="YES",1),"")</f>
        <v>0</v>
      </c>
      <c r="AG210" s="4">
        <f>IF(AND(I210="STANDARD",Q210="YES",H210&gt;'azure-standard-disk-prices'!B3,H210&lt;'azure-standard-disk-prices'!B4),1+IF(M210="YES",1),"")</f>
        <v>0</v>
      </c>
      <c r="AH210" s="4">
        <f>IF(AND(I210="STANDARD",Q210="YES",H210&gt;'azure-standard-disk-prices'!B4,H210&lt;'azure-standard-disk-prices'!B5),1+IF(M210="YES",1),"")</f>
        <v>0</v>
      </c>
      <c r="AI210" s="4">
        <f>IF(AND(I210="STANDARD",Q210="YES",H210&gt;'azure-standard-disk-prices'!B5,H210&lt;'azure-standard-disk-prices'!B6),1+IF(M210="YES",1),"")</f>
        <v>0</v>
      </c>
      <c r="AJ210" s="4">
        <f>IF(AND(I210="STANDARD",Q210="YES",H210&gt;'azure-standard-disk-prices'!B6,H210&lt;'azure-standard-disk-prices'!B7),1+IF(M210="YES",1),"")</f>
        <v>0</v>
      </c>
      <c r="AK210" s="4">
        <f>IF(AND(I210="STANDARD",Q210="YES",H210&gt;'azure-standard-disk-prices'!B7,H210&lt;'azure-standard-disk-prices'!B8),1+IF(M210="YES",1),"")</f>
        <v>0</v>
      </c>
      <c r="AL210" s="4">
        <f>IF(AND(I210="STANDARD",Q210="YES",H210&gt;'azure-standard-disk-prices'!B8,H210&lt;'azure-standard-disk-prices'!B9),1+IF(M210="YES",1),"")</f>
        <v>0</v>
      </c>
      <c r="AM210" s="4">
        <f>IF(AND(I209="PREMIUM",Q209="YES",H209&lt;'azure-premium-disk-prices'!B2,H209&gt;0),1+IF(M209="YES",1),"")</f>
        <v>0</v>
      </c>
      <c r="AN210" s="4">
        <f>IF(AND(I209="PREMIUM",Q209="YES",H209&gt;'azure-premium-disk-prices'!B2,H209&lt;'azure-premium-disk-prices'!B3),1+IF(M209="YES",1),"")</f>
        <v>0</v>
      </c>
      <c r="AO210" s="4">
        <f>IF(AND(I209="PREMIUM",Q209="YES",H209&gt;'azure-premium-disk-prices'!B3,H209&lt;'azure-premium-disk-prices'!B4),1+IF(M209="YES",1),"")</f>
        <v>0</v>
      </c>
      <c r="AP210" s="4">
        <f>IF(AND(I209="PREMIUM",Q209="YES",H209&gt;'azure-premium-disk-prices'!B4,H209&lt;'azure-premium-disk-prices'!B5),1+IF(M209="YES",1),"")</f>
        <v>0</v>
      </c>
      <c r="AQ210" s="4">
        <f>IF(AND(I209="PREMIUM",Q209="YES",H209&gt;'azure-premium-disk-prices'!B5,H209&lt;'azure-premium-disk-prices'!B6),1+IF(M209="YES",1),"")</f>
        <v>0</v>
      </c>
      <c r="AR210" s="4">
        <f>IF(AND(I209="PREMIUM",Q209="YES",H209&gt;'azure-premium-disk-prices'!B6,H209&lt;'azure-premium-disk-prices'!B7),1+IF(M209="YES",1),"")</f>
        <v>0</v>
      </c>
      <c r="AS210" s="4">
        <f>IF(AND(I209="PREMIUM",Q209="YES",H209&gt;'azure-premium-disk-prices'!B7,H209&lt;'azure-premium-disk-prices'!B8),1+IF(M209="YES",1),"")</f>
        <v>0</v>
      </c>
      <c r="AT210" s="4">
        <f>IF(AND(I209="PREMIUM",Q209="YES",H209&gt;'azure-premium-disk-prices'!B8,H209&lt;'azure-premium-disk-prices'!B9),1+IF(M209="YES",1),"")</f>
        <v>0</v>
      </c>
      <c r="AU210" s="4">
        <f>IF(AND(M210="YES", Q210="YES"),1,"")</f>
        <v>0</v>
      </c>
      <c r="AV210" s="4">
        <f>IF(AND(J210="STANDARD", Q210="YES"), IF(M210="YES",2,1) ,"")</f>
        <v>0</v>
      </c>
      <c r="AW210" s="4">
        <f>IF( AND(J210="PREMIUM",  Q210="YES"), IF(M210="YES",2,1) ,"")</f>
        <v>0</v>
      </c>
    </row>
    <row r="211" spans="5:49">
      <c r="E211" s="3"/>
      <c r="F211" s="3"/>
      <c r="G211" s="3"/>
      <c r="H211" s="3"/>
      <c r="I211" s="3" t="s">
        <v>10</v>
      </c>
      <c r="J211" s="3" t="s">
        <v>10</v>
      </c>
      <c r="K211" s="3" t="s">
        <v>7</v>
      </c>
      <c r="L211" s="3" t="s">
        <v>7</v>
      </c>
      <c r="M211" s="3" t="s">
        <v>7</v>
      </c>
      <c r="N211" s="3">
        <v>730</v>
      </c>
      <c r="O211" s="3" t="s">
        <v>7</v>
      </c>
      <c r="P211" s="3" t="s">
        <v>3</v>
      </c>
      <c r="Q211" s="3">
        <f>IF(AND(E211&lt;&gt;"", F211&lt;&gt;"", G211&lt;&gt;"", H211&lt;&gt;"", I211&lt;&gt;"", J211&lt;&gt;"", K211&lt;&gt;"", L211&lt;&gt;"", M211&lt;&gt;"", N211&lt;&gt;"", O211&lt;&gt;""),"YES","NO")</f>
        <v>0</v>
      </c>
      <c r="R211" s="4">
        <f>IF(AD211=AA211, U211, IF(AD211=AB211,W211,Y211))</f>
        <v>0</v>
      </c>
      <c r="S211" s="4">
        <f>AD211</f>
        <v>0</v>
      </c>
      <c r="T211" s="4">
        <f> IF(AA211="" ,"",IF(AD211=AA211, "PAYG", IF(AD211=AB211,"1Y RI","3Y RI")))</f>
        <v>0</v>
      </c>
      <c r="U211" s="4">
        <f>IF(Q211="YES",VLOOKUP(V211 &amp; K211 &amp; L211,'azure-vm-prices-base'!G$2:H$118, 2, 0),"")</f>
        <v>0</v>
      </c>
      <c r="V211" s="4">
        <f>IF(Q211="YES", IF(O211="YES" , _xlfn.MINIFS('azure-vm-prices-base'!C$2:C$117, 'azure-vm-prices-base'!A$2:A$117,"&gt;="&amp;F211*(100-$B$2)/100, 'azure-vm-prices-base'!B$2:B$117,"&gt;="&amp;G211*(100-$B$2)/100, 'azure-vm-prices-base'!D$2:D$117,K211, 'azure-vm-prices-base'!E$2:E$117,L211), _xlfn.MINIFS('azure-vm-prices-base'!I$2:I$117, 'azure-vm-prices-base'!A$2:A$117,"&gt;="&amp;F211*(100-$B$2)/100, 'azure-vm-prices-base'!B$2:B$117,"&gt;="&amp;G211*(100-$B$2)/100, 'azure-vm-prices-base'!D$2:D$117,K211, 'azure-vm-prices-base'!E$2:E$117,L211)),"")</f>
        <v>0</v>
      </c>
      <c r="W211" s="4">
        <f>IF(Q211="YES",VLOOKUP(X211 &amp; K211 &amp; L211,'azure-vm-prices-1Y'!G$2:H$118  , 2, 0),"")</f>
        <v>0</v>
      </c>
      <c r="X211" s="4">
        <f>IF(Q211="YES", IF(O211="YES" , _xlfn.MINIFS('azure-vm-prices-1Y'!C$2:C$117,   'azure-vm-prices-1Y'!A$2:A$117  ,"&gt;="&amp;F211*(100-$B$2)/100, 'azure-vm-prices-1Y'!B$2:B$117  ,"&gt;="&amp;G211*(100-$B$2)/100, 'azure-vm-prices-1Y'!D$2:D$117,  K211, 'azure-vm-prices-1Y'!E$2:E$117,  L211), _xlfn.MINIFS('azure-vm-prices-1Y'!I$2:I$117,   'azure-vm-prices-1Y'!A$2:A$117  ,"&gt;="&amp;F211*(100-$B$2)/100, 'azure-vm-prices-1Y'!B$2:B$117,  "&gt;="&amp;G211*(100-$B$2)/100, 'azure-vm-prices-1Y'!D$2:D$117,  K211, 'azure-vm-prices-1Y'!E$2:E$117,  L211)),"")</f>
        <v>0</v>
      </c>
      <c r="Y211" s="4">
        <f>IF(Q211="YES",VLOOKUP(Z211 &amp; K211 &amp; L211,'azure-vm-prices-3Y'!G$2:H$118  , 2, 0),"")</f>
        <v>0</v>
      </c>
      <c r="Z211" s="4">
        <f>IF(Q211="YES", IF(O211="YES" , _xlfn.MINIFS('azure-vm-prices-3Y'!C$2:C$117,   'azure-vm-prices-3Y'!A$2:A$117  ,"&gt;="&amp;F211*(100-$B$2)/100, 'azure-vm-prices-3Y'!B$2:B$117  ,"&gt;="&amp;G211*(100-$B$2)/100, 'azure-vm-prices-3Y'!D$2:D$117,  K211, 'azure-vm-prices-3Y'!E$2:E$117,  L211), _xlfn.MINIFS('azure-vm-prices-3Y'!I$2:I$117,   'azure-vm-prices-3Y'!A$2:A$117  ,"&gt;="&amp;F211*(100-$B$2)/100, 'azure-vm-prices-3Y'!B$2:B$117,  "&gt;="&amp;G211*(100-$B$2)/100, 'azure-vm-prices-3Y'!D$2:D$117,  K211, 'azure-vm-prices-3Y'!E$2:E$117,  L211)),"")</f>
        <v>0</v>
      </c>
      <c r="AA211" s="4">
        <f>IF(Q211="YES",N211*V211*12,"")</f>
        <v>0</v>
      </c>
      <c r="AB211" s="4">
        <f>IF(Q211="YES",X211*8760,"")</f>
        <v>0</v>
      </c>
      <c r="AC211" s="4">
        <f>IF(Q211="YES",Z211*8760,"")</f>
        <v>0</v>
      </c>
      <c r="AD211" s="4">
        <f>IF(Q211="YES",IF(P211="YES", MIN(AA211:AC211), AA211),"")</f>
        <v>0</v>
      </c>
      <c r="AE211" s="4">
        <f>IF(AND(I211="STANDARD",Q211="YES",H211&lt;'azure-standard-disk-prices'!B2, H211&gt;0),1+IF(M211="YES",1),"")</f>
        <v>0</v>
      </c>
      <c r="AF211" s="4">
        <f>IF(AND(I211="STANDARD",Q211="YES",H211&gt;'azure-standard-disk-prices'!B2,H211&lt;'azure-standard-disk-prices'!B3),1+IF(M211="YES",1),"")</f>
        <v>0</v>
      </c>
      <c r="AG211" s="4">
        <f>IF(AND(I211="STANDARD",Q211="YES",H211&gt;'azure-standard-disk-prices'!B3,H211&lt;'azure-standard-disk-prices'!B4),1+IF(M211="YES",1),"")</f>
        <v>0</v>
      </c>
      <c r="AH211" s="4">
        <f>IF(AND(I211="STANDARD",Q211="YES",H211&gt;'azure-standard-disk-prices'!B4,H211&lt;'azure-standard-disk-prices'!B5),1+IF(M211="YES",1),"")</f>
        <v>0</v>
      </c>
      <c r="AI211" s="4">
        <f>IF(AND(I211="STANDARD",Q211="YES",H211&gt;'azure-standard-disk-prices'!B5,H211&lt;'azure-standard-disk-prices'!B6),1+IF(M211="YES",1),"")</f>
        <v>0</v>
      </c>
      <c r="AJ211" s="4">
        <f>IF(AND(I211="STANDARD",Q211="YES",H211&gt;'azure-standard-disk-prices'!B6,H211&lt;'azure-standard-disk-prices'!B7),1+IF(M211="YES",1),"")</f>
        <v>0</v>
      </c>
      <c r="AK211" s="4">
        <f>IF(AND(I211="STANDARD",Q211="YES",H211&gt;'azure-standard-disk-prices'!B7,H211&lt;'azure-standard-disk-prices'!B8),1+IF(M211="YES",1),"")</f>
        <v>0</v>
      </c>
      <c r="AL211" s="4">
        <f>IF(AND(I211="STANDARD",Q211="YES",H211&gt;'azure-standard-disk-prices'!B8,H211&lt;'azure-standard-disk-prices'!B9),1+IF(M211="YES",1),"")</f>
        <v>0</v>
      </c>
      <c r="AM211" s="4">
        <f>IF(AND(I210="PREMIUM",Q210="YES",H210&lt;'azure-premium-disk-prices'!B2,H210&gt;0),1+IF(M210="YES",1),"")</f>
        <v>0</v>
      </c>
      <c r="AN211" s="4">
        <f>IF(AND(I210="PREMIUM",Q210="YES",H210&gt;'azure-premium-disk-prices'!B2,H210&lt;'azure-premium-disk-prices'!B3),1+IF(M210="YES",1),"")</f>
        <v>0</v>
      </c>
      <c r="AO211" s="4">
        <f>IF(AND(I210="PREMIUM",Q210="YES",H210&gt;'azure-premium-disk-prices'!B3,H210&lt;'azure-premium-disk-prices'!B4),1+IF(M210="YES",1),"")</f>
        <v>0</v>
      </c>
      <c r="AP211" s="4">
        <f>IF(AND(I210="PREMIUM",Q210="YES",H210&gt;'azure-premium-disk-prices'!B4,H210&lt;'azure-premium-disk-prices'!B5),1+IF(M210="YES",1),"")</f>
        <v>0</v>
      </c>
      <c r="AQ211" s="4">
        <f>IF(AND(I210="PREMIUM",Q210="YES",H210&gt;'azure-premium-disk-prices'!B5,H210&lt;'azure-premium-disk-prices'!B6),1+IF(M210="YES",1),"")</f>
        <v>0</v>
      </c>
      <c r="AR211" s="4">
        <f>IF(AND(I210="PREMIUM",Q210="YES",H210&gt;'azure-premium-disk-prices'!B6,H210&lt;'azure-premium-disk-prices'!B7),1+IF(M210="YES",1),"")</f>
        <v>0</v>
      </c>
      <c r="AS211" s="4">
        <f>IF(AND(I210="PREMIUM",Q210="YES",H210&gt;'azure-premium-disk-prices'!B7,H210&lt;'azure-premium-disk-prices'!B8),1+IF(M210="YES",1),"")</f>
        <v>0</v>
      </c>
      <c r="AT211" s="4">
        <f>IF(AND(I210="PREMIUM",Q210="YES",H210&gt;'azure-premium-disk-prices'!B8,H210&lt;'azure-premium-disk-prices'!B9),1+IF(M210="YES",1),"")</f>
        <v>0</v>
      </c>
      <c r="AU211" s="4">
        <f>IF(AND(M211="YES", Q211="YES"),1,"")</f>
        <v>0</v>
      </c>
      <c r="AV211" s="4">
        <f>IF(AND(J211="STANDARD", Q211="YES"), IF(M211="YES",2,1) ,"")</f>
        <v>0</v>
      </c>
      <c r="AW211" s="4">
        <f>IF( AND(J211="PREMIUM",  Q211="YES"), IF(M211="YES",2,1) ,"")</f>
        <v>0</v>
      </c>
    </row>
    <row r="212" spans="5:49">
      <c r="E212" s="3"/>
      <c r="F212" s="3"/>
      <c r="G212" s="3"/>
      <c r="H212" s="3"/>
      <c r="I212" s="3" t="s">
        <v>10</v>
      </c>
      <c r="J212" s="3" t="s">
        <v>10</v>
      </c>
      <c r="K212" s="3" t="s">
        <v>7</v>
      </c>
      <c r="L212" s="3" t="s">
        <v>7</v>
      </c>
      <c r="M212" s="3" t="s">
        <v>7</v>
      </c>
      <c r="N212" s="3">
        <v>730</v>
      </c>
      <c r="O212" s="3" t="s">
        <v>7</v>
      </c>
      <c r="P212" s="3" t="s">
        <v>3</v>
      </c>
      <c r="Q212" s="3">
        <f>IF(AND(E212&lt;&gt;"", F212&lt;&gt;"", G212&lt;&gt;"", H212&lt;&gt;"", I212&lt;&gt;"", J212&lt;&gt;"", K212&lt;&gt;"", L212&lt;&gt;"", M212&lt;&gt;"", N212&lt;&gt;"", O212&lt;&gt;""),"YES","NO")</f>
        <v>0</v>
      </c>
      <c r="R212" s="4">
        <f>IF(AD212=AA212, U212, IF(AD212=AB212,W212,Y212))</f>
        <v>0</v>
      </c>
      <c r="S212" s="4">
        <f>AD212</f>
        <v>0</v>
      </c>
      <c r="T212" s="4">
        <f> IF(AA212="" ,"",IF(AD212=AA212, "PAYG", IF(AD212=AB212,"1Y RI","3Y RI")))</f>
        <v>0</v>
      </c>
      <c r="U212" s="4">
        <f>IF(Q212="YES",VLOOKUP(V212 &amp; K212 &amp; L212,'azure-vm-prices-base'!G$2:H$118, 2, 0),"")</f>
        <v>0</v>
      </c>
      <c r="V212" s="4">
        <f>IF(Q212="YES", IF(O212="YES" , _xlfn.MINIFS('azure-vm-prices-base'!C$2:C$117, 'azure-vm-prices-base'!A$2:A$117,"&gt;="&amp;F212*(100-$B$2)/100, 'azure-vm-prices-base'!B$2:B$117,"&gt;="&amp;G212*(100-$B$2)/100, 'azure-vm-prices-base'!D$2:D$117,K212, 'azure-vm-prices-base'!E$2:E$117,L212), _xlfn.MINIFS('azure-vm-prices-base'!I$2:I$117, 'azure-vm-prices-base'!A$2:A$117,"&gt;="&amp;F212*(100-$B$2)/100, 'azure-vm-prices-base'!B$2:B$117,"&gt;="&amp;G212*(100-$B$2)/100, 'azure-vm-prices-base'!D$2:D$117,K212, 'azure-vm-prices-base'!E$2:E$117,L212)),"")</f>
        <v>0</v>
      </c>
      <c r="W212" s="4">
        <f>IF(Q212="YES",VLOOKUP(X212 &amp; K212 &amp; L212,'azure-vm-prices-1Y'!G$2:H$118  , 2, 0),"")</f>
        <v>0</v>
      </c>
      <c r="X212" s="4">
        <f>IF(Q212="YES", IF(O212="YES" , _xlfn.MINIFS('azure-vm-prices-1Y'!C$2:C$117,   'azure-vm-prices-1Y'!A$2:A$117  ,"&gt;="&amp;F212*(100-$B$2)/100, 'azure-vm-prices-1Y'!B$2:B$117  ,"&gt;="&amp;G212*(100-$B$2)/100, 'azure-vm-prices-1Y'!D$2:D$117,  K212, 'azure-vm-prices-1Y'!E$2:E$117,  L212), _xlfn.MINIFS('azure-vm-prices-1Y'!I$2:I$117,   'azure-vm-prices-1Y'!A$2:A$117  ,"&gt;="&amp;F212*(100-$B$2)/100, 'azure-vm-prices-1Y'!B$2:B$117,  "&gt;="&amp;G212*(100-$B$2)/100, 'azure-vm-prices-1Y'!D$2:D$117,  K212, 'azure-vm-prices-1Y'!E$2:E$117,  L212)),"")</f>
        <v>0</v>
      </c>
      <c r="Y212" s="4">
        <f>IF(Q212="YES",VLOOKUP(Z212 &amp; K212 &amp; L212,'azure-vm-prices-3Y'!G$2:H$118  , 2, 0),"")</f>
        <v>0</v>
      </c>
      <c r="Z212" s="4">
        <f>IF(Q212="YES", IF(O212="YES" , _xlfn.MINIFS('azure-vm-prices-3Y'!C$2:C$117,   'azure-vm-prices-3Y'!A$2:A$117  ,"&gt;="&amp;F212*(100-$B$2)/100, 'azure-vm-prices-3Y'!B$2:B$117  ,"&gt;="&amp;G212*(100-$B$2)/100, 'azure-vm-prices-3Y'!D$2:D$117,  K212, 'azure-vm-prices-3Y'!E$2:E$117,  L212), _xlfn.MINIFS('azure-vm-prices-3Y'!I$2:I$117,   'azure-vm-prices-3Y'!A$2:A$117  ,"&gt;="&amp;F212*(100-$B$2)/100, 'azure-vm-prices-3Y'!B$2:B$117,  "&gt;="&amp;G212*(100-$B$2)/100, 'azure-vm-prices-3Y'!D$2:D$117,  K212, 'azure-vm-prices-3Y'!E$2:E$117,  L212)),"")</f>
        <v>0</v>
      </c>
      <c r="AA212" s="4">
        <f>IF(Q212="YES",N212*V212*12,"")</f>
        <v>0</v>
      </c>
      <c r="AB212" s="4">
        <f>IF(Q212="YES",X212*8760,"")</f>
        <v>0</v>
      </c>
      <c r="AC212" s="4">
        <f>IF(Q212="YES",Z212*8760,"")</f>
        <v>0</v>
      </c>
      <c r="AD212" s="4">
        <f>IF(Q212="YES",IF(P212="YES", MIN(AA212:AC212), AA212),"")</f>
        <v>0</v>
      </c>
      <c r="AE212" s="4">
        <f>IF(AND(I212="STANDARD",Q212="YES",H212&lt;'azure-standard-disk-prices'!B2, H212&gt;0),1+IF(M212="YES",1),"")</f>
        <v>0</v>
      </c>
      <c r="AF212" s="4">
        <f>IF(AND(I212="STANDARD",Q212="YES",H212&gt;'azure-standard-disk-prices'!B2,H212&lt;'azure-standard-disk-prices'!B3),1+IF(M212="YES",1),"")</f>
        <v>0</v>
      </c>
      <c r="AG212" s="4">
        <f>IF(AND(I212="STANDARD",Q212="YES",H212&gt;'azure-standard-disk-prices'!B3,H212&lt;'azure-standard-disk-prices'!B4),1+IF(M212="YES",1),"")</f>
        <v>0</v>
      </c>
      <c r="AH212" s="4">
        <f>IF(AND(I212="STANDARD",Q212="YES",H212&gt;'azure-standard-disk-prices'!B4,H212&lt;'azure-standard-disk-prices'!B5),1+IF(M212="YES",1),"")</f>
        <v>0</v>
      </c>
      <c r="AI212" s="4">
        <f>IF(AND(I212="STANDARD",Q212="YES",H212&gt;'azure-standard-disk-prices'!B5,H212&lt;'azure-standard-disk-prices'!B6),1+IF(M212="YES",1),"")</f>
        <v>0</v>
      </c>
      <c r="AJ212" s="4">
        <f>IF(AND(I212="STANDARD",Q212="YES",H212&gt;'azure-standard-disk-prices'!B6,H212&lt;'azure-standard-disk-prices'!B7),1+IF(M212="YES",1),"")</f>
        <v>0</v>
      </c>
      <c r="AK212" s="4">
        <f>IF(AND(I212="STANDARD",Q212="YES",H212&gt;'azure-standard-disk-prices'!B7,H212&lt;'azure-standard-disk-prices'!B8),1+IF(M212="YES",1),"")</f>
        <v>0</v>
      </c>
      <c r="AL212" s="4">
        <f>IF(AND(I212="STANDARD",Q212="YES",H212&gt;'azure-standard-disk-prices'!B8,H212&lt;'azure-standard-disk-prices'!B9),1+IF(M212="YES",1),"")</f>
        <v>0</v>
      </c>
      <c r="AM212" s="4">
        <f>IF(AND(I211="PREMIUM",Q211="YES",H211&lt;'azure-premium-disk-prices'!B2,H211&gt;0),1+IF(M211="YES",1),"")</f>
        <v>0</v>
      </c>
      <c r="AN212" s="4">
        <f>IF(AND(I211="PREMIUM",Q211="YES",H211&gt;'azure-premium-disk-prices'!B2,H211&lt;'azure-premium-disk-prices'!B3),1+IF(M211="YES",1),"")</f>
        <v>0</v>
      </c>
      <c r="AO212" s="4">
        <f>IF(AND(I211="PREMIUM",Q211="YES",H211&gt;'azure-premium-disk-prices'!B3,H211&lt;'azure-premium-disk-prices'!B4),1+IF(M211="YES",1),"")</f>
        <v>0</v>
      </c>
      <c r="AP212" s="4">
        <f>IF(AND(I211="PREMIUM",Q211="YES",H211&gt;'azure-premium-disk-prices'!B4,H211&lt;'azure-premium-disk-prices'!B5),1+IF(M211="YES",1),"")</f>
        <v>0</v>
      </c>
      <c r="AQ212" s="4">
        <f>IF(AND(I211="PREMIUM",Q211="YES",H211&gt;'azure-premium-disk-prices'!B5,H211&lt;'azure-premium-disk-prices'!B6),1+IF(M211="YES",1),"")</f>
        <v>0</v>
      </c>
      <c r="AR212" s="4">
        <f>IF(AND(I211="PREMIUM",Q211="YES",H211&gt;'azure-premium-disk-prices'!B6,H211&lt;'azure-premium-disk-prices'!B7),1+IF(M211="YES",1),"")</f>
        <v>0</v>
      </c>
      <c r="AS212" s="4">
        <f>IF(AND(I211="PREMIUM",Q211="YES",H211&gt;'azure-premium-disk-prices'!B7,H211&lt;'azure-premium-disk-prices'!B8),1+IF(M211="YES",1),"")</f>
        <v>0</v>
      </c>
      <c r="AT212" s="4">
        <f>IF(AND(I211="PREMIUM",Q211="YES",H211&gt;'azure-premium-disk-prices'!B8,H211&lt;'azure-premium-disk-prices'!B9),1+IF(M211="YES",1),"")</f>
        <v>0</v>
      </c>
      <c r="AU212" s="4">
        <f>IF(AND(M212="YES", Q212="YES"),1,"")</f>
        <v>0</v>
      </c>
      <c r="AV212" s="4">
        <f>IF(AND(J212="STANDARD", Q212="YES"), IF(M212="YES",2,1) ,"")</f>
        <v>0</v>
      </c>
      <c r="AW212" s="4">
        <f>IF( AND(J212="PREMIUM",  Q212="YES"), IF(M212="YES",2,1) ,"")</f>
        <v>0</v>
      </c>
    </row>
    <row r="213" spans="5:49">
      <c r="E213" s="3"/>
      <c r="F213" s="3"/>
      <c r="G213" s="3"/>
      <c r="H213" s="3"/>
      <c r="I213" s="3" t="s">
        <v>10</v>
      </c>
      <c r="J213" s="3" t="s">
        <v>10</v>
      </c>
      <c r="K213" s="3" t="s">
        <v>7</v>
      </c>
      <c r="L213" s="3" t="s">
        <v>7</v>
      </c>
      <c r="M213" s="3" t="s">
        <v>7</v>
      </c>
      <c r="N213" s="3">
        <v>730</v>
      </c>
      <c r="O213" s="3" t="s">
        <v>7</v>
      </c>
      <c r="P213" s="3" t="s">
        <v>3</v>
      </c>
      <c r="Q213" s="3">
        <f>IF(AND(E213&lt;&gt;"", F213&lt;&gt;"", G213&lt;&gt;"", H213&lt;&gt;"", I213&lt;&gt;"", J213&lt;&gt;"", K213&lt;&gt;"", L213&lt;&gt;"", M213&lt;&gt;"", N213&lt;&gt;"", O213&lt;&gt;""),"YES","NO")</f>
        <v>0</v>
      </c>
      <c r="R213" s="4">
        <f>IF(AD213=AA213, U213, IF(AD213=AB213,W213,Y213))</f>
        <v>0</v>
      </c>
      <c r="S213" s="4">
        <f>AD213</f>
        <v>0</v>
      </c>
      <c r="T213" s="4">
        <f> IF(AA213="" ,"",IF(AD213=AA213, "PAYG", IF(AD213=AB213,"1Y RI","3Y RI")))</f>
        <v>0</v>
      </c>
      <c r="U213" s="4">
        <f>IF(Q213="YES",VLOOKUP(V213 &amp; K213 &amp; L213,'azure-vm-prices-base'!G$2:H$118, 2, 0),"")</f>
        <v>0</v>
      </c>
      <c r="V213" s="4">
        <f>IF(Q213="YES", IF(O213="YES" , _xlfn.MINIFS('azure-vm-prices-base'!C$2:C$117, 'azure-vm-prices-base'!A$2:A$117,"&gt;="&amp;F213*(100-$B$2)/100, 'azure-vm-prices-base'!B$2:B$117,"&gt;="&amp;G213*(100-$B$2)/100, 'azure-vm-prices-base'!D$2:D$117,K213, 'azure-vm-prices-base'!E$2:E$117,L213), _xlfn.MINIFS('azure-vm-prices-base'!I$2:I$117, 'azure-vm-prices-base'!A$2:A$117,"&gt;="&amp;F213*(100-$B$2)/100, 'azure-vm-prices-base'!B$2:B$117,"&gt;="&amp;G213*(100-$B$2)/100, 'azure-vm-prices-base'!D$2:D$117,K213, 'azure-vm-prices-base'!E$2:E$117,L213)),"")</f>
        <v>0</v>
      </c>
      <c r="W213" s="4">
        <f>IF(Q213="YES",VLOOKUP(X213 &amp; K213 &amp; L213,'azure-vm-prices-1Y'!G$2:H$118  , 2, 0),"")</f>
        <v>0</v>
      </c>
      <c r="X213" s="4">
        <f>IF(Q213="YES", IF(O213="YES" , _xlfn.MINIFS('azure-vm-prices-1Y'!C$2:C$117,   'azure-vm-prices-1Y'!A$2:A$117  ,"&gt;="&amp;F213*(100-$B$2)/100, 'azure-vm-prices-1Y'!B$2:B$117  ,"&gt;="&amp;G213*(100-$B$2)/100, 'azure-vm-prices-1Y'!D$2:D$117,  K213, 'azure-vm-prices-1Y'!E$2:E$117,  L213), _xlfn.MINIFS('azure-vm-prices-1Y'!I$2:I$117,   'azure-vm-prices-1Y'!A$2:A$117  ,"&gt;="&amp;F213*(100-$B$2)/100, 'azure-vm-prices-1Y'!B$2:B$117,  "&gt;="&amp;G213*(100-$B$2)/100, 'azure-vm-prices-1Y'!D$2:D$117,  K213, 'azure-vm-prices-1Y'!E$2:E$117,  L213)),"")</f>
        <v>0</v>
      </c>
      <c r="Y213" s="4">
        <f>IF(Q213="YES",VLOOKUP(Z213 &amp; K213 &amp; L213,'azure-vm-prices-3Y'!G$2:H$118  , 2, 0),"")</f>
        <v>0</v>
      </c>
      <c r="Z213" s="4">
        <f>IF(Q213="YES", IF(O213="YES" , _xlfn.MINIFS('azure-vm-prices-3Y'!C$2:C$117,   'azure-vm-prices-3Y'!A$2:A$117  ,"&gt;="&amp;F213*(100-$B$2)/100, 'azure-vm-prices-3Y'!B$2:B$117  ,"&gt;="&amp;G213*(100-$B$2)/100, 'azure-vm-prices-3Y'!D$2:D$117,  K213, 'azure-vm-prices-3Y'!E$2:E$117,  L213), _xlfn.MINIFS('azure-vm-prices-3Y'!I$2:I$117,   'azure-vm-prices-3Y'!A$2:A$117  ,"&gt;="&amp;F213*(100-$B$2)/100, 'azure-vm-prices-3Y'!B$2:B$117,  "&gt;="&amp;G213*(100-$B$2)/100, 'azure-vm-prices-3Y'!D$2:D$117,  K213, 'azure-vm-prices-3Y'!E$2:E$117,  L213)),"")</f>
        <v>0</v>
      </c>
      <c r="AA213" s="4">
        <f>IF(Q213="YES",N213*V213*12,"")</f>
        <v>0</v>
      </c>
      <c r="AB213" s="4">
        <f>IF(Q213="YES",X213*8760,"")</f>
        <v>0</v>
      </c>
      <c r="AC213" s="4">
        <f>IF(Q213="YES",Z213*8760,"")</f>
        <v>0</v>
      </c>
      <c r="AD213" s="4">
        <f>IF(Q213="YES",IF(P213="YES", MIN(AA213:AC213), AA213),"")</f>
        <v>0</v>
      </c>
      <c r="AE213" s="4">
        <f>IF(AND(I213="STANDARD",Q213="YES",H213&lt;'azure-standard-disk-prices'!B2, H213&gt;0),1+IF(M213="YES",1),"")</f>
        <v>0</v>
      </c>
      <c r="AF213" s="4">
        <f>IF(AND(I213="STANDARD",Q213="YES",H213&gt;'azure-standard-disk-prices'!B2,H213&lt;'azure-standard-disk-prices'!B3),1+IF(M213="YES",1),"")</f>
        <v>0</v>
      </c>
      <c r="AG213" s="4">
        <f>IF(AND(I213="STANDARD",Q213="YES",H213&gt;'azure-standard-disk-prices'!B3,H213&lt;'azure-standard-disk-prices'!B4),1+IF(M213="YES",1),"")</f>
        <v>0</v>
      </c>
      <c r="AH213" s="4">
        <f>IF(AND(I213="STANDARD",Q213="YES",H213&gt;'azure-standard-disk-prices'!B4,H213&lt;'azure-standard-disk-prices'!B5),1+IF(M213="YES",1),"")</f>
        <v>0</v>
      </c>
      <c r="AI213" s="4">
        <f>IF(AND(I213="STANDARD",Q213="YES",H213&gt;'azure-standard-disk-prices'!B5,H213&lt;'azure-standard-disk-prices'!B6),1+IF(M213="YES",1),"")</f>
        <v>0</v>
      </c>
      <c r="AJ213" s="4">
        <f>IF(AND(I213="STANDARD",Q213="YES",H213&gt;'azure-standard-disk-prices'!B6,H213&lt;'azure-standard-disk-prices'!B7),1+IF(M213="YES",1),"")</f>
        <v>0</v>
      </c>
      <c r="AK213" s="4">
        <f>IF(AND(I213="STANDARD",Q213="YES",H213&gt;'azure-standard-disk-prices'!B7,H213&lt;'azure-standard-disk-prices'!B8),1+IF(M213="YES",1),"")</f>
        <v>0</v>
      </c>
      <c r="AL213" s="4">
        <f>IF(AND(I213="STANDARD",Q213="YES",H213&gt;'azure-standard-disk-prices'!B8,H213&lt;'azure-standard-disk-prices'!B9),1+IF(M213="YES",1),"")</f>
        <v>0</v>
      </c>
      <c r="AM213" s="4">
        <f>IF(AND(I212="PREMIUM",Q212="YES",H212&lt;'azure-premium-disk-prices'!B2,H212&gt;0),1+IF(M212="YES",1),"")</f>
        <v>0</v>
      </c>
      <c r="AN213" s="4">
        <f>IF(AND(I212="PREMIUM",Q212="YES",H212&gt;'azure-premium-disk-prices'!B2,H212&lt;'azure-premium-disk-prices'!B3),1+IF(M212="YES",1),"")</f>
        <v>0</v>
      </c>
      <c r="AO213" s="4">
        <f>IF(AND(I212="PREMIUM",Q212="YES",H212&gt;'azure-premium-disk-prices'!B3,H212&lt;'azure-premium-disk-prices'!B4),1+IF(M212="YES",1),"")</f>
        <v>0</v>
      </c>
      <c r="AP213" s="4">
        <f>IF(AND(I212="PREMIUM",Q212="YES",H212&gt;'azure-premium-disk-prices'!B4,H212&lt;'azure-premium-disk-prices'!B5),1+IF(M212="YES",1),"")</f>
        <v>0</v>
      </c>
      <c r="AQ213" s="4">
        <f>IF(AND(I212="PREMIUM",Q212="YES",H212&gt;'azure-premium-disk-prices'!B5,H212&lt;'azure-premium-disk-prices'!B6),1+IF(M212="YES",1),"")</f>
        <v>0</v>
      </c>
      <c r="AR213" s="4">
        <f>IF(AND(I212="PREMIUM",Q212="YES",H212&gt;'azure-premium-disk-prices'!B6,H212&lt;'azure-premium-disk-prices'!B7),1+IF(M212="YES",1),"")</f>
        <v>0</v>
      </c>
      <c r="AS213" s="4">
        <f>IF(AND(I212="PREMIUM",Q212="YES",H212&gt;'azure-premium-disk-prices'!B7,H212&lt;'azure-premium-disk-prices'!B8),1+IF(M212="YES",1),"")</f>
        <v>0</v>
      </c>
      <c r="AT213" s="4">
        <f>IF(AND(I212="PREMIUM",Q212="YES",H212&gt;'azure-premium-disk-prices'!B8,H212&lt;'azure-premium-disk-prices'!B9),1+IF(M212="YES",1),"")</f>
        <v>0</v>
      </c>
      <c r="AU213" s="4">
        <f>IF(AND(M213="YES", Q213="YES"),1,"")</f>
        <v>0</v>
      </c>
      <c r="AV213" s="4">
        <f>IF(AND(J213="STANDARD", Q213="YES"), IF(M213="YES",2,1) ,"")</f>
        <v>0</v>
      </c>
      <c r="AW213" s="4">
        <f>IF( AND(J213="PREMIUM",  Q213="YES"), IF(M213="YES",2,1) ,"")</f>
        <v>0</v>
      </c>
    </row>
    <row r="214" spans="5:49">
      <c r="E214" s="3"/>
      <c r="F214" s="3"/>
      <c r="G214" s="3"/>
      <c r="H214" s="3"/>
      <c r="I214" s="3" t="s">
        <v>10</v>
      </c>
      <c r="J214" s="3" t="s">
        <v>10</v>
      </c>
      <c r="K214" s="3" t="s">
        <v>7</v>
      </c>
      <c r="L214" s="3" t="s">
        <v>7</v>
      </c>
      <c r="M214" s="3" t="s">
        <v>7</v>
      </c>
      <c r="N214" s="3">
        <v>730</v>
      </c>
      <c r="O214" s="3" t="s">
        <v>7</v>
      </c>
      <c r="P214" s="3" t="s">
        <v>3</v>
      </c>
      <c r="Q214" s="3">
        <f>IF(AND(E214&lt;&gt;"", F214&lt;&gt;"", G214&lt;&gt;"", H214&lt;&gt;"", I214&lt;&gt;"", J214&lt;&gt;"", K214&lt;&gt;"", L214&lt;&gt;"", M214&lt;&gt;"", N214&lt;&gt;"", O214&lt;&gt;""),"YES","NO")</f>
        <v>0</v>
      </c>
      <c r="R214" s="4">
        <f>IF(AD214=AA214, U214, IF(AD214=AB214,W214,Y214))</f>
        <v>0</v>
      </c>
      <c r="S214" s="4">
        <f>AD214</f>
        <v>0</v>
      </c>
      <c r="T214" s="4">
        <f> IF(AA214="" ,"",IF(AD214=AA214, "PAYG", IF(AD214=AB214,"1Y RI","3Y RI")))</f>
        <v>0</v>
      </c>
      <c r="U214" s="4">
        <f>IF(Q214="YES",VLOOKUP(V214 &amp; K214 &amp; L214,'azure-vm-prices-base'!G$2:H$118, 2, 0),"")</f>
        <v>0</v>
      </c>
      <c r="V214" s="4">
        <f>IF(Q214="YES", IF(O214="YES" , _xlfn.MINIFS('azure-vm-prices-base'!C$2:C$117, 'azure-vm-prices-base'!A$2:A$117,"&gt;="&amp;F214*(100-$B$2)/100, 'azure-vm-prices-base'!B$2:B$117,"&gt;="&amp;G214*(100-$B$2)/100, 'azure-vm-prices-base'!D$2:D$117,K214, 'azure-vm-prices-base'!E$2:E$117,L214), _xlfn.MINIFS('azure-vm-prices-base'!I$2:I$117, 'azure-vm-prices-base'!A$2:A$117,"&gt;="&amp;F214*(100-$B$2)/100, 'azure-vm-prices-base'!B$2:B$117,"&gt;="&amp;G214*(100-$B$2)/100, 'azure-vm-prices-base'!D$2:D$117,K214, 'azure-vm-prices-base'!E$2:E$117,L214)),"")</f>
        <v>0</v>
      </c>
      <c r="W214" s="4">
        <f>IF(Q214="YES",VLOOKUP(X214 &amp; K214 &amp; L214,'azure-vm-prices-1Y'!G$2:H$118  , 2, 0),"")</f>
        <v>0</v>
      </c>
      <c r="X214" s="4">
        <f>IF(Q214="YES", IF(O214="YES" , _xlfn.MINIFS('azure-vm-prices-1Y'!C$2:C$117,   'azure-vm-prices-1Y'!A$2:A$117  ,"&gt;="&amp;F214*(100-$B$2)/100, 'azure-vm-prices-1Y'!B$2:B$117  ,"&gt;="&amp;G214*(100-$B$2)/100, 'azure-vm-prices-1Y'!D$2:D$117,  K214, 'azure-vm-prices-1Y'!E$2:E$117,  L214), _xlfn.MINIFS('azure-vm-prices-1Y'!I$2:I$117,   'azure-vm-prices-1Y'!A$2:A$117  ,"&gt;="&amp;F214*(100-$B$2)/100, 'azure-vm-prices-1Y'!B$2:B$117,  "&gt;="&amp;G214*(100-$B$2)/100, 'azure-vm-prices-1Y'!D$2:D$117,  K214, 'azure-vm-prices-1Y'!E$2:E$117,  L214)),"")</f>
        <v>0</v>
      </c>
      <c r="Y214" s="4">
        <f>IF(Q214="YES",VLOOKUP(Z214 &amp; K214 &amp; L214,'azure-vm-prices-3Y'!G$2:H$118  , 2, 0),"")</f>
        <v>0</v>
      </c>
      <c r="Z214" s="4">
        <f>IF(Q214="YES", IF(O214="YES" , _xlfn.MINIFS('azure-vm-prices-3Y'!C$2:C$117,   'azure-vm-prices-3Y'!A$2:A$117  ,"&gt;="&amp;F214*(100-$B$2)/100, 'azure-vm-prices-3Y'!B$2:B$117  ,"&gt;="&amp;G214*(100-$B$2)/100, 'azure-vm-prices-3Y'!D$2:D$117,  K214, 'azure-vm-prices-3Y'!E$2:E$117,  L214), _xlfn.MINIFS('azure-vm-prices-3Y'!I$2:I$117,   'azure-vm-prices-3Y'!A$2:A$117  ,"&gt;="&amp;F214*(100-$B$2)/100, 'azure-vm-prices-3Y'!B$2:B$117,  "&gt;="&amp;G214*(100-$B$2)/100, 'azure-vm-prices-3Y'!D$2:D$117,  K214, 'azure-vm-prices-3Y'!E$2:E$117,  L214)),"")</f>
        <v>0</v>
      </c>
      <c r="AA214" s="4">
        <f>IF(Q214="YES",N214*V214*12,"")</f>
        <v>0</v>
      </c>
      <c r="AB214" s="4">
        <f>IF(Q214="YES",X214*8760,"")</f>
        <v>0</v>
      </c>
      <c r="AC214" s="4">
        <f>IF(Q214="YES",Z214*8760,"")</f>
        <v>0</v>
      </c>
      <c r="AD214" s="4">
        <f>IF(Q214="YES",IF(P214="YES", MIN(AA214:AC214), AA214),"")</f>
        <v>0</v>
      </c>
      <c r="AE214" s="4">
        <f>IF(AND(I214="STANDARD",Q214="YES",H214&lt;'azure-standard-disk-prices'!B2, H214&gt;0),1+IF(M214="YES",1),"")</f>
        <v>0</v>
      </c>
      <c r="AF214" s="4">
        <f>IF(AND(I214="STANDARD",Q214="YES",H214&gt;'azure-standard-disk-prices'!B2,H214&lt;'azure-standard-disk-prices'!B3),1+IF(M214="YES",1),"")</f>
        <v>0</v>
      </c>
      <c r="AG214" s="4">
        <f>IF(AND(I214="STANDARD",Q214="YES",H214&gt;'azure-standard-disk-prices'!B3,H214&lt;'azure-standard-disk-prices'!B4),1+IF(M214="YES",1),"")</f>
        <v>0</v>
      </c>
      <c r="AH214" s="4">
        <f>IF(AND(I214="STANDARD",Q214="YES",H214&gt;'azure-standard-disk-prices'!B4,H214&lt;'azure-standard-disk-prices'!B5),1+IF(M214="YES",1),"")</f>
        <v>0</v>
      </c>
      <c r="AI214" s="4">
        <f>IF(AND(I214="STANDARD",Q214="YES",H214&gt;'azure-standard-disk-prices'!B5,H214&lt;'azure-standard-disk-prices'!B6),1+IF(M214="YES",1),"")</f>
        <v>0</v>
      </c>
      <c r="AJ214" s="4">
        <f>IF(AND(I214="STANDARD",Q214="YES",H214&gt;'azure-standard-disk-prices'!B6,H214&lt;'azure-standard-disk-prices'!B7),1+IF(M214="YES",1),"")</f>
        <v>0</v>
      </c>
      <c r="AK214" s="4">
        <f>IF(AND(I214="STANDARD",Q214="YES",H214&gt;'azure-standard-disk-prices'!B7,H214&lt;'azure-standard-disk-prices'!B8),1+IF(M214="YES",1),"")</f>
        <v>0</v>
      </c>
      <c r="AL214" s="4">
        <f>IF(AND(I214="STANDARD",Q214="YES",H214&gt;'azure-standard-disk-prices'!B8,H214&lt;'azure-standard-disk-prices'!B9),1+IF(M214="YES",1),"")</f>
        <v>0</v>
      </c>
      <c r="AM214" s="4">
        <f>IF(AND(I213="PREMIUM",Q213="YES",H213&lt;'azure-premium-disk-prices'!B2,H213&gt;0),1+IF(M213="YES",1),"")</f>
        <v>0</v>
      </c>
      <c r="AN214" s="4">
        <f>IF(AND(I213="PREMIUM",Q213="YES",H213&gt;'azure-premium-disk-prices'!B2,H213&lt;'azure-premium-disk-prices'!B3),1+IF(M213="YES",1),"")</f>
        <v>0</v>
      </c>
      <c r="AO214" s="4">
        <f>IF(AND(I213="PREMIUM",Q213="YES",H213&gt;'azure-premium-disk-prices'!B3,H213&lt;'azure-premium-disk-prices'!B4),1+IF(M213="YES",1),"")</f>
        <v>0</v>
      </c>
      <c r="AP214" s="4">
        <f>IF(AND(I213="PREMIUM",Q213="YES",H213&gt;'azure-premium-disk-prices'!B4,H213&lt;'azure-premium-disk-prices'!B5),1+IF(M213="YES",1),"")</f>
        <v>0</v>
      </c>
      <c r="AQ214" s="4">
        <f>IF(AND(I213="PREMIUM",Q213="YES",H213&gt;'azure-premium-disk-prices'!B5,H213&lt;'azure-premium-disk-prices'!B6),1+IF(M213="YES",1),"")</f>
        <v>0</v>
      </c>
      <c r="AR214" s="4">
        <f>IF(AND(I213="PREMIUM",Q213="YES",H213&gt;'azure-premium-disk-prices'!B6,H213&lt;'azure-premium-disk-prices'!B7),1+IF(M213="YES",1),"")</f>
        <v>0</v>
      </c>
      <c r="AS214" s="4">
        <f>IF(AND(I213="PREMIUM",Q213="YES",H213&gt;'azure-premium-disk-prices'!B7,H213&lt;'azure-premium-disk-prices'!B8),1+IF(M213="YES",1),"")</f>
        <v>0</v>
      </c>
      <c r="AT214" s="4">
        <f>IF(AND(I213="PREMIUM",Q213="YES",H213&gt;'azure-premium-disk-prices'!B8,H213&lt;'azure-premium-disk-prices'!B9),1+IF(M213="YES",1),"")</f>
        <v>0</v>
      </c>
      <c r="AU214" s="4">
        <f>IF(AND(M214="YES", Q214="YES"),1,"")</f>
        <v>0</v>
      </c>
      <c r="AV214" s="4">
        <f>IF(AND(J214="STANDARD", Q214="YES"), IF(M214="YES",2,1) ,"")</f>
        <v>0</v>
      </c>
      <c r="AW214" s="4">
        <f>IF( AND(J214="PREMIUM",  Q214="YES"), IF(M214="YES",2,1) ,"")</f>
        <v>0</v>
      </c>
    </row>
    <row r="215" spans="5:49">
      <c r="E215" s="3"/>
      <c r="F215" s="3"/>
      <c r="G215" s="3"/>
      <c r="H215" s="3"/>
      <c r="I215" s="3" t="s">
        <v>10</v>
      </c>
      <c r="J215" s="3" t="s">
        <v>10</v>
      </c>
      <c r="K215" s="3" t="s">
        <v>7</v>
      </c>
      <c r="L215" s="3" t="s">
        <v>7</v>
      </c>
      <c r="M215" s="3" t="s">
        <v>7</v>
      </c>
      <c r="N215" s="3">
        <v>730</v>
      </c>
      <c r="O215" s="3" t="s">
        <v>7</v>
      </c>
      <c r="P215" s="3" t="s">
        <v>3</v>
      </c>
      <c r="Q215" s="3">
        <f>IF(AND(E215&lt;&gt;"", F215&lt;&gt;"", G215&lt;&gt;"", H215&lt;&gt;"", I215&lt;&gt;"", J215&lt;&gt;"", K215&lt;&gt;"", L215&lt;&gt;"", M215&lt;&gt;"", N215&lt;&gt;"", O215&lt;&gt;""),"YES","NO")</f>
        <v>0</v>
      </c>
      <c r="R215" s="4">
        <f>IF(AD215=AA215, U215, IF(AD215=AB215,W215,Y215))</f>
        <v>0</v>
      </c>
      <c r="S215" s="4">
        <f>AD215</f>
        <v>0</v>
      </c>
      <c r="T215" s="4">
        <f> IF(AA215="" ,"",IF(AD215=AA215, "PAYG", IF(AD215=AB215,"1Y RI","3Y RI")))</f>
        <v>0</v>
      </c>
      <c r="U215" s="4">
        <f>IF(Q215="YES",VLOOKUP(V215 &amp; K215 &amp; L215,'azure-vm-prices-base'!G$2:H$118, 2, 0),"")</f>
        <v>0</v>
      </c>
      <c r="V215" s="4">
        <f>IF(Q215="YES", IF(O215="YES" , _xlfn.MINIFS('azure-vm-prices-base'!C$2:C$117, 'azure-vm-prices-base'!A$2:A$117,"&gt;="&amp;F215*(100-$B$2)/100, 'azure-vm-prices-base'!B$2:B$117,"&gt;="&amp;G215*(100-$B$2)/100, 'azure-vm-prices-base'!D$2:D$117,K215, 'azure-vm-prices-base'!E$2:E$117,L215), _xlfn.MINIFS('azure-vm-prices-base'!I$2:I$117, 'azure-vm-prices-base'!A$2:A$117,"&gt;="&amp;F215*(100-$B$2)/100, 'azure-vm-prices-base'!B$2:B$117,"&gt;="&amp;G215*(100-$B$2)/100, 'azure-vm-prices-base'!D$2:D$117,K215, 'azure-vm-prices-base'!E$2:E$117,L215)),"")</f>
        <v>0</v>
      </c>
      <c r="W215" s="4">
        <f>IF(Q215="YES",VLOOKUP(X215 &amp; K215 &amp; L215,'azure-vm-prices-1Y'!G$2:H$118  , 2, 0),"")</f>
        <v>0</v>
      </c>
      <c r="X215" s="4">
        <f>IF(Q215="YES", IF(O215="YES" , _xlfn.MINIFS('azure-vm-prices-1Y'!C$2:C$117,   'azure-vm-prices-1Y'!A$2:A$117  ,"&gt;="&amp;F215*(100-$B$2)/100, 'azure-vm-prices-1Y'!B$2:B$117  ,"&gt;="&amp;G215*(100-$B$2)/100, 'azure-vm-prices-1Y'!D$2:D$117,  K215, 'azure-vm-prices-1Y'!E$2:E$117,  L215), _xlfn.MINIFS('azure-vm-prices-1Y'!I$2:I$117,   'azure-vm-prices-1Y'!A$2:A$117  ,"&gt;="&amp;F215*(100-$B$2)/100, 'azure-vm-prices-1Y'!B$2:B$117,  "&gt;="&amp;G215*(100-$B$2)/100, 'azure-vm-prices-1Y'!D$2:D$117,  K215, 'azure-vm-prices-1Y'!E$2:E$117,  L215)),"")</f>
        <v>0</v>
      </c>
      <c r="Y215" s="4">
        <f>IF(Q215="YES",VLOOKUP(Z215 &amp; K215 &amp; L215,'azure-vm-prices-3Y'!G$2:H$118  , 2, 0),"")</f>
        <v>0</v>
      </c>
      <c r="Z215" s="4">
        <f>IF(Q215="YES", IF(O215="YES" , _xlfn.MINIFS('azure-vm-prices-3Y'!C$2:C$117,   'azure-vm-prices-3Y'!A$2:A$117  ,"&gt;="&amp;F215*(100-$B$2)/100, 'azure-vm-prices-3Y'!B$2:B$117  ,"&gt;="&amp;G215*(100-$B$2)/100, 'azure-vm-prices-3Y'!D$2:D$117,  K215, 'azure-vm-prices-3Y'!E$2:E$117,  L215), _xlfn.MINIFS('azure-vm-prices-3Y'!I$2:I$117,   'azure-vm-prices-3Y'!A$2:A$117  ,"&gt;="&amp;F215*(100-$B$2)/100, 'azure-vm-prices-3Y'!B$2:B$117,  "&gt;="&amp;G215*(100-$B$2)/100, 'azure-vm-prices-3Y'!D$2:D$117,  K215, 'azure-vm-prices-3Y'!E$2:E$117,  L215)),"")</f>
        <v>0</v>
      </c>
      <c r="AA215" s="4">
        <f>IF(Q215="YES",N215*V215*12,"")</f>
        <v>0</v>
      </c>
      <c r="AB215" s="4">
        <f>IF(Q215="YES",X215*8760,"")</f>
        <v>0</v>
      </c>
      <c r="AC215" s="4">
        <f>IF(Q215="YES",Z215*8760,"")</f>
        <v>0</v>
      </c>
      <c r="AD215" s="4">
        <f>IF(Q215="YES",IF(P215="YES", MIN(AA215:AC215), AA215),"")</f>
        <v>0</v>
      </c>
      <c r="AE215" s="4">
        <f>IF(AND(I215="STANDARD",Q215="YES",H215&lt;'azure-standard-disk-prices'!B2, H215&gt;0),1+IF(M215="YES",1),"")</f>
        <v>0</v>
      </c>
      <c r="AF215" s="4">
        <f>IF(AND(I215="STANDARD",Q215="YES",H215&gt;'azure-standard-disk-prices'!B2,H215&lt;'azure-standard-disk-prices'!B3),1+IF(M215="YES",1),"")</f>
        <v>0</v>
      </c>
      <c r="AG215" s="4">
        <f>IF(AND(I215="STANDARD",Q215="YES",H215&gt;'azure-standard-disk-prices'!B3,H215&lt;'azure-standard-disk-prices'!B4),1+IF(M215="YES",1),"")</f>
        <v>0</v>
      </c>
      <c r="AH215" s="4">
        <f>IF(AND(I215="STANDARD",Q215="YES",H215&gt;'azure-standard-disk-prices'!B4,H215&lt;'azure-standard-disk-prices'!B5),1+IF(M215="YES",1),"")</f>
        <v>0</v>
      </c>
      <c r="AI215" s="4">
        <f>IF(AND(I215="STANDARD",Q215="YES",H215&gt;'azure-standard-disk-prices'!B5,H215&lt;'azure-standard-disk-prices'!B6),1+IF(M215="YES",1),"")</f>
        <v>0</v>
      </c>
      <c r="AJ215" s="4">
        <f>IF(AND(I215="STANDARD",Q215="YES",H215&gt;'azure-standard-disk-prices'!B6,H215&lt;'azure-standard-disk-prices'!B7),1+IF(M215="YES",1),"")</f>
        <v>0</v>
      </c>
      <c r="AK215" s="4">
        <f>IF(AND(I215="STANDARD",Q215="YES",H215&gt;'azure-standard-disk-prices'!B7,H215&lt;'azure-standard-disk-prices'!B8),1+IF(M215="YES",1),"")</f>
        <v>0</v>
      </c>
      <c r="AL215" s="4">
        <f>IF(AND(I215="STANDARD",Q215="YES",H215&gt;'azure-standard-disk-prices'!B8,H215&lt;'azure-standard-disk-prices'!B9),1+IF(M215="YES",1),"")</f>
        <v>0</v>
      </c>
      <c r="AM215" s="4">
        <f>IF(AND(I214="PREMIUM",Q214="YES",H214&lt;'azure-premium-disk-prices'!B2,H214&gt;0),1+IF(M214="YES",1),"")</f>
        <v>0</v>
      </c>
      <c r="AN215" s="4">
        <f>IF(AND(I214="PREMIUM",Q214="YES",H214&gt;'azure-premium-disk-prices'!B2,H214&lt;'azure-premium-disk-prices'!B3),1+IF(M214="YES",1),"")</f>
        <v>0</v>
      </c>
      <c r="AO215" s="4">
        <f>IF(AND(I214="PREMIUM",Q214="YES",H214&gt;'azure-premium-disk-prices'!B3,H214&lt;'azure-premium-disk-prices'!B4),1+IF(M214="YES",1),"")</f>
        <v>0</v>
      </c>
      <c r="AP215" s="4">
        <f>IF(AND(I214="PREMIUM",Q214="YES",H214&gt;'azure-premium-disk-prices'!B4,H214&lt;'azure-premium-disk-prices'!B5),1+IF(M214="YES",1),"")</f>
        <v>0</v>
      </c>
      <c r="AQ215" s="4">
        <f>IF(AND(I214="PREMIUM",Q214="YES",H214&gt;'azure-premium-disk-prices'!B5,H214&lt;'azure-premium-disk-prices'!B6),1+IF(M214="YES",1),"")</f>
        <v>0</v>
      </c>
      <c r="AR215" s="4">
        <f>IF(AND(I214="PREMIUM",Q214="YES",H214&gt;'azure-premium-disk-prices'!B6,H214&lt;'azure-premium-disk-prices'!B7),1+IF(M214="YES",1),"")</f>
        <v>0</v>
      </c>
      <c r="AS215" s="4">
        <f>IF(AND(I214="PREMIUM",Q214="YES",H214&gt;'azure-premium-disk-prices'!B7,H214&lt;'azure-premium-disk-prices'!B8),1+IF(M214="YES",1),"")</f>
        <v>0</v>
      </c>
      <c r="AT215" s="4">
        <f>IF(AND(I214="PREMIUM",Q214="YES",H214&gt;'azure-premium-disk-prices'!B8,H214&lt;'azure-premium-disk-prices'!B9),1+IF(M214="YES",1),"")</f>
        <v>0</v>
      </c>
      <c r="AU215" s="4">
        <f>IF(AND(M215="YES", Q215="YES"),1,"")</f>
        <v>0</v>
      </c>
      <c r="AV215" s="4">
        <f>IF(AND(J215="STANDARD", Q215="YES"), IF(M215="YES",2,1) ,"")</f>
        <v>0</v>
      </c>
      <c r="AW215" s="4">
        <f>IF( AND(J215="PREMIUM",  Q215="YES"), IF(M215="YES",2,1) ,"")</f>
        <v>0</v>
      </c>
    </row>
    <row r="216" spans="5:49">
      <c r="E216" s="3"/>
      <c r="F216" s="3"/>
      <c r="G216" s="3"/>
      <c r="H216" s="3"/>
      <c r="I216" s="3" t="s">
        <v>10</v>
      </c>
      <c r="J216" s="3" t="s">
        <v>10</v>
      </c>
      <c r="K216" s="3" t="s">
        <v>7</v>
      </c>
      <c r="L216" s="3" t="s">
        <v>7</v>
      </c>
      <c r="M216" s="3" t="s">
        <v>7</v>
      </c>
      <c r="N216" s="3">
        <v>730</v>
      </c>
      <c r="O216" s="3" t="s">
        <v>7</v>
      </c>
      <c r="P216" s="3" t="s">
        <v>3</v>
      </c>
      <c r="Q216" s="3">
        <f>IF(AND(E216&lt;&gt;"", F216&lt;&gt;"", G216&lt;&gt;"", H216&lt;&gt;"", I216&lt;&gt;"", J216&lt;&gt;"", K216&lt;&gt;"", L216&lt;&gt;"", M216&lt;&gt;"", N216&lt;&gt;"", O216&lt;&gt;""),"YES","NO")</f>
        <v>0</v>
      </c>
      <c r="R216" s="4">
        <f>IF(AD216=AA216, U216, IF(AD216=AB216,W216,Y216))</f>
        <v>0</v>
      </c>
      <c r="S216" s="4">
        <f>AD216</f>
        <v>0</v>
      </c>
      <c r="T216" s="4">
        <f> IF(AA216="" ,"",IF(AD216=AA216, "PAYG", IF(AD216=AB216,"1Y RI","3Y RI")))</f>
        <v>0</v>
      </c>
      <c r="U216" s="4">
        <f>IF(Q216="YES",VLOOKUP(V216 &amp; K216 &amp; L216,'azure-vm-prices-base'!G$2:H$118, 2, 0),"")</f>
        <v>0</v>
      </c>
      <c r="V216" s="4">
        <f>IF(Q216="YES", IF(O216="YES" , _xlfn.MINIFS('azure-vm-prices-base'!C$2:C$117, 'azure-vm-prices-base'!A$2:A$117,"&gt;="&amp;F216*(100-$B$2)/100, 'azure-vm-prices-base'!B$2:B$117,"&gt;="&amp;G216*(100-$B$2)/100, 'azure-vm-prices-base'!D$2:D$117,K216, 'azure-vm-prices-base'!E$2:E$117,L216), _xlfn.MINIFS('azure-vm-prices-base'!I$2:I$117, 'azure-vm-prices-base'!A$2:A$117,"&gt;="&amp;F216*(100-$B$2)/100, 'azure-vm-prices-base'!B$2:B$117,"&gt;="&amp;G216*(100-$B$2)/100, 'azure-vm-prices-base'!D$2:D$117,K216, 'azure-vm-prices-base'!E$2:E$117,L216)),"")</f>
        <v>0</v>
      </c>
      <c r="W216" s="4">
        <f>IF(Q216="YES",VLOOKUP(X216 &amp; K216 &amp; L216,'azure-vm-prices-1Y'!G$2:H$118  , 2, 0),"")</f>
        <v>0</v>
      </c>
      <c r="X216" s="4">
        <f>IF(Q216="YES", IF(O216="YES" , _xlfn.MINIFS('azure-vm-prices-1Y'!C$2:C$117,   'azure-vm-prices-1Y'!A$2:A$117  ,"&gt;="&amp;F216*(100-$B$2)/100, 'azure-vm-prices-1Y'!B$2:B$117  ,"&gt;="&amp;G216*(100-$B$2)/100, 'azure-vm-prices-1Y'!D$2:D$117,  K216, 'azure-vm-prices-1Y'!E$2:E$117,  L216), _xlfn.MINIFS('azure-vm-prices-1Y'!I$2:I$117,   'azure-vm-prices-1Y'!A$2:A$117  ,"&gt;="&amp;F216*(100-$B$2)/100, 'azure-vm-prices-1Y'!B$2:B$117,  "&gt;="&amp;G216*(100-$B$2)/100, 'azure-vm-prices-1Y'!D$2:D$117,  K216, 'azure-vm-prices-1Y'!E$2:E$117,  L216)),"")</f>
        <v>0</v>
      </c>
      <c r="Y216" s="4">
        <f>IF(Q216="YES",VLOOKUP(Z216 &amp; K216 &amp; L216,'azure-vm-prices-3Y'!G$2:H$118  , 2, 0),"")</f>
        <v>0</v>
      </c>
      <c r="Z216" s="4">
        <f>IF(Q216="YES", IF(O216="YES" , _xlfn.MINIFS('azure-vm-prices-3Y'!C$2:C$117,   'azure-vm-prices-3Y'!A$2:A$117  ,"&gt;="&amp;F216*(100-$B$2)/100, 'azure-vm-prices-3Y'!B$2:B$117  ,"&gt;="&amp;G216*(100-$B$2)/100, 'azure-vm-prices-3Y'!D$2:D$117,  K216, 'azure-vm-prices-3Y'!E$2:E$117,  L216), _xlfn.MINIFS('azure-vm-prices-3Y'!I$2:I$117,   'azure-vm-prices-3Y'!A$2:A$117  ,"&gt;="&amp;F216*(100-$B$2)/100, 'azure-vm-prices-3Y'!B$2:B$117,  "&gt;="&amp;G216*(100-$B$2)/100, 'azure-vm-prices-3Y'!D$2:D$117,  K216, 'azure-vm-prices-3Y'!E$2:E$117,  L216)),"")</f>
        <v>0</v>
      </c>
      <c r="AA216" s="4">
        <f>IF(Q216="YES",N216*V216*12,"")</f>
        <v>0</v>
      </c>
      <c r="AB216" s="4">
        <f>IF(Q216="YES",X216*8760,"")</f>
        <v>0</v>
      </c>
      <c r="AC216" s="4">
        <f>IF(Q216="YES",Z216*8760,"")</f>
        <v>0</v>
      </c>
      <c r="AD216" s="4">
        <f>IF(Q216="YES",IF(P216="YES", MIN(AA216:AC216), AA216),"")</f>
        <v>0</v>
      </c>
      <c r="AE216" s="4">
        <f>IF(AND(I216="STANDARD",Q216="YES",H216&lt;'azure-standard-disk-prices'!B2, H216&gt;0),1+IF(M216="YES",1),"")</f>
        <v>0</v>
      </c>
      <c r="AF216" s="4">
        <f>IF(AND(I216="STANDARD",Q216="YES",H216&gt;'azure-standard-disk-prices'!B2,H216&lt;'azure-standard-disk-prices'!B3),1+IF(M216="YES",1),"")</f>
        <v>0</v>
      </c>
      <c r="AG216" s="4">
        <f>IF(AND(I216="STANDARD",Q216="YES",H216&gt;'azure-standard-disk-prices'!B3,H216&lt;'azure-standard-disk-prices'!B4),1+IF(M216="YES",1),"")</f>
        <v>0</v>
      </c>
      <c r="AH216" s="4">
        <f>IF(AND(I216="STANDARD",Q216="YES",H216&gt;'azure-standard-disk-prices'!B4,H216&lt;'azure-standard-disk-prices'!B5),1+IF(M216="YES",1),"")</f>
        <v>0</v>
      </c>
      <c r="AI216" s="4">
        <f>IF(AND(I216="STANDARD",Q216="YES",H216&gt;'azure-standard-disk-prices'!B5,H216&lt;'azure-standard-disk-prices'!B6),1+IF(M216="YES",1),"")</f>
        <v>0</v>
      </c>
      <c r="AJ216" s="4">
        <f>IF(AND(I216="STANDARD",Q216="YES",H216&gt;'azure-standard-disk-prices'!B6,H216&lt;'azure-standard-disk-prices'!B7),1+IF(M216="YES",1),"")</f>
        <v>0</v>
      </c>
      <c r="AK216" s="4">
        <f>IF(AND(I216="STANDARD",Q216="YES",H216&gt;'azure-standard-disk-prices'!B7,H216&lt;'azure-standard-disk-prices'!B8),1+IF(M216="YES",1),"")</f>
        <v>0</v>
      </c>
      <c r="AL216" s="4">
        <f>IF(AND(I216="STANDARD",Q216="YES",H216&gt;'azure-standard-disk-prices'!B8,H216&lt;'azure-standard-disk-prices'!B9),1+IF(M216="YES",1),"")</f>
        <v>0</v>
      </c>
      <c r="AM216" s="4">
        <f>IF(AND(I215="PREMIUM",Q215="YES",H215&lt;'azure-premium-disk-prices'!B2,H215&gt;0),1+IF(M215="YES",1),"")</f>
        <v>0</v>
      </c>
      <c r="AN216" s="4">
        <f>IF(AND(I215="PREMIUM",Q215="YES",H215&gt;'azure-premium-disk-prices'!B2,H215&lt;'azure-premium-disk-prices'!B3),1+IF(M215="YES",1),"")</f>
        <v>0</v>
      </c>
      <c r="AO216" s="4">
        <f>IF(AND(I215="PREMIUM",Q215="YES",H215&gt;'azure-premium-disk-prices'!B3,H215&lt;'azure-premium-disk-prices'!B4),1+IF(M215="YES",1),"")</f>
        <v>0</v>
      </c>
      <c r="AP216" s="4">
        <f>IF(AND(I215="PREMIUM",Q215="YES",H215&gt;'azure-premium-disk-prices'!B4,H215&lt;'azure-premium-disk-prices'!B5),1+IF(M215="YES",1),"")</f>
        <v>0</v>
      </c>
      <c r="AQ216" s="4">
        <f>IF(AND(I215="PREMIUM",Q215="YES",H215&gt;'azure-premium-disk-prices'!B5,H215&lt;'azure-premium-disk-prices'!B6),1+IF(M215="YES",1),"")</f>
        <v>0</v>
      </c>
      <c r="AR216" s="4">
        <f>IF(AND(I215="PREMIUM",Q215="YES",H215&gt;'azure-premium-disk-prices'!B6,H215&lt;'azure-premium-disk-prices'!B7),1+IF(M215="YES",1),"")</f>
        <v>0</v>
      </c>
      <c r="AS216" s="4">
        <f>IF(AND(I215="PREMIUM",Q215="YES",H215&gt;'azure-premium-disk-prices'!B7,H215&lt;'azure-premium-disk-prices'!B8),1+IF(M215="YES",1),"")</f>
        <v>0</v>
      </c>
      <c r="AT216" s="4">
        <f>IF(AND(I215="PREMIUM",Q215="YES",H215&gt;'azure-premium-disk-prices'!B8,H215&lt;'azure-premium-disk-prices'!B9),1+IF(M215="YES",1),"")</f>
        <v>0</v>
      </c>
      <c r="AU216" s="4">
        <f>IF(AND(M216="YES", Q216="YES"),1,"")</f>
        <v>0</v>
      </c>
      <c r="AV216" s="4">
        <f>IF(AND(J216="STANDARD", Q216="YES"), IF(M216="YES",2,1) ,"")</f>
        <v>0</v>
      </c>
      <c r="AW216" s="4">
        <f>IF( AND(J216="PREMIUM",  Q216="YES"), IF(M216="YES",2,1) ,"")</f>
        <v>0</v>
      </c>
    </row>
    <row r="217" spans="5:49">
      <c r="E217" s="3"/>
      <c r="F217" s="3"/>
      <c r="G217" s="3"/>
      <c r="H217" s="3"/>
      <c r="I217" s="3" t="s">
        <v>10</v>
      </c>
      <c r="J217" s="3" t="s">
        <v>10</v>
      </c>
      <c r="K217" s="3" t="s">
        <v>7</v>
      </c>
      <c r="L217" s="3" t="s">
        <v>7</v>
      </c>
      <c r="M217" s="3" t="s">
        <v>7</v>
      </c>
      <c r="N217" s="3">
        <v>730</v>
      </c>
      <c r="O217" s="3" t="s">
        <v>7</v>
      </c>
      <c r="P217" s="3" t="s">
        <v>3</v>
      </c>
      <c r="Q217" s="3">
        <f>IF(AND(E217&lt;&gt;"", F217&lt;&gt;"", G217&lt;&gt;"", H217&lt;&gt;"", I217&lt;&gt;"", J217&lt;&gt;"", K217&lt;&gt;"", L217&lt;&gt;"", M217&lt;&gt;"", N217&lt;&gt;"", O217&lt;&gt;""),"YES","NO")</f>
        <v>0</v>
      </c>
      <c r="R217" s="4">
        <f>IF(AD217=AA217, U217, IF(AD217=AB217,W217,Y217))</f>
        <v>0</v>
      </c>
      <c r="S217" s="4">
        <f>AD217</f>
        <v>0</v>
      </c>
      <c r="T217" s="4">
        <f> IF(AA217="" ,"",IF(AD217=AA217, "PAYG", IF(AD217=AB217,"1Y RI","3Y RI")))</f>
        <v>0</v>
      </c>
      <c r="U217" s="4">
        <f>IF(Q217="YES",VLOOKUP(V217 &amp; K217 &amp; L217,'azure-vm-prices-base'!G$2:H$118, 2, 0),"")</f>
        <v>0</v>
      </c>
      <c r="V217" s="4">
        <f>IF(Q217="YES", IF(O217="YES" , _xlfn.MINIFS('azure-vm-prices-base'!C$2:C$117, 'azure-vm-prices-base'!A$2:A$117,"&gt;="&amp;F217*(100-$B$2)/100, 'azure-vm-prices-base'!B$2:B$117,"&gt;="&amp;G217*(100-$B$2)/100, 'azure-vm-prices-base'!D$2:D$117,K217, 'azure-vm-prices-base'!E$2:E$117,L217), _xlfn.MINIFS('azure-vm-prices-base'!I$2:I$117, 'azure-vm-prices-base'!A$2:A$117,"&gt;="&amp;F217*(100-$B$2)/100, 'azure-vm-prices-base'!B$2:B$117,"&gt;="&amp;G217*(100-$B$2)/100, 'azure-vm-prices-base'!D$2:D$117,K217, 'azure-vm-prices-base'!E$2:E$117,L217)),"")</f>
        <v>0</v>
      </c>
      <c r="W217" s="4">
        <f>IF(Q217="YES",VLOOKUP(X217 &amp; K217 &amp; L217,'azure-vm-prices-1Y'!G$2:H$118  , 2, 0),"")</f>
        <v>0</v>
      </c>
      <c r="X217" s="4">
        <f>IF(Q217="YES", IF(O217="YES" , _xlfn.MINIFS('azure-vm-prices-1Y'!C$2:C$117,   'azure-vm-prices-1Y'!A$2:A$117  ,"&gt;="&amp;F217*(100-$B$2)/100, 'azure-vm-prices-1Y'!B$2:B$117  ,"&gt;="&amp;G217*(100-$B$2)/100, 'azure-vm-prices-1Y'!D$2:D$117,  K217, 'azure-vm-prices-1Y'!E$2:E$117,  L217), _xlfn.MINIFS('azure-vm-prices-1Y'!I$2:I$117,   'azure-vm-prices-1Y'!A$2:A$117  ,"&gt;="&amp;F217*(100-$B$2)/100, 'azure-vm-prices-1Y'!B$2:B$117,  "&gt;="&amp;G217*(100-$B$2)/100, 'azure-vm-prices-1Y'!D$2:D$117,  K217, 'azure-vm-prices-1Y'!E$2:E$117,  L217)),"")</f>
        <v>0</v>
      </c>
      <c r="Y217" s="4">
        <f>IF(Q217="YES",VLOOKUP(Z217 &amp; K217 &amp; L217,'azure-vm-prices-3Y'!G$2:H$118  , 2, 0),"")</f>
        <v>0</v>
      </c>
      <c r="Z217" s="4">
        <f>IF(Q217="YES", IF(O217="YES" , _xlfn.MINIFS('azure-vm-prices-3Y'!C$2:C$117,   'azure-vm-prices-3Y'!A$2:A$117  ,"&gt;="&amp;F217*(100-$B$2)/100, 'azure-vm-prices-3Y'!B$2:B$117  ,"&gt;="&amp;G217*(100-$B$2)/100, 'azure-vm-prices-3Y'!D$2:D$117,  K217, 'azure-vm-prices-3Y'!E$2:E$117,  L217), _xlfn.MINIFS('azure-vm-prices-3Y'!I$2:I$117,   'azure-vm-prices-3Y'!A$2:A$117  ,"&gt;="&amp;F217*(100-$B$2)/100, 'azure-vm-prices-3Y'!B$2:B$117,  "&gt;="&amp;G217*(100-$B$2)/100, 'azure-vm-prices-3Y'!D$2:D$117,  K217, 'azure-vm-prices-3Y'!E$2:E$117,  L217)),"")</f>
        <v>0</v>
      </c>
      <c r="AA217" s="4">
        <f>IF(Q217="YES",N217*V217*12,"")</f>
        <v>0</v>
      </c>
      <c r="AB217" s="4">
        <f>IF(Q217="YES",X217*8760,"")</f>
        <v>0</v>
      </c>
      <c r="AC217" s="4">
        <f>IF(Q217="YES",Z217*8760,"")</f>
        <v>0</v>
      </c>
      <c r="AD217" s="4">
        <f>IF(Q217="YES",IF(P217="YES", MIN(AA217:AC217), AA217),"")</f>
        <v>0</v>
      </c>
      <c r="AE217" s="4">
        <f>IF(AND(I217="STANDARD",Q217="YES",H217&lt;'azure-standard-disk-prices'!B2, H217&gt;0),1+IF(M217="YES",1),"")</f>
        <v>0</v>
      </c>
      <c r="AF217" s="4">
        <f>IF(AND(I217="STANDARD",Q217="YES",H217&gt;'azure-standard-disk-prices'!B2,H217&lt;'azure-standard-disk-prices'!B3),1+IF(M217="YES",1),"")</f>
        <v>0</v>
      </c>
      <c r="AG217" s="4">
        <f>IF(AND(I217="STANDARD",Q217="YES",H217&gt;'azure-standard-disk-prices'!B3,H217&lt;'azure-standard-disk-prices'!B4),1+IF(M217="YES",1),"")</f>
        <v>0</v>
      </c>
      <c r="AH217" s="4">
        <f>IF(AND(I217="STANDARD",Q217="YES",H217&gt;'azure-standard-disk-prices'!B4,H217&lt;'azure-standard-disk-prices'!B5),1+IF(M217="YES",1),"")</f>
        <v>0</v>
      </c>
      <c r="AI217" s="4">
        <f>IF(AND(I217="STANDARD",Q217="YES",H217&gt;'azure-standard-disk-prices'!B5,H217&lt;'azure-standard-disk-prices'!B6),1+IF(M217="YES",1),"")</f>
        <v>0</v>
      </c>
      <c r="AJ217" s="4">
        <f>IF(AND(I217="STANDARD",Q217="YES",H217&gt;'azure-standard-disk-prices'!B6,H217&lt;'azure-standard-disk-prices'!B7),1+IF(M217="YES",1),"")</f>
        <v>0</v>
      </c>
      <c r="AK217" s="4">
        <f>IF(AND(I217="STANDARD",Q217="YES",H217&gt;'azure-standard-disk-prices'!B7,H217&lt;'azure-standard-disk-prices'!B8),1+IF(M217="YES",1),"")</f>
        <v>0</v>
      </c>
      <c r="AL217" s="4">
        <f>IF(AND(I217="STANDARD",Q217="YES",H217&gt;'azure-standard-disk-prices'!B8,H217&lt;'azure-standard-disk-prices'!B9),1+IF(M217="YES",1),"")</f>
        <v>0</v>
      </c>
      <c r="AM217" s="4">
        <f>IF(AND(I216="PREMIUM",Q216="YES",H216&lt;'azure-premium-disk-prices'!B2,H216&gt;0),1+IF(M216="YES",1),"")</f>
        <v>0</v>
      </c>
      <c r="AN217" s="4">
        <f>IF(AND(I216="PREMIUM",Q216="YES",H216&gt;'azure-premium-disk-prices'!B2,H216&lt;'azure-premium-disk-prices'!B3),1+IF(M216="YES",1),"")</f>
        <v>0</v>
      </c>
      <c r="AO217" s="4">
        <f>IF(AND(I216="PREMIUM",Q216="YES",H216&gt;'azure-premium-disk-prices'!B3,H216&lt;'azure-premium-disk-prices'!B4),1+IF(M216="YES",1),"")</f>
        <v>0</v>
      </c>
      <c r="AP217" s="4">
        <f>IF(AND(I216="PREMIUM",Q216="YES",H216&gt;'azure-premium-disk-prices'!B4,H216&lt;'azure-premium-disk-prices'!B5),1+IF(M216="YES",1),"")</f>
        <v>0</v>
      </c>
      <c r="AQ217" s="4">
        <f>IF(AND(I216="PREMIUM",Q216="YES",H216&gt;'azure-premium-disk-prices'!B5,H216&lt;'azure-premium-disk-prices'!B6),1+IF(M216="YES",1),"")</f>
        <v>0</v>
      </c>
      <c r="AR217" s="4">
        <f>IF(AND(I216="PREMIUM",Q216="YES",H216&gt;'azure-premium-disk-prices'!B6,H216&lt;'azure-premium-disk-prices'!B7),1+IF(M216="YES",1),"")</f>
        <v>0</v>
      </c>
      <c r="AS217" s="4">
        <f>IF(AND(I216="PREMIUM",Q216="YES",H216&gt;'azure-premium-disk-prices'!B7,H216&lt;'azure-premium-disk-prices'!B8),1+IF(M216="YES",1),"")</f>
        <v>0</v>
      </c>
      <c r="AT217" s="4">
        <f>IF(AND(I216="PREMIUM",Q216="YES",H216&gt;'azure-premium-disk-prices'!B8,H216&lt;'azure-premium-disk-prices'!B9),1+IF(M216="YES",1),"")</f>
        <v>0</v>
      </c>
      <c r="AU217" s="4">
        <f>IF(AND(M217="YES", Q217="YES"),1,"")</f>
        <v>0</v>
      </c>
      <c r="AV217" s="4">
        <f>IF(AND(J217="STANDARD", Q217="YES"), IF(M217="YES",2,1) ,"")</f>
        <v>0</v>
      </c>
      <c r="AW217" s="4">
        <f>IF( AND(J217="PREMIUM",  Q217="YES"), IF(M217="YES",2,1) ,"")</f>
        <v>0</v>
      </c>
    </row>
    <row r="218" spans="5:49">
      <c r="E218" s="3"/>
      <c r="F218" s="3"/>
      <c r="G218" s="3"/>
      <c r="H218" s="3"/>
      <c r="I218" s="3" t="s">
        <v>10</v>
      </c>
      <c r="J218" s="3" t="s">
        <v>10</v>
      </c>
      <c r="K218" s="3" t="s">
        <v>7</v>
      </c>
      <c r="L218" s="3" t="s">
        <v>7</v>
      </c>
      <c r="M218" s="3" t="s">
        <v>7</v>
      </c>
      <c r="N218" s="3">
        <v>730</v>
      </c>
      <c r="O218" s="3" t="s">
        <v>7</v>
      </c>
      <c r="P218" s="3" t="s">
        <v>3</v>
      </c>
      <c r="Q218" s="3">
        <f>IF(AND(E218&lt;&gt;"", F218&lt;&gt;"", G218&lt;&gt;"", H218&lt;&gt;"", I218&lt;&gt;"", J218&lt;&gt;"", K218&lt;&gt;"", L218&lt;&gt;"", M218&lt;&gt;"", N218&lt;&gt;"", O218&lt;&gt;""),"YES","NO")</f>
        <v>0</v>
      </c>
      <c r="R218" s="4">
        <f>IF(AD218=AA218, U218, IF(AD218=AB218,W218,Y218))</f>
        <v>0</v>
      </c>
      <c r="S218" s="4">
        <f>AD218</f>
        <v>0</v>
      </c>
      <c r="T218" s="4">
        <f> IF(AA218="" ,"",IF(AD218=AA218, "PAYG", IF(AD218=AB218,"1Y RI","3Y RI")))</f>
        <v>0</v>
      </c>
      <c r="U218" s="4">
        <f>IF(Q218="YES",VLOOKUP(V218 &amp; K218 &amp; L218,'azure-vm-prices-base'!G$2:H$118, 2, 0),"")</f>
        <v>0</v>
      </c>
      <c r="V218" s="4">
        <f>IF(Q218="YES", IF(O218="YES" , _xlfn.MINIFS('azure-vm-prices-base'!C$2:C$117, 'azure-vm-prices-base'!A$2:A$117,"&gt;="&amp;F218*(100-$B$2)/100, 'azure-vm-prices-base'!B$2:B$117,"&gt;="&amp;G218*(100-$B$2)/100, 'azure-vm-prices-base'!D$2:D$117,K218, 'azure-vm-prices-base'!E$2:E$117,L218), _xlfn.MINIFS('azure-vm-prices-base'!I$2:I$117, 'azure-vm-prices-base'!A$2:A$117,"&gt;="&amp;F218*(100-$B$2)/100, 'azure-vm-prices-base'!B$2:B$117,"&gt;="&amp;G218*(100-$B$2)/100, 'azure-vm-prices-base'!D$2:D$117,K218, 'azure-vm-prices-base'!E$2:E$117,L218)),"")</f>
        <v>0</v>
      </c>
      <c r="W218" s="4">
        <f>IF(Q218="YES",VLOOKUP(X218 &amp; K218 &amp; L218,'azure-vm-prices-1Y'!G$2:H$118  , 2, 0),"")</f>
        <v>0</v>
      </c>
      <c r="X218" s="4">
        <f>IF(Q218="YES", IF(O218="YES" , _xlfn.MINIFS('azure-vm-prices-1Y'!C$2:C$117,   'azure-vm-prices-1Y'!A$2:A$117  ,"&gt;="&amp;F218*(100-$B$2)/100, 'azure-vm-prices-1Y'!B$2:B$117  ,"&gt;="&amp;G218*(100-$B$2)/100, 'azure-vm-prices-1Y'!D$2:D$117,  K218, 'azure-vm-prices-1Y'!E$2:E$117,  L218), _xlfn.MINIFS('azure-vm-prices-1Y'!I$2:I$117,   'azure-vm-prices-1Y'!A$2:A$117  ,"&gt;="&amp;F218*(100-$B$2)/100, 'azure-vm-prices-1Y'!B$2:B$117,  "&gt;="&amp;G218*(100-$B$2)/100, 'azure-vm-prices-1Y'!D$2:D$117,  K218, 'azure-vm-prices-1Y'!E$2:E$117,  L218)),"")</f>
        <v>0</v>
      </c>
      <c r="Y218" s="4">
        <f>IF(Q218="YES",VLOOKUP(Z218 &amp; K218 &amp; L218,'azure-vm-prices-3Y'!G$2:H$118  , 2, 0),"")</f>
        <v>0</v>
      </c>
      <c r="Z218" s="4">
        <f>IF(Q218="YES", IF(O218="YES" , _xlfn.MINIFS('azure-vm-prices-3Y'!C$2:C$117,   'azure-vm-prices-3Y'!A$2:A$117  ,"&gt;="&amp;F218*(100-$B$2)/100, 'azure-vm-prices-3Y'!B$2:B$117  ,"&gt;="&amp;G218*(100-$B$2)/100, 'azure-vm-prices-3Y'!D$2:D$117,  K218, 'azure-vm-prices-3Y'!E$2:E$117,  L218), _xlfn.MINIFS('azure-vm-prices-3Y'!I$2:I$117,   'azure-vm-prices-3Y'!A$2:A$117  ,"&gt;="&amp;F218*(100-$B$2)/100, 'azure-vm-prices-3Y'!B$2:B$117,  "&gt;="&amp;G218*(100-$B$2)/100, 'azure-vm-prices-3Y'!D$2:D$117,  K218, 'azure-vm-prices-3Y'!E$2:E$117,  L218)),"")</f>
        <v>0</v>
      </c>
      <c r="AA218" s="4">
        <f>IF(Q218="YES",N218*V218*12,"")</f>
        <v>0</v>
      </c>
      <c r="AB218" s="4">
        <f>IF(Q218="YES",X218*8760,"")</f>
        <v>0</v>
      </c>
      <c r="AC218" s="4">
        <f>IF(Q218="YES",Z218*8760,"")</f>
        <v>0</v>
      </c>
      <c r="AD218" s="4">
        <f>IF(Q218="YES",IF(P218="YES", MIN(AA218:AC218), AA218),"")</f>
        <v>0</v>
      </c>
      <c r="AE218" s="4">
        <f>IF(AND(I218="STANDARD",Q218="YES",H218&lt;'azure-standard-disk-prices'!B2, H218&gt;0),1+IF(M218="YES",1),"")</f>
        <v>0</v>
      </c>
      <c r="AF218" s="4">
        <f>IF(AND(I218="STANDARD",Q218="YES",H218&gt;'azure-standard-disk-prices'!B2,H218&lt;'azure-standard-disk-prices'!B3),1+IF(M218="YES",1),"")</f>
        <v>0</v>
      </c>
      <c r="AG218" s="4">
        <f>IF(AND(I218="STANDARD",Q218="YES",H218&gt;'azure-standard-disk-prices'!B3,H218&lt;'azure-standard-disk-prices'!B4),1+IF(M218="YES",1),"")</f>
        <v>0</v>
      </c>
      <c r="AH218" s="4">
        <f>IF(AND(I218="STANDARD",Q218="YES",H218&gt;'azure-standard-disk-prices'!B4,H218&lt;'azure-standard-disk-prices'!B5),1+IF(M218="YES",1),"")</f>
        <v>0</v>
      </c>
      <c r="AI218" s="4">
        <f>IF(AND(I218="STANDARD",Q218="YES",H218&gt;'azure-standard-disk-prices'!B5,H218&lt;'azure-standard-disk-prices'!B6),1+IF(M218="YES",1),"")</f>
        <v>0</v>
      </c>
      <c r="AJ218" s="4">
        <f>IF(AND(I218="STANDARD",Q218="YES",H218&gt;'azure-standard-disk-prices'!B6,H218&lt;'azure-standard-disk-prices'!B7),1+IF(M218="YES",1),"")</f>
        <v>0</v>
      </c>
      <c r="AK218" s="4">
        <f>IF(AND(I218="STANDARD",Q218="YES",H218&gt;'azure-standard-disk-prices'!B7,H218&lt;'azure-standard-disk-prices'!B8),1+IF(M218="YES",1),"")</f>
        <v>0</v>
      </c>
      <c r="AL218" s="4">
        <f>IF(AND(I218="STANDARD",Q218="YES",H218&gt;'azure-standard-disk-prices'!B8,H218&lt;'azure-standard-disk-prices'!B9),1+IF(M218="YES",1),"")</f>
        <v>0</v>
      </c>
      <c r="AM218" s="4">
        <f>IF(AND(I217="PREMIUM",Q217="YES",H217&lt;'azure-premium-disk-prices'!B2,H217&gt;0),1+IF(M217="YES",1),"")</f>
        <v>0</v>
      </c>
      <c r="AN218" s="4">
        <f>IF(AND(I217="PREMIUM",Q217="YES",H217&gt;'azure-premium-disk-prices'!B2,H217&lt;'azure-premium-disk-prices'!B3),1+IF(M217="YES",1),"")</f>
        <v>0</v>
      </c>
      <c r="AO218" s="4">
        <f>IF(AND(I217="PREMIUM",Q217="YES",H217&gt;'azure-premium-disk-prices'!B3,H217&lt;'azure-premium-disk-prices'!B4),1+IF(M217="YES",1),"")</f>
        <v>0</v>
      </c>
      <c r="AP218" s="4">
        <f>IF(AND(I217="PREMIUM",Q217="YES",H217&gt;'azure-premium-disk-prices'!B4,H217&lt;'azure-premium-disk-prices'!B5),1+IF(M217="YES",1),"")</f>
        <v>0</v>
      </c>
      <c r="AQ218" s="4">
        <f>IF(AND(I217="PREMIUM",Q217="YES",H217&gt;'azure-premium-disk-prices'!B5,H217&lt;'azure-premium-disk-prices'!B6),1+IF(M217="YES",1),"")</f>
        <v>0</v>
      </c>
      <c r="AR218" s="4">
        <f>IF(AND(I217="PREMIUM",Q217="YES",H217&gt;'azure-premium-disk-prices'!B6,H217&lt;'azure-premium-disk-prices'!B7),1+IF(M217="YES",1),"")</f>
        <v>0</v>
      </c>
      <c r="AS218" s="4">
        <f>IF(AND(I217="PREMIUM",Q217="YES",H217&gt;'azure-premium-disk-prices'!B7,H217&lt;'azure-premium-disk-prices'!B8),1+IF(M217="YES",1),"")</f>
        <v>0</v>
      </c>
      <c r="AT218" s="4">
        <f>IF(AND(I217="PREMIUM",Q217="YES",H217&gt;'azure-premium-disk-prices'!B8,H217&lt;'azure-premium-disk-prices'!B9),1+IF(M217="YES",1),"")</f>
        <v>0</v>
      </c>
      <c r="AU218" s="4">
        <f>IF(AND(M218="YES", Q218="YES"),1,"")</f>
        <v>0</v>
      </c>
      <c r="AV218" s="4">
        <f>IF(AND(J218="STANDARD", Q218="YES"), IF(M218="YES",2,1) ,"")</f>
        <v>0</v>
      </c>
      <c r="AW218" s="4">
        <f>IF( AND(J218="PREMIUM",  Q218="YES"), IF(M218="YES",2,1) ,"")</f>
        <v>0</v>
      </c>
    </row>
    <row r="219" spans="5:49">
      <c r="E219" s="3"/>
      <c r="F219" s="3"/>
      <c r="G219" s="3"/>
      <c r="H219" s="3"/>
      <c r="I219" s="3" t="s">
        <v>10</v>
      </c>
      <c r="J219" s="3" t="s">
        <v>10</v>
      </c>
      <c r="K219" s="3" t="s">
        <v>7</v>
      </c>
      <c r="L219" s="3" t="s">
        <v>7</v>
      </c>
      <c r="M219" s="3" t="s">
        <v>7</v>
      </c>
      <c r="N219" s="3">
        <v>730</v>
      </c>
      <c r="O219" s="3" t="s">
        <v>7</v>
      </c>
      <c r="P219" s="3" t="s">
        <v>3</v>
      </c>
      <c r="Q219" s="3">
        <f>IF(AND(E219&lt;&gt;"", F219&lt;&gt;"", G219&lt;&gt;"", H219&lt;&gt;"", I219&lt;&gt;"", J219&lt;&gt;"", K219&lt;&gt;"", L219&lt;&gt;"", M219&lt;&gt;"", N219&lt;&gt;"", O219&lt;&gt;""),"YES","NO")</f>
        <v>0</v>
      </c>
      <c r="R219" s="4">
        <f>IF(AD219=AA219, U219, IF(AD219=AB219,W219,Y219))</f>
        <v>0</v>
      </c>
      <c r="S219" s="4">
        <f>AD219</f>
        <v>0</v>
      </c>
      <c r="T219" s="4">
        <f> IF(AA219="" ,"",IF(AD219=AA219, "PAYG", IF(AD219=AB219,"1Y RI","3Y RI")))</f>
        <v>0</v>
      </c>
      <c r="U219" s="4">
        <f>IF(Q219="YES",VLOOKUP(V219 &amp; K219 &amp; L219,'azure-vm-prices-base'!G$2:H$118, 2, 0),"")</f>
        <v>0</v>
      </c>
      <c r="V219" s="4">
        <f>IF(Q219="YES", IF(O219="YES" , _xlfn.MINIFS('azure-vm-prices-base'!C$2:C$117, 'azure-vm-prices-base'!A$2:A$117,"&gt;="&amp;F219*(100-$B$2)/100, 'azure-vm-prices-base'!B$2:B$117,"&gt;="&amp;G219*(100-$B$2)/100, 'azure-vm-prices-base'!D$2:D$117,K219, 'azure-vm-prices-base'!E$2:E$117,L219), _xlfn.MINIFS('azure-vm-prices-base'!I$2:I$117, 'azure-vm-prices-base'!A$2:A$117,"&gt;="&amp;F219*(100-$B$2)/100, 'azure-vm-prices-base'!B$2:B$117,"&gt;="&amp;G219*(100-$B$2)/100, 'azure-vm-prices-base'!D$2:D$117,K219, 'azure-vm-prices-base'!E$2:E$117,L219)),"")</f>
        <v>0</v>
      </c>
      <c r="W219" s="4">
        <f>IF(Q219="YES",VLOOKUP(X219 &amp; K219 &amp; L219,'azure-vm-prices-1Y'!G$2:H$118  , 2, 0),"")</f>
        <v>0</v>
      </c>
      <c r="X219" s="4">
        <f>IF(Q219="YES", IF(O219="YES" , _xlfn.MINIFS('azure-vm-prices-1Y'!C$2:C$117,   'azure-vm-prices-1Y'!A$2:A$117  ,"&gt;="&amp;F219*(100-$B$2)/100, 'azure-vm-prices-1Y'!B$2:B$117  ,"&gt;="&amp;G219*(100-$B$2)/100, 'azure-vm-prices-1Y'!D$2:D$117,  K219, 'azure-vm-prices-1Y'!E$2:E$117,  L219), _xlfn.MINIFS('azure-vm-prices-1Y'!I$2:I$117,   'azure-vm-prices-1Y'!A$2:A$117  ,"&gt;="&amp;F219*(100-$B$2)/100, 'azure-vm-prices-1Y'!B$2:B$117,  "&gt;="&amp;G219*(100-$B$2)/100, 'azure-vm-prices-1Y'!D$2:D$117,  K219, 'azure-vm-prices-1Y'!E$2:E$117,  L219)),"")</f>
        <v>0</v>
      </c>
      <c r="Y219" s="4">
        <f>IF(Q219="YES",VLOOKUP(Z219 &amp; K219 &amp; L219,'azure-vm-prices-3Y'!G$2:H$118  , 2, 0),"")</f>
        <v>0</v>
      </c>
      <c r="Z219" s="4">
        <f>IF(Q219="YES", IF(O219="YES" , _xlfn.MINIFS('azure-vm-prices-3Y'!C$2:C$117,   'azure-vm-prices-3Y'!A$2:A$117  ,"&gt;="&amp;F219*(100-$B$2)/100, 'azure-vm-prices-3Y'!B$2:B$117  ,"&gt;="&amp;G219*(100-$B$2)/100, 'azure-vm-prices-3Y'!D$2:D$117,  K219, 'azure-vm-prices-3Y'!E$2:E$117,  L219), _xlfn.MINIFS('azure-vm-prices-3Y'!I$2:I$117,   'azure-vm-prices-3Y'!A$2:A$117  ,"&gt;="&amp;F219*(100-$B$2)/100, 'azure-vm-prices-3Y'!B$2:B$117,  "&gt;="&amp;G219*(100-$B$2)/100, 'azure-vm-prices-3Y'!D$2:D$117,  K219, 'azure-vm-prices-3Y'!E$2:E$117,  L219)),"")</f>
        <v>0</v>
      </c>
      <c r="AA219" s="4">
        <f>IF(Q219="YES",N219*V219*12,"")</f>
        <v>0</v>
      </c>
      <c r="AB219" s="4">
        <f>IF(Q219="YES",X219*8760,"")</f>
        <v>0</v>
      </c>
      <c r="AC219" s="4">
        <f>IF(Q219="YES",Z219*8760,"")</f>
        <v>0</v>
      </c>
      <c r="AD219" s="4">
        <f>IF(Q219="YES",IF(P219="YES", MIN(AA219:AC219), AA219),"")</f>
        <v>0</v>
      </c>
      <c r="AE219" s="4">
        <f>IF(AND(I219="STANDARD",Q219="YES",H219&lt;'azure-standard-disk-prices'!B2, H219&gt;0),1+IF(M219="YES",1),"")</f>
        <v>0</v>
      </c>
      <c r="AF219" s="4">
        <f>IF(AND(I219="STANDARD",Q219="YES",H219&gt;'azure-standard-disk-prices'!B2,H219&lt;'azure-standard-disk-prices'!B3),1+IF(M219="YES",1),"")</f>
        <v>0</v>
      </c>
      <c r="AG219" s="4">
        <f>IF(AND(I219="STANDARD",Q219="YES",H219&gt;'azure-standard-disk-prices'!B3,H219&lt;'azure-standard-disk-prices'!B4),1+IF(M219="YES",1),"")</f>
        <v>0</v>
      </c>
      <c r="AH219" s="4">
        <f>IF(AND(I219="STANDARD",Q219="YES",H219&gt;'azure-standard-disk-prices'!B4,H219&lt;'azure-standard-disk-prices'!B5),1+IF(M219="YES",1),"")</f>
        <v>0</v>
      </c>
      <c r="AI219" s="4">
        <f>IF(AND(I219="STANDARD",Q219="YES",H219&gt;'azure-standard-disk-prices'!B5,H219&lt;'azure-standard-disk-prices'!B6),1+IF(M219="YES",1),"")</f>
        <v>0</v>
      </c>
      <c r="AJ219" s="4">
        <f>IF(AND(I219="STANDARD",Q219="YES",H219&gt;'azure-standard-disk-prices'!B6,H219&lt;'azure-standard-disk-prices'!B7),1+IF(M219="YES",1),"")</f>
        <v>0</v>
      </c>
      <c r="AK219" s="4">
        <f>IF(AND(I219="STANDARD",Q219="YES",H219&gt;'azure-standard-disk-prices'!B7,H219&lt;'azure-standard-disk-prices'!B8),1+IF(M219="YES",1),"")</f>
        <v>0</v>
      </c>
      <c r="AL219" s="4">
        <f>IF(AND(I219="STANDARD",Q219="YES",H219&gt;'azure-standard-disk-prices'!B8,H219&lt;'azure-standard-disk-prices'!B9),1+IF(M219="YES",1),"")</f>
        <v>0</v>
      </c>
      <c r="AM219" s="4">
        <f>IF(AND(I218="PREMIUM",Q218="YES",H218&lt;'azure-premium-disk-prices'!B2,H218&gt;0),1+IF(M218="YES",1),"")</f>
        <v>0</v>
      </c>
      <c r="AN219" s="4">
        <f>IF(AND(I218="PREMIUM",Q218="YES",H218&gt;'azure-premium-disk-prices'!B2,H218&lt;'azure-premium-disk-prices'!B3),1+IF(M218="YES",1),"")</f>
        <v>0</v>
      </c>
      <c r="AO219" s="4">
        <f>IF(AND(I218="PREMIUM",Q218="YES",H218&gt;'azure-premium-disk-prices'!B3,H218&lt;'azure-premium-disk-prices'!B4),1+IF(M218="YES",1),"")</f>
        <v>0</v>
      </c>
      <c r="AP219" s="4">
        <f>IF(AND(I218="PREMIUM",Q218="YES",H218&gt;'azure-premium-disk-prices'!B4,H218&lt;'azure-premium-disk-prices'!B5),1+IF(M218="YES",1),"")</f>
        <v>0</v>
      </c>
      <c r="AQ219" s="4">
        <f>IF(AND(I218="PREMIUM",Q218="YES",H218&gt;'azure-premium-disk-prices'!B5,H218&lt;'azure-premium-disk-prices'!B6),1+IF(M218="YES",1),"")</f>
        <v>0</v>
      </c>
      <c r="AR219" s="4">
        <f>IF(AND(I218="PREMIUM",Q218="YES",H218&gt;'azure-premium-disk-prices'!B6,H218&lt;'azure-premium-disk-prices'!B7),1+IF(M218="YES",1),"")</f>
        <v>0</v>
      </c>
      <c r="AS219" s="4">
        <f>IF(AND(I218="PREMIUM",Q218="YES",H218&gt;'azure-premium-disk-prices'!B7,H218&lt;'azure-premium-disk-prices'!B8),1+IF(M218="YES",1),"")</f>
        <v>0</v>
      </c>
      <c r="AT219" s="4">
        <f>IF(AND(I218="PREMIUM",Q218="YES",H218&gt;'azure-premium-disk-prices'!B8,H218&lt;'azure-premium-disk-prices'!B9),1+IF(M218="YES",1),"")</f>
        <v>0</v>
      </c>
      <c r="AU219" s="4">
        <f>IF(AND(M219="YES", Q219="YES"),1,"")</f>
        <v>0</v>
      </c>
      <c r="AV219" s="4">
        <f>IF(AND(J219="STANDARD", Q219="YES"), IF(M219="YES",2,1) ,"")</f>
        <v>0</v>
      </c>
      <c r="AW219" s="4">
        <f>IF( AND(J219="PREMIUM",  Q219="YES"), IF(M219="YES",2,1) ,"")</f>
        <v>0</v>
      </c>
    </row>
    <row r="220" spans="5:49">
      <c r="E220" s="3"/>
      <c r="F220" s="3"/>
      <c r="G220" s="3"/>
      <c r="H220" s="3"/>
      <c r="I220" s="3" t="s">
        <v>10</v>
      </c>
      <c r="J220" s="3" t="s">
        <v>10</v>
      </c>
      <c r="K220" s="3" t="s">
        <v>7</v>
      </c>
      <c r="L220" s="3" t="s">
        <v>7</v>
      </c>
      <c r="M220" s="3" t="s">
        <v>7</v>
      </c>
      <c r="N220" s="3">
        <v>730</v>
      </c>
      <c r="O220" s="3" t="s">
        <v>7</v>
      </c>
      <c r="P220" s="3" t="s">
        <v>3</v>
      </c>
      <c r="Q220" s="3">
        <f>IF(AND(E220&lt;&gt;"", F220&lt;&gt;"", G220&lt;&gt;"", H220&lt;&gt;"", I220&lt;&gt;"", J220&lt;&gt;"", K220&lt;&gt;"", L220&lt;&gt;"", M220&lt;&gt;"", N220&lt;&gt;"", O220&lt;&gt;""),"YES","NO")</f>
        <v>0</v>
      </c>
      <c r="R220" s="4">
        <f>IF(AD220=AA220, U220, IF(AD220=AB220,W220,Y220))</f>
        <v>0</v>
      </c>
      <c r="S220" s="4">
        <f>AD220</f>
        <v>0</v>
      </c>
      <c r="T220" s="4">
        <f> IF(AA220="" ,"",IF(AD220=AA220, "PAYG", IF(AD220=AB220,"1Y RI","3Y RI")))</f>
        <v>0</v>
      </c>
      <c r="U220" s="4">
        <f>IF(Q220="YES",VLOOKUP(V220 &amp; K220 &amp; L220,'azure-vm-prices-base'!G$2:H$118, 2, 0),"")</f>
        <v>0</v>
      </c>
      <c r="V220" s="4">
        <f>IF(Q220="YES", IF(O220="YES" , _xlfn.MINIFS('azure-vm-prices-base'!C$2:C$117, 'azure-vm-prices-base'!A$2:A$117,"&gt;="&amp;F220*(100-$B$2)/100, 'azure-vm-prices-base'!B$2:B$117,"&gt;="&amp;G220*(100-$B$2)/100, 'azure-vm-prices-base'!D$2:D$117,K220, 'azure-vm-prices-base'!E$2:E$117,L220), _xlfn.MINIFS('azure-vm-prices-base'!I$2:I$117, 'azure-vm-prices-base'!A$2:A$117,"&gt;="&amp;F220*(100-$B$2)/100, 'azure-vm-prices-base'!B$2:B$117,"&gt;="&amp;G220*(100-$B$2)/100, 'azure-vm-prices-base'!D$2:D$117,K220, 'azure-vm-prices-base'!E$2:E$117,L220)),"")</f>
        <v>0</v>
      </c>
      <c r="W220" s="4">
        <f>IF(Q220="YES",VLOOKUP(X220 &amp; K220 &amp; L220,'azure-vm-prices-1Y'!G$2:H$118  , 2, 0),"")</f>
        <v>0</v>
      </c>
      <c r="X220" s="4">
        <f>IF(Q220="YES", IF(O220="YES" , _xlfn.MINIFS('azure-vm-prices-1Y'!C$2:C$117,   'azure-vm-prices-1Y'!A$2:A$117  ,"&gt;="&amp;F220*(100-$B$2)/100, 'azure-vm-prices-1Y'!B$2:B$117  ,"&gt;="&amp;G220*(100-$B$2)/100, 'azure-vm-prices-1Y'!D$2:D$117,  K220, 'azure-vm-prices-1Y'!E$2:E$117,  L220), _xlfn.MINIFS('azure-vm-prices-1Y'!I$2:I$117,   'azure-vm-prices-1Y'!A$2:A$117  ,"&gt;="&amp;F220*(100-$B$2)/100, 'azure-vm-prices-1Y'!B$2:B$117,  "&gt;="&amp;G220*(100-$B$2)/100, 'azure-vm-prices-1Y'!D$2:D$117,  K220, 'azure-vm-prices-1Y'!E$2:E$117,  L220)),"")</f>
        <v>0</v>
      </c>
      <c r="Y220" s="4">
        <f>IF(Q220="YES",VLOOKUP(Z220 &amp; K220 &amp; L220,'azure-vm-prices-3Y'!G$2:H$118  , 2, 0),"")</f>
        <v>0</v>
      </c>
      <c r="Z220" s="4">
        <f>IF(Q220="YES", IF(O220="YES" , _xlfn.MINIFS('azure-vm-prices-3Y'!C$2:C$117,   'azure-vm-prices-3Y'!A$2:A$117  ,"&gt;="&amp;F220*(100-$B$2)/100, 'azure-vm-prices-3Y'!B$2:B$117  ,"&gt;="&amp;G220*(100-$B$2)/100, 'azure-vm-prices-3Y'!D$2:D$117,  K220, 'azure-vm-prices-3Y'!E$2:E$117,  L220), _xlfn.MINIFS('azure-vm-prices-3Y'!I$2:I$117,   'azure-vm-prices-3Y'!A$2:A$117  ,"&gt;="&amp;F220*(100-$B$2)/100, 'azure-vm-prices-3Y'!B$2:B$117,  "&gt;="&amp;G220*(100-$B$2)/100, 'azure-vm-prices-3Y'!D$2:D$117,  K220, 'azure-vm-prices-3Y'!E$2:E$117,  L220)),"")</f>
        <v>0</v>
      </c>
      <c r="AA220" s="4">
        <f>IF(Q220="YES",N220*V220*12,"")</f>
        <v>0</v>
      </c>
      <c r="AB220" s="4">
        <f>IF(Q220="YES",X220*8760,"")</f>
        <v>0</v>
      </c>
      <c r="AC220" s="4">
        <f>IF(Q220="YES",Z220*8760,"")</f>
        <v>0</v>
      </c>
      <c r="AD220" s="4">
        <f>IF(Q220="YES",IF(P220="YES", MIN(AA220:AC220), AA220),"")</f>
        <v>0</v>
      </c>
      <c r="AE220" s="4">
        <f>IF(AND(I220="STANDARD",Q220="YES",H220&lt;'azure-standard-disk-prices'!B2, H220&gt;0),1+IF(M220="YES",1),"")</f>
        <v>0</v>
      </c>
      <c r="AF220" s="4">
        <f>IF(AND(I220="STANDARD",Q220="YES",H220&gt;'azure-standard-disk-prices'!B2,H220&lt;'azure-standard-disk-prices'!B3),1+IF(M220="YES",1),"")</f>
        <v>0</v>
      </c>
      <c r="AG220" s="4">
        <f>IF(AND(I220="STANDARD",Q220="YES",H220&gt;'azure-standard-disk-prices'!B3,H220&lt;'azure-standard-disk-prices'!B4),1+IF(M220="YES",1),"")</f>
        <v>0</v>
      </c>
      <c r="AH220" s="4">
        <f>IF(AND(I220="STANDARD",Q220="YES",H220&gt;'azure-standard-disk-prices'!B4,H220&lt;'azure-standard-disk-prices'!B5),1+IF(M220="YES",1),"")</f>
        <v>0</v>
      </c>
      <c r="AI220" s="4">
        <f>IF(AND(I220="STANDARD",Q220="YES",H220&gt;'azure-standard-disk-prices'!B5,H220&lt;'azure-standard-disk-prices'!B6),1+IF(M220="YES",1),"")</f>
        <v>0</v>
      </c>
      <c r="AJ220" s="4">
        <f>IF(AND(I220="STANDARD",Q220="YES",H220&gt;'azure-standard-disk-prices'!B6,H220&lt;'azure-standard-disk-prices'!B7),1+IF(M220="YES",1),"")</f>
        <v>0</v>
      </c>
      <c r="AK220" s="4">
        <f>IF(AND(I220="STANDARD",Q220="YES",H220&gt;'azure-standard-disk-prices'!B7,H220&lt;'azure-standard-disk-prices'!B8),1+IF(M220="YES",1),"")</f>
        <v>0</v>
      </c>
      <c r="AL220" s="4">
        <f>IF(AND(I220="STANDARD",Q220="YES",H220&gt;'azure-standard-disk-prices'!B8,H220&lt;'azure-standard-disk-prices'!B9),1+IF(M220="YES",1),"")</f>
        <v>0</v>
      </c>
      <c r="AM220" s="4">
        <f>IF(AND(I219="PREMIUM",Q219="YES",H219&lt;'azure-premium-disk-prices'!B2,H219&gt;0),1+IF(M219="YES",1),"")</f>
        <v>0</v>
      </c>
      <c r="AN220" s="4">
        <f>IF(AND(I219="PREMIUM",Q219="YES",H219&gt;'azure-premium-disk-prices'!B2,H219&lt;'azure-premium-disk-prices'!B3),1+IF(M219="YES",1),"")</f>
        <v>0</v>
      </c>
      <c r="AO220" s="4">
        <f>IF(AND(I219="PREMIUM",Q219="YES",H219&gt;'azure-premium-disk-prices'!B3,H219&lt;'azure-premium-disk-prices'!B4),1+IF(M219="YES",1),"")</f>
        <v>0</v>
      </c>
      <c r="AP220" s="4">
        <f>IF(AND(I219="PREMIUM",Q219="YES",H219&gt;'azure-premium-disk-prices'!B4,H219&lt;'azure-premium-disk-prices'!B5),1+IF(M219="YES",1),"")</f>
        <v>0</v>
      </c>
      <c r="AQ220" s="4">
        <f>IF(AND(I219="PREMIUM",Q219="YES",H219&gt;'azure-premium-disk-prices'!B5,H219&lt;'azure-premium-disk-prices'!B6),1+IF(M219="YES",1),"")</f>
        <v>0</v>
      </c>
      <c r="AR220" s="4">
        <f>IF(AND(I219="PREMIUM",Q219="YES",H219&gt;'azure-premium-disk-prices'!B6,H219&lt;'azure-premium-disk-prices'!B7),1+IF(M219="YES",1),"")</f>
        <v>0</v>
      </c>
      <c r="AS220" s="4">
        <f>IF(AND(I219="PREMIUM",Q219="YES",H219&gt;'azure-premium-disk-prices'!B7,H219&lt;'azure-premium-disk-prices'!B8),1+IF(M219="YES",1),"")</f>
        <v>0</v>
      </c>
      <c r="AT220" s="4">
        <f>IF(AND(I219="PREMIUM",Q219="YES",H219&gt;'azure-premium-disk-prices'!B8,H219&lt;'azure-premium-disk-prices'!B9),1+IF(M219="YES",1),"")</f>
        <v>0</v>
      </c>
      <c r="AU220" s="4">
        <f>IF(AND(M220="YES", Q220="YES"),1,"")</f>
        <v>0</v>
      </c>
      <c r="AV220" s="4">
        <f>IF(AND(J220="STANDARD", Q220="YES"), IF(M220="YES",2,1) ,"")</f>
        <v>0</v>
      </c>
      <c r="AW220" s="4">
        <f>IF( AND(J220="PREMIUM",  Q220="YES"), IF(M220="YES",2,1) ,"")</f>
        <v>0</v>
      </c>
    </row>
    <row r="221" spans="5:49">
      <c r="E221" s="3"/>
      <c r="F221" s="3"/>
      <c r="G221" s="3"/>
      <c r="H221" s="3"/>
      <c r="I221" s="3" t="s">
        <v>10</v>
      </c>
      <c r="J221" s="3" t="s">
        <v>10</v>
      </c>
      <c r="K221" s="3" t="s">
        <v>7</v>
      </c>
      <c r="L221" s="3" t="s">
        <v>7</v>
      </c>
      <c r="M221" s="3" t="s">
        <v>7</v>
      </c>
      <c r="N221" s="3">
        <v>730</v>
      </c>
      <c r="O221" s="3" t="s">
        <v>7</v>
      </c>
      <c r="P221" s="3" t="s">
        <v>3</v>
      </c>
      <c r="Q221" s="3">
        <f>IF(AND(E221&lt;&gt;"", F221&lt;&gt;"", G221&lt;&gt;"", H221&lt;&gt;"", I221&lt;&gt;"", J221&lt;&gt;"", K221&lt;&gt;"", L221&lt;&gt;"", M221&lt;&gt;"", N221&lt;&gt;"", O221&lt;&gt;""),"YES","NO")</f>
        <v>0</v>
      </c>
      <c r="R221" s="4">
        <f>IF(AD221=AA221, U221, IF(AD221=AB221,W221,Y221))</f>
        <v>0</v>
      </c>
      <c r="S221" s="4">
        <f>AD221</f>
        <v>0</v>
      </c>
      <c r="T221" s="4">
        <f> IF(AA221="" ,"",IF(AD221=AA221, "PAYG", IF(AD221=AB221,"1Y RI","3Y RI")))</f>
        <v>0</v>
      </c>
      <c r="U221" s="4">
        <f>IF(Q221="YES",VLOOKUP(V221 &amp; K221 &amp; L221,'azure-vm-prices-base'!G$2:H$118, 2, 0),"")</f>
        <v>0</v>
      </c>
      <c r="V221" s="4">
        <f>IF(Q221="YES", IF(O221="YES" , _xlfn.MINIFS('azure-vm-prices-base'!C$2:C$117, 'azure-vm-prices-base'!A$2:A$117,"&gt;="&amp;F221*(100-$B$2)/100, 'azure-vm-prices-base'!B$2:B$117,"&gt;="&amp;G221*(100-$B$2)/100, 'azure-vm-prices-base'!D$2:D$117,K221, 'azure-vm-prices-base'!E$2:E$117,L221), _xlfn.MINIFS('azure-vm-prices-base'!I$2:I$117, 'azure-vm-prices-base'!A$2:A$117,"&gt;="&amp;F221*(100-$B$2)/100, 'azure-vm-prices-base'!B$2:B$117,"&gt;="&amp;G221*(100-$B$2)/100, 'azure-vm-prices-base'!D$2:D$117,K221, 'azure-vm-prices-base'!E$2:E$117,L221)),"")</f>
        <v>0</v>
      </c>
      <c r="W221" s="4">
        <f>IF(Q221="YES",VLOOKUP(X221 &amp; K221 &amp; L221,'azure-vm-prices-1Y'!G$2:H$118  , 2, 0),"")</f>
        <v>0</v>
      </c>
      <c r="X221" s="4">
        <f>IF(Q221="YES", IF(O221="YES" , _xlfn.MINIFS('azure-vm-prices-1Y'!C$2:C$117,   'azure-vm-prices-1Y'!A$2:A$117  ,"&gt;="&amp;F221*(100-$B$2)/100, 'azure-vm-prices-1Y'!B$2:B$117  ,"&gt;="&amp;G221*(100-$B$2)/100, 'azure-vm-prices-1Y'!D$2:D$117,  K221, 'azure-vm-prices-1Y'!E$2:E$117,  L221), _xlfn.MINIFS('azure-vm-prices-1Y'!I$2:I$117,   'azure-vm-prices-1Y'!A$2:A$117  ,"&gt;="&amp;F221*(100-$B$2)/100, 'azure-vm-prices-1Y'!B$2:B$117,  "&gt;="&amp;G221*(100-$B$2)/100, 'azure-vm-prices-1Y'!D$2:D$117,  K221, 'azure-vm-prices-1Y'!E$2:E$117,  L221)),"")</f>
        <v>0</v>
      </c>
      <c r="Y221" s="4">
        <f>IF(Q221="YES",VLOOKUP(Z221 &amp; K221 &amp; L221,'azure-vm-prices-3Y'!G$2:H$118  , 2, 0),"")</f>
        <v>0</v>
      </c>
      <c r="Z221" s="4">
        <f>IF(Q221="YES", IF(O221="YES" , _xlfn.MINIFS('azure-vm-prices-3Y'!C$2:C$117,   'azure-vm-prices-3Y'!A$2:A$117  ,"&gt;="&amp;F221*(100-$B$2)/100, 'azure-vm-prices-3Y'!B$2:B$117  ,"&gt;="&amp;G221*(100-$B$2)/100, 'azure-vm-prices-3Y'!D$2:D$117,  K221, 'azure-vm-prices-3Y'!E$2:E$117,  L221), _xlfn.MINIFS('azure-vm-prices-3Y'!I$2:I$117,   'azure-vm-prices-3Y'!A$2:A$117  ,"&gt;="&amp;F221*(100-$B$2)/100, 'azure-vm-prices-3Y'!B$2:B$117,  "&gt;="&amp;G221*(100-$B$2)/100, 'azure-vm-prices-3Y'!D$2:D$117,  K221, 'azure-vm-prices-3Y'!E$2:E$117,  L221)),"")</f>
        <v>0</v>
      </c>
      <c r="AA221" s="4">
        <f>IF(Q221="YES",N221*V221*12,"")</f>
        <v>0</v>
      </c>
      <c r="AB221" s="4">
        <f>IF(Q221="YES",X221*8760,"")</f>
        <v>0</v>
      </c>
      <c r="AC221" s="4">
        <f>IF(Q221="YES",Z221*8760,"")</f>
        <v>0</v>
      </c>
      <c r="AD221" s="4">
        <f>IF(Q221="YES",IF(P221="YES", MIN(AA221:AC221), AA221),"")</f>
        <v>0</v>
      </c>
      <c r="AE221" s="4">
        <f>IF(AND(I221="STANDARD",Q221="YES",H221&lt;'azure-standard-disk-prices'!B2, H221&gt;0),1+IF(M221="YES",1),"")</f>
        <v>0</v>
      </c>
      <c r="AF221" s="4">
        <f>IF(AND(I221="STANDARD",Q221="YES",H221&gt;'azure-standard-disk-prices'!B2,H221&lt;'azure-standard-disk-prices'!B3),1+IF(M221="YES",1),"")</f>
        <v>0</v>
      </c>
      <c r="AG221" s="4">
        <f>IF(AND(I221="STANDARD",Q221="YES",H221&gt;'azure-standard-disk-prices'!B3,H221&lt;'azure-standard-disk-prices'!B4),1+IF(M221="YES",1),"")</f>
        <v>0</v>
      </c>
      <c r="AH221" s="4">
        <f>IF(AND(I221="STANDARD",Q221="YES",H221&gt;'azure-standard-disk-prices'!B4,H221&lt;'azure-standard-disk-prices'!B5),1+IF(M221="YES",1),"")</f>
        <v>0</v>
      </c>
      <c r="AI221" s="4">
        <f>IF(AND(I221="STANDARD",Q221="YES",H221&gt;'azure-standard-disk-prices'!B5,H221&lt;'azure-standard-disk-prices'!B6),1+IF(M221="YES",1),"")</f>
        <v>0</v>
      </c>
      <c r="AJ221" s="4">
        <f>IF(AND(I221="STANDARD",Q221="YES",H221&gt;'azure-standard-disk-prices'!B6,H221&lt;'azure-standard-disk-prices'!B7),1+IF(M221="YES",1),"")</f>
        <v>0</v>
      </c>
      <c r="AK221" s="4">
        <f>IF(AND(I221="STANDARD",Q221="YES",H221&gt;'azure-standard-disk-prices'!B7,H221&lt;'azure-standard-disk-prices'!B8),1+IF(M221="YES",1),"")</f>
        <v>0</v>
      </c>
      <c r="AL221" s="4">
        <f>IF(AND(I221="STANDARD",Q221="YES",H221&gt;'azure-standard-disk-prices'!B8,H221&lt;'azure-standard-disk-prices'!B9),1+IF(M221="YES",1),"")</f>
        <v>0</v>
      </c>
      <c r="AM221" s="4">
        <f>IF(AND(I220="PREMIUM",Q220="YES",H220&lt;'azure-premium-disk-prices'!B2,H220&gt;0),1+IF(M220="YES",1),"")</f>
        <v>0</v>
      </c>
      <c r="AN221" s="4">
        <f>IF(AND(I220="PREMIUM",Q220="YES",H220&gt;'azure-premium-disk-prices'!B2,H220&lt;'azure-premium-disk-prices'!B3),1+IF(M220="YES",1),"")</f>
        <v>0</v>
      </c>
      <c r="AO221" s="4">
        <f>IF(AND(I220="PREMIUM",Q220="YES",H220&gt;'azure-premium-disk-prices'!B3,H220&lt;'azure-premium-disk-prices'!B4),1+IF(M220="YES",1),"")</f>
        <v>0</v>
      </c>
      <c r="AP221" s="4">
        <f>IF(AND(I220="PREMIUM",Q220="YES",H220&gt;'azure-premium-disk-prices'!B4,H220&lt;'azure-premium-disk-prices'!B5),1+IF(M220="YES",1),"")</f>
        <v>0</v>
      </c>
      <c r="AQ221" s="4">
        <f>IF(AND(I220="PREMIUM",Q220="YES",H220&gt;'azure-premium-disk-prices'!B5,H220&lt;'azure-premium-disk-prices'!B6),1+IF(M220="YES",1),"")</f>
        <v>0</v>
      </c>
      <c r="AR221" s="4">
        <f>IF(AND(I220="PREMIUM",Q220="YES",H220&gt;'azure-premium-disk-prices'!B6,H220&lt;'azure-premium-disk-prices'!B7),1+IF(M220="YES",1),"")</f>
        <v>0</v>
      </c>
      <c r="AS221" s="4">
        <f>IF(AND(I220="PREMIUM",Q220="YES",H220&gt;'azure-premium-disk-prices'!B7,H220&lt;'azure-premium-disk-prices'!B8),1+IF(M220="YES",1),"")</f>
        <v>0</v>
      </c>
      <c r="AT221" s="4">
        <f>IF(AND(I220="PREMIUM",Q220="YES",H220&gt;'azure-premium-disk-prices'!B8,H220&lt;'azure-premium-disk-prices'!B9),1+IF(M220="YES",1),"")</f>
        <v>0</v>
      </c>
      <c r="AU221" s="4">
        <f>IF(AND(M221="YES", Q221="YES"),1,"")</f>
        <v>0</v>
      </c>
      <c r="AV221" s="4">
        <f>IF(AND(J221="STANDARD", Q221="YES"), IF(M221="YES",2,1) ,"")</f>
        <v>0</v>
      </c>
      <c r="AW221" s="4">
        <f>IF( AND(J221="PREMIUM",  Q221="YES"), IF(M221="YES",2,1) ,"")</f>
        <v>0</v>
      </c>
    </row>
    <row r="222" spans="5:49">
      <c r="E222" s="3"/>
      <c r="F222" s="3"/>
      <c r="G222" s="3"/>
      <c r="H222" s="3"/>
      <c r="I222" s="3" t="s">
        <v>10</v>
      </c>
      <c r="J222" s="3" t="s">
        <v>10</v>
      </c>
      <c r="K222" s="3" t="s">
        <v>7</v>
      </c>
      <c r="L222" s="3" t="s">
        <v>7</v>
      </c>
      <c r="M222" s="3" t="s">
        <v>7</v>
      </c>
      <c r="N222" s="3">
        <v>730</v>
      </c>
      <c r="O222" s="3" t="s">
        <v>7</v>
      </c>
      <c r="P222" s="3" t="s">
        <v>3</v>
      </c>
      <c r="Q222" s="3">
        <f>IF(AND(E222&lt;&gt;"", F222&lt;&gt;"", G222&lt;&gt;"", H222&lt;&gt;"", I222&lt;&gt;"", J222&lt;&gt;"", K222&lt;&gt;"", L222&lt;&gt;"", M222&lt;&gt;"", N222&lt;&gt;"", O222&lt;&gt;""),"YES","NO")</f>
        <v>0</v>
      </c>
      <c r="R222" s="4">
        <f>IF(AD222=AA222, U222, IF(AD222=AB222,W222,Y222))</f>
        <v>0</v>
      </c>
      <c r="S222" s="4">
        <f>AD222</f>
        <v>0</v>
      </c>
      <c r="T222" s="4">
        <f> IF(AA222="" ,"",IF(AD222=AA222, "PAYG", IF(AD222=AB222,"1Y RI","3Y RI")))</f>
        <v>0</v>
      </c>
      <c r="U222" s="4">
        <f>IF(Q222="YES",VLOOKUP(V222 &amp; K222 &amp; L222,'azure-vm-prices-base'!G$2:H$118, 2, 0),"")</f>
        <v>0</v>
      </c>
      <c r="V222" s="4">
        <f>IF(Q222="YES", IF(O222="YES" , _xlfn.MINIFS('azure-vm-prices-base'!C$2:C$117, 'azure-vm-prices-base'!A$2:A$117,"&gt;="&amp;F222*(100-$B$2)/100, 'azure-vm-prices-base'!B$2:B$117,"&gt;="&amp;G222*(100-$B$2)/100, 'azure-vm-prices-base'!D$2:D$117,K222, 'azure-vm-prices-base'!E$2:E$117,L222), _xlfn.MINIFS('azure-vm-prices-base'!I$2:I$117, 'azure-vm-prices-base'!A$2:A$117,"&gt;="&amp;F222*(100-$B$2)/100, 'azure-vm-prices-base'!B$2:B$117,"&gt;="&amp;G222*(100-$B$2)/100, 'azure-vm-prices-base'!D$2:D$117,K222, 'azure-vm-prices-base'!E$2:E$117,L222)),"")</f>
        <v>0</v>
      </c>
      <c r="W222" s="4">
        <f>IF(Q222="YES",VLOOKUP(X222 &amp; K222 &amp; L222,'azure-vm-prices-1Y'!G$2:H$118  , 2, 0),"")</f>
        <v>0</v>
      </c>
      <c r="X222" s="4">
        <f>IF(Q222="YES", IF(O222="YES" , _xlfn.MINIFS('azure-vm-prices-1Y'!C$2:C$117,   'azure-vm-prices-1Y'!A$2:A$117  ,"&gt;="&amp;F222*(100-$B$2)/100, 'azure-vm-prices-1Y'!B$2:B$117  ,"&gt;="&amp;G222*(100-$B$2)/100, 'azure-vm-prices-1Y'!D$2:D$117,  K222, 'azure-vm-prices-1Y'!E$2:E$117,  L222), _xlfn.MINIFS('azure-vm-prices-1Y'!I$2:I$117,   'azure-vm-prices-1Y'!A$2:A$117  ,"&gt;="&amp;F222*(100-$B$2)/100, 'azure-vm-prices-1Y'!B$2:B$117,  "&gt;="&amp;G222*(100-$B$2)/100, 'azure-vm-prices-1Y'!D$2:D$117,  K222, 'azure-vm-prices-1Y'!E$2:E$117,  L222)),"")</f>
        <v>0</v>
      </c>
      <c r="Y222" s="4">
        <f>IF(Q222="YES",VLOOKUP(Z222 &amp; K222 &amp; L222,'azure-vm-prices-3Y'!G$2:H$118  , 2, 0),"")</f>
        <v>0</v>
      </c>
      <c r="Z222" s="4">
        <f>IF(Q222="YES", IF(O222="YES" , _xlfn.MINIFS('azure-vm-prices-3Y'!C$2:C$117,   'azure-vm-prices-3Y'!A$2:A$117  ,"&gt;="&amp;F222*(100-$B$2)/100, 'azure-vm-prices-3Y'!B$2:B$117  ,"&gt;="&amp;G222*(100-$B$2)/100, 'azure-vm-prices-3Y'!D$2:D$117,  K222, 'azure-vm-prices-3Y'!E$2:E$117,  L222), _xlfn.MINIFS('azure-vm-prices-3Y'!I$2:I$117,   'azure-vm-prices-3Y'!A$2:A$117  ,"&gt;="&amp;F222*(100-$B$2)/100, 'azure-vm-prices-3Y'!B$2:B$117,  "&gt;="&amp;G222*(100-$B$2)/100, 'azure-vm-prices-3Y'!D$2:D$117,  K222, 'azure-vm-prices-3Y'!E$2:E$117,  L222)),"")</f>
        <v>0</v>
      </c>
      <c r="AA222" s="4">
        <f>IF(Q222="YES",N222*V222*12,"")</f>
        <v>0</v>
      </c>
      <c r="AB222" s="4">
        <f>IF(Q222="YES",X222*8760,"")</f>
        <v>0</v>
      </c>
      <c r="AC222" s="4">
        <f>IF(Q222="YES",Z222*8760,"")</f>
        <v>0</v>
      </c>
      <c r="AD222" s="4">
        <f>IF(Q222="YES",IF(P222="YES", MIN(AA222:AC222), AA222),"")</f>
        <v>0</v>
      </c>
      <c r="AE222" s="4">
        <f>IF(AND(I222="STANDARD",Q222="YES",H222&lt;'azure-standard-disk-prices'!B2, H222&gt;0),1+IF(M222="YES",1),"")</f>
        <v>0</v>
      </c>
      <c r="AF222" s="4">
        <f>IF(AND(I222="STANDARD",Q222="YES",H222&gt;'azure-standard-disk-prices'!B2,H222&lt;'azure-standard-disk-prices'!B3),1+IF(M222="YES",1),"")</f>
        <v>0</v>
      </c>
      <c r="AG222" s="4">
        <f>IF(AND(I222="STANDARD",Q222="YES",H222&gt;'azure-standard-disk-prices'!B3,H222&lt;'azure-standard-disk-prices'!B4),1+IF(M222="YES",1),"")</f>
        <v>0</v>
      </c>
      <c r="AH222" s="4">
        <f>IF(AND(I222="STANDARD",Q222="YES",H222&gt;'azure-standard-disk-prices'!B4,H222&lt;'azure-standard-disk-prices'!B5),1+IF(M222="YES",1),"")</f>
        <v>0</v>
      </c>
      <c r="AI222" s="4">
        <f>IF(AND(I222="STANDARD",Q222="YES",H222&gt;'azure-standard-disk-prices'!B5,H222&lt;'azure-standard-disk-prices'!B6),1+IF(M222="YES",1),"")</f>
        <v>0</v>
      </c>
      <c r="AJ222" s="4">
        <f>IF(AND(I222="STANDARD",Q222="YES",H222&gt;'azure-standard-disk-prices'!B6,H222&lt;'azure-standard-disk-prices'!B7),1+IF(M222="YES",1),"")</f>
        <v>0</v>
      </c>
      <c r="AK222" s="4">
        <f>IF(AND(I222="STANDARD",Q222="YES",H222&gt;'azure-standard-disk-prices'!B7,H222&lt;'azure-standard-disk-prices'!B8),1+IF(M222="YES",1),"")</f>
        <v>0</v>
      </c>
      <c r="AL222" s="4">
        <f>IF(AND(I222="STANDARD",Q222="YES",H222&gt;'azure-standard-disk-prices'!B8,H222&lt;'azure-standard-disk-prices'!B9),1+IF(M222="YES",1),"")</f>
        <v>0</v>
      </c>
      <c r="AM222" s="4">
        <f>IF(AND(I221="PREMIUM",Q221="YES",H221&lt;'azure-premium-disk-prices'!B2,H221&gt;0),1+IF(M221="YES",1),"")</f>
        <v>0</v>
      </c>
      <c r="AN222" s="4">
        <f>IF(AND(I221="PREMIUM",Q221="YES",H221&gt;'azure-premium-disk-prices'!B2,H221&lt;'azure-premium-disk-prices'!B3),1+IF(M221="YES",1),"")</f>
        <v>0</v>
      </c>
      <c r="AO222" s="4">
        <f>IF(AND(I221="PREMIUM",Q221="YES",H221&gt;'azure-premium-disk-prices'!B3,H221&lt;'azure-premium-disk-prices'!B4),1+IF(M221="YES",1),"")</f>
        <v>0</v>
      </c>
      <c r="AP222" s="4">
        <f>IF(AND(I221="PREMIUM",Q221="YES",H221&gt;'azure-premium-disk-prices'!B4,H221&lt;'azure-premium-disk-prices'!B5),1+IF(M221="YES",1),"")</f>
        <v>0</v>
      </c>
      <c r="AQ222" s="4">
        <f>IF(AND(I221="PREMIUM",Q221="YES",H221&gt;'azure-premium-disk-prices'!B5,H221&lt;'azure-premium-disk-prices'!B6),1+IF(M221="YES",1),"")</f>
        <v>0</v>
      </c>
      <c r="AR222" s="4">
        <f>IF(AND(I221="PREMIUM",Q221="YES",H221&gt;'azure-premium-disk-prices'!B6,H221&lt;'azure-premium-disk-prices'!B7),1+IF(M221="YES",1),"")</f>
        <v>0</v>
      </c>
      <c r="AS222" s="4">
        <f>IF(AND(I221="PREMIUM",Q221="YES",H221&gt;'azure-premium-disk-prices'!B7,H221&lt;'azure-premium-disk-prices'!B8),1+IF(M221="YES",1),"")</f>
        <v>0</v>
      </c>
      <c r="AT222" s="4">
        <f>IF(AND(I221="PREMIUM",Q221="YES",H221&gt;'azure-premium-disk-prices'!B8,H221&lt;'azure-premium-disk-prices'!B9),1+IF(M221="YES",1),"")</f>
        <v>0</v>
      </c>
      <c r="AU222" s="4">
        <f>IF(AND(M222="YES", Q222="YES"),1,"")</f>
        <v>0</v>
      </c>
      <c r="AV222" s="4">
        <f>IF(AND(J222="STANDARD", Q222="YES"), IF(M222="YES",2,1) ,"")</f>
        <v>0</v>
      </c>
      <c r="AW222" s="4">
        <f>IF( AND(J222="PREMIUM",  Q222="YES"), IF(M222="YES",2,1) ,"")</f>
        <v>0</v>
      </c>
    </row>
    <row r="223" spans="5:49">
      <c r="E223" s="3"/>
      <c r="F223" s="3"/>
      <c r="G223" s="3"/>
      <c r="H223" s="3"/>
      <c r="I223" s="3" t="s">
        <v>10</v>
      </c>
      <c r="J223" s="3" t="s">
        <v>10</v>
      </c>
      <c r="K223" s="3" t="s">
        <v>7</v>
      </c>
      <c r="L223" s="3" t="s">
        <v>7</v>
      </c>
      <c r="M223" s="3" t="s">
        <v>7</v>
      </c>
      <c r="N223" s="3">
        <v>730</v>
      </c>
      <c r="O223" s="3" t="s">
        <v>7</v>
      </c>
      <c r="P223" s="3" t="s">
        <v>3</v>
      </c>
      <c r="Q223" s="3">
        <f>IF(AND(E223&lt;&gt;"", F223&lt;&gt;"", G223&lt;&gt;"", H223&lt;&gt;"", I223&lt;&gt;"", J223&lt;&gt;"", K223&lt;&gt;"", L223&lt;&gt;"", M223&lt;&gt;"", N223&lt;&gt;"", O223&lt;&gt;""),"YES","NO")</f>
        <v>0</v>
      </c>
      <c r="R223" s="4">
        <f>IF(AD223=AA223, U223, IF(AD223=AB223,W223,Y223))</f>
        <v>0</v>
      </c>
      <c r="S223" s="4">
        <f>AD223</f>
        <v>0</v>
      </c>
      <c r="T223" s="4">
        <f> IF(AA223="" ,"",IF(AD223=AA223, "PAYG", IF(AD223=AB223,"1Y RI","3Y RI")))</f>
        <v>0</v>
      </c>
      <c r="U223" s="4">
        <f>IF(Q223="YES",VLOOKUP(V223 &amp; K223 &amp; L223,'azure-vm-prices-base'!G$2:H$118, 2, 0),"")</f>
        <v>0</v>
      </c>
      <c r="V223" s="4">
        <f>IF(Q223="YES", IF(O223="YES" , _xlfn.MINIFS('azure-vm-prices-base'!C$2:C$117, 'azure-vm-prices-base'!A$2:A$117,"&gt;="&amp;F223*(100-$B$2)/100, 'azure-vm-prices-base'!B$2:B$117,"&gt;="&amp;G223*(100-$B$2)/100, 'azure-vm-prices-base'!D$2:D$117,K223, 'azure-vm-prices-base'!E$2:E$117,L223), _xlfn.MINIFS('azure-vm-prices-base'!I$2:I$117, 'azure-vm-prices-base'!A$2:A$117,"&gt;="&amp;F223*(100-$B$2)/100, 'azure-vm-prices-base'!B$2:B$117,"&gt;="&amp;G223*(100-$B$2)/100, 'azure-vm-prices-base'!D$2:D$117,K223, 'azure-vm-prices-base'!E$2:E$117,L223)),"")</f>
        <v>0</v>
      </c>
      <c r="W223" s="4">
        <f>IF(Q223="YES",VLOOKUP(X223 &amp; K223 &amp; L223,'azure-vm-prices-1Y'!G$2:H$118  , 2, 0),"")</f>
        <v>0</v>
      </c>
      <c r="X223" s="4">
        <f>IF(Q223="YES", IF(O223="YES" , _xlfn.MINIFS('azure-vm-prices-1Y'!C$2:C$117,   'azure-vm-prices-1Y'!A$2:A$117  ,"&gt;="&amp;F223*(100-$B$2)/100, 'azure-vm-prices-1Y'!B$2:B$117  ,"&gt;="&amp;G223*(100-$B$2)/100, 'azure-vm-prices-1Y'!D$2:D$117,  K223, 'azure-vm-prices-1Y'!E$2:E$117,  L223), _xlfn.MINIFS('azure-vm-prices-1Y'!I$2:I$117,   'azure-vm-prices-1Y'!A$2:A$117  ,"&gt;="&amp;F223*(100-$B$2)/100, 'azure-vm-prices-1Y'!B$2:B$117,  "&gt;="&amp;G223*(100-$B$2)/100, 'azure-vm-prices-1Y'!D$2:D$117,  K223, 'azure-vm-prices-1Y'!E$2:E$117,  L223)),"")</f>
        <v>0</v>
      </c>
      <c r="Y223" s="4">
        <f>IF(Q223="YES",VLOOKUP(Z223 &amp; K223 &amp; L223,'azure-vm-prices-3Y'!G$2:H$118  , 2, 0),"")</f>
        <v>0</v>
      </c>
      <c r="Z223" s="4">
        <f>IF(Q223="YES", IF(O223="YES" , _xlfn.MINIFS('azure-vm-prices-3Y'!C$2:C$117,   'azure-vm-prices-3Y'!A$2:A$117  ,"&gt;="&amp;F223*(100-$B$2)/100, 'azure-vm-prices-3Y'!B$2:B$117  ,"&gt;="&amp;G223*(100-$B$2)/100, 'azure-vm-prices-3Y'!D$2:D$117,  K223, 'azure-vm-prices-3Y'!E$2:E$117,  L223), _xlfn.MINIFS('azure-vm-prices-3Y'!I$2:I$117,   'azure-vm-prices-3Y'!A$2:A$117  ,"&gt;="&amp;F223*(100-$B$2)/100, 'azure-vm-prices-3Y'!B$2:B$117,  "&gt;="&amp;G223*(100-$B$2)/100, 'azure-vm-prices-3Y'!D$2:D$117,  K223, 'azure-vm-prices-3Y'!E$2:E$117,  L223)),"")</f>
        <v>0</v>
      </c>
      <c r="AA223" s="4">
        <f>IF(Q223="YES",N223*V223*12,"")</f>
        <v>0</v>
      </c>
      <c r="AB223" s="4">
        <f>IF(Q223="YES",X223*8760,"")</f>
        <v>0</v>
      </c>
      <c r="AC223" s="4">
        <f>IF(Q223="YES",Z223*8760,"")</f>
        <v>0</v>
      </c>
      <c r="AD223" s="4">
        <f>IF(Q223="YES",IF(P223="YES", MIN(AA223:AC223), AA223),"")</f>
        <v>0</v>
      </c>
      <c r="AE223" s="4">
        <f>IF(AND(I223="STANDARD",Q223="YES",H223&lt;'azure-standard-disk-prices'!B2, H223&gt;0),1+IF(M223="YES",1),"")</f>
        <v>0</v>
      </c>
      <c r="AF223" s="4">
        <f>IF(AND(I223="STANDARD",Q223="YES",H223&gt;'azure-standard-disk-prices'!B2,H223&lt;'azure-standard-disk-prices'!B3),1+IF(M223="YES",1),"")</f>
        <v>0</v>
      </c>
      <c r="AG223" s="4">
        <f>IF(AND(I223="STANDARD",Q223="YES",H223&gt;'azure-standard-disk-prices'!B3,H223&lt;'azure-standard-disk-prices'!B4),1+IF(M223="YES",1),"")</f>
        <v>0</v>
      </c>
      <c r="AH223" s="4">
        <f>IF(AND(I223="STANDARD",Q223="YES",H223&gt;'azure-standard-disk-prices'!B4,H223&lt;'azure-standard-disk-prices'!B5),1+IF(M223="YES",1),"")</f>
        <v>0</v>
      </c>
      <c r="AI223" s="4">
        <f>IF(AND(I223="STANDARD",Q223="YES",H223&gt;'azure-standard-disk-prices'!B5,H223&lt;'azure-standard-disk-prices'!B6),1+IF(M223="YES",1),"")</f>
        <v>0</v>
      </c>
      <c r="AJ223" s="4">
        <f>IF(AND(I223="STANDARD",Q223="YES",H223&gt;'azure-standard-disk-prices'!B6,H223&lt;'azure-standard-disk-prices'!B7),1+IF(M223="YES",1),"")</f>
        <v>0</v>
      </c>
      <c r="AK223" s="4">
        <f>IF(AND(I223="STANDARD",Q223="YES",H223&gt;'azure-standard-disk-prices'!B7,H223&lt;'azure-standard-disk-prices'!B8),1+IF(M223="YES",1),"")</f>
        <v>0</v>
      </c>
      <c r="AL223" s="4">
        <f>IF(AND(I223="STANDARD",Q223="YES",H223&gt;'azure-standard-disk-prices'!B8,H223&lt;'azure-standard-disk-prices'!B9),1+IF(M223="YES",1),"")</f>
        <v>0</v>
      </c>
      <c r="AM223" s="4">
        <f>IF(AND(I222="PREMIUM",Q222="YES",H222&lt;'azure-premium-disk-prices'!B2,H222&gt;0),1+IF(M222="YES",1),"")</f>
        <v>0</v>
      </c>
      <c r="AN223" s="4">
        <f>IF(AND(I222="PREMIUM",Q222="YES",H222&gt;'azure-premium-disk-prices'!B2,H222&lt;'azure-premium-disk-prices'!B3),1+IF(M222="YES",1),"")</f>
        <v>0</v>
      </c>
      <c r="AO223" s="4">
        <f>IF(AND(I222="PREMIUM",Q222="YES",H222&gt;'azure-premium-disk-prices'!B3,H222&lt;'azure-premium-disk-prices'!B4),1+IF(M222="YES",1),"")</f>
        <v>0</v>
      </c>
      <c r="AP223" s="4">
        <f>IF(AND(I222="PREMIUM",Q222="YES",H222&gt;'azure-premium-disk-prices'!B4,H222&lt;'azure-premium-disk-prices'!B5),1+IF(M222="YES",1),"")</f>
        <v>0</v>
      </c>
      <c r="AQ223" s="4">
        <f>IF(AND(I222="PREMIUM",Q222="YES",H222&gt;'azure-premium-disk-prices'!B5,H222&lt;'azure-premium-disk-prices'!B6),1+IF(M222="YES",1),"")</f>
        <v>0</v>
      </c>
      <c r="AR223" s="4">
        <f>IF(AND(I222="PREMIUM",Q222="YES",H222&gt;'azure-premium-disk-prices'!B6,H222&lt;'azure-premium-disk-prices'!B7),1+IF(M222="YES",1),"")</f>
        <v>0</v>
      </c>
      <c r="AS223" s="4">
        <f>IF(AND(I222="PREMIUM",Q222="YES",H222&gt;'azure-premium-disk-prices'!B7,H222&lt;'azure-premium-disk-prices'!B8),1+IF(M222="YES",1),"")</f>
        <v>0</v>
      </c>
      <c r="AT223" s="4">
        <f>IF(AND(I222="PREMIUM",Q222="YES",H222&gt;'azure-premium-disk-prices'!B8,H222&lt;'azure-premium-disk-prices'!B9),1+IF(M222="YES",1),"")</f>
        <v>0</v>
      </c>
      <c r="AU223" s="4">
        <f>IF(AND(M223="YES", Q223="YES"),1,"")</f>
        <v>0</v>
      </c>
      <c r="AV223" s="4">
        <f>IF(AND(J223="STANDARD", Q223="YES"), IF(M223="YES",2,1) ,"")</f>
        <v>0</v>
      </c>
      <c r="AW223" s="4">
        <f>IF( AND(J223="PREMIUM",  Q223="YES"), IF(M223="YES",2,1) ,"")</f>
        <v>0</v>
      </c>
    </row>
    <row r="224" spans="5:49">
      <c r="E224" s="3"/>
      <c r="F224" s="3"/>
      <c r="G224" s="3"/>
      <c r="H224" s="3"/>
      <c r="I224" s="3" t="s">
        <v>10</v>
      </c>
      <c r="J224" s="3" t="s">
        <v>10</v>
      </c>
      <c r="K224" s="3" t="s">
        <v>7</v>
      </c>
      <c r="L224" s="3" t="s">
        <v>7</v>
      </c>
      <c r="M224" s="3" t="s">
        <v>7</v>
      </c>
      <c r="N224" s="3">
        <v>730</v>
      </c>
      <c r="O224" s="3" t="s">
        <v>7</v>
      </c>
      <c r="P224" s="3" t="s">
        <v>3</v>
      </c>
      <c r="Q224" s="3">
        <f>IF(AND(E224&lt;&gt;"", F224&lt;&gt;"", G224&lt;&gt;"", H224&lt;&gt;"", I224&lt;&gt;"", J224&lt;&gt;"", K224&lt;&gt;"", L224&lt;&gt;"", M224&lt;&gt;"", N224&lt;&gt;"", O224&lt;&gt;""),"YES","NO")</f>
        <v>0</v>
      </c>
      <c r="R224" s="4">
        <f>IF(AD224=AA224, U224, IF(AD224=AB224,W224,Y224))</f>
        <v>0</v>
      </c>
      <c r="S224" s="4">
        <f>AD224</f>
        <v>0</v>
      </c>
      <c r="T224" s="4">
        <f> IF(AA224="" ,"",IF(AD224=AA224, "PAYG", IF(AD224=AB224,"1Y RI","3Y RI")))</f>
        <v>0</v>
      </c>
      <c r="U224" s="4">
        <f>IF(Q224="YES",VLOOKUP(V224 &amp; K224 &amp; L224,'azure-vm-prices-base'!G$2:H$118, 2, 0),"")</f>
        <v>0</v>
      </c>
      <c r="V224" s="4">
        <f>IF(Q224="YES", IF(O224="YES" , _xlfn.MINIFS('azure-vm-prices-base'!C$2:C$117, 'azure-vm-prices-base'!A$2:A$117,"&gt;="&amp;F224*(100-$B$2)/100, 'azure-vm-prices-base'!B$2:B$117,"&gt;="&amp;G224*(100-$B$2)/100, 'azure-vm-prices-base'!D$2:D$117,K224, 'azure-vm-prices-base'!E$2:E$117,L224), _xlfn.MINIFS('azure-vm-prices-base'!I$2:I$117, 'azure-vm-prices-base'!A$2:A$117,"&gt;="&amp;F224*(100-$B$2)/100, 'azure-vm-prices-base'!B$2:B$117,"&gt;="&amp;G224*(100-$B$2)/100, 'azure-vm-prices-base'!D$2:D$117,K224, 'azure-vm-prices-base'!E$2:E$117,L224)),"")</f>
        <v>0</v>
      </c>
      <c r="W224" s="4">
        <f>IF(Q224="YES",VLOOKUP(X224 &amp; K224 &amp; L224,'azure-vm-prices-1Y'!G$2:H$118  , 2, 0),"")</f>
        <v>0</v>
      </c>
      <c r="X224" s="4">
        <f>IF(Q224="YES", IF(O224="YES" , _xlfn.MINIFS('azure-vm-prices-1Y'!C$2:C$117,   'azure-vm-prices-1Y'!A$2:A$117  ,"&gt;="&amp;F224*(100-$B$2)/100, 'azure-vm-prices-1Y'!B$2:B$117  ,"&gt;="&amp;G224*(100-$B$2)/100, 'azure-vm-prices-1Y'!D$2:D$117,  K224, 'azure-vm-prices-1Y'!E$2:E$117,  L224), _xlfn.MINIFS('azure-vm-prices-1Y'!I$2:I$117,   'azure-vm-prices-1Y'!A$2:A$117  ,"&gt;="&amp;F224*(100-$B$2)/100, 'azure-vm-prices-1Y'!B$2:B$117,  "&gt;="&amp;G224*(100-$B$2)/100, 'azure-vm-prices-1Y'!D$2:D$117,  K224, 'azure-vm-prices-1Y'!E$2:E$117,  L224)),"")</f>
        <v>0</v>
      </c>
      <c r="Y224" s="4">
        <f>IF(Q224="YES",VLOOKUP(Z224 &amp; K224 &amp; L224,'azure-vm-prices-3Y'!G$2:H$118  , 2, 0),"")</f>
        <v>0</v>
      </c>
      <c r="Z224" s="4">
        <f>IF(Q224="YES", IF(O224="YES" , _xlfn.MINIFS('azure-vm-prices-3Y'!C$2:C$117,   'azure-vm-prices-3Y'!A$2:A$117  ,"&gt;="&amp;F224*(100-$B$2)/100, 'azure-vm-prices-3Y'!B$2:B$117  ,"&gt;="&amp;G224*(100-$B$2)/100, 'azure-vm-prices-3Y'!D$2:D$117,  K224, 'azure-vm-prices-3Y'!E$2:E$117,  L224), _xlfn.MINIFS('azure-vm-prices-3Y'!I$2:I$117,   'azure-vm-prices-3Y'!A$2:A$117  ,"&gt;="&amp;F224*(100-$B$2)/100, 'azure-vm-prices-3Y'!B$2:B$117,  "&gt;="&amp;G224*(100-$B$2)/100, 'azure-vm-prices-3Y'!D$2:D$117,  K224, 'azure-vm-prices-3Y'!E$2:E$117,  L224)),"")</f>
        <v>0</v>
      </c>
      <c r="AA224" s="4">
        <f>IF(Q224="YES",N224*V224*12,"")</f>
        <v>0</v>
      </c>
      <c r="AB224" s="4">
        <f>IF(Q224="YES",X224*8760,"")</f>
        <v>0</v>
      </c>
      <c r="AC224" s="4">
        <f>IF(Q224="YES",Z224*8760,"")</f>
        <v>0</v>
      </c>
      <c r="AD224" s="4">
        <f>IF(Q224="YES",IF(P224="YES", MIN(AA224:AC224), AA224),"")</f>
        <v>0</v>
      </c>
      <c r="AE224" s="4">
        <f>IF(AND(I224="STANDARD",Q224="YES",H224&lt;'azure-standard-disk-prices'!B2, H224&gt;0),1+IF(M224="YES",1),"")</f>
        <v>0</v>
      </c>
      <c r="AF224" s="4">
        <f>IF(AND(I224="STANDARD",Q224="YES",H224&gt;'azure-standard-disk-prices'!B2,H224&lt;'azure-standard-disk-prices'!B3),1+IF(M224="YES",1),"")</f>
        <v>0</v>
      </c>
      <c r="AG224" s="4">
        <f>IF(AND(I224="STANDARD",Q224="YES",H224&gt;'azure-standard-disk-prices'!B3,H224&lt;'azure-standard-disk-prices'!B4),1+IF(M224="YES",1),"")</f>
        <v>0</v>
      </c>
      <c r="AH224" s="4">
        <f>IF(AND(I224="STANDARD",Q224="YES",H224&gt;'azure-standard-disk-prices'!B4,H224&lt;'azure-standard-disk-prices'!B5),1+IF(M224="YES",1),"")</f>
        <v>0</v>
      </c>
      <c r="AI224" s="4">
        <f>IF(AND(I224="STANDARD",Q224="YES",H224&gt;'azure-standard-disk-prices'!B5,H224&lt;'azure-standard-disk-prices'!B6),1+IF(M224="YES",1),"")</f>
        <v>0</v>
      </c>
      <c r="AJ224" s="4">
        <f>IF(AND(I224="STANDARD",Q224="YES",H224&gt;'azure-standard-disk-prices'!B6,H224&lt;'azure-standard-disk-prices'!B7),1+IF(M224="YES",1),"")</f>
        <v>0</v>
      </c>
      <c r="AK224" s="4">
        <f>IF(AND(I224="STANDARD",Q224="YES",H224&gt;'azure-standard-disk-prices'!B7,H224&lt;'azure-standard-disk-prices'!B8),1+IF(M224="YES",1),"")</f>
        <v>0</v>
      </c>
      <c r="AL224" s="4">
        <f>IF(AND(I224="STANDARD",Q224="YES",H224&gt;'azure-standard-disk-prices'!B8,H224&lt;'azure-standard-disk-prices'!B9),1+IF(M224="YES",1),"")</f>
        <v>0</v>
      </c>
      <c r="AM224" s="4">
        <f>IF(AND(I223="PREMIUM",Q223="YES",H223&lt;'azure-premium-disk-prices'!B2,H223&gt;0),1+IF(M223="YES",1),"")</f>
        <v>0</v>
      </c>
      <c r="AN224" s="4">
        <f>IF(AND(I223="PREMIUM",Q223="YES",H223&gt;'azure-premium-disk-prices'!B2,H223&lt;'azure-premium-disk-prices'!B3),1+IF(M223="YES",1),"")</f>
        <v>0</v>
      </c>
      <c r="AO224" s="4">
        <f>IF(AND(I223="PREMIUM",Q223="YES",H223&gt;'azure-premium-disk-prices'!B3,H223&lt;'azure-premium-disk-prices'!B4),1+IF(M223="YES",1),"")</f>
        <v>0</v>
      </c>
      <c r="AP224" s="4">
        <f>IF(AND(I223="PREMIUM",Q223="YES",H223&gt;'azure-premium-disk-prices'!B4,H223&lt;'azure-premium-disk-prices'!B5),1+IF(M223="YES",1),"")</f>
        <v>0</v>
      </c>
      <c r="AQ224" s="4">
        <f>IF(AND(I223="PREMIUM",Q223="YES",H223&gt;'azure-premium-disk-prices'!B5,H223&lt;'azure-premium-disk-prices'!B6),1+IF(M223="YES",1),"")</f>
        <v>0</v>
      </c>
      <c r="AR224" s="4">
        <f>IF(AND(I223="PREMIUM",Q223="YES",H223&gt;'azure-premium-disk-prices'!B6,H223&lt;'azure-premium-disk-prices'!B7),1+IF(M223="YES",1),"")</f>
        <v>0</v>
      </c>
      <c r="AS224" s="4">
        <f>IF(AND(I223="PREMIUM",Q223="YES",H223&gt;'azure-premium-disk-prices'!B7,H223&lt;'azure-premium-disk-prices'!B8),1+IF(M223="YES",1),"")</f>
        <v>0</v>
      </c>
      <c r="AT224" s="4">
        <f>IF(AND(I223="PREMIUM",Q223="YES",H223&gt;'azure-premium-disk-prices'!B8,H223&lt;'azure-premium-disk-prices'!B9),1+IF(M223="YES",1),"")</f>
        <v>0</v>
      </c>
      <c r="AU224" s="4">
        <f>IF(AND(M224="YES", Q224="YES"),1,"")</f>
        <v>0</v>
      </c>
      <c r="AV224" s="4">
        <f>IF(AND(J224="STANDARD", Q224="YES"), IF(M224="YES",2,1) ,"")</f>
        <v>0</v>
      </c>
      <c r="AW224" s="4">
        <f>IF( AND(J224="PREMIUM",  Q224="YES"), IF(M224="YES",2,1) ,"")</f>
        <v>0</v>
      </c>
    </row>
    <row r="225" spans="5:49">
      <c r="E225" s="3"/>
      <c r="F225" s="3"/>
      <c r="G225" s="3"/>
      <c r="H225" s="3"/>
      <c r="I225" s="3" t="s">
        <v>10</v>
      </c>
      <c r="J225" s="3" t="s">
        <v>10</v>
      </c>
      <c r="K225" s="3" t="s">
        <v>7</v>
      </c>
      <c r="L225" s="3" t="s">
        <v>7</v>
      </c>
      <c r="M225" s="3" t="s">
        <v>7</v>
      </c>
      <c r="N225" s="3">
        <v>730</v>
      </c>
      <c r="O225" s="3" t="s">
        <v>7</v>
      </c>
      <c r="P225" s="3" t="s">
        <v>3</v>
      </c>
      <c r="Q225" s="3">
        <f>IF(AND(E225&lt;&gt;"", F225&lt;&gt;"", G225&lt;&gt;"", H225&lt;&gt;"", I225&lt;&gt;"", J225&lt;&gt;"", K225&lt;&gt;"", L225&lt;&gt;"", M225&lt;&gt;"", N225&lt;&gt;"", O225&lt;&gt;""),"YES","NO")</f>
        <v>0</v>
      </c>
      <c r="R225" s="4">
        <f>IF(AD225=AA225, U225, IF(AD225=AB225,W225,Y225))</f>
        <v>0</v>
      </c>
      <c r="S225" s="4">
        <f>AD225</f>
        <v>0</v>
      </c>
      <c r="T225" s="4">
        <f> IF(AA225="" ,"",IF(AD225=AA225, "PAYG", IF(AD225=AB225,"1Y RI","3Y RI")))</f>
        <v>0</v>
      </c>
      <c r="U225" s="4">
        <f>IF(Q225="YES",VLOOKUP(V225 &amp; K225 &amp; L225,'azure-vm-prices-base'!G$2:H$118, 2, 0),"")</f>
        <v>0</v>
      </c>
      <c r="V225" s="4">
        <f>IF(Q225="YES", IF(O225="YES" , _xlfn.MINIFS('azure-vm-prices-base'!C$2:C$117, 'azure-vm-prices-base'!A$2:A$117,"&gt;="&amp;F225*(100-$B$2)/100, 'azure-vm-prices-base'!B$2:B$117,"&gt;="&amp;G225*(100-$B$2)/100, 'azure-vm-prices-base'!D$2:D$117,K225, 'azure-vm-prices-base'!E$2:E$117,L225), _xlfn.MINIFS('azure-vm-prices-base'!I$2:I$117, 'azure-vm-prices-base'!A$2:A$117,"&gt;="&amp;F225*(100-$B$2)/100, 'azure-vm-prices-base'!B$2:B$117,"&gt;="&amp;G225*(100-$B$2)/100, 'azure-vm-prices-base'!D$2:D$117,K225, 'azure-vm-prices-base'!E$2:E$117,L225)),"")</f>
        <v>0</v>
      </c>
      <c r="W225" s="4">
        <f>IF(Q225="YES",VLOOKUP(X225 &amp; K225 &amp; L225,'azure-vm-prices-1Y'!G$2:H$118  , 2, 0),"")</f>
        <v>0</v>
      </c>
      <c r="X225" s="4">
        <f>IF(Q225="YES", IF(O225="YES" , _xlfn.MINIFS('azure-vm-prices-1Y'!C$2:C$117,   'azure-vm-prices-1Y'!A$2:A$117  ,"&gt;="&amp;F225*(100-$B$2)/100, 'azure-vm-prices-1Y'!B$2:B$117  ,"&gt;="&amp;G225*(100-$B$2)/100, 'azure-vm-prices-1Y'!D$2:D$117,  K225, 'azure-vm-prices-1Y'!E$2:E$117,  L225), _xlfn.MINIFS('azure-vm-prices-1Y'!I$2:I$117,   'azure-vm-prices-1Y'!A$2:A$117  ,"&gt;="&amp;F225*(100-$B$2)/100, 'azure-vm-prices-1Y'!B$2:B$117,  "&gt;="&amp;G225*(100-$B$2)/100, 'azure-vm-prices-1Y'!D$2:D$117,  K225, 'azure-vm-prices-1Y'!E$2:E$117,  L225)),"")</f>
        <v>0</v>
      </c>
      <c r="Y225" s="4">
        <f>IF(Q225="YES",VLOOKUP(Z225 &amp; K225 &amp; L225,'azure-vm-prices-3Y'!G$2:H$118  , 2, 0),"")</f>
        <v>0</v>
      </c>
      <c r="Z225" s="4">
        <f>IF(Q225="YES", IF(O225="YES" , _xlfn.MINIFS('azure-vm-prices-3Y'!C$2:C$117,   'azure-vm-prices-3Y'!A$2:A$117  ,"&gt;="&amp;F225*(100-$B$2)/100, 'azure-vm-prices-3Y'!B$2:B$117  ,"&gt;="&amp;G225*(100-$B$2)/100, 'azure-vm-prices-3Y'!D$2:D$117,  K225, 'azure-vm-prices-3Y'!E$2:E$117,  L225), _xlfn.MINIFS('azure-vm-prices-3Y'!I$2:I$117,   'azure-vm-prices-3Y'!A$2:A$117  ,"&gt;="&amp;F225*(100-$B$2)/100, 'azure-vm-prices-3Y'!B$2:B$117,  "&gt;="&amp;G225*(100-$B$2)/100, 'azure-vm-prices-3Y'!D$2:D$117,  K225, 'azure-vm-prices-3Y'!E$2:E$117,  L225)),"")</f>
        <v>0</v>
      </c>
      <c r="AA225" s="4">
        <f>IF(Q225="YES",N225*V225*12,"")</f>
        <v>0</v>
      </c>
      <c r="AB225" s="4">
        <f>IF(Q225="YES",X225*8760,"")</f>
        <v>0</v>
      </c>
      <c r="AC225" s="4">
        <f>IF(Q225="YES",Z225*8760,"")</f>
        <v>0</v>
      </c>
      <c r="AD225" s="4">
        <f>IF(Q225="YES",IF(P225="YES", MIN(AA225:AC225), AA225),"")</f>
        <v>0</v>
      </c>
      <c r="AE225" s="4">
        <f>IF(AND(I225="STANDARD",Q225="YES",H225&lt;'azure-standard-disk-prices'!B2, H225&gt;0),1+IF(M225="YES",1),"")</f>
        <v>0</v>
      </c>
      <c r="AF225" s="4">
        <f>IF(AND(I225="STANDARD",Q225="YES",H225&gt;'azure-standard-disk-prices'!B2,H225&lt;'azure-standard-disk-prices'!B3),1+IF(M225="YES",1),"")</f>
        <v>0</v>
      </c>
      <c r="AG225" s="4">
        <f>IF(AND(I225="STANDARD",Q225="YES",H225&gt;'azure-standard-disk-prices'!B3,H225&lt;'azure-standard-disk-prices'!B4),1+IF(M225="YES",1),"")</f>
        <v>0</v>
      </c>
      <c r="AH225" s="4">
        <f>IF(AND(I225="STANDARD",Q225="YES",H225&gt;'azure-standard-disk-prices'!B4,H225&lt;'azure-standard-disk-prices'!B5),1+IF(M225="YES",1),"")</f>
        <v>0</v>
      </c>
      <c r="AI225" s="4">
        <f>IF(AND(I225="STANDARD",Q225="YES",H225&gt;'azure-standard-disk-prices'!B5,H225&lt;'azure-standard-disk-prices'!B6),1+IF(M225="YES",1),"")</f>
        <v>0</v>
      </c>
      <c r="AJ225" s="4">
        <f>IF(AND(I225="STANDARD",Q225="YES",H225&gt;'azure-standard-disk-prices'!B6,H225&lt;'azure-standard-disk-prices'!B7),1+IF(M225="YES",1),"")</f>
        <v>0</v>
      </c>
      <c r="AK225" s="4">
        <f>IF(AND(I225="STANDARD",Q225="YES",H225&gt;'azure-standard-disk-prices'!B7,H225&lt;'azure-standard-disk-prices'!B8),1+IF(M225="YES",1),"")</f>
        <v>0</v>
      </c>
      <c r="AL225" s="4">
        <f>IF(AND(I225="STANDARD",Q225="YES",H225&gt;'azure-standard-disk-prices'!B8,H225&lt;'azure-standard-disk-prices'!B9),1+IF(M225="YES",1),"")</f>
        <v>0</v>
      </c>
      <c r="AM225" s="4">
        <f>IF(AND(I224="PREMIUM",Q224="YES",H224&lt;'azure-premium-disk-prices'!B2,H224&gt;0),1+IF(M224="YES",1),"")</f>
        <v>0</v>
      </c>
      <c r="AN225" s="4">
        <f>IF(AND(I224="PREMIUM",Q224="YES",H224&gt;'azure-premium-disk-prices'!B2,H224&lt;'azure-premium-disk-prices'!B3),1+IF(M224="YES",1),"")</f>
        <v>0</v>
      </c>
      <c r="AO225" s="4">
        <f>IF(AND(I224="PREMIUM",Q224="YES",H224&gt;'azure-premium-disk-prices'!B3,H224&lt;'azure-premium-disk-prices'!B4),1+IF(M224="YES",1),"")</f>
        <v>0</v>
      </c>
      <c r="AP225" s="4">
        <f>IF(AND(I224="PREMIUM",Q224="YES",H224&gt;'azure-premium-disk-prices'!B4,H224&lt;'azure-premium-disk-prices'!B5),1+IF(M224="YES",1),"")</f>
        <v>0</v>
      </c>
      <c r="AQ225" s="4">
        <f>IF(AND(I224="PREMIUM",Q224="YES",H224&gt;'azure-premium-disk-prices'!B5,H224&lt;'azure-premium-disk-prices'!B6),1+IF(M224="YES",1),"")</f>
        <v>0</v>
      </c>
      <c r="AR225" s="4">
        <f>IF(AND(I224="PREMIUM",Q224="YES",H224&gt;'azure-premium-disk-prices'!B6,H224&lt;'azure-premium-disk-prices'!B7),1+IF(M224="YES",1),"")</f>
        <v>0</v>
      </c>
      <c r="AS225" s="4">
        <f>IF(AND(I224="PREMIUM",Q224="YES",H224&gt;'azure-premium-disk-prices'!B7,H224&lt;'azure-premium-disk-prices'!B8),1+IF(M224="YES",1),"")</f>
        <v>0</v>
      </c>
      <c r="AT225" s="4">
        <f>IF(AND(I224="PREMIUM",Q224="YES",H224&gt;'azure-premium-disk-prices'!B8,H224&lt;'azure-premium-disk-prices'!B9),1+IF(M224="YES",1),"")</f>
        <v>0</v>
      </c>
      <c r="AU225" s="4">
        <f>IF(AND(M225="YES", Q225="YES"),1,"")</f>
        <v>0</v>
      </c>
      <c r="AV225" s="4">
        <f>IF(AND(J225="STANDARD", Q225="YES"), IF(M225="YES",2,1) ,"")</f>
        <v>0</v>
      </c>
      <c r="AW225" s="4">
        <f>IF( AND(J225="PREMIUM",  Q225="YES"), IF(M225="YES",2,1) ,"")</f>
        <v>0</v>
      </c>
    </row>
    <row r="226" spans="5:49">
      <c r="E226" s="3"/>
      <c r="F226" s="3"/>
      <c r="G226" s="3"/>
      <c r="H226" s="3"/>
      <c r="I226" s="3" t="s">
        <v>10</v>
      </c>
      <c r="J226" s="3" t="s">
        <v>10</v>
      </c>
      <c r="K226" s="3" t="s">
        <v>7</v>
      </c>
      <c r="L226" s="3" t="s">
        <v>7</v>
      </c>
      <c r="M226" s="3" t="s">
        <v>7</v>
      </c>
      <c r="N226" s="3">
        <v>730</v>
      </c>
      <c r="O226" s="3" t="s">
        <v>7</v>
      </c>
      <c r="P226" s="3" t="s">
        <v>3</v>
      </c>
      <c r="Q226" s="3">
        <f>IF(AND(E226&lt;&gt;"", F226&lt;&gt;"", G226&lt;&gt;"", H226&lt;&gt;"", I226&lt;&gt;"", J226&lt;&gt;"", K226&lt;&gt;"", L226&lt;&gt;"", M226&lt;&gt;"", N226&lt;&gt;"", O226&lt;&gt;""),"YES","NO")</f>
        <v>0</v>
      </c>
      <c r="R226" s="4">
        <f>IF(AD226=AA226, U226, IF(AD226=AB226,W226,Y226))</f>
        <v>0</v>
      </c>
      <c r="S226" s="4">
        <f>AD226</f>
        <v>0</v>
      </c>
      <c r="T226" s="4">
        <f> IF(AA226="" ,"",IF(AD226=AA226, "PAYG", IF(AD226=AB226,"1Y RI","3Y RI")))</f>
        <v>0</v>
      </c>
      <c r="U226" s="4">
        <f>IF(Q226="YES",VLOOKUP(V226 &amp; K226 &amp; L226,'azure-vm-prices-base'!G$2:H$118, 2, 0),"")</f>
        <v>0</v>
      </c>
      <c r="V226" s="4">
        <f>IF(Q226="YES", IF(O226="YES" , _xlfn.MINIFS('azure-vm-prices-base'!C$2:C$117, 'azure-vm-prices-base'!A$2:A$117,"&gt;="&amp;F226*(100-$B$2)/100, 'azure-vm-prices-base'!B$2:B$117,"&gt;="&amp;G226*(100-$B$2)/100, 'azure-vm-prices-base'!D$2:D$117,K226, 'azure-vm-prices-base'!E$2:E$117,L226), _xlfn.MINIFS('azure-vm-prices-base'!I$2:I$117, 'azure-vm-prices-base'!A$2:A$117,"&gt;="&amp;F226*(100-$B$2)/100, 'azure-vm-prices-base'!B$2:B$117,"&gt;="&amp;G226*(100-$B$2)/100, 'azure-vm-prices-base'!D$2:D$117,K226, 'azure-vm-prices-base'!E$2:E$117,L226)),"")</f>
        <v>0</v>
      </c>
      <c r="W226" s="4">
        <f>IF(Q226="YES",VLOOKUP(X226 &amp; K226 &amp; L226,'azure-vm-prices-1Y'!G$2:H$118  , 2, 0),"")</f>
        <v>0</v>
      </c>
      <c r="X226" s="4">
        <f>IF(Q226="YES", IF(O226="YES" , _xlfn.MINIFS('azure-vm-prices-1Y'!C$2:C$117,   'azure-vm-prices-1Y'!A$2:A$117  ,"&gt;="&amp;F226*(100-$B$2)/100, 'azure-vm-prices-1Y'!B$2:B$117  ,"&gt;="&amp;G226*(100-$B$2)/100, 'azure-vm-prices-1Y'!D$2:D$117,  K226, 'azure-vm-prices-1Y'!E$2:E$117,  L226), _xlfn.MINIFS('azure-vm-prices-1Y'!I$2:I$117,   'azure-vm-prices-1Y'!A$2:A$117  ,"&gt;="&amp;F226*(100-$B$2)/100, 'azure-vm-prices-1Y'!B$2:B$117,  "&gt;="&amp;G226*(100-$B$2)/100, 'azure-vm-prices-1Y'!D$2:D$117,  K226, 'azure-vm-prices-1Y'!E$2:E$117,  L226)),"")</f>
        <v>0</v>
      </c>
      <c r="Y226" s="4">
        <f>IF(Q226="YES",VLOOKUP(Z226 &amp; K226 &amp; L226,'azure-vm-prices-3Y'!G$2:H$118  , 2, 0),"")</f>
        <v>0</v>
      </c>
      <c r="Z226" s="4">
        <f>IF(Q226="YES", IF(O226="YES" , _xlfn.MINIFS('azure-vm-prices-3Y'!C$2:C$117,   'azure-vm-prices-3Y'!A$2:A$117  ,"&gt;="&amp;F226*(100-$B$2)/100, 'azure-vm-prices-3Y'!B$2:B$117  ,"&gt;="&amp;G226*(100-$B$2)/100, 'azure-vm-prices-3Y'!D$2:D$117,  K226, 'azure-vm-prices-3Y'!E$2:E$117,  L226), _xlfn.MINIFS('azure-vm-prices-3Y'!I$2:I$117,   'azure-vm-prices-3Y'!A$2:A$117  ,"&gt;="&amp;F226*(100-$B$2)/100, 'azure-vm-prices-3Y'!B$2:B$117,  "&gt;="&amp;G226*(100-$B$2)/100, 'azure-vm-prices-3Y'!D$2:D$117,  K226, 'azure-vm-prices-3Y'!E$2:E$117,  L226)),"")</f>
        <v>0</v>
      </c>
      <c r="AA226" s="4">
        <f>IF(Q226="YES",N226*V226*12,"")</f>
        <v>0</v>
      </c>
      <c r="AB226" s="4">
        <f>IF(Q226="YES",X226*8760,"")</f>
        <v>0</v>
      </c>
      <c r="AC226" s="4">
        <f>IF(Q226="YES",Z226*8760,"")</f>
        <v>0</v>
      </c>
      <c r="AD226" s="4">
        <f>IF(Q226="YES",IF(P226="YES", MIN(AA226:AC226), AA226),"")</f>
        <v>0</v>
      </c>
      <c r="AE226" s="4">
        <f>IF(AND(I226="STANDARD",Q226="YES",H226&lt;'azure-standard-disk-prices'!B2, H226&gt;0),1+IF(M226="YES",1),"")</f>
        <v>0</v>
      </c>
      <c r="AF226" s="4">
        <f>IF(AND(I226="STANDARD",Q226="YES",H226&gt;'azure-standard-disk-prices'!B2,H226&lt;'azure-standard-disk-prices'!B3),1+IF(M226="YES",1),"")</f>
        <v>0</v>
      </c>
      <c r="AG226" s="4">
        <f>IF(AND(I226="STANDARD",Q226="YES",H226&gt;'azure-standard-disk-prices'!B3,H226&lt;'azure-standard-disk-prices'!B4),1+IF(M226="YES",1),"")</f>
        <v>0</v>
      </c>
      <c r="AH226" s="4">
        <f>IF(AND(I226="STANDARD",Q226="YES",H226&gt;'azure-standard-disk-prices'!B4,H226&lt;'azure-standard-disk-prices'!B5),1+IF(M226="YES",1),"")</f>
        <v>0</v>
      </c>
      <c r="AI226" s="4">
        <f>IF(AND(I226="STANDARD",Q226="YES",H226&gt;'azure-standard-disk-prices'!B5,H226&lt;'azure-standard-disk-prices'!B6),1+IF(M226="YES",1),"")</f>
        <v>0</v>
      </c>
      <c r="AJ226" s="4">
        <f>IF(AND(I226="STANDARD",Q226="YES",H226&gt;'azure-standard-disk-prices'!B6,H226&lt;'azure-standard-disk-prices'!B7),1+IF(M226="YES",1),"")</f>
        <v>0</v>
      </c>
      <c r="AK226" s="4">
        <f>IF(AND(I226="STANDARD",Q226="YES",H226&gt;'azure-standard-disk-prices'!B7,H226&lt;'azure-standard-disk-prices'!B8),1+IF(M226="YES",1),"")</f>
        <v>0</v>
      </c>
      <c r="AL226" s="4">
        <f>IF(AND(I226="STANDARD",Q226="YES",H226&gt;'azure-standard-disk-prices'!B8,H226&lt;'azure-standard-disk-prices'!B9),1+IF(M226="YES",1),"")</f>
        <v>0</v>
      </c>
      <c r="AM226" s="4">
        <f>IF(AND(I225="PREMIUM",Q225="YES",H225&lt;'azure-premium-disk-prices'!B2,H225&gt;0),1+IF(M225="YES",1),"")</f>
        <v>0</v>
      </c>
      <c r="AN226" s="4">
        <f>IF(AND(I225="PREMIUM",Q225="YES",H225&gt;'azure-premium-disk-prices'!B2,H225&lt;'azure-premium-disk-prices'!B3),1+IF(M225="YES",1),"")</f>
        <v>0</v>
      </c>
      <c r="AO226" s="4">
        <f>IF(AND(I225="PREMIUM",Q225="YES",H225&gt;'azure-premium-disk-prices'!B3,H225&lt;'azure-premium-disk-prices'!B4),1+IF(M225="YES",1),"")</f>
        <v>0</v>
      </c>
      <c r="AP226" s="4">
        <f>IF(AND(I225="PREMIUM",Q225="YES",H225&gt;'azure-premium-disk-prices'!B4,H225&lt;'azure-premium-disk-prices'!B5),1+IF(M225="YES",1),"")</f>
        <v>0</v>
      </c>
      <c r="AQ226" s="4">
        <f>IF(AND(I225="PREMIUM",Q225="YES",H225&gt;'azure-premium-disk-prices'!B5,H225&lt;'azure-premium-disk-prices'!B6),1+IF(M225="YES",1),"")</f>
        <v>0</v>
      </c>
      <c r="AR226" s="4">
        <f>IF(AND(I225="PREMIUM",Q225="YES",H225&gt;'azure-premium-disk-prices'!B6,H225&lt;'azure-premium-disk-prices'!B7),1+IF(M225="YES",1),"")</f>
        <v>0</v>
      </c>
      <c r="AS226" s="4">
        <f>IF(AND(I225="PREMIUM",Q225="YES",H225&gt;'azure-premium-disk-prices'!B7,H225&lt;'azure-premium-disk-prices'!B8),1+IF(M225="YES",1),"")</f>
        <v>0</v>
      </c>
      <c r="AT226" s="4">
        <f>IF(AND(I225="PREMIUM",Q225="YES",H225&gt;'azure-premium-disk-prices'!B8,H225&lt;'azure-premium-disk-prices'!B9),1+IF(M225="YES",1),"")</f>
        <v>0</v>
      </c>
      <c r="AU226" s="4">
        <f>IF(AND(M226="YES", Q226="YES"),1,"")</f>
        <v>0</v>
      </c>
      <c r="AV226" s="4">
        <f>IF(AND(J226="STANDARD", Q226="YES"), IF(M226="YES",2,1) ,"")</f>
        <v>0</v>
      </c>
      <c r="AW226" s="4">
        <f>IF( AND(J226="PREMIUM",  Q226="YES"), IF(M226="YES",2,1) ,"")</f>
        <v>0</v>
      </c>
    </row>
    <row r="227" spans="5:49">
      <c r="E227" s="3"/>
      <c r="F227" s="3"/>
      <c r="G227" s="3"/>
      <c r="H227" s="3"/>
      <c r="I227" s="3" t="s">
        <v>10</v>
      </c>
      <c r="J227" s="3" t="s">
        <v>10</v>
      </c>
      <c r="K227" s="3" t="s">
        <v>7</v>
      </c>
      <c r="L227" s="3" t="s">
        <v>7</v>
      </c>
      <c r="M227" s="3" t="s">
        <v>7</v>
      </c>
      <c r="N227" s="3">
        <v>730</v>
      </c>
      <c r="O227" s="3" t="s">
        <v>7</v>
      </c>
      <c r="P227" s="3" t="s">
        <v>3</v>
      </c>
      <c r="Q227" s="3">
        <f>IF(AND(E227&lt;&gt;"", F227&lt;&gt;"", G227&lt;&gt;"", H227&lt;&gt;"", I227&lt;&gt;"", J227&lt;&gt;"", K227&lt;&gt;"", L227&lt;&gt;"", M227&lt;&gt;"", N227&lt;&gt;"", O227&lt;&gt;""),"YES","NO")</f>
        <v>0</v>
      </c>
      <c r="R227" s="4">
        <f>IF(AD227=AA227, U227, IF(AD227=AB227,W227,Y227))</f>
        <v>0</v>
      </c>
      <c r="S227" s="4">
        <f>AD227</f>
        <v>0</v>
      </c>
      <c r="T227" s="4">
        <f> IF(AA227="" ,"",IF(AD227=AA227, "PAYG", IF(AD227=AB227,"1Y RI","3Y RI")))</f>
        <v>0</v>
      </c>
      <c r="U227" s="4">
        <f>IF(Q227="YES",VLOOKUP(V227 &amp; K227 &amp; L227,'azure-vm-prices-base'!G$2:H$118, 2, 0),"")</f>
        <v>0</v>
      </c>
      <c r="V227" s="4">
        <f>IF(Q227="YES", IF(O227="YES" , _xlfn.MINIFS('azure-vm-prices-base'!C$2:C$117, 'azure-vm-prices-base'!A$2:A$117,"&gt;="&amp;F227*(100-$B$2)/100, 'azure-vm-prices-base'!B$2:B$117,"&gt;="&amp;G227*(100-$B$2)/100, 'azure-vm-prices-base'!D$2:D$117,K227, 'azure-vm-prices-base'!E$2:E$117,L227), _xlfn.MINIFS('azure-vm-prices-base'!I$2:I$117, 'azure-vm-prices-base'!A$2:A$117,"&gt;="&amp;F227*(100-$B$2)/100, 'azure-vm-prices-base'!B$2:B$117,"&gt;="&amp;G227*(100-$B$2)/100, 'azure-vm-prices-base'!D$2:D$117,K227, 'azure-vm-prices-base'!E$2:E$117,L227)),"")</f>
        <v>0</v>
      </c>
      <c r="W227" s="4">
        <f>IF(Q227="YES",VLOOKUP(X227 &amp; K227 &amp; L227,'azure-vm-prices-1Y'!G$2:H$118  , 2, 0),"")</f>
        <v>0</v>
      </c>
      <c r="X227" s="4">
        <f>IF(Q227="YES", IF(O227="YES" , _xlfn.MINIFS('azure-vm-prices-1Y'!C$2:C$117,   'azure-vm-prices-1Y'!A$2:A$117  ,"&gt;="&amp;F227*(100-$B$2)/100, 'azure-vm-prices-1Y'!B$2:B$117  ,"&gt;="&amp;G227*(100-$B$2)/100, 'azure-vm-prices-1Y'!D$2:D$117,  K227, 'azure-vm-prices-1Y'!E$2:E$117,  L227), _xlfn.MINIFS('azure-vm-prices-1Y'!I$2:I$117,   'azure-vm-prices-1Y'!A$2:A$117  ,"&gt;="&amp;F227*(100-$B$2)/100, 'azure-vm-prices-1Y'!B$2:B$117,  "&gt;="&amp;G227*(100-$B$2)/100, 'azure-vm-prices-1Y'!D$2:D$117,  K227, 'azure-vm-prices-1Y'!E$2:E$117,  L227)),"")</f>
        <v>0</v>
      </c>
      <c r="Y227" s="4">
        <f>IF(Q227="YES",VLOOKUP(Z227 &amp; K227 &amp; L227,'azure-vm-prices-3Y'!G$2:H$118  , 2, 0),"")</f>
        <v>0</v>
      </c>
      <c r="Z227" s="4">
        <f>IF(Q227="YES", IF(O227="YES" , _xlfn.MINIFS('azure-vm-prices-3Y'!C$2:C$117,   'azure-vm-prices-3Y'!A$2:A$117  ,"&gt;="&amp;F227*(100-$B$2)/100, 'azure-vm-prices-3Y'!B$2:B$117  ,"&gt;="&amp;G227*(100-$B$2)/100, 'azure-vm-prices-3Y'!D$2:D$117,  K227, 'azure-vm-prices-3Y'!E$2:E$117,  L227), _xlfn.MINIFS('azure-vm-prices-3Y'!I$2:I$117,   'azure-vm-prices-3Y'!A$2:A$117  ,"&gt;="&amp;F227*(100-$B$2)/100, 'azure-vm-prices-3Y'!B$2:B$117,  "&gt;="&amp;G227*(100-$B$2)/100, 'azure-vm-prices-3Y'!D$2:D$117,  K227, 'azure-vm-prices-3Y'!E$2:E$117,  L227)),"")</f>
        <v>0</v>
      </c>
      <c r="AA227" s="4">
        <f>IF(Q227="YES",N227*V227*12,"")</f>
        <v>0</v>
      </c>
      <c r="AB227" s="4">
        <f>IF(Q227="YES",X227*8760,"")</f>
        <v>0</v>
      </c>
      <c r="AC227" s="4">
        <f>IF(Q227="YES",Z227*8760,"")</f>
        <v>0</v>
      </c>
      <c r="AD227" s="4">
        <f>IF(Q227="YES",IF(P227="YES", MIN(AA227:AC227), AA227),"")</f>
        <v>0</v>
      </c>
      <c r="AE227" s="4">
        <f>IF(AND(I227="STANDARD",Q227="YES",H227&lt;'azure-standard-disk-prices'!B2, H227&gt;0),1+IF(M227="YES",1),"")</f>
        <v>0</v>
      </c>
      <c r="AF227" s="4">
        <f>IF(AND(I227="STANDARD",Q227="YES",H227&gt;'azure-standard-disk-prices'!B2,H227&lt;'azure-standard-disk-prices'!B3),1+IF(M227="YES",1),"")</f>
        <v>0</v>
      </c>
      <c r="AG227" s="4">
        <f>IF(AND(I227="STANDARD",Q227="YES",H227&gt;'azure-standard-disk-prices'!B3,H227&lt;'azure-standard-disk-prices'!B4),1+IF(M227="YES",1),"")</f>
        <v>0</v>
      </c>
      <c r="AH227" s="4">
        <f>IF(AND(I227="STANDARD",Q227="YES",H227&gt;'azure-standard-disk-prices'!B4,H227&lt;'azure-standard-disk-prices'!B5),1+IF(M227="YES",1),"")</f>
        <v>0</v>
      </c>
      <c r="AI227" s="4">
        <f>IF(AND(I227="STANDARD",Q227="YES",H227&gt;'azure-standard-disk-prices'!B5,H227&lt;'azure-standard-disk-prices'!B6),1+IF(M227="YES",1),"")</f>
        <v>0</v>
      </c>
      <c r="AJ227" s="4">
        <f>IF(AND(I227="STANDARD",Q227="YES",H227&gt;'azure-standard-disk-prices'!B6,H227&lt;'azure-standard-disk-prices'!B7),1+IF(M227="YES",1),"")</f>
        <v>0</v>
      </c>
      <c r="AK227" s="4">
        <f>IF(AND(I227="STANDARD",Q227="YES",H227&gt;'azure-standard-disk-prices'!B7,H227&lt;'azure-standard-disk-prices'!B8),1+IF(M227="YES",1),"")</f>
        <v>0</v>
      </c>
      <c r="AL227" s="4">
        <f>IF(AND(I227="STANDARD",Q227="YES",H227&gt;'azure-standard-disk-prices'!B8,H227&lt;'azure-standard-disk-prices'!B9),1+IF(M227="YES",1),"")</f>
        <v>0</v>
      </c>
      <c r="AM227" s="4">
        <f>IF(AND(I226="PREMIUM",Q226="YES",H226&lt;'azure-premium-disk-prices'!B2,H226&gt;0),1+IF(M226="YES",1),"")</f>
        <v>0</v>
      </c>
      <c r="AN227" s="4">
        <f>IF(AND(I226="PREMIUM",Q226="YES",H226&gt;'azure-premium-disk-prices'!B2,H226&lt;'azure-premium-disk-prices'!B3),1+IF(M226="YES",1),"")</f>
        <v>0</v>
      </c>
      <c r="AO227" s="4">
        <f>IF(AND(I226="PREMIUM",Q226="YES",H226&gt;'azure-premium-disk-prices'!B3,H226&lt;'azure-premium-disk-prices'!B4),1+IF(M226="YES",1),"")</f>
        <v>0</v>
      </c>
      <c r="AP227" s="4">
        <f>IF(AND(I226="PREMIUM",Q226="YES",H226&gt;'azure-premium-disk-prices'!B4,H226&lt;'azure-premium-disk-prices'!B5),1+IF(M226="YES",1),"")</f>
        <v>0</v>
      </c>
      <c r="AQ227" s="4">
        <f>IF(AND(I226="PREMIUM",Q226="YES",H226&gt;'azure-premium-disk-prices'!B5,H226&lt;'azure-premium-disk-prices'!B6),1+IF(M226="YES",1),"")</f>
        <v>0</v>
      </c>
      <c r="AR227" s="4">
        <f>IF(AND(I226="PREMIUM",Q226="YES",H226&gt;'azure-premium-disk-prices'!B6,H226&lt;'azure-premium-disk-prices'!B7),1+IF(M226="YES",1),"")</f>
        <v>0</v>
      </c>
      <c r="AS227" s="4">
        <f>IF(AND(I226="PREMIUM",Q226="YES",H226&gt;'azure-premium-disk-prices'!B7,H226&lt;'azure-premium-disk-prices'!B8),1+IF(M226="YES",1),"")</f>
        <v>0</v>
      </c>
      <c r="AT227" s="4">
        <f>IF(AND(I226="PREMIUM",Q226="YES",H226&gt;'azure-premium-disk-prices'!B8,H226&lt;'azure-premium-disk-prices'!B9),1+IF(M226="YES",1),"")</f>
        <v>0</v>
      </c>
      <c r="AU227" s="4">
        <f>IF(AND(M227="YES", Q227="YES"),1,"")</f>
        <v>0</v>
      </c>
      <c r="AV227" s="4">
        <f>IF(AND(J227="STANDARD", Q227="YES"), IF(M227="YES",2,1) ,"")</f>
        <v>0</v>
      </c>
      <c r="AW227" s="4">
        <f>IF( AND(J227="PREMIUM",  Q227="YES"), IF(M227="YES",2,1) ,"")</f>
        <v>0</v>
      </c>
    </row>
    <row r="228" spans="5:49">
      <c r="E228" s="3"/>
      <c r="F228" s="3"/>
      <c r="G228" s="3"/>
      <c r="H228" s="3"/>
      <c r="I228" s="3" t="s">
        <v>10</v>
      </c>
      <c r="J228" s="3" t="s">
        <v>10</v>
      </c>
      <c r="K228" s="3" t="s">
        <v>7</v>
      </c>
      <c r="L228" s="3" t="s">
        <v>7</v>
      </c>
      <c r="M228" s="3" t="s">
        <v>7</v>
      </c>
      <c r="N228" s="3">
        <v>730</v>
      </c>
      <c r="O228" s="3" t="s">
        <v>7</v>
      </c>
      <c r="P228" s="3" t="s">
        <v>3</v>
      </c>
      <c r="Q228" s="3">
        <f>IF(AND(E228&lt;&gt;"", F228&lt;&gt;"", G228&lt;&gt;"", H228&lt;&gt;"", I228&lt;&gt;"", J228&lt;&gt;"", K228&lt;&gt;"", L228&lt;&gt;"", M228&lt;&gt;"", N228&lt;&gt;"", O228&lt;&gt;""),"YES","NO")</f>
        <v>0</v>
      </c>
      <c r="R228" s="4">
        <f>IF(AD228=AA228, U228, IF(AD228=AB228,W228,Y228))</f>
        <v>0</v>
      </c>
      <c r="S228" s="4">
        <f>AD228</f>
        <v>0</v>
      </c>
      <c r="T228" s="4">
        <f> IF(AA228="" ,"",IF(AD228=AA228, "PAYG", IF(AD228=AB228,"1Y RI","3Y RI")))</f>
        <v>0</v>
      </c>
      <c r="U228" s="4">
        <f>IF(Q228="YES",VLOOKUP(V228 &amp; K228 &amp; L228,'azure-vm-prices-base'!G$2:H$118, 2, 0),"")</f>
        <v>0</v>
      </c>
      <c r="V228" s="4">
        <f>IF(Q228="YES", IF(O228="YES" , _xlfn.MINIFS('azure-vm-prices-base'!C$2:C$117, 'azure-vm-prices-base'!A$2:A$117,"&gt;="&amp;F228*(100-$B$2)/100, 'azure-vm-prices-base'!B$2:B$117,"&gt;="&amp;G228*(100-$B$2)/100, 'azure-vm-prices-base'!D$2:D$117,K228, 'azure-vm-prices-base'!E$2:E$117,L228), _xlfn.MINIFS('azure-vm-prices-base'!I$2:I$117, 'azure-vm-prices-base'!A$2:A$117,"&gt;="&amp;F228*(100-$B$2)/100, 'azure-vm-prices-base'!B$2:B$117,"&gt;="&amp;G228*(100-$B$2)/100, 'azure-vm-prices-base'!D$2:D$117,K228, 'azure-vm-prices-base'!E$2:E$117,L228)),"")</f>
        <v>0</v>
      </c>
      <c r="W228" s="4">
        <f>IF(Q228="YES",VLOOKUP(X228 &amp; K228 &amp; L228,'azure-vm-prices-1Y'!G$2:H$118  , 2, 0),"")</f>
        <v>0</v>
      </c>
      <c r="X228" s="4">
        <f>IF(Q228="YES", IF(O228="YES" , _xlfn.MINIFS('azure-vm-prices-1Y'!C$2:C$117,   'azure-vm-prices-1Y'!A$2:A$117  ,"&gt;="&amp;F228*(100-$B$2)/100, 'azure-vm-prices-1Y'!B$2:B$117  ,"&gt;="&amp;G228*(100-$B$2)/100, 'azure-vm-prices-1Y'!D$2:D$117,  K228, 'azure-vm-prices-1Y'!E$2:E$117,  L228), _xlfn.MINIFS('azure-vm-prices-1Y'!I$2:I$117,   'azure-vm-prices-1Y'!A$2:A$117  ,"&gt;="&amp;F228*(100-$B$2)/100, 'azure-vm-prices-1Y'!B$2:B$117,  "&gt;="&amp;G228*(100-$B$2)/100, 'azure-vm-prices-1Y'!D$2:D$117,  K228, 'azure-vm-prices-1Y'!E$2:E$117,  L228)),"")</f>
        <v>0</v>
      </c>
      <c r="Y228" s="4">
        <f>IF(Q228="YES",VLOOKUP(Z228 &amp; K228 &amp; L228,'azure-vm-prices-3Y'!G$2:H$118  , 2, 0),"")</f>
        <v>0</v>
      </c>
      <c r="Z228" s="4">
        <f>IF(Q228="YES", IF(O228="YES" , _xlfn.MINIFS('azure-vm-prices-3Y'!C$2:C$117,   'azure-vm-prices-3Y'!A$2:A$117  ,"&gt;="&amp;F228*(100-$B$2)/100, 'azure-vm-prices-3Y'!B$2:B$117  ,"&gt;="&amp;G228*(100-$B$2)/100, 'azure-vm-prices-3Y'!D$2:D$117,  K228, 'azure-vm-prices-3Y'!E$2:E$117,  L228), _xlfn.MINIFS('azure-vm-prices-3Y'!I$2:I$117,   'azure-vm-prices-3Y'!A$2:A$117  ,"&gt;="&amp;F228*(100-$B$2)/100, 'azure-vm-prices-3Y'!B$2:B$117,  "&gt;="&amp;G228*(100-$B$2)/100, 'azure-vm-prices-3Y'!D$2:D$117,  K228, 'azure-vm-prices-3Y'!E$2:E$117,  L228)),"")</f>
        <v>0</v>
      </c>
      <c r="AA228" s="4">
        <f>IF(Q228="YES",N228*V228*12,"")</f>
        <v>0</v>
      </c>
      <c r="AB228" s="4">
        <f>IF(Q228="YES",X228*8760,"")</f>
        <v>0</v>
      </c>
      <c r="AC228" s="4">
        <f>IF(Q228="YES",Z228*8760,"")</f>
        <v>0</v>
      </c>
      <c r="AD228" s="4">
        <f>IF(Q228="YES",IF(P228="YES", MIN(AA228:AC228), AA228),"")</f>
        <v>0</v>
      </c>
      <c r="AE228" s="4">
        <f>IF(AND(I228="STANDARD",Q228="YES",H228&lt;'azure-standard-disk-prices'!B2, H228&gt;0),1+IF(M228="YES",1),"")</f>
        <v>0</v>
      </c>
      <c r="AF228" s="4">
        <f>IF(AND(I228="STANDARD",Q228="YES",H228&gt;'azure-standard-disk-prices'!B2,H228&lt;'azure-standard-disk-prices'!B3),1+IF(M228="YES",1),"")</f>
        <v>0</v>
      </c>
      <c r="AG228" s="4">
        <f>IF(AND(I228="STANDARD",Q228="YES",H228&gt;'azure-standard-disk-prices'!B3,H228&lt;'azure-standard-disk-prices'!B4),1+IF(M228="YES",1),"")</f>
        <v>0</v>
      </c>
      <c r="AH228" s="4">
        <f>IF(AND(I228="STANDARD",Q228="YES",H228&gt;'azure-standard-disk-prices'!B4,H228&lt;'azure-standard-disk-prices'!B5),1+IF(M228="YES",1),"")</f>
        <v>0</v>
      </c>
      <c r="AI228" s="4">
        <f>IF(AND(I228="STANDARD",Q228="YES",H228&gt;'azure-standard-disk-prices'!B5,H228&lt;'azure-standard-disk-prices'!B6),1+IF(M228="YES",1),"")</f>
        <v>0</v>
      </c>
      <c r="AJ228" s="4">
        <f>IF(AND(I228="STANDARD",Q228="YES",H228&gt;'azure-standard-disk-prices'!B6,H228&lt;'azure-standard-disk-prices'!B7),1+IF(M228="YES",1),"")</f>
        <v>0</v>
      </c>
      <c r="AK228" s="4">
        <f>IF(AND(I228="STANDARD",Q228="YES",H228&gt;'azure-standard-disk-prices'!B7,H228&lt;'azure-standard-disk-prices'!B8),1+IF(M228="YES",1),"")</f>
        <v>0</v>
      </c>
      <c r="AL228" s="4">
        <f>IF(AND(I228="STANDARD",Q228="YES",H228&gt;'azure-standard-disk-prices'!B8,H228&lt;'azure-standard-disk-prices'!B9),1+IF(M228="YES",1),"")</f>
        <v>0</v>
      </c>
      <c r="AM228" s="4">
        <f>IF(AND(I227="PREMIUM",Q227="YES",H227&lt;'azure-premium-disk-prices'!B2,H227&gt;0),1+IF(M227="YES",1),"")</f>
        <v>0</v>
      </c>
      <c r="AN228" s="4">
        <f>IF(AND(I227="PREMIUM",Q227="YES",H227&gt;'azure-premium-disk-prices'!B2,H227&lt;'azure-premium-disk-prices'!B3),1+IF(M227="YES",1),"")</f>
        <v>0</v>
      </c>
      <c r="AO228" s="4">
        <f>IF(AND(I227="PREMIUM",Q227="YES",H227&gt;'azure-premium-disk-prices'!B3,H227&lt;'azure-premium-disk-prices'!B4),1+IF(M227="YES",1),"")</f>
        <v>0</v>
      </c>
      <c r="AP228" s="4">
        <f>IF(AND(I227="PREMIUM",Q227="YES",H227&gt;'azure-premium-disk-prices'!B4,H227&lt;'azure-premium-disk-prices'!B5),1+IF(M227="YES",1),"")</f>
        <v>0</v>
      </c>
      <c r="AQ228" s="4">
        <f>IF(AND(I227="PREMIUM",Q227="YES",H227&gt;'azure-premium-disk-prices'!B5,H227&lt;'azure-premium-disk-prices'!B6),1+IF(M227="YES",1),"")</f>
        <v>0</v>
      </c>
      <c r="AR228" s="4">
        <f>IF(AND(I227="PREMIUM",Q227="YES",H227&gt;'azure-premium-disk-prices'!B6,H227&lt;'azure-premium-disk-prices'!B7),1+IF(M227="YES",1),"")</f>
        <v>0</v>
      </c>
      <c r="AS228" s="4">
        <f>IF(AND(I227="PREMIUM",Q227="YES",H227&gt;'azure-premium-disk-prices'!B7,H227&lt;'azure-premium-disk-prices'!B8),1+IF(M227="YES",1),"")</f>
        <v>0</v>
      </c>
      <c r="AT228" s="4">
        <f>IF(AND(I227="PREMIUM",Q227="YES",H227&gt;'azure-premium-disk-prices'!B8,H227&lt;'azure-premium-disk-prices'!B9),1+IF(M227="YES",1),"")</f>
        <v>0</v>
      </c>
      <c r="AU228" s="4">
        <f>IF(AND(M228="YES", Q228="YES"),1,"")</f>
        <v>0</v>
      </c>
      <c r="AV228" s="4">
        <f>IF(AND(J228="STANDARD", Q228="YES"), IF(M228="YES",2,1) ,"")</f>
        <v>0</v>
      </c>
      <c r="AW228" s="4">
        <f>IF( AND(J228="PREMIUM",  Q228="YES"), IF(M228="YES",2,1) ,"")</f>
        <v>0</v>
      </c>
    </row>
    <row r="229" spans="5:49">
      <c r="E229" s="3"/>
      <c r="F229" s="3"/>
      <c r="G229" s="3"/>
      <c r="H229" s="3"/>
      <c r="I229" s="3" t="s">
        <v>10</v>
      </c>
      <c r="J229" s="3" t="s">
        <v>10</v>
      </c>
      <c r="K229" s="3" t="s">
        <v>7</v>
      </c>
      <c r="L229" s="3" t="s">
        <v>7</v>
      </c>
      <c r="M229" s="3" t="s">
        <v>7</v>
      </c>
      <c r="N229" s="3">
        <v>730</v>
      </c>
      <c r="O229" s="3" t="s">
        <v>7</v>
      </c>
      <c r="P229" s="3" t="s">
        <v>3</v>
      </c>
      <c r="Q229" s="3">
        <f>IF(AND(E229&lt;&gt;"", F229&lt;&gt;"", G229&lt;&gt;"", H229&lt;&gt;"", I229&lt;&gt;"", J229&lt;&gt;"", K229&lt;&gt;"", L229&lt;&gt;"", M229&lt;&gt;"", N229&lt;&gt;"", O229&lt;&gt;""),"YES","NO")</f>
        <v>0</v>
      </c>
      <c r="R229" s="4">
        <f>IF(AD229=AA229, U229, IF(AD229=AB229,W229,Y229))</f>
        <v>0</v>
      </c>
      <c r="S229" s="4">
        <f>AD229</f>
        <v>0</v>
      </c>
      <c r="T229" s="4">
        <f> IF(AA229="" ,"",IF(AD229=AA229, "PAYG", IF(AD229=AB229,"1Y RI","3Y RI")))</f>
        <v>0</v>
      </c>
      <c r="U229" s="4">
        <f>IF(Q229="YES",VLOOKUP(V229 &amp; K229 &amp; L229,'azure-vm-prices-base'!G$2:H$118, 2, 0),"")</f>
        <v>0</v>
      </c>
      <c r="V229" s="4">
        <f>IF(Q229="YES", IF(O229="YES" , _xlfn.MINIFS('azure-vm-prices-base'!C$2:C$117, 'azure-vm-prices-base'!A$2:A$117,"&gt;="&amp;F229*(100-$B$2)/100, 'azure-vm-prices-base'!B$2:B$117,"&gt;="&amp;G229*(100-$B$2)/100, 'azure-vm-prices-base'!D$2:D$117,K229, 'azure-vm-prices-base'!E$2:E$117,L229), _xlfn.MINIFS('azure-vm-prices-base'!I$2:I$117, 'azure-vm-prices-base'!A$2:A$117,"&gt;="&amp;F229*(100-$B$2)/100, 'azure-vm-prices-base'!B$2:B$117,"&gt;="&amp;G229*(100-$B$2)/100, 'azure-vm-prices-base'!D$2:D$117,K229, 'azure-vm-prices-base'!E$2:E$117,L229)),"")</f>
        <v>0</v>
      </c>
      <c r="W229" s="4">
        <f>IF(Q229="YES",VLOOKUP(X229 &amp; K229 &amp; L229,'azure-vm-prices-1Y'!G$2:H$118  , 2, 0),"")</f>
        <v>0</v>
      </c>
      <c r="X229" s="4">
        <f>IF(Q229="YES", IF(O229="YES" , _xlfn.MINIFS('azure-vm-prices-1Y'!C$2:C$117,   'azure-vm-prices-1Y'!A$2:A$117  ,"&gt;="&amp;F229*(100-$B$2)/100, 'azure-vm-prices-1Y'!B$2:B$117  ,"&gt;="&amp;G229*(100-$B$2)/100, 'azure-vm-prices-1Y'!D$2:D$117,  K229, 'azure-vm-prices-1Y'!E$2:E$117,  L229), _xlfn.MINIFS('azure-vm-prices-1Y'!I$2:I$117,   'azure-vm-prices-1Y'!A$2:A$117  ,"&gt;="&amp;F229*(100-$B$2)/100, 'azure-vm-prices-1Y'!B$2:B$117,  "&gt;="&amp;G229*(100-$B$2)/100, 'azure-vm-prices-1Y'!D$2:D$117,  K229, 'azure-vm-prices-1Y'!E$2:E$117,  L229)),"")</f>
        <v>0</v>
      </c>
      <c r="Y229" s="4">
        <f>IF(Q229="YES",VLOOKUP(Z229 &amp; K229 &amp; L229,'azure-vm-prices-3Y'!G$2:H$118  , 2, 0),"")</f>
        <v>0</v>
      </c>
      <c r="Z229" s="4">
        <f>IF(Q229="YES", IF(O229="YES" , _xlfn.MINIFS('azure-vm-prices-3Y'!C$2:C$117,   'azure-vm-prices-3Y'!A$2:A$117  ,"&gt;="&amp;F229*(100-$B$2)/100, 'azure-vm-prices-3Y'!B$2:B$117  ,"&gt;="&amp;G229*(100-$B$2)/100, 'azure-vm-prices-3Y'!D$2:D$117,  K229, 'azure-vm-prices-3Y'!E$2:E$117,  L229), _xlfn.MINIFS('azure-vm-prices-3Y'!I$2:I$117,   'azure-vm-prices-3Y'!A$2:A$117  ,"&gt;="&amp;F229*(100-$B$2)/100, 'azure-vm-prices-3Y'!B$2:B$117,  "&gt;="&amp;G229*(100-$B$2)/100, 'azure-vm-prices-3Y'!D$2:D$117,  K229, 'azure-vm-prices-3Y'!E$2:E$117,  L229)),"")</f>
        <v>0</v>
      </c>
      <c r="AA229" s="4">
        <f>IF(Q229="YES",N229*V229*12,"")</f>
        <v>0</v>
      </c>
      <c r="AB229" s="4">
        <f>IF(Q229="YES",X229*8760,"")</f>
        <v>0</v>
      </c>
      <c r="AC229" s="4">
        <f>IF(Q229="YES",Z229*8760,"")</f>
        <v>0</v>
      </c>
      <c r="AD229" s="4">
        <f>IF(Q229="YES",IF(P229="YES", MIN(AA229:AC229), AA229),"")</f>
        <v>0</v>
      </c>
      <c r="AE229" s="4">
        <f>IF(AND(I229="STANDARD",Q229="YES",H229&lt;'azure-standard-disk-prices'!B2, H229&gt;0),1+IF(M229="YES",1),"")</f>
        <v>0</v>
      </c>
      <c r="AF229" s="4">
        <f>IF(AND(I229="STANDARD",Q229="YES",H229&gt;'azure-standard-disk-prices'!B2,H229&lt;'azure-standard-disk-prices'!B3),1+IF(M229="YES",1),"")</f>
        <v>0</v>
      </c>
      <c r="AG229" s="4">
        <f>IF(AND(I229="STANDARD",Q229="YES",H229&gt;'azure-standard-disk-prices'!B3,H229&lt;'azure-standard-disk-prices'!B4),1+IF(M229="YES",1),"")</f>
        <v>0</v>
      </c>
      <c r="AH229" s="4">
        <f>IF(AND(I229="STANDARD",Q229="YES",H229&gt;'azure-standard-disk-prices'!B4,H229&lt;'azure-standard-disk-prices'!B5),1+IF(M229="YES",1),"")</f>
        <v>0</v>
      </c>
      <c r="AI229" s="4">
        <f>IF(AND(I229="STANDARD",Q229="YES",H229&gt;'azure-standard-disk-prices'!B5,H229&lt;'azure-standard-disk-prices'!B6),1+IF(M229="YES",1),"")</f>
        <v>0</v>
      </c>
      <c r="AJ229" s="4">
        <f>IF(AND(I229="STANDARD",Q229="YES",H229&gt;'azure-standard-disk-prices'!B6,H229&lt;'azure-standard-disk-prices'!B7),1+IF(M229="YES",1),"")</f>
        <v>0</v>
      </c>
      <c r="AK229" s="4">
        <f>IF(AND(I229="STANDARD",Q229="YES",H229&gt;'azure-standard-disk-prices'!B7,H229&lt;'azure-standard-disk-prices'!B8),1+IF(M229="YES",1),"")</f>
        <v>0</v>
      </c>
      <c r="AL229" s="4">
        <f>IF(AND(I229="STANDARD",Q229="YES",H229&gt;'azure-standard-disk-prices'!B8,H229&lt;'azure-standard-disk-prices'!B9),1+IF(M229="YES",1),"")</f>
        <v>0</v>
      </c>
      <c r="AM229" s="4">
        <f>IF(AND(I228="PREMIUM",Q228="YES",H228&lt;'azure-premium-disk-prices'!B2,H228&gt;0),1+IF(M228="YES",1),"")</f>
        <v>0</v>
      </c>
      <c r="AN229" s="4">
        <f>IF(AND(I228="PREMIUM",Q228="YES",H228&gt;'azure-premium-disk-prices'!B2,H228&lt;'azure-premium-disk-prices'!B3),1+IF(M228="YES",1),"")</f>
        <v>0</v>
      </c>
      <c r="AO229" s="4">
        <f>IF(AND(I228="PREMIUM",Q228="YES",H228&gt;'azure-premium-disk-prices'!B3,H228&lt;'azure-premium-disk-prices'!B4),1+IF(M228="YES",1),"")</f>
        <v>0</v>
      </c>
      <c r="AP229" s="4">
        <f>IF(AND(I228="PREMIUM",Q228="YES",H228&gt;'azure-premium-disk-prices'!B4,H228&lt;'azure-premium-disk-prices'!B5),1+IF(M228="YES",1),"")</f>
        <v>0</v>
      </c>
      <c r="AQ229" s="4">
        <f>IF(AND(I228="PREMIUM",Q228="YES",H228&gt;'azure-premium-disk-prices'!B5,H228&lt;'azure-premium-disk-prices'!B6),1+IF(M228="YES",1),"")</f>
        <v>0</v>
      </c>
      <c r="AR229" s="4">
        <f>IF(AND(I228="PREMIUM",Q228="YES",H228&gt;'azure-premium-disk-prices'!B6,H228&lt;'azure-premium-disk-prices'!B7),1+IF(M228="YES",1),"")</f>
        <v>0</v>
      </c>
      <c r="AS229" s="4">
        <f>IF(AND(I228="PREMIUM",Q228="YES",H228&gt;'azure-premium-disk-prices'!B7,H228&lt;'azure-premium-disk-prices'!B8),1+IF(M228="YES",1),"")</f>
        <v>0</v>
      </c>
      <c r="AT229" s="4">
        <f>IF(AND(I228="PREMIUM",Q228="YES",H228&gt;'azure-premium-disk-prices'!B8,H228&lt;'azure-premium-disk-prices'!B9),1+IF(M228="YES",1),"")</f>
        <v>0</v>
      </c>
      <c r="AU229" s="4">
        <f>IF(AND(M229="YES", Q229="YES"),1,"")</f>
        <v>0</v>
      </c>
      <c r="AV229" s="4">
        <f>IF(AND(J229="STANDARD", Q229="YES"), IF(M229="YES",2,1) ,"")</f>
        <v>0</v>
      </c>
      <c r="AW229" s="4">
        <f>IF( AND(J229="PREMIUM",  Q229="YES"), IF(M229="YES",2,1) ,"")</f>
        <v>0</v>
      </c>
    </row>
    <row r="230" spans="5:49">
      <c r="E230" s="3"/>
      <c r="F230" s="3"/>
      <c r="G230" s="3"/>
      <c r="H230" s="3"/>
      <c r="I230" s="3" t="s">
        <v>10</v>
      </c>
      <c r="J230" s="3" t="s">
        <v>10</v>
      </c>
      <c r="K230" s="3" t="s">
        <v>7</v>
      </c>
      <c r="L230" s="3" t="s">
        <v>7</v>
      </c>
      <c r="M230" s="3" t="s">
        <v>7</v>
      </c>
      <c r="N230" s="3">
        <v>730</v>
      </c>
      <c r="O230" s="3" t="s">
        <v>7</v>
      </c>
      <c r="P230" s="3" t="s">
        <v>3</v>
      </c>
      <c r="Q230" s="3">
        <f>IF(AND(E230&lt;&gt;"", F230&lt;&gt;"", G230&lt;&gt;"", H230&lt;&gt;"", I230&lt;&gt;"", J230&lt;&gt;"", K230&lt;&gt;"", L230&lt;&gt;"", M230&lt;&gt;"", N230&lt;&gt;"", O230&lt;&gt;""),"YES","NO")</f>
        <v>0</v>
      </c>
      <c r="R230" s="4">
        <f>IF(AD230=AA230, U230, IF(AD230=AB230,W230,Y230))</f>
        <v>0</v>
      </c>
      <c r="S230" s="4">
        <f>AD230</f>
        <v>0</v>
      </c>
      <c r="T230" s="4">
        <f> IF(AA230="" ,"",IF(AD230=AA230, "PAYG", IF(AD230=AB230,"1Y RI","3Y RI")))</f>
        <v>0</v>
      </c>
      <c r="U230" s="4">
        <f>IF(Q230="YES",VLOOKUP(V230 &amp; K230 &amp; L230,'azure-vm-prices-base'!G$2:H$118, 2, 0),"")</f>
        <v>0</v>
      </c>
      <c r="V230" s="4">
        <f>IF(Q230="YES", IF(O230="YES" , _xlfn.MINIFS('azure-vm-prices-base'!C$2:C$117, 'azure-vm-prices-base'!A$2:A$117,"&gt;="&amp;F230*(100-$B$2)/100, 'azure-vm-prices-base'!B$2:B$117,"&gt;="&amp;G230*(100-$B$2)/100, 'azure-vm-prices-base'!D$2:D$117,K230, 'azure-vm-prices-base'!E$2:E$117,L230), _xlfn.MINIFS('azure-vm-prices-base'!I$2:I$117, 'azure-vm-prices-base'!A$2:A$117,"&gt;="&amp;F230*(100-$B$2)/100, 'azure-vm-prices-base'!B$2:B$117,"&gt;="&amp;G230*(100-$B$2)/100, 'azure-vm-prices-base'!D$2:D$117,K230, 'azure-vm-prices-base'!E$2:E$117,L230)),"")</f>
        <v>0</v>
      </c>
      <c r="W230" s="4">
        <f>IF(Q230="YES",VLOOKUP(X230 &amp; K230 &amp; L230,'azure-vm-prices-1Y'!G$2:H$118  , 2, 0),"")</f>
        <v>0</v>
      </c>
      <c r="X230" s="4">
        <f>IF(Q230="YES", IF(O230="YES" , _xlfn.MINIFS('azure-vm-prices-1Y'!C$2:C$117,   'azure-vm-prices-1Y'!A$2:A$117  ,"&gt;="&amp;F230*(100-$B$2)/100, 'azure-vm-prices-1Y'!B$2:B$117  ,"&gt;="&amp;G230*(100-$B$2)/100, 'azure-vm-prices-1Y'!D$2:D$117,  K230, 'azure-vm-prices-1Y'!E$2:E$117,  L230), _xlfn.MINIFS('azure-vm-prices-1Y'!I$2:I$117,   'azure-vm-prices-1Y'!A$2:A$117  ,"&gt;="&amp;F230*(100-$B$2)/100, 'azure-vm-prices-1Y'!B$2:B$117,  "&gt;="&amp;G230*(100-$B$2)/100, 'azure-vm-prices-1Y'!D$2:D$117,  K230, 'azure-vm-prices-1Y'!E$2:E$117,  L230)),"")</f>
        <v>0</v>
      </c>
      <c r="Y230" s="4">
        <f>IF(Q230="YES",VLOOKUP(Z230 &amp; K230 &amp; L230,'azure-vm-prices-3Y'!G$2:H$118  , 2, 0),"")</f>
        <v>0</v>
      </c>
      <c r="Z230" s="4">
        <f>IF(Q230="YES", IF(O230="YES" , _xlfn.MINIFS('azure-vm-prices-3Y'!C$2:C$117,   'azure-vm-prices-3Y'!A$2:A$117  ,"&gt;="&amp;F230*(100-$B$2)/100, 'azure-vm-prices-3Y'!B$2:B$117  ,"&gt;="&amp;G230*(100-$B$2)/100, 'azure-vm-prices-3Y'!D$2:D$117,  K230, 'azure-vm-prices-3Y'!E$2:E$117,  L230), _xlfn.MINIFS('azure-vm-prices-3Y'!I$2:I$117,   'azure-vm-prices-3Y'!A$2:A$117  ,"&gt;="&amp;F230*(100-$B$2)/100, 'azure-vm-prices-3Y'!B$2:B$117,  "&gt;="&amp;G230*(100-$B$2)/100, 'azure-vm-prices-3Y'!D$2:D$117,  K230, 'azure-vm-prices-3Y'!E$2:E$117,  L230)),"")</f>
        <v>0</v>
      </c>
      <c r="AA230" s="4">
        <f>IF(Q230="YES",N230*V230*12,"")</f>
        <v>0</v>
      </c>
      <c r="AB230" s="4">
        <f>IF(Q230="YES",X230*8760,"")</f>
        <v>0</v>
      </c>
      <c r="AC230" s="4">
        <f>IF(Q230="YES",Z230*8760,"")</f>
        <v>0</v>
      </c>
      <c r="AD230" s="4">
        <f>IF(Q230="YES",IF(P230="YES", MIN(AA230:AC230), AA230),"")</f>
        <v>0</v>
      </c>
      <c r="AE230" s="4">
        <f>IF(AND(I230="STANDARD",Q230="YES",H230&lt;'azure-standard-disk-prices'!B2, H230&gt;0),1+IF(M230="YES",1),"")</f>
        <v>0</v>
      </c>
      <c r="AF230" s="4">
        <f>IF(AND(I230="STANDARD",Q230="YES",H230&gt;'azure-standard-disk-prices'!B2,H230&lt;'azure-standard-disk-prices'!B3),1+IF(M230="YES",1),"")</f>
        <v>0</v>
      </c>
      <c r="AG230" s="4">
        <f>IF(AND(I230="STANDARD",Q230="YES",H230&gt;'azure-standard-disk-prices'!B3,H230&lt;'azure-standard-disk-prices'!B4),1+IF(M230="YES",1),"")</f>
        <v>0</v>
      </c>
      <c r="AH230" s="4">
        <f>IF(AND(I230="STANDARD",Q230="YES",H230&gt;'azure-standard-disk-prices'!B4,H230&lt;'azure-standard-disk-prices'!B5),1+IF(M230="YES",1),"")</f>
        <v>0</v>
      </c>
      <c r="AI230" s="4">
        <f>IF(AND(I230="STANDARD",Q230="YES",H230&gt;'azure-standard-disk-prices'!B5,H230&lt;'azure-standard-disk-prices'!B6),1+IF(M230="YES",1),"")</f>
        <v>0</v>
      </c>
      <c r="AJ230" s="4">
        <f>IF(AND(I230="STANDARD",Q230="YES",H230&gt;'azure-standard-disk-prices'!B6,H230&lt;'azure-standard-disk-prices'!B7),1+IF(M230="YES",1),"")</f>
        <v>0</v>
      </c>
      <c r="AK230" s="4">
        <f>IF(AND(I230="STANDARD",Q230="YES",H230&gt;'azure-standard-disk-prices'!B7,H230&lt;'azure-standard-disk-prices'!B8),1+IF(M230="YES",1),"")</f>
        <v>0</v>
      </c>
      <c r="AL230" s="4">
        <f>IF(AND(I230="STANDARD",Q230="YES",H230&gt;'azure-standard-disk-prices'!B8,H230&lt;'azure-standard-disk-prices'!B9),1+IF(M230="YES",1),"")</f>
        <v>0</v>
      </c>
      <c r="AM230" s="4">
        <f>IF(AND(I229="PREMIUM",Q229="YES",H229&lt;'azure-premium-disk-prices'!B2,H229&gt;0),1+IF(M229="YES",1),"")</f>
        <v>0</v>
      </c>
      <c r="AN230" s="4">
        <f>IF(AND(I229="PREMIUM",Q229="YES",H229&gt;'azure-premium-disk-prices'!B2,H229&lt;'azure-premium-disk-prices'!B3),1+IF(M229="YES",1),"")</f>
        <v>0</v>
      </c>
      <c r="AO230" s="4">
        <f>IF(AND(I229="PREMIUM",Q229="YES",H229&gt;'azure-premium-disk-prices'!B3,H229&lt;'azure-premium-disk-prices'!B4),1+IF(M229="YES",1),"")</f>
        <v>0</v>
      </c>
      <c r="AP230" s="4">
        <f>IF(AND(I229="PREMIUM",Q229="YES",H229&gt;'azure-premium-disk-prices'!B4,H229&lt;'azure-premium-disk-prices'!B5),1+IF(M229="YES",1),"")</f>
        <v>0</v>
      </c>
      <c r="AQ230" s="4">
        <f>IF(AND(I229="PREMIUM",Q229="YES",H229&gt;'azure-premium-disk-prices'!B5,H229&lt;'azure-premium-disk-prices'!B6),1+IF(M229="YES",1),"")</f>
        <v>0</v>
      </c>
      <c r="AR230" s="4">
        <f>IF(AND(I229="PREMIUM",Q229="YES",H229&gt;'azure-premium-disk-prices'!B6,H229&lt;'azure-premium-disk-prices'!B7),1+IF(M229="YES",1),"")</f>
        <v>0</v>
      </c>
      <c r="AS230" s="4">
        <f>IF(AND(I229="PREMIUM",Q229="YES",H229&gt;'azure-premium-disk-prices'!B7,H229&lt;'azure-premium-disk-prices'!B8),1+IF(M229="YES",1),"")</f>
        <v>0</v>
      </c>
      <c r="AT230" s="4">
        <f>IF(AND(I229="PREMIUM",Q229="YES",H229&gt;'azure-premium-disk-prices'!B8,H229&lt;'azure-premium-disk-prices'!B9),1+IF(M229="YES",1),"")</f>
        <v>0</v>
      </c>
      <c r="AU230" s="4">
        <f>IF(AND(M230="YES", Q230="YES"),1,"")</f>
        <v>0</v>
      </c>
      <c r="AV230" s="4">
        <f>IF(AND(J230="STANDARD", Q230="YES"), IF(M230="YES",2,1) ,"")</f>
        <v>0</v>
      </c>
      <c r="AW230" s="4">
        <f>IF( AND(J230="PREMIUM",  Q230="YES"), IF(M230="YES",2,1) ,"")</f>
        <v>0</v>
      </c>
    </row>
    <row r="231" spans="5:49">
      <c r="E231" s="3"/>
      <c r="F231" s="3"/>
      <c r="G231" s="3"/>
      <c r="H231" s="3"/>
      <c r="I231" s="3" t="s">
        <v>10</v>
      </c>
      <c r="J231" s="3" t="s">
        <v>10</v>
      </c>
      <c r="K231" s="3" t="s">
        <v>7</v>
      </c>
      <c r="L231" s="3" t="s">
        <v>7</v>
      </c>
      <c r="M231" s="3" t="s">
        <v>7</v>
      </c>
      <c r="N231" s="3">
        <v>730</v>
      </c>
      <c r="O231" s="3" t="s">
        <v>7</v>
      </c>
      <c r="P231" s="3" t="s">
        <v>3</v>
      </c>
      <c r="Q231" s="3">
        <f>IF(AND(E231&lt;&gt;"", F231&lt;&gt;"", G231&lt;&gt;"", H231&lt;&gt;"", I231&lt;&gt;"", J231&lt;&gt;"", K231&lt;&gt;"", L231&lt;&gt;"", M231&lt;&gt;"", N231&lt;&gt;"", O231&lt;&gt;""),"YES","NO")</f>
        <v>0</v>
      </c>
      <c r="R231" s="4">
        <f>IF(AD231=AA231, U231, IF(AD231=AB231,W231,Y231))</f>
        <v>0</v>
      </c>
      <c r="S231" s="4">
        <f>AD231</f>
        <v>0</v>
      </c>
      <c r="T231" s="4">
        <f> IF(AA231="" ,"",IF(AD231=AA231, "PAYG", IF(AD231=AB231,"1Y RI","3Y RI")))</f>
        <v>0</v>
      </c>
      <c r="U231" s="4">
        <f>IF(Q231="YES",VLOOKUP(V231 &amp; K231 &amp; L231,'azure-vm-prices-base'!G$2:H$118, 2, 0),"")</f>
        <v>0</v>
      </c>
      <c r="V231" s="4">
        <f>IF(Q231="YES", IF(O231="YES" , _xlfn.MINIFS('azure-vm-prices-base'!C$2:C$117, 'azure-vm-prices-base'!A$2:A$117,"&gt;="&amp;F231*(100-$B$2)/100, 'azure-vm-prices-base'!B$2:B$117,"&gt;="&amp;G231*(100-$B$2)/100, 'azure-vm-prices-base'!D$2:D$117,K231, 'azure-vm-prices-base'!E$2:E$117,L231), _xlfn.MINIFS('azure-vm-prices-base'!I$2:I$117, 'azure-vm-prices-base'!A$2:A$117,"&gt;="&amp;F231*(100-$B$2)/100, 'azure-vm-prices-base'!B$2:B$117,"&gt;="&amp;G231*(100-$B$2)/100, 'azure-vm-prices-base'!D$2:D$117,K231, 'azure-vm-prices-base'!E$2:E$117,L231)),"")</f>
        <v>0</v>
      </c>
      <c r="W231" s="4">
        <f>IF(Q231="YES",VLOOKUP(X231 &amp; K231 &amp; L231,'azure-vm-prices-1Y'!G$2:H$118  , 2, 0),"")</f>
        <v>0</v>
      </c>
      <c r="X231" s="4">
        <f>IF(Q231="YES", IF(O231="YES" , _xlfn.MINIFS('azure-vm-prices-1Y'!C$2:C$117,   'azure-vm-prices-1Y'!A$2:A$117  ,"&gt;="&amp;F231*(100-$B$2)/100, 'azure-vm-prices-1Y'!B$2:B$117  ,"&gt;="&amp;G231*(100-$B$2)/100, 'azure-vm-prices-1Y'!D$2:D$117,  K231, 'azure-vm-prices-1Y'!E$2:E$117,  L231), _xlfn.MINIFS('azure-vm-prices-1Y'!I$2:I$117,   'azure-vm-prices-1Y'!A$2:A$117  ,"&gt;="&amp;F231*(100-$B$2)/100, 'azure-vm-prices-1Y'!B$2:B$117,  "&gt;="&amp;G231*(100-$B$2)/100, 'azure-vm-prices-1Y'!D$2:D$117,  K231, 'azure-vm-prices-1Y'!E$2:E$117,  L231)),"")</f>
        <v>0</v>
      </c>
      <c r="Y231" s="4">
        <f>IF(Q231="YES",VLOOKUP(Z231 &amp; K231 &amp; L231,'azure-vm-prices-3Y'!G$2:H$118  , 2, 0),"")</f>
        <v>0</v>
      </c>
      <c r="Z231" s="4">
        <f>IF(Q231="YES", IF(O231="YES" , _xlfn.MINIFS('azure-vm-prices-3Y'!C$2:C$117,   'azure-vm-prices-3Y'!A$2:A$117  ,"&gt;="&amp;F231*(100-$B$2)/100, 'azure-vm-prices-3Y'!B$2:B$117  ,"&gt;="&amp;G231*(100-$B$2)/100, 'azure-vm-prices-3Y'!D$2:D$117,  K231, 'azure-vm-prices-3Y'!E$2:E$117,  L231), _xlfn.MINIFS('azure-vm-prices-3Y'!I$2:I$117,   'azure-vm-prices-3Y'!A$2:A$117  ,"&gt;="&amp;F231*(100-$B$2)/100, 'azure-vm-prices-3Y'!B$2:B$117,  "&gt;="&amp;G231*(100-$B$2)/100, 'azure-vm-prices-3Y'!D$2:D$117,  K231, 'azure-vm-prices-3Y'!E$2:E$117,  L231)),"")</f>
        <v>0</v>
      </c>
      <c r="AA231" s="4">
        <f>IF(Q231="YES",N231*V231*12,"")</f>
        <v>0</v>
      </c>
      <c r="AB231" s="4">
        <f>IF(Q231="YES",X231*8760,"")</f>
        <v>0</v>
      </c>
      <c r="AC231" s="4">
        <f>IF(Q231="YES",Z231*8760,"")</f>
        <v>0</v>
      </c>
      <c r="AD231" s="4">
        <f>IF(Q231="YES",IF(P231="YES", MIN(AA231:AC231), AA231),"")</f>
        <v>0</v>
      </c>
      <c r="AE231" s="4">
        <f>IF(AND(I231="STANDARD",Q231="YES",H231&lt;'azure-standard-disk-prices'!B2, H231&gt;0),1+IF(M231="YES",1),"")</f>
        <v>0</v>
      </c>
      <c r="AF231" s="4">
        <f>IF(AND(I231="STANDARD",Q231="YES",H231&gt;'azure-standard-disk-prices'!B2,H231&lt;'azure-standard-disk-prices'!B3),1+IF(M231="YES",1),"")</f>
        <v>0</v>
      </c>
      <c r="AG231" s="4">
        <f>IF(AND(I231="STANDARD",Q231="YES",H231&gt;'azure-standard-disk-prices'!B3,H231&lt;'azure-standard-disk-prices'!B4),1+IF(M231="YES",1),"")</f>
        <v>0</v>
      </c>
      <c r="AH231" s="4">
        <f>IF(AND(I231="STANDARD",Q231="YES",H231&gt;'azure-standard-disk-prices'!B4,H231&lt;'azure-standard-disk-prices'!B5),1+IF(M231="YES",1),"")</f>
        <v>0</v>
      </c>
      <c r="AI231" s="4">
        <f>IF(AND(I231="STANDARD",Q231="YES",H231&gt;'azure-standard-disk-prices'!B5,H231&lt;'azure-standard-disk-prices'!B6),1+IF(M231="YES",1),"")</f>
        <v>0</v>
      </c>
      <c r="AJ231" s="4">
        <f>IF(AND(I231="STANDARD",Q231="YES",H231&gt;'azure-standard-disk-prices'!B6,H231&lt;'azure-standard-disk-prices'!B7),1+IF(M231="YES",1),"")</f>
        <v>0</v>
      </c>
      <c r="AK231" s="4">
        <f>IF(AND(I231="STANDARD",Q231="YES",H231&gt;'azure-standard-disk-prices'!B7,H231&lt;'azure-standard-disk-prices'!B8),1+IF(M231="YES",1),"")</f>
        <v>0</v>
      </c>
      <c r="AL231" s="4">
        <f>IF(AND(I231="STANDARD",Q231="YES",H231&gt;'azure-standard-disk-prices'!B8,H231&lt;'azure-standard-disk-prices'!B9),1+IF(M231="YES",1),"")</f>
        <v>0</v>
      </c>
      <c r="AM231" s="4">
        <f>IF(AND(I230="PREMIUM",Q230="YES",H230&lt;'azure-premium-disk-prices'!B2,H230&gt;0),1+IF(M230="YES",1),"")</f>
        <v>0</v>
      </c>
      <c r="AN231" s="4">
        <f>IF(AND(I230="PREMIUM",Q230="YES",H230&gt;'azure-premium-disk-prices'!B2,H230&lt;'azure-premium-disk-prices'!B3),1+IF(M230="YES",1),"")</f>
        <v>0</v>
      </c>
      <c r="AO231" s="4">
        <f>IF(AND(I230="PREMIUM",Q230="YES",H230&gt;'azure-premium-disk-prices'!B3,H230&lt;'azure-premium-disk-prices'!B4),1+IF(M230="YES",1),"")</f>
        <v>0</v>
      </c>
      <c r="AP231" s="4">
        <f>IF(AND(I230="PREMIUM",Q230="YES",H230&gt;'azure-premium-disk-prices'!B4,H230&lt;'azure-premium-disk-prices'!B5),1+IF(M230="YES",1),"")</f>
        <v>0</v>
      </c>
      <c r="AQ231" s="4">
        <f>IF(AND(I230="PREMIUM",Q230="YES",H230&gt;'azure-premium-disk-prices'!B5,H230&lt;'azure-premium-disk-prices'!B6),1+IF(M230="YES",1),"")</f>
        <v>0</v>
      </c>
      <c r="AR231" s="4">
        <f>IF(AND(I230="PREMIUM",Q230="YES",H230&gt;'azure-premium-disk-prices'!B6,H230&lt;'azure-premium-disk-prices'!B7),1+IF(M230="YES",1),"")</f>
        <v>0</v>
      </c>
      <c r="AS231" s="4">
        <f>IF(AND(I230="PREMIUM",Q230="YES",H230&gt;'azure-premium-disk-prices'!B7,H230&lt;'azure-premium-disk-prices'!B8),1+IF(M230="YES",1),"")</f>
        <v>0</v>
      </c>
      <c r="AT231" s="4">
        <f>IF(AND(I230="PREMIUM",Q230="YES",H230&gt;'azure-premium-disk-prices'!B8,H230&lt;'azure-premium-disk-prices'!B9),1+IF(M230="YES",1),"")</f>
        <v>0</v>
      </c>
      <c r="AU231" s="4">
        <f>IF(AND(M231="YES", Q231="YES"),1,"")</f>
        <v>0</v>
      </c>
      <c r="AV231" s="4">
        <f>IF(AND(J231="STANDARD", Q231="YES"), IF(M231="YES",2,1) ,"")</f>
        <v>0</v>
      </c>
      <c r="AW231" s="4">
        <f>IF( AND(J231="PREMIUM",  Q231="YES"), IF(M231="YES",2,1) ,"")</f>
        <v>0</v>
      </c>
    </row>
    <row r="232" spans="5:49">
      <c r="E232" s="3"/>
      <c r="F232" s="3"/>
      <c r="G232" s="3"/>
      <c r="H232" s="3"/>
      <c r="I232" s="3" t="s">
        <v>10</v>
      </c>
      <c r="J232" s="3" t="s">
        <v>10</v>
      </c>
      <c r="K232" s="3" t="s">
        <v>7</v>
      </c>
      <c r="L232" s="3" t="s">
        <v>7</v>
      </c>
      <c r="M232" s="3" t="s">
        <v>7</v>
      </c>
      <c r="N232" s="3">
        <v>730</v>
      </c>
      <c r="O232" s="3" t="s">
        <v>7</v>
      </c>
      <c r="P232" s="3" t="s">
        <v>3</v>
      </c>
      <c r="Q232" s="3">
        <f>IF(AND(E232&lt;&gt;"", F232&lt;&gt;"", G232&lt;&gt;"", H232&lt;&gt;"", I232&lt;&gt;"", J232&lt;&gt;"", K232&lt;&gt;"", L232&lt;&gt;"", M232&lt;&gt;"", N232&lt;&gt;"", O232&lt;&gt;""),"YES","NO")</f>
        <v>0</v>
      </c>
      <c r="R232" s="4">
        <f>IF(AD232=AA232, U232, IF(AD232=AB232,W232,Y232))</f>
        <v>0</v>
      </c>
      <c r="S232" s="4">
        <f>AD232</f>
        <v>0</v>
      </c>
      <c r="T232" s="4">
        <f> IF(AA232="" ,"",IF(AD232=AA232, "PAYG", IF(AD232=AB232,"1Y RI","3Y RI")))</f>
        <v>0</v>
      </c>
      <c r="U232" s="4">
        <f>IF(Q232="YES",VLOOKUP(V232 &amp; K232 &amp; L232,'azure-vm-prices-base'!G$2:H$118, 2, 0),"")</f>
        <v>0</v>
      </c>
      <c r="V232" s="4">
        <f>IF(Q232="YES", IF(O232="YES" , _xlfn.MINIFS('azure-vm-prices-base'!C$2:C$117, 'azure-vm-prices-base'!A$2:A$117,"&gt;="&amp;F232*(100-$B$2)/100, 'azure-vm-prices-base'!B$2:B$117,"&gt;="&amp;G232*(100-$B$2)/100, 'azure-vm-prices-base'!D$2:D$117,K232, 'azure-vm-prices-base'!E$2:E$117,L232), _xlfn.MINIFS('azure-vm-prices-base'!I$2:I$117, 'azure-vm-prices-base'!A$2:A$117,"&gt;="&amp;F232*(100-$B$2)/100, 'azure-vm-prices-base'!B$2:B$117,"&gt;="&amp;G232*(100-$B$2)/100, 'azure-vm-prices-base'!D$2:D$117,K232, 'azure-vm-prices-base'!E$2:E$117,L232)),"")</f>
        <v>0</v>
      </c>
      <c r="W232" s="4">
        <f>IF(Q232="YES",VLOOKUP(X232 &amp; K232 &amp; L232,'azure-vm-prices-1Y'!G$2:H$118  , 2, 0),"")</f>
        <v>0</v>
      </c>
      <c r="X232" s="4">
        <f>IF(Q232="YES", IF(O232="YES" , _xlfn.MINIFS('azure-vm-prices-1Y'!C$2:C$117,   'azure-vm-prices-1Y'!A$2:A$117  ,"&gt;="&amp;F232*(100-$B$2)/100, 'azure-vm-prices-1Y'!B$2:B$117  ,"&gt;="&amp;G232*(100-$B$2)/100, 'azure-vm-prices-1Y'!D$2:D$117,  K232, 'azure-vm-prices-1Y'!E$2:E$117,  L232), _xlfn.MINIFS('azure-vm-prices-1Y'!I$2:I$117,   'azure-vm-prices-1Y'!A$2:A$117  ,"&gt;="&amp;F232*(100-$B$2)/100, 'azure-vm-prices-1Y'!B$2:B$117,  "&gt;="&amp;G232*(100-$B$2)/100, 'azure-vm-prices-1Y'!D$2:D$117,  K232, 'azure-vm-prices-1Y'!E$2:E$117,  L232)),"")</f>
        <v>0</v>
      </c>
      <c r="Y232" s="4">
        <f>IF(Q232="YES",VLOOKUP(Z232 &amp; K232 &amp; L232,'azure-vm-prices-3Y'!G$2:H$118  , 2, 0),"")</f>
        <v>0</v>
      </c>
      <c r="Z232" s="4">
        <f>IF(Q232="YES", IF(O232="YES" , _xlfn.MINIFS('azure-vm-prices-3Y'!C$2:C$117,   'azure-vm-prices-3Y'!A$2:A$117  ,"&gt;="&amp;F232*(100-$B$2)/100, 'azure-vm-prices-3Y'!B$2:B$117  ,"&gt;="&amp;G232*(100-$B$2)/100, 'azure-vm-prices-3Y'!D$2:D$117,  K232, 'azure-vm-prices-3Y'!E$2:E$117,  L232), _xlfn.MINIFS('azure-vm-prices-3Y'!I$2:I$117,   'azure-vm-prices-3Y'!A$2:A$117  ,"&gt;="&amp;F232*(100-$B$2)/100, 'azure-vm-prices-3Y'!B$2:B$117,  "&gt;="&amp;G232*(100-$B$2)/100, 'azure-vm-prices-3Y'!D$2:D$117,  K232, 'azure-vm-prices-3Y'!E$2:E$117,  L232)),"")</f>
        <v>0</v>
      </c>
      <c r="AA232" s="4">
        <f>IF(Q232="YES",N232*V232*12,"")</f>
        <v>0</v>
      </c>
      <c r="AB232" s="4">
        <f>IF(Q232="YES",X232*8760,"")</f>
        <v>0</v>
      </c>
      <c r="AC232" s="4">
        <f>IF(Q232="YES",Z232*8760,"")</f>
        <v>0</v>
      </c>
      <c r="AD232" s="4">
        <f>IF(Q232="YES",IF(P232="YES", MIN(AA232:AC232), AA232),"")</f>
        <v>0</v>
      </c>
      <c r="AE232" s="4">
        <f>IF(AND(I232="STANDARD",Q232="YES",H232&lt;'azure-standard-disk-prices'!B2, H232&gt;0),1+IF(M232="YES",1),"")</f>
        <v>0</v>
      </c>
      <c r="AF232" s="4">
        <f>IF(AND(I232="STANDARD",Q232="YES",H232&gt;'azure-standard-disk-prices'!B2,H232&lt;'azure-standard-disk-prices'!B3),1+IF(M232="YES",1),"")</f>
        <v>0</v>
      </c>
      <c r="AG232" s="4">
        <f>IF(AND(I232="STANDARD",Q232="YES",H232&gt;'azure-standard-disk-prices'!B3,H232&lt;'azure-standard-disk-prices'!B4),1+IF(M232="YES",1),"")</f>
        <v>0</v>
      </c>
      <c r="AH232" s="4">
        <f>IF(AND(I232="STANDARD",Q232="YES",H232&gt;'azure-standard-disk-prices'!B4,H232&lt;'azure-standard-disk-prices'!B5),1+IF(M232="YES",1),"")</f>
        <v>0</v>
      </c>
      <c r="AI232" s="4">
        <f>IF(AND(I232="STANDARD",Q232="YES",H232&gt;'azure-standard-disk-prices'!B5,H232&lt;'azure-standard-disk-prices'!B6),1+IF(M232="YES",1),"")</f>
        <v>0</v>
      </c>
      <c r="AJ232" s="4">
        <f>IF(AND(I232="STANDARD",Q232="YES",H232&gt;'azure-standard-disk-prices'!B6,H232&lt;'azure-standard-disk-prices'!B7),1+IF(M232="YES",1),"")</f>
        <v>0</v>
      </c>
      <c r="AK232" s="4">
        <f>IF(AND(I232="STANDARD",Q232="YES",H232&gt;'azure-standard-disk-prices'!B7,H232&lt;'azure-standard-disk-prices'!B8),1+IF(M232="YES",1),"")</f>
        <v>0</v>
      </c>
      <c r="AL232" s="4">
        <f>IF(AND(I232="STANDARD",Q232="YES",H232&gt;'azure-standard-disk-prices'!B8,H232&lt;'azure-standard-disk-prices'!B9),1+IF(M232="YES",1),"")</f>
        <v>0</v>
      </c>
      <c r="AM232" s="4">
        <f>IF(AND(I231="PREMIUM",Q231="YES",H231&lt;'azure-premium-disk-prices'!B2,H231&gt;0),1+IF(M231="YES",1),"")</f>
        <v>0</v>
      </c>
      <c r="AN232" s="4">
        <f>IF(AND(I231="PREMIUM",Q231="YES",H231&gt;'azure-premium-disk-prices'!B2,H231&lt;'azure-premium-disk-prices'!B3),1+IF(M231="YES",1),"")</f>
        <v>0</v>
      </c>
      <c r="AO232" s="4">
        <f>IF(AND(I231="PREMIUM",Q231="YES",H231&gt;'azure-premium-disk-prices'!B3,H231&lt;'azure-premium-disk-prices'!B4),1+IF(M231="YES",1),"")</f>
        <v>0</v>
      </c>
      <c r="AP232" s="4">
        <f>IF(AND(I231="PREMIUM",Q231="YES",H231&gt;'azure-premium-disk-prices'!B4,H231&lt;'azure-premium-disk-prices'!B5),1+IF(M231="YES",1),"")</f>
        <v>0</v>
      </c>
      <c r="AQ232" s="4">
        <f>IF(AND(I231="PREMIUM",Q231="YES",H231&gt;'azure-premium-disk-prices'!B5,H231&lt;'azure-premium-disk-prices'!B6),1+IF(M231="YES",1),"")</f>
        <v>0</v>
      </c>
      <c r="AR232" s="4">
        <f>IF(AND(I231="PREMIUM",Q231="YES",H231&gt;'azure-premium-disk-prices'!B6,H231&lt;'azure-premium-disk-prices'!B7),1+IF(M231="YES",1),"")</f>
        <v>0</v>
      </c>
      <c r="AS232" s="4">
        <f>IF(AND(I231="PREMIUM",Q231="YES",H231&gt;'azure-premium-disk-prices'!B7,H231&lt;'azure-premium-disk-prices'!B8),1+IF(M231="YES",1),"")</f>
        <v>0</v>
      </c>
      <c r="AT232" s="4">
        <f>IF(AND(I231="PREMIUM",Q231="YES",H231&gt;'azure-premium-disk-prices'!B8,H231&lt;'azure-premium-disk-prices'!B9),1+IF(M231="YES",1),"")</f>
        <v>0</v>
      </c>
      <c r="AU232" s="4">
        <f>IF(AND(M232="YES", Q232="YES"),1,"")</f>
        <v>0</v>
      </c>
      <c r="AV232" s="4">
        <f>IF(AND(J232="STANDARD", Q232="YES"), IF(M232="YES",2,1) ,"")</f>
        <v>0</v>
      </c>
      <c r="AW232" s="4">
        <f>IF( AND(J232="PREMIUM",  Q232="YES"), IF(M232="YES",2,1) ,"")</f>
        <v>0</v>
      </c>
    </row>
    <row r="233" spans="5:49">
      <c r="E233" s="3"/>
      <c r="F233" s="3"/>
      <c r="G233" s="3"/>
      <c r="H233" s="3"/>
      <c r="I233" s="3" t="s">
        <v>10</v>
      </c>
      <c r="J233" s="3" t="s">
        <v>10</v>
      </c>
      <c r="K233" s="3" t="s">
        <v>7</v>
      </c>
      <c r="L233" s="3" t="s">
        <v>7</v>
      </c>
      <c r="M233" s="3" t="s">
        <v>7</v>
      </c>
      <c r="N233" s="3">
        <v>730</v>
      </c>
      <c r="O233" s="3" t="s">
        <v>7</v>
      </c>
      <c r="P233" s="3" t="s">
        <v>3</v>
      </c>
      <c r="Q233" s="3">
        <f>IF(AND(E233&lt;&gt;"", F233&lt;&gt;"", G233&lt;&gt;"", H233&lt;&gt;"", I233&lt;&gt;"", J233&lt;&gt;"", K233&lt;&gt;"", L233&lt;&gt;"", M233&lt;&gt;"", N233&lt;&gt;"", O233&lt;&gt;""),"YES","NO")</f>
        <v>0</v>
      </c>
      <c r="R233" s="4">
        <f>IF(AD233=AA233, U233, IF(AD233=AB233,W233,Y233))</f>
        <v>0</v>
      </c>
      <c r="S233" s="4">
        <f>AD233</f>
        <v>0</v>
      </c>
      <c r="T233" s="4">
        <f> IF(AA233="" ,"",IF(AD233=AA233, "PAYG", IF(AD233=AB233,"1Y RI","3Y RI")))</f>
        <v>0</v>
      </c>
      <c r="U233" s="4">
        <f>IF(Q233="YES",VLOOKUP(V233 &amp; K233 &amp; L233,'azure-vm-prices-base'!G$2:H$118, 2, 0),"")</f>
        <v>0</v>
      </c>
      <c r="V233" s="4">
        <f>IF(Q233="YES", IF(O233="YES" , _xlfn.MINIFS('azure-vm-prices-base'!C$2:C$117, 'azure-vm-prices-base'!A$2:A$117,"&gt;="&amp;F233*(100-$B$2)/100, 'azure-vm-prices-base'!B$2:B$117,"&gt;="&amp;G233*(100-$B$2)/100, 'azure-vm-prices-base'!D$2:D$117,K233, 'azure-vm-prices-base'!E$2:E$117,L233), _xlfn.MINIFS('azure-vm-prices-base'!I$2:I$117, 'azure-vm-prices-base'!A$2:A$117,"&gt;="&amp;F233*(100-$B$2)/100, 'azure-vm-prices-base'!B$2:B$117,"&gt;="&amp;G233*(100-$B$2)/100, 'azure-vm-prices-base'!D$2:D$117,K233, 'azure-vm-prices-base'!E$2:E$117,L233)),"")</f>
        <v>0</v>
      </c>
      <c r="W233" s="4">
        <f>IF(Q233="YES",VLOOKUP(X233 &amp; K233 &amp; L233,'azure-vm-prices-1Y'!G$2:H$118  , 2, 0),"")</f>
        <v>0</v>
      </c>
      <c r="X233" s="4">
        <f>IF(Q233="YES", IF(O233="YES" , _xlfn.MINIFS('azure-vm-prices-1Y'!C$2:C$117,   'azure-vm-prices-1Y'!A$2:A$117  ,"&gt;="&amp;F233*(100-$B$2)/100, 'azure-vm-prices-1Y'!B$2:B$117  ,"&gt;="&amp;G233*(100-$B$2)/100, 'azure-vm-prices-1Y'!D$2:D$117,  K233, 'azure-vm-prices-1Y'!E$2:E$117,  L233), _xlfn.MINIFS('azure-vm-prices-1Y'!I$2:I$117,   'azure-vm-prices-1Y'!A$2:A$117  ,"&gt;="&amp;F233*(100-$B$2)/100, 'azure-vm-prices-1Y'!B$2:B$117,  "&gt;="&amp;G233*(100-$B$2)/100, 'azure-vm-prices-1Y'!D$2:D$117,  K233, 'azure-vm-prices-1Y'!E$2:E$117,  L233)),"")</f>
        <v>0</v>
      </c>
      <c r="Y233" s="4">
        <f>IF(Q233="YES",VLOOKUP(Z233 &amp; K233 &amp; L233,'azure-vm-prices-3Y'!G$2:H$118  , 2, 0),"")</f>
        <v>0</v>
      </c>
      <c r="Z233" s="4">
        <f>IF(Q233="YES", IF(O233="YES" , _xlfn.MINIFS('azure-vm-prices-3Y'!C$2:C$117,   'azure-vm-prices-3Y'!A$2:A$117  ,"&gt;="&amp;F233*(100-$B$2)/100, 'azure-vm-prices-3Y'!B$2:B$117  ,"&gt;="&amp;G233*(100-$B$2)/100, 'azure-vm-prices-3Y'!D$2:D$117,  K233, 'azure-vm-prices-3Y'!E$2:E$117,  L233), _xlfn.MINIFS('azure-vm-prices-3Y'!I$2:I$117,   'azure-vm-prices-3Y'!A$2:A$117  ,"&gt;="&amp;F233*(100-$B$2)/100, 'azure-vm-prices-3Y'!B$2:B$117,  "&gt;="&amp;G233*(100-$B$2)/100, 'azure-vm-prices-3Y'!D$2:D$117,  K233, 'azure-vm-prices-3Y'!E$2:E$117,  L233)),"")</f>
        <v>0</v>
      </c>
      <c r="AA233" s="4">
        <f>IF(Q233="YES",N233*V233*12,"")</f>
        <v>0</v>
      </c>
      <c r="AB233" s="4">
        <f>IF(Q233="YES",X233*8760,"")</f>
        <v>0</v>
      </c>
      <c r="AC233" s="4">
        <f>IF(Q233="YES",Z233*8760,"")</f>
        <v>0</v>
      </c>
      <c r="AD233" s="4">
        <f>IF(Q233="YES",IF(P233="YES", MIN(AA233:AC233), AA233),"")</f>
        <v>0</v>
      </c>
      <c r="AE233" s="4">
        <f>IF(AND(I233="STANDARD",Q233="YES",H233&lt;'azure-standard-disk-prices'!B2, H233&gt;0),1+IF(M233="YES",1),"")</f>
        <v>0</v>
      </c>
      <c r="AF233" s="4">
        <f>IF(AND(I233="STANDARD",Q233="YES",H233&gt;'azure-standard-disk-prices'!B2,H233&lt;'azure-standard-disk-prices'!B3),1+IF(M233="YES",1),"")</f>
        <v>0</v>
      </c>
      <c r="AG233" s="4">
        <f>IF(AND(I233="STANDARD",Q233="YES",H233&gt;'azure-standard-disk-prices'!B3,H233&lt;'azure-standard-disk-prices'!B4),1+IF(M233="YES",1),"")</f>
        <v>0</v>
      </c>
      <c r="AH233" s="4">
        <f>IF(AND(I233="STANDARD",Q233="YES",H233&gt;'azure-standard-disk-prices'!B4,H233&lt;'azure-standard-disk-prices'!B5),1+IF(M233="YES",1),"")</f>
        <v>0</v>
      </c>
      <c r="AI233" s="4">
        <f>IF(AND(I233="STANDARD",Q233="YES",H233&gt;'azure-standard-disk-prices'!B5,H233&lt;'azure-standard-disk-prices'!B6),1+IF(M233="YES",1),"")</f>
        <v>0</v>
      </c>
      <c r="AJ233" s="4">
        <f>IF(AND(I233="STANDARD",Q233="YES",H233&gt;'azure-standard-disk-prices'!B6,H233&lt;'azure-standard-disk-prices'!B7),1+IF(M233="YES",1),"")</f>
        <v>0</v>
      </c>
      <c r="AK233" s="4">
        <f>IF(AND(I233="STANDARD",Q233="YES",H233&gt;'azure-standard-disk-prices'!B7,H233&lt;'azure-standard-disk-prices'!B8),1+IF(M233="YES",1),"")</f>
        <v>0</v>
      </c>
      <c r="AL233" s="4">
        <f>IF(AND(I233="STANDARD",Q233="YES",H233&gt;'azure-standard-disk-prices'!B8,H233&lt;'azure-standard-disk-prices'!B9),1+IF(M233="YES",1),"")</f>
        <v>0</v>
      </c>
      <c r="AM233" s="4">
        <f>IF(AND(I232="PREMIUM",Q232="YES",H232&lt;'azure-premium-disk-prices'!B2,H232&gt;0),1+IF(M232="YES",1),"")</f>
        <v>0</v>
      </c>
      <c r="AN233" s="4">
        <f>IF(AND(I232="PREMIUM",Q232="YES",H232&gt;'azure-premium-disk-prices'!B2,H232&lt;'azure-premium-disk-prices'!B3),1+IF(M232="YES",1),"")</f>
        <v>0</v>
      </c>
      <c r="AO233" s="4">
        <f>IF(AND(I232="PREMIUM",Q232="YES",H232&gt;'azure-premium-disk-prices'!B3,H232&lt;'azure-premium-disk-prices'!B4),1+IF(M232="YES",1),"")</f>
        <v>0</v>
      </c>
      <c r="AP233" s="4">
        <f>IF(AND(I232="PREMIUM",Q232="YES",H232&gt;'azure-premium-disk-prices'!B4,H232&lt;'azure-premium-disk-prices'!B5),1+IF(M232="YES",1),"")</f>
        <v>0</v>
      </c>
      <c r="AQ233" s="4">
        <f>IF(AND(I232="PREMIUM",Q232="YES",H232&gt;'azure-premium-disk-prices'!B5,H232&lt;'azure-premium-disk-prices'!B6),1+IF(M232="YES",1),"")</f>
        <v>0</v>
      </c>
      <c r="AR233" s="4">
        <f>IF(AND(I232="PREMIUM",Q232="YES",H232&gt;'azure-premium-disk-prices'!B6,H232&lt;'azure-premium-disk-prices'!B7),1+IF(M232="YES",1),"")</f>
        <v>0</v>
      </c>
      <c r="AS233" s="4">
        <f>IF(AND(I232="PREMIUM",Q232="YES",H232&gt;'azure-premium-disk-prices'!B7,H232&lt;'azure-premium-disk-prices'!B8),1+IF(M232="YES",1),"")</f>
        <v>0</v>
      </c>
      <c r="AT233" s="4">
        <f>IF(AND(I232="PREMIUM",Q232="YES",H232&gt;'azure-premium-disk-prices'!B8,H232&lt;'azure-premium-disk-prices'!B9),1+IF(M232="YES",1),"")</f>
        <v>0</v>
      </c>
      <c r="AU233" s="4">
        <f>IF(AND(M233="YES", Q233="YES"),1,"")</f>
        <v>0</v>
      </c>
      <c r="AV233" s="4">
        <f>IF(AND(J233="STANDARD", Q233="YES"), IF(M233="YES",2,1) ,"")</f>
        <v>0</v>
      </c>
      <c r="AW233" s="4">
        <f>IF( AND(J233="PREMIUM",  Q233="YES"), IF(M233="YES",2,1) ,"")</f>
        <v>0</v>
      </c>
    </row>
    <row r="234" spans="5:49">
      <c r="E234" s="3"/>
      <c r="F234" s="3"/>
      <c r="G234" s="3"/>
      <c r="H234" s="3"/>
      <c r="I234" s="3" t="s">
        <v>10</v>
      </c>
      <c r="J234" s="3" t="s">
        <v>10</v>
      </c>
      <c r="K234" s="3" t="s">
        <v>7</v>
      </c>
      <c r="L234" s="3" t="s">
        <v>7</v>
      </c>
      <c r="M234" s="3" t="s">
        <v>7</v>
      </c>
      <c r="N234" s="3">
        <v>730</v>
      </c>
      <c r="O234" s="3" t="s">
        <v>7</v>
      </c>
      <c r="P234" s="3" t="s">
        <v>3</v>
      </c>
      <c r="Q234" s="3">
        <f>IF(AND(E234&lt;&gt;"", F234&lt;&gt;"", G234&lt;&gt;"", H234&lt;&gt;"", I234&lt;&gt;"", J234&lt;&gt;"", K234&lt;&gt;"", L234&lt;&gt;"", M234&lt;&gt;"", N234&lt;&gt;"", O234&lt;&gt;""),"YES","NO")</f>
        <v>0</v>
      </c>
      <c r="R234" s="4">
        <f>IF(AD234=AA234, U234, IF(AD234=AB234,W234,Y234))</f>
        <v>0</v>
      </c>
      <c r="S234" s="4">
        <f>AD234</f>
        <v>0</v>
      </c>
      <c r="T234" s="4">
        <f> IF(AA234="" ,"",IF(AD234=AA234, "PAYG", IF(AD234=AB234,"1Y RI","3Y RI")))</f>
        <v>0</v>
      </c>
      <c r="U234" s="4">
        <f>IF(Q234="YES",VLOOKUP(V234 &amp; K234 &amp; L234,'azure-vm-prices-base'!G$2:H$118, 2, 0),"")</f>
        <v>0</v>
      </c>
      <c r="V234" s="4">
        <f>IF(Q234="YES", IF(O234="YES" , _xlfn.MINIFS('azure-vm-prices-base'!C$2:C$117, 'azure-vm-prices-base'!A$2:A$117,"&gt;="&amp;F234*(100-$B$2)/100, 'azure-vm-prices-base'!B$2:B$117,"&gt;="&amp;G234*(100-$B$2)/100, 'azure-vm-prices-base'!D$2:D$117,K234, 'azure-vm-prices-base'!E$2:E$117,L234), _xlfn.MINIFS('azure-vm-prices-base'!I$2:I$117, 'azure-vm-prices-base'!A$2:A$117,"&gt;="&amp;F234*(100-$B$2)/100, 'azure-vm-prices-base'!B$2:B$117,"&gt;="&amp;G234*(100-$B$2)/100, 'azure-vm-prices-base'!D$2:D$117,K234, 'azure-vm-prices-base'!E$2:E$117,L234)),"")</f>
        <v>0</v>
      </c>
      <c r="W234" s="4">
        <f>IF(Q234="YES",VLOOKUP(X234 &amp; K234 &amp; L234,'azure-vm-prices-1Y'!G$2:H$118  , 2, 0),"")</f>
        <v>0</v>
      </c>
      <c r="X234" s="4">
        <f>IF(Q234="YES", IF(O234="YES" , _xlfn.MINIFS('azure-vm-prices-1Y'!C$2:C$117,   'azure-vm-prices-1Y'!A$2:A$117  ,"&gt;="&amp;F234*(100-$B$2)/100, 'azure-vm-prices-1Y'!B$2:B$117  ,"&gt;="&amp;G234*(100-$B$2)/100, 'azure-vm-prices-1Y'!D$2:D$117,  K234, 'azure-vm-prices-1Y'!E$2:E$117,  L234), _xlfn.MINIFS('azure-vm-prices-1Y'!I$2:I$117,   'azure-vm-prices-1Y'!A$2:A$117  ,"&gt;="&amp;F234*(100-$B$2)/100, 'azure-vm-prices-1Y'!B$2:B$117,  "&gt;="&amp;G234*(100-$B$2)/100, 'azure-vm-prices-1Y'!D$2:D$117,  K234, 'azure-vm-prices-1Y'!E$2:E$117,  L234)),"")</f>
        <v>0</v>
      </c>
      <c r="Y234" s="4">
        <f>IF(Q234="YES",VLOOKUP(Z234 &amp; K234 &amp; L234,'azure-vm-prices-3Y'!G$2:H$118  , 2, 0),"")</f>
        <v>0</v>
      </c>
      <c r="Z234" s="4">
        <f>IF(Q234="YES", IF(O234="YES" , _xlfn.MINIFS('azure-vm-prices-3Y'!C$2:C$117,   'azure-vm-prices-3Y'!A$2:A$117  ,"&gt;="&amp;F234*(100-$B$2)/100, 'azure-vm-prices-3Y'!B$2:B$117  ,"&gt;="&amp;G234*(100-$B$2)/100, 'azure-vm-prices-3Y'!D$2:D$117,  K234, 'azure-vm-prices-3Y'!E$2:E$117,  L234), _xlfn.MINIFS('azure-vm-prices-3Y'!I$2:I$117,   'azure-vm-prices-3Y'!A$2:A$117  ,"&gt;="&amp;F234*(100-$B$2)/100, 'azure-vm-prices-3Y'!B$2:B$117,  "&gt;="&amp;G234*(100-$B$2)/100, 'azure-vm-prices-3Y'!D$2:D$117,  K234, 'azure-vm-prices-3Y'!E$2:E$117,  L234)),"")</f>
        <v>0</v>
      </c>
      <c r="AA234" s="4">
        <f>IF(Q234="YES",N234*V234*12,"")</f>
        <v>0</v>
      </c>
      <c r="AB234" s="4">
        <f>IF(Q234="YES",X234*8760,"")</f>
        <v>0</v>
      </c>
      <c r="AC234" s="4">
        <f>IF(Q234="YES",Z234*8760,"")</f>
        <v>0</v>
      </c>
      <c r="AD234" s="4">
        <f>IF(Q234="YES",IF(P234="YES", MIN(AA234:AC234), AA234),"")</f>
        <v>0</v>
      </c>
      <c r="AE234" s="4">
        <f>IF(AND(I234="STANDARD",Q234="YES",H234&lt;'azure-standard-disk-prices'!B2, H234&gt;0),1+IF(M234="YES",1),"")</f>
        <v>0</v>
      </c>
      <c r="AF234" s="4">
        <f>IF(AND(I234="STANDARD",Q234="YES",H234&gt;'azure-standard-disk-prices'!B2,H234&lt;'azure-standard-disk-prices'!B3),1+IF(M234="YES",1),"")</f>
        <v>0</v>
      </c>
      <c r="AG234" s="4">
        <f>IF(AND(I234="STANDARD",Q234="YES",H234&gt;'azure-standard-disk-prices'!B3,H234&lt;'azure-standard-disk-prices'!B4),1+IF(M234="YES",1),"")</f>
        <v>0</v>
      </c>
      <c r="AH234" s="4">
        <f>IF(AND(I234="STANDARD",Q234="YES",H234&gt;'azure-standard-disk-prices'!B4,H234&lt;'azure-standard-disk-prices'!B5),1+IF(M234="YES",1),"")</f>
        <v>0</v>
      </c>
      <c r="AI234" s="4">
        <f>IF(AND(I234="STANDARD",Q234="YES",H234&gt;'azure-standard-disk-prices'!B5,H234&lt;'azure-standard-disk-prices'!B6),1+IF(M234="YES",1),"")</f>
        <v>0</v>
      </c>
      <c r="AJ234" s="4">
        <f>IF(AND(I234="STANDARD",Q234="YES",H234&gt;'azure-standard-disk-prices'!B6,H234&lt;'azure-standard-disk-prices'!B7),1+IF(M234="YES",1),"")</f>
        <v>0</v>
      </c>
      <c r="AK234" s="4">
        <f>IF(AND(I234="STANDARD",Q234="YES",H234&gt;'azure-standard-disk-prices'!B7,H234&lt;'azure-standard-disk-prices'!B8),1+IF(M234="YES",1),"")</f>
        <v>0</v>
      </c>
      <c r="AL234" s="4">
        <f>IF(AND(I234="STANDARD",Q234="YES",H234&gt;'azure-standard-disk-prices'!B8,H234&lt;'azure-standard-disk-prices'!B9),1+IF(M234="YES",1),"")</f>
        <v>0</v>
      </c>
      <c r="AM234" s="4">
        <f>IF(AND(I233="PREMIUM",Q233="YES",H233&lt;'azure-premium-disk-prices'!B2,H233&gt;0),1+IF(M233="YES",1),"")</f>
        <v>0</v>
      </c>
      <c r="AN234" s="4">
        <f>IF(AND(I233="PREMIUM",Q233="YES",H233&gt;'azure-premium-disk-prices'!B2,H233&lt;'azure-premium-disk-prices'!B3),1+IF(M233="YES",1),"")</f>
        <v>0</v>
      </c>
      <c r="AO234" s="4">
        <f>IF(AND(I233="PREMIUM",Q233="YES",H233&gt;'azure-premium-disk-prices'!B3,H233&lt;'azure-premium-disk-prices'!B4),1+IF(M233="YES",1),"")</f>
        <v>0</v>
      </c>
      <c r="AP234" s="4">
        <f>IF(AND(I233="PREMIUM",Q233="YES",H233&gt;'azure-premium-disk-prices'!B4,H233&lt;'azure-premium-disk-prices'!B5),1+IF(M233="YES",1),"")</f>
        <v>0</v>
      </c>
      <c r="AQ234" s="4">
        <f>IF(AND(I233="PREMIUM",Q233="YES",H233&gt;'azure-premium-disk-prices'!B5,H233&lt;'azure-premium-disk-prices'!B6),1+IF(M233="YES",1),"")</f>
        <v>0</v>
      </c>
      <c r="AR234" s="4">
        <f>IF(AND(I233="PREMIUM",Q233="YES",H233&gt;'azure-premium-disk-prices'!B6,H233&lt;'azure-premium-disk-prices'!B7),1+IF(M233="YES",1),"")</f>
        <v>0</v>
      </c>
      <c r="AS234" s="4">
        <f>IF(AND(I233="PREMIUM",Q233="YES",H233&gt;'azure-premium-disk-prices'!B7,H233&lt;'azure-premium-disk-prices'!B8),1+IF(M233="YES",1),"")</f>
        <v>0</v>
      </c>
      <c r="AT234" s="4">
        <f>IF(AND(I233="PREMIUM",Q233="YES",H233&gt;'azure-premium-disk-prices'!B8,H233&lt;'azure-premium-disk-prices'!B9),1+IF(M233="YES",1),"")</f>
        <v>0</v>
      </c>
      <c r="AU234" s="4">
        <f>IF(AND(M234="YES", Q234="YES"),1,"")</f>
        <v>0</v>
      </c>
      <c r="AV234" s="4">
        <f>IF(AND(J234="STANDARD", Q234="YES"), IF(M234="YES",2,1) ,"")</f>
        <v>0</v>
      </c>
      <c r="AW234" s="4">
        <f>IF( AND(J234="PREMIUM",  Q234="YES"), IF(M234="YES",2,1) ,"")</f>
        <v>0</v>
      </c>
    </row>
    <row r="235" spans="5:49">
      <c r="E235" s="3"/>
      <c r="F235" s="3"/>
      <c r="G235" s="3"/>
      <c r="H235" s="3"/>
      <c r="I235" s="3" t="s">
        <v>10</v>
      </c>
      <c r="J235" s="3" t="s">
        <v>10</v>
      </c>
      <c r="K235" s="3" t="s">
        <v>7</v>
      </c>
      <c r="L235" s="3" t="s">
        <v>7</v>
      </c>
      <c r="M235" s="3" t="s">
        <v>7</v>
      </c>
      <c r="N235" s="3">
        <v>730</v>
      </c>
      <c r="O235" s="3" t="s">
        <v>7</v>
      </c>
      <c r="P235" s="3" t="s">
        <v>3</v>
      </c>
      <c r="Q235" s="3">
        <f>IF(AND(E235&lt;&gt;"", F235&lt;&gt;"", G235&lt;&gt;"", H235&lt;&gt;"", I235&lt;&gt;"", J235&lt;&gt;"", K235&lt;&gt;"", L235&lt;&gt;"", M235&lt;&gt;"", N235&lt;&gt;"", O235&lt;&gt;""),"YES","NO")</f>
        <v>0</v>
      </c>
      <c r="R235" s="4">
        <f>IF(AD235=AA235, U235, IF(AD235=AB235,W235,Y235))</f>
        <v>0</v>
      </c>
      <c r="S235" s="4">
        <f>AD235</f>
        <v>0</v>
      </c>
      <c r="T235" s="4">
        <f> IF(AA235="" ,"",IF(AD235=AA235, "PAYG", IF(AD235=AB235,"1Y RI","3Y RI")))</f>
        <v>0</v>
      </c>
      <c r="U235" s="4">
        <f>IF(Q235="YES",VLOOKUP(V235 &amp; K235 &amp; L235,'azure-vm-prices-base'!G$2:H$118, 2, 0),"")</f>
        <v>0</v>
      </c>
      <c r="V235" s="4">
        <f>IF(Q235="YES", IF(O235="YES" , _xlfn.MINIFS('azure-vm-prices-base'!C$2:C$117, 'azure-vm-prices-base'!A$2:A$117,"&gt;="&amp;F235*(100-$B$2)/100, 'azure-vm-prices-base'!B$2:B$117,"&gt;="&amp;G235*(100-$B$2)/100, 'azure-vm-prices-base'!D$2:D$117,K235, 'azure-vm-prices-base'!E$2:E$117,L235), _xlfn.MINIFS('azure-vm-prices-base'!I$2:I$117, 'azure-vm-prices-base'!A$2:A$117,"&gt;="&amp;F235*(100-$B$2)/100, 'azure-vm-prices-base'!B$2:B$117,"&gt;="&amp;G235*(100-$B$2)/100, 'azure-vm-prices-base'!D$2:D$117,K235, 'azure-vm-prices-base'!E$2:E$117,L235)),"")</f>
        <v>0</v>
      </c>
      <c r="W235" s="4">
        <f>IF(Q235="YES",VLOOKUP(X235 &amp; K235 &amp; L235,'azure-vm-prices-1Y'!G$2:H$118  , 2, 0),"")</f>
        <v>0</v>
      </c>
      <c r="X235" s="4">
        <f>IF(Q235="YES", IF(O235="YES" , _xlfn.MINIFS('azure-vm-prices-1Y'!C$2:C$117,   'azure-vm-prices-1Y'!A$2:A$117  ,"&gt;="&amp;F235*(100-$B$2)/100, 'azure-vm-prices-1Y'!B$2:B$117  ,"&gt;="&amp;G235*(100-$B$2)/100, 'azure-vm-prices-1Y'!D$2:D$117,  K235, 'azure-vm-prices-1Y'!E$2:E$117,  L235), _xlfn.MINIFS('azure-vm-prices-1Y'!I$2:I$117,   'azure-vm-prices-1Y'!A$2:A$117  ,"&gt;="&amp;F235*(100-$B$2)/100, 'azure-vm-prices-1Y'!B$2:B$117,  "&gt;="&amp;G235*(100-$B$2)/100, 'azure-vm-prices-1Y'!D$2:D$117,  K235, 'azure-vm-prices-1Y'!E$2:E$117,  L235)),"")</f>
        <v>0</v>
      </c>
      <c r="Y235" s="4">
        <f>IF(Q235="YES",VLOOKUP(Z235 &amp; K235 &amp; L235,'azure-vm-prices-3Y'!G$2:H$118  , 2, 0),"")</f>
        <v>0</v>
      </c>
      <c r="Z235" s="4">
        <f>IF(Q235="YES", IF(O235="YES" , _xlfn.MINIFS('azure-vm-prices-3Y'!C$2:C$117,   'azure-vm-prices-3Y'!A$2:A$117  ,"&gt;="&amp;F235*(100-$B$2)/100, 'azure-vm-prices-3Y'!B$2:B$117  ,"&gt;="&amp;G235*(100-$B$2)/100, 'azure-vm-prices-3Y'!D$2:D$117,  K235, 'azure-vm-prices-3Y'!E$2:E$117,  L235), _xlfn.MINIFS('azure-vm-prices-3Y'!I$2:I$117,   'azure-vm-prices-3Y'!A$2:A$117  ,"&gt;="&amp;F235*(100-$B$2)/100, 'azure-vm-prices-3Y'!B$2:B$117,  "&gt;="&amp;G235*(100-$B$2)/100, 'azure-vm-prices-3Y'!D$2:D$117,  K235, 'azure-vm-prices-3Y'!E$2:E$117,  L235)),"")</f>
        <v>0</v>
      </c>
      <c r="AA235" s="4">
        <f>IF(Q235="YES",N235*V235*12,"")</f>
        <v>0</v>
      </c>
      <c r="AB235" s="4">
        <f>IF(Q235="YES",X235*8760,"")</f>
        <v>0</v>
      </c>
      <c r="AC235" s="4">
        <f>IF(Q235="YES",Z235*8760,"")</f>
        <v>0</v>
      </c>
      <c r="AD235" s="4">
        <f>IF(Q235="YES",IF(P235="YES", MIN(AA235:AC235), AA235),"")</f>
        <v>0</v>
      </c>
      <c r="AE235" s="4">
        <f>IF(AND(I235="STANDARD",Q235="YES",H235&lt;'azure-standard-disk-prices'!B2, H235&gt;0),1+IF(M235="YES",1),"")</f>
        <v>0</v>
      </c>
      <c r="AF235" s="4">
        <f>IF(AND(I235="STANDARD",Q235="YES",H235&gt;'azure-standard-disk-prices'!B2,H235&lt;'azure-standard-disk-prices'!B3),1+IF(M235="YES",1),"")</f>
        <v>0</v>
      </c>
      <c r="AG235" s="4">
        <f>IF(AND(I235="STANDARD",Q235="YES",H235&gt;'azure-standard-disk-prices'!B3,H235&lt;'azure-standard-disk-prices'!B4),1+IF(M235="YES",1),"")</f>
        <v>0</v>
      </c>
      <c r="AH235" s="4">
        <f>IF(AND(I235="STANDARD",Q235="YES",H235&gt;'azure-standard-disk-prices'!B4,H235&lt;'azure-standard-disk-prices'!B5),1+IF(M235="YES",1),"")</f>
        <v>0</v>
      </c>
      <c r="AI235" s="4">
        <f>IF(AND(I235="STANDARD",Q235="YES",H235&gt;'azure-standard-disk-prices'!B5,H235&lt;'azure-standard-disk-prices'!B6),1+IF(M235="YES",1),"")</f>
        <v>0</v>
      </c>
      <c r="AJ235" s="4">
        <f>IF(AND(I235="STANDARD",Q235="YES",H235&gt;'azure-standard-disk-prices'!B6,H235&lt;'azure-standard-disk-prices'!B7),1+IF(M235="YES",1),"")</f>
        <v>0</v>
      </c>
      <c r="AK235" s="4">
        <f>IF(AND(I235="STANDARD",Q235="YES",H235&gt;'azure-standard-disk-prices'!B7,H235&lt;'azure-standard-disk-prices'!B8),1+IF(M235="YES",1),"")</f>
        <v>0</v>
      </c>
      <c r="AL235" s="4">
        <f>IF(AND(I235="STANDARD",Q235="YES",H235&gt;'azure-standard-disk-prices'!B8,H235&lt;'azure-standard-disk-prices'!B9),1+IF(M235="YES",1),"")</f>
        <v>0</v>
      </c>
      <c r="AM235" s="4">
        <f>IF(AND(I234="PREMIUM",Q234="YES",H234&lt;'azure-premium-disk-prices'!B2,H234&gt;0),1+IF(M234="YES",1),"")</f>
        <v>0</v>
      </c>
      <c r="AN235" s="4">
        <f>IF(AND(I234="PREMIUM",Q234="YES",H234&gt;'azure-premium-disk-prices'!B2,H234&lt;'azure-premium-disk-prices'!B3),1+IF(M234="YES",1),"")</f>
        <v>0</v>
      </c>
      <c r="AO235" s="4">
        <f>IF(AND(I234="PREMIUM",Q234="YES",H234&gt;'azure-premium-disk-prices'!B3,H234&lt;'azure-premium-disk-prices'!B4),1+IF(M234="YES",1),"")</f>
        <v>0</v>
      </c>
      <c r="AP235" s="4">
        <f>IF(AND(I234="PREMIUM",Q234="YES",H234&gt;'azure-premium-disk-prices'!B4,H234&lt;'azure-premium-disk-prices'!B5),1+IF(M234="YES",1),"")</f>
        <v>0</v>
      </c>
      <c r="AQ235" s="4">
        <f>IF(AND(I234="PREMIUM",Q234="YES",H234&gt;'azure-premium-disk-prices'!B5,H234&lt;'azure-premium-disk-prices'!B6),1+IF(M234="YES",1),"")</f>
        <v>0</v>
      </c>
      <c r="AR235" s="4">
        <f>IF(AND(I234="PREMIUM",Q234="YES",H234&gt;'azure-premium-disk-prices'!B6,H234&lt;'azure-premium-disk-prices'!B7),1+IF(M234="YES",1),"")</f>
        <v>0</v>
      </c>
      <c r="AS235" s="4">
        <f>IF(AND(I234="PREMIUM",Q234="YES",H234&gt;'azure-premium-disk-prices'!B7,H234&lt;'azure-premium-disk-prices'!B8),1+IF(M234="YES",1),"")</f>
        <v>0</v>
      </c>
      <c r="AT235" s="4">
        <f>IF(AND(I234="PREMIUM",Q234="YES",H234&gt;'azure-premium-disk-prices'!B8,H234&lt;'azure-premium-disk-prices'!B9),1+IF(M234="YES",1),"")</f>
        <v>0</v>
      </c>
      <c r="AU235" s="4">
        <f>IF(AND(M235="YES", Q235="YES"),1,"")</f>
        <v>0</v>
      </c>
      <c r="AV235" s="4">
        <f>IF(AND(J235="STANDARD", Q235="YES"), IF(M235="YES",2,1) ,"")</f>
        <v>0</v>
      </c>
      <c r="AW235" s="4">
        <f>IF( AND(J235="PREMIUM",  Q235="YES"), IF(M235="YES",2,1) ,"")</f>
        <v>0</v>
      </c>
    </row>
    <row r="236" spans="5:49">
      <c r="E236" s="3"/>
      <c r="F236" s="3"/>
      <c r="G236" s="3"/>
      <c r="H236" s="3"/>
      <c r="I236" s="3" t="s">
        <v>10</v>
      </c>
      <c r="J236" s="3" t="s">
        <v>10</v>
      </c>
      <c r="K236" s="3" t="s">
        <v>7</v>
      </c>
      <c r="L236" s="3" t="s">
        <v>7</v>
      </c>
      <c r="M236" s="3" t="s">
        <v>7</v>
      </c>
      <c r="N236" s="3">
        <v>730</v>
      </c>
      <c r="O236" s="3" t="s">
        <v>7</v>
      </c>
      <c r="P236" s="3" t="s">
        <v>3</v>
      </c>
      <c r="Q236" s="3">
        <f>IF(AND(E236&lt;&gt;"", F236&lt;&gt;"", G236&lt;&gt;"", H236&lt;&gt;"", I236&lt;&gt;"", J236&lt;&gt;"", K236&lt;&gt;"", L236&lt;&gt;"", M236&lt;&gt;"", N236&lt;&gt;"", O236&lt;&gt;""),"YES","NO")</f>
        <v>0</v>
      </c>
      <c r="R236" s="4">
        <f>IF(AD236=AA236, U236, IF(AD236=AB236,W236,Y236))</f>
        <v>0</v>
      </c>
      <c r="S236" s="4">
        <f>AD236</f>
        <v>0</v>
      </c>
      <c r="T236" s="4">
        <f> IF(AA236="" ,"",IF(AD236=AA236, "PAYG", IF(AD236=AB236,"1Y RI","3Y RI")))</f>
        <v>0</v>
      </c>
      <c r="U236" s="4">
        <f>IF(Q236="YES",VLOOKUP(V236 &amp; K236 &amp; L236,'azure-vm-prices-base'!G$2:H$118, 2, 0),"")</f>
        <v>0</v>
      </c>
      <c r="V236" s="4">
        <f>IF(Q236="YES", IF(O236="YES" , _xlfn.MINIFS('azure-vm-prices-base'!C$2:C$117, 'azure-vm-prices-base'!A$2:A$117,"&gt;="&amp;F236*(100-$B$2)/100, 'azure-vm-prices-base'!B$2:B$117,"&gt;="&amp;G236*(100-$B$2)/100, 'azure-vm-prices-base'!D$2:D$117,K236, 'azure-vm-prices-base'!E$2:E$117,L236), _xlfn.MINIFS('azure-vm-prices-base'!I$2:I$117, 'azure-vm-prices-base'!A$2:A$117,"&gt;="&amp;F236*(100-$B$2)/100, 'azure-vm-prices-base'!B$2:B$117,"&gt;="&amp;G236*(100-$B$2)/100, 'azure-vm-prices-base'!D$2:D$117,K236, 'azure-vm-prices-base'!E$2:E$117,L236)),"")</f>
        <v>0</v>
      </c>
      <c r="W236" s="4">
        <f>IF(Q236="YES",VLOOKUP(X236 &amp; K236 &amp; L236,'azure-vm-prices-1Y'!G$2:H$118  , 2, 0),"")</f>
        <v>0</v>
      </c>
      <c r="X236" s="4">
        <f>IF(Q236="YES", IF(O236="YES" , _xlfn.MINIFS('azure-vm-prices-1Y'!C$2:C$117,   'azure-vm-prices-1Y'!A$2:A$117  ,"&gt;="&amp;F236*(100-$B$2)/100, 'azure-vm-prices-1Y'!B$2:B$117  ,"&gt;="&amp;G236*(100-$B$2)/100, 'azure-vm-prices-1Y'!D$2:D$117,  K236, 'azure-vm-prices-1Y'!E$2:E$117,  L236), _xlfn.MINIFS('azure-vm-prices-1Y'!I$2:I$117,   'azure-vm-prices-1Y'!A$2:A$117  ,"&gt;="&amp;F236*(100-$B$2)/100, 'azure-vm-prices-1Y'!B$2:B$117,  "&gt;="&amp;G236*(100-$B$2)/100, 'azure-vm-prices-1Y'!D$2:D$117,  K236, 'azure-vm-prices-1Y'!E$2:E$117,  L236)),"")</f>
        <v>0</v>
      </c>
      <c r="Y236" s="4">
        <f>IF(Q236="YES",VLOOKUP(Z236 &amp; K236 &amp; L236,'azure-vm-prices-3Y'!G$2:H$118  , 2, 0),"")</f>
        <v>0</v>
      </c>
      <c r="Z236" s="4">
        <f>IF(Q236="YES", IF(O236="YES" , _xlfn.MINIFS('azure-vm-prices-3Y'!C$2:C$117,   'azure-vm-prices-3Y'!A$2:A$117  ,"&gt;="&amp;F236*(100-$B$2)/100, 'azure-vm-prices-3Y'!B$2:B$117  ,"&gt;="&amp;G236*(100-$B$2)/100, 'azure-vm-prices-3Y'!D$2:D$117,  K236, 'azure-vm-prices-3Y'!E$2:E$117,  L236), _xlfn.MINIFS('azure-vm-prices-3Y'!I$2:I$117,   'azure-vm-prices-3Y'!A$2:A$117  ,"&gt;="&amp;F236*(100-$B$2)/100, 'azure-vm-prices-3Y'!B$2:B$117,  "&gt;="&amp;G236*(100-$B$2)/100, 'azure-vm-prices-3Y'!D$2:D$117,  K236, 'azure-vm-prices-3Y'!E$2:E$117,  L236)),"")</f>
        <v>0</v>
      </c>
      <c r="AA236" s="4">
        <f>IF(Q236="YES",N236*V236*12,"")</f>
        <v>0</v>
      </c>
      <c r="AB236" s="4">
        <f>IF(Q236="YES",X236*8760,"")</f>
        <v>0</v>
      </c>
      <c r="AC236" s="4">
        <f>IF(Q236="YES",Z236*8760,"")</f>
        <v>0</v>
      </c>
      <c r="AD236" s="4">
        <f>IF(Q236="YES",IF(P236="YES", MIN(AA236:AC236), AA236),"")</f>
        <v>0</v>
      </c>
      <c r="AE236" s="4">
        <f>IF(AND(I236="STANDARD",Q236="YES",H236&lt;'azure-standard-disk-prices'!B2, H236&gt;0),1+IF(M236="YES",1),"")</f>
        <v>0</v>
      </c>
      <c r="AF236" s="4">
        <f>IF(AND(I236="STANDARD",Q236="YES",H236&gt;'azure-standard-disk-prices'!B2,H236&lt;'azure-standard-disk-prices'!B3),1+IF(M236="YES",1),"")</f>
        <v>0</v>
      </c>
      <c r="AG236" s="4">
        <f>IF(AND(I236="STANDARD",Q236="YES",H236&gt;'azure-standard-disk-prices'!B3,H236&lt;'azure-standard-disk-prices'!B4),1+IF(M236="YES",1),"")</f>
        <v>0</v>
      </c>
      <c r="AH236" s="4">
        <f>IF(AND(I236="STANDARD",Q236="YES",H236&gt;'azure-standard-disk-prices'!B4,H236&lt;'azure-standard-disk-prices'!B5),1+IF(M236="YES",1),"")</f>
        <v>0</v>
      </c>
      <c r="AI236" s="4">
        <f>IF(AND(I236="STANDARD",Q236="YES",H236&gt;'azure-standard-disk-prices'!B5,H236&lt;'azure-standard-disk-prices'!B6),1+IF(M236="YES",1),"")</f>
        <v>0</v>
      </c>
      <c r="AJ236" s="4">
        <f>IF(AND(I236="STANDARD",Q236="YES",H236&gt;'azure-standard-disk-prices'!B6,H236&lt;'azure-standard-disk-prices'!B7),1+IF(M236="YES",1),"")</f>
        <v>0</v>
      </c>
      <c r="AK236" s="4">
        <f>IF(AND(I236="STANDARD",Q236="YES",H236&gt;'azure-standard-disk-prices'!B7,H236&lt;'azure-standard-disk-prices'!B8),1+IF(M236="YES",1),"")</f>
        <v>0</v>
      </c>
      <c r="AL236" s="4">
        <f>IF(AND(I236="STANDARD",Q236="YES",H236&gt;'azure-standard-disk-prices'!B8,H236&lt;'azure-standard-disk-prices'!B9),1+IF(M236="YES",1),"")</f>
        <v>0</v>
      </c>
      <c r="AM236" s="4">
        <f>IF(AND(I235="PREMIUM",Q235="YES",H235&lt;'azure-premium-disk-prices'!B2,H235&gt;0),1+IF(M235="YES",1),"")</f>
        <v>0</v>
      </c>
      <c r="AN236" s="4">
        <f>IF(AND(I235="PREMIUM",Q235="YES",H235&gt;'azure-premium-disk-prices'!B2,H235&lt;'azure-premium-disk-prices'!B3),1+IF(M235="YES",1),"")</f>
        <v>0</v>
      </c>
      <c r="AO236" s="4">
        <f>IF(AND(I235="PREMIUM",Q235="YES",H235&gt;'azure-premium-disk-prices'!B3,H235&lt;'azure-premium-disk-prices'!B4),1+IF(M235="YES",1),"")</f>
        <v>0</v>
      </c>
      <c r="AP236" s="4">
        <f>IF(AND(I235="PREMIUM",Q235="YES",H235&gt;'azure-premium-disk-prices'!B4,H235&lt;'azure-premium-disk-prices'!B5),1+IF(M235="YES",1),"")</f>
        <v>0</v>
      </c>
      <c r="AQ236" s="4">
        <f>IF(AND(I235="PREMIUM",Q235="YES",H235&gt;'azure-premium-disk-prices'!B5,H235&lt;'azure-premium-disk-prices'!B6),1+IF(M235="YES",1),"")</f>
        <v>0</v>
      </c>
      <c r="AR236" s="4">
        <f>IF(AND(I235="PREMIUM",Q235="YES",H235&gt;'azure-premium-disk-prices'!B6,H235&lt;'azure-premium-disk-prices'!B7),1+IF(M235="YES",1),"")</f>
        <v>0</v>
      </c>
      <c r="AS236" s="4">
        <f>IF(AND(I235="PREMIUM",Q235="YES",H235&gt;'azure-premium-disk-prices'!B7,H235&lt;'azure-premium-disk-prices'!B8),1+IF(M235="YES",1),"")</f>
        <v>0</v>
      </c>
      <c r="AT236" s="4">
        <f>IF(AND(I235="PREMIUM",Q235="YES",H235&gt;'azure-premium-disk-prices'!B8,H235&lt;'azure-premium-disk-prices'!B9),1+IF(M235="YES",1),"")</f>
        <v>0</v>
      </c>
      <c r="AU236" s="4">
        <f>IF(AND(M236="YES", Q236="YES"),1,"")</f>
        <v>0</v>
      </c>
      <c r="AV236" s="4">
        <f>IF(AND(J236="STANDARD", Q236="YES"), IF(M236="YES",2,1) ,"")</f>
        <v>0</v>
      </c>
      <c r="AW236" s="4">
        <f>IF( AND(J236="PREMIUM",  Q236="YES"), IF(M236="YES",2,1) ,"")</f>
        <v>0</v>
      </c>
    </row>
    <row r="237" spans="5:49">
      <c r="E237" s="3"/>
      <c r="F237" s="3"/>
      <c r="G237" s="3"/>
      <c r="H237" s="3"/>
      <c r="I237" s="3" t="s">
        <v>10</v>
      </c>
      <c r="J237" s="3" t="s">
        <v>10</v>
      </c>
      <c r="K237" s="3" t="s">
        <v>7</v>
      </c>
      <c r="L237" s="3" t="s">
        <v>7</v>
      </c>
      <c r="M237" s="3" t="s">
        <v>7</v>
      </c>
      <c r="N237" s="3">
        <v>730</v>
      </c>
      <c r="O237" s="3" t="s">
        <v>7</v>
      </c>
      <c r="P237" s="3" t="s">
        <v>3</v>
      </c>
      <c r="Q237" s="3">
        <f>IF(AND(E237&lt;&gt;"", F237&lt;&gt;"", G237&lt;&gt;"", H237&lt;&gt;"", I237&lt;&gt;"", J237&lt;&gt;"", K237&lt;&gt;"", L237&lt;&gt;"", M237&lt;&gt;"", N237&lt;&gt;"", O237&lt;&gt;""),"YES","NO")</f>
        <v>0</v>
      </c>
      <c r="R237" s="4">
        <f>IF(AD237=AA237, U237, IF(AD237=AB237,W237,Y237))</f>
        <v>0</v>
      </c>
      <c r="S237" s="4">
        <f>AD237</f>
        <v>0</v>
      </c>
      <c r="T237" s="4">
        <f> IF(AA237="" ,"",IF(AD237=AA237, "PAYG", IF(AD237=AB237,"1Y RI","3Y RI")))</f>
        <v>0</v>
      </c>
      <c r="U237" s="4">
        <f>IF(Q237="YES",VLOOKUP(V237 &amp; K237 &amp; L237,'azure-vm-prices-base'!G$2:H$118, 2, 0),"")</f>
        <v>0</v>
      </c>
      <c r="V237" s="4">
        <f>IF(Q237="YES", IF(O237="YES" , _xlfn.MINIFS('azure-vm-prices-base'!C$2:C$117, 'azure-vm-prices-base'!A$2:A$117,"&gt;="&amp;F237*(100-$B$2)/100, 'azure-vm-prices-base'!B$2:B$117,"&gt;="&amp;G237*(100-$B$2)/100, 'azure-vm-prices-base'!D$2:D$117,K237, 'azure-vm-prices-base'!E$2:E$117,L237), _xlfn.MINIFS('azure-vm-prices-base'!I$2:I$117, 'azure-vm-prices-base'!A$2:A$117,"&gt;="&amp;F237*(100-$B$2)/100, 'azure-vm-prices-base'!B$2:B$117,"&gt;="&amp;G237*(100-$B$2)/100, 'azure-vm-prices-base'!D$2:D$117,K237, 'azure-vm-prices-base'!E$2:E$117,L237)),"")</f>
        <v>0</v>
      </c>
      <c r="W237" s="4">
        <f>IF(Q237="YES",VLOOKUP(X237 &amp; K237 &amp; L237,'azure-vm-prices-1Y'!G$2:H$118  , 2, 0),"")</f>
        <v>0</v>
      </c>
      <c r="X237" s="4">
        <f>IF(Q237="YES", IF(O237="YES" , _xlfn.MINIFS('azure-vm-prices-1Y'!C$2:C$117,   'azure-vm-prices-1Y'!A$2:A$117  ,"&gt;="&amp;F237*(100-$B$2)/100, 'azure-vm-prices-1Y'!B$2:B$117  ,"&gt;="&amp;G237*(100-$B$2)/100, 'azure-vm-prices-1Y'!D$2:D$117,  K237, 'azure-vm-prices-1Y'!E$2:E$117,  L237), _xlfn.MINIFS('azure-vm-prices-1Y'!I$2:I$117,   'azure-vm-prices-1Y'!A$2:A$117  ,"&gt;="&amp;F237*(100-$B$2)/100, 'azure-vm-prices-1Y'!B$2:B$117,  "&gt;="&amp;G237*(100-$B$2)/100, 'azure-vm-prices-1Y'!D$2:D$117,  K237, 'azure-vm-prices-1Y'!E$2:E$117,  L237)),"")</f>
        <v>0</v>
      </c>
      <c r="Y237" s="4">
        <f>IF(Q237="YES",VLOOKUP(Z237 &amp; K237 &amp; L237,'azure-vm-prices-3Y'!G$2:H$118  , 2, 0),"")</f>
        <v>0</v>
      </c>
      <c r="Z237" s="4">
        <f>IF(Q237="YES", IF(O237="YES" , _xlfn.MINIFS('azure-vm-prices-3Y'!C$2:C$117,   'azure-vm-prices-3Y'!A$2:A$117  ,"&gt;="&amp;F237*(100-$B$2)/100, 'azure-vm-prices-3Y'!B$2:B$117  ,"&gt;="&amp;G237*(100-$B$2)/100, 'azure-vm-prices-3Y'!D$2:D$117,  K237, 'azure-vm-prices-3Y'!E$2:E$117,  L237), _xlfn.MINIFS('azure-vm-prices-3Y'!I$2:I$117,   'azure-vm-prices-3Y'!A$2:A$117  ,"&gt;="&amp;F237*(100-$B$2)/100, 'azure-vm-prices-3Y'!B$2:B$117,  "&gt;="&amp;G237*(100-$B$2)/100, 'azure-vm-prices-3Y'!D$2:D$117,  K237, 'azure-vm-prices-3Y'!E$2:E$117,  L237)),"")</f>
        <v>0</v>
      </c>
      <c r="AA237" s="4">
        <f>IF(Q237="YES",N237*V237*12,"")</f>
        <v>0</v>
      </c>
      <c r="AB237" s="4">
        <f>IF(Q237="YES",X237*8760,"")</f>
        <v>0</v>
      </c>
      <c r="AC237" s="4">
        <f>IF(Q237="YES",Z237*8760,"")</f>
        <v>0</v>
      </c>
      <c r="AD237" s="4">
        <f>IF(Q237="YES",IF(P237="YES", MIN(AA237:AC237), AA237),"")</f>
        <v>0</v>
      </c>
      <c r="AE237" s="4">
        <f>IF(AND(I237="STANDARD",Q237="YES",H237&lt;'azure-standard-disk-prices'!B2, H237&gt;0),1+IF(M237="YES",1),"")</f>
        <v>0</v>
      </c>
      <c r="AF237" s="4">
        <f>IF(AND(I237="STANDARD",Q237="YES",H237&gt;'azure-standard-disk-prices'!B2,H237&lt;'azure-standard-disk-prices'!B3),1+IF(M237="YES",1),"")</f>
        <v>0</v>
      </c>
      <c r="AG237" s="4">
        <f>IF(AND(I237="STANDARD",Q237="YES",H237&gt;'azure-standard-disk-prices'!B3,H237&lt;'azure-standard-disk-prices'!B4),1+IF(M237="YES",1),"")</f>
        <v>0</v>
      </c>
      <c r="AH237" s="4">
        <f>IF(AND(I237="STANDARD",Q237="YES",H237&gt;'azure-standard-disk-prices'!B4,H237&lt;'azure-standard-disk-prices'!B5),1+IF(M237="YES",1),"")</f>
        <v>0</v>
      </c>
      <c r="AI237" s="4">
        <f>IF(AND(I237="STANDARD",Q237="YES",H237&gt;'azure-standard-disk-prices'!B5,H237&lt;'azure-standard-disk-prices'!B6),1+IF(M237="YES",1),"")</f>
        <v>0</v>
      </c>
      <c r="AJ237" s="4">
        <f>IF(AND(I237="STANDARD",Q237="YES",H237&gt;'azure-standard-disk-prices'!B6,H237&lt;'azure-standard-disk-prices'!B7),1+IF(M237="YES",1),"")</f>
        <v>0</v>
      </c>
      <c r="AK237" s="4">
        <f>IF(AND(I237="STANDARD",Q237="YES",H237&gt;'azure-standard-disk-prices'!B7,H237&lt;'azure-standard-disk-prices'!B8),1+IF(M237="YES",1),"")</f>
        <v>0</v>
      </c>
      <c r="AL237" s="4">
        <f>IF(AND(I237="STANDARD",Q237="YES",H237&gt;'azure-standard-disk-prices'!B8,H237&lt;'azure-standard-disk-prices'!B9),1+IF(M237="YES",1),"")</f>
        <v>0</v>
      </c>
      <c r="AM237" s="4">
        <f>IF(AND(I236="PREMIUM",Q236="YES",H236&lt;'azure-premium-disk-prices'!B2,H236&gt;0),1+IF(M236="YES",1),"")</f>
        <v>0</v>
      </c>
      <c r="AN237" s="4">
        <f>IF(AND(I236="PREMIUM",Q236="YES",H236&gt;'azure-premium-disk-prices'!B2,H236&lt;'azure-premium-disk-prices'!B3),1+IF(M236="YES",1),"")</f>
        <v>0</v>
      </c>
      <c r="AO237" s="4">
        <f>IF(AND(I236="PREMIUM",Q236="YES",H236&gt;'azure-premium-disk-prices'!B3,H236&lt;'azure-premium-disk-prices'!B4),1+IF(M236="YES",1),"")</f>
        <v>0</v>
      </c>
      <c r="AP237" s="4">
        <f>IF(AND(I236="PREMIUM",Q236="YES",H236&gt;'azure-premium-disk-prices'!B4,H236&lt;'azure-premium-disk-prices'!B5),1+IF(M236="YES",1),"")</f>
        <v>0</v>
      </c>
      <c r="AQ237" s="4">
        <f>IF(AND(I236="PREMIUM",Q236="YES",H236&gt;'azure-premium-disk-prices'!B5,H236&lt;'azure-premium-disk-prices'!B6),1+IF(M236="YES",1),"")</f>
        <v>0</v>
      </c>
      <c r="AR237" s="4">
        <f>IF(AND(I236="PREMIUM",Q236="YES",H236&gt;'azure-premium-disk-prices'!B6,H236&lt;'azure-premium-disk-prices'!B7),1+IF(M236="YES",1),"")</f>
        <v>0</v>
      </c>
      <c r="AS237" s="4">
        <f>IF(AND(I236="PREMIUM",Q236="YES",H236&gt;'azure-premium-disk-prices'!B7,H236&lt;'azure-premium-disk-prices'!B8),1+IF(M236="YES",1),"")</f>
        <v>0</v>
      </c>
      <c r="AT237" s="4">
        <f>IF(AND(I236="PREMIUM",Q236="YES",H236&gt;'azure-premium-disk-prices'!B8,H236&lt;'azure-premium-disk-prices'!B9),1+IF(M236="YES",1),"")</f>
        <v>0</v>
      </c>
      <c r="AU237" s="4">
        <f>IF(AND(M237="YES", Q237="YES"),1,"")</f>
        <v>0</v>
      </c>
      <c r="AV237" s="4">
        <f>IF(AND(J237="STANDARD", Q237="YES"), IF(M237="YES",2,1) ,"")</f>
        <v>0</v>
      </c>
      <c r="AW237" s="4">
        <f>IF( AND(J237="PREMIUM",  Q237="YES"), IF(M237="YES",2,1) ,"")</f>
        <v>0</v>
      </c>
    </row>
    <row r="238" spans="5:49">
      <c r="E238" s="3"/>
      <c r="F238" s="3"/>
      <c r="G238" s="3"/>
      <c r="H238" s="3"/>
      <c r="I238" s="3" t="s">
        <v>10</v>
      </c>
      <c r="J238" s="3" t="s">
        <v>10</v>
      </c>
      <c r="K238" s="3" t="s">
        <v>7</v>
      </c>
      <c r="L238" s="3" t="s">
        <v>7</v>
      </c>
      <c r="M238" s="3" t="s">
        <v>7</v>
      </c>
      <c r="N238" s="3">
        <v>730</v>
      </c>
      <c r="O238" s="3" t="s">
        <v>7</v>
      </c>
      <c r="P238" s="3" t="s">
        <v>3</v>
      </c>
      <c r="Q238" s="3">
        <f>IF(AND(E238&lt;&gt;"", F238&lt;&gt;"", G238&lt;&gt;"", H238&lt;&gt;"", I238&lt;&gt;"", J238&lt;&gt;"", K238&lt;&gt;"", L238&lt;&gt;"", M238&lt;&gt;"", N238&lt;&gt;"", O238&lt;&gt;""),"YES","NO")</f>
        <v>0</v>
      </c>
      <c r="R238" s="4">
        <f>IF(AD238=AA238, U238, IF(AD238=AB238,W238,Y238))</f>
        <v>0</v>
      </c>
      <c r="S238" s="4">
        <f>AD238</f>
        <v>0</v>
      </c>
      <c r="T238" s="4">
        <f> IF(AA238="" ,"",IF(AD238=AA238, "PAYG", IF(AD238=AB238,"1Y RI","3Y RI")))</f>
        <v>0</v>
      </c>
      <c r="U238" s="4">
        <f>IF(Q238="YES",VLOOKUP(V238 &amp; K238 &amp; L238,'azure-vm-prices-base'!G$2:H$118, 2, 0),"")</f>
        <v>0</v>
      </c>
      <c r="V238" s="4">
        <f>IF(Q238="YES", IF(O238="YES" , _xlfn.MINIFS('azure-vm-prices-base'!C$2:C$117, 'azure-vm-prices-base'!A$2:A$117,"&gt;="&amp;F238*(100-$B$2)/100, 'azure-vm-prices-base'!B$2:B$117,"&gt;="&amp;G238*(100-$B$2)/100, 'azure-vm-prices-base'!D$2:D$117,K238, 'azure-vm-prices-base'!E$2:E$117,L238), _xlfn.MINIFS('azure-vm-prices-base'!I$2:I$117, 'azure-vm-prices-base'!A$2:A$117,"&gt;="&amp;F238*(100-$B$2)/100, 'azure-vm-prices-base'!B$2:B$117,"&gt;="&amp;G238*(100-$B$2)/100, 'azure-vm-prices-base'!D$2:D$117,K238, 'azure-vm-prices-base'!E$2:E$117,L238)),"")</f>
        <v>0</v>
      </c>
      <c r="W238" s="4">
        <f>IF(Q238="YES",VLOOKUP(X238 &amp; K238 &amp; L238,'azure-vm-prices-1Y'!G$2:H$118  , 2, 0),"")</f>
        <v>0</v>
      </c>
      <c r="X238" s="4">
        <f>IF(Q238="YES", IF(O238="YES" , _xlfn.MINIFS('azure-vm-prices-1Y'!C$2:C$117,   'azure-vm-prices-1Y'!A$2:A$117  ,"&gt;="&amp;F238*(100-$B$2)/100, 'azure-vm-prices-1Y'!B$2:B$117  ,"&gt;="&amp;G238*(100-$B$2)/100, 'azure-vm-prices-1Y'!D$2:D$117,  K238, 'azure-vm-prices-1Y'!E$2:E$117,  L238), _xlfn.MINIFS('azure-vm-prices-1Y'!I$2:I$117,   'azure-vm-prices-1Y'!A$2:A$117  ,"&gt;="&amp;F238*(100-$B$2)/100, 'azure-vm-prices-1Y'!B$2:B$117,  "&gt;="&amp;G238*(100-$B$2)/100, 'azure-vm-prices-1Y'!D$2:D$117,  K238, 'azure-vm-prices-1Y'!E$2:E$117,  L238)),"")</f>
        <v>0</v>
      </c>
      <c r="Y238" s="4">
        <f>IF(Q238="YES",VLOOKUP(Z238 &amp; K238 &amp; L238,'azure-vm-prices-3Y'!G$2:H$118  , 2, 0),"")</f>
        <v>0</v>
      </c>
      <c r="Z238" s="4">
        <f>IF(Q238="YES", IF(O238="YES" , _xlfn.MINIFS('azure-vm-prices-3Y'!C$2:C$117,   'azure-vm-prices-3Y'!A$2:A$117  ,"&gt;="&amp;F238*(100-$B$2)/100, 'azure-vm-prices-3Y'!B$2:B$117  ,"&gt;="&amp;G238*(100-$B$2)/100, 'azure-vm-prices-3Y'!D$2:D$117,  K238, 'azure-vm-prices-3Y'!E$2:E$117,  L238), _xlfn.MINIFS('azure-vm-prices-3Y'!I$2:I$117,   'azure-vm-prices-3Y'!A$2:A$117  ,"&gt;="&amp;F238*(100-$B$2)/100, 'azure-vm-prices-3Y'!B$2:B$117,  "&gt;="&amp;G238*(100-$B$2)/100, 'azure-vm-prices-3Y'!D$2:D$117,  K238, 'azure-vm-prices-3Y'!E$2:E$117,  L238)),"")</f>
        <v>0</v>
      </c>
      <c r="AA238" s="4">
        <f>IF(Q238="YES",N238*V238*12,"")</f>
        <v>0</v>
      </c>
      <c r="AB238" s="4">
        <f>IF(Q238="YES",X238*8760,"")</f>
        <v>0</v>
      </c>
      <c r="AC238" s="4">
        <f>IF(Q238="YES",Z238*8760,"")</f>
        <v>0</v>
      </c>
      <c r="AD238" s="4">
        <f>IF(Q238="YES",IF(P238="YES", MIN(AA238:AC238), AA238),"")</f>
        <v>0</v>
      </c>
      <c r="AE238" s="4">
        <f>IF(AND(I238="STANDARD",Q238="YES",H238&lt;'azure-standard-disk-prices'!B2, H238&gt;0),1+IF(M238="YES",1),"")</f>
        <v>0</v>
      </c>
      <c r="AF238" s="4">
        <f>IF(AND(I238="STANDARD",Q238="YES",H238&gt;'azure-standard-disk-prices'!B2,H238&lt;'azure-standard-disk-prices'!B3),1+IF(M238="YES",1),"")</f>
        <v>0</v>
      </c>
      <c r="AG238" s="4">
        <f>IF(AND(I238="STANDARD",Q238="YES",H238&gt;'azure-standard-disk-prices'!B3,H238&lt;'azure-standard-disk-prices'!B4),1+IF(M238="YES",1),"")</f>
        <v>0</v>
      </c>
      <c r="AH238" s="4">
        <f>IF(AND(I238="STANDARD",Q238="YES",H238&gt;'azure-standard-disk-prices'!B4,H238&lt;'azure-standard-disk-prices'!B5),1+IF(M238="YES",1),"")</f>
        <v>0</v>
      </c>
      <c r="AI238" s="4">
        <f>IF(AND(I238="STANDARD",Q238="YES",H238&gt;'azure-standard-disk-prices'!B5,H238&lt;'azure-standard-disk-prices'!B6),1+IF(M238="YES",1),"")</f>
        <v>0</v>
      </c>
      <c r="AJ238" s="4">
        <f>IF(AND(I238="STANDARD",Q238="YES",H238&gt;'azure-standard-disk-prices'!B6,H238&lt;'azure-standard-disk-prices'!B7),1+IF(M238="YES",1),"")</f>
        <v>0</v>
      </c>
      <c r="AK238" s="4">
        <f>IF(AND(I238="STANDARD",Q238="YES",H238&gt;'azure-standard-disk-prices'!B7,H238&lt;'azure-standard-disk-prices'!B8),1+IF(M238="YES",1),"")</f>
        <v>0</v>
      </c>
      <c r="AL238" s="4">
        <f>IF(AND(I238="STANDARD",Q238="YES",H238&gt;'azure-standard-disk-prices'!B8,H238&lt;'azure-standard-disk-prices'!B9),1+IF(M238="YES",1),"")</f>
        <v>0</v>
      </c>
      <c r="AM238" s="4">
        <f>IF(AND(I237="PREMIUM",Q237="YES",H237&lt;'azure-premium-disk-prices'!B2,H237&gt;0),1+IF(M237="YES",1),"")</f>
        <v>0</v>
      </c>
      <c r="AN238" s="4">
        <f>IF(AND(I237="PREMIUM",Q237="YES",H237&gt;'azure-premium-disk-prices'!B2,H237&lt;'azure-premium-disk-prices'!B3),1+IF(M237="YES",1),"")</f>
        <v>0</v>
      </c>
      <c r="AO238" s="4">
        <f>IF(AND(I237="PREMIUM",Q237="YES",H237&gt;'azure-premium-disk-prices'!B3,H237&lt;'azure-premium-disk-prices'!B4),1+IF(M237="YES",1),"")</f>
        <v>0</v>
      </c>
      <c r="AP238" s="4">
        <f>IF(AND(I237="PREMIUM",Q237="YES",H237&gt;'azure-premium-disk-prices'!B4,H237&lt;'azure-premium-disk-prices'!B5),1+IF(M237="YES",1),"")</f>
        <v>0</v>
      </c>
      <c r="AQ238" s="4">
        <f>IF(AND(I237="PREMIUM",Q237="YES",H237&gt;'azure-premium-disk-prices'!B5,H237&lt;'azure-premium-disk-prices'!B6),1+IF(M237="YES",1),"")</f>
        <v>0</v>
      </c>
      <c r="AR238" s="4">
        <f>IF(AND(I237="PREMIUM",Q237="YES",H237&gt;'azure-premium-disk-prices'!B6,H237&lt;'azure-premium-disk-prices'!B7),1+IF(M237="YES",1),"")</f>
        <v>0</v>
      </c>
      <c r="AS238" s="4">
        <f>IF(AND(I237="PREMIUM",Q237="YES",H237&gt;'azure-premium-disk-prices'!B7,H237&lt;'azure-premium-disk-prices'!B8),1+IF(M237="YES",1),"")</f>
        <v>0</v>
      </c>
      <c r="AT238" s="4">
        <f>IF(AND(I237="PREMIUM",Q237="YES",H237&gt;'azure-premium-disk-prices'!B8,H237&lt;'azure-premium-disk-prices'!B9),1+IF(M237="YES",1),"")</f>
        <v>0</v>
      </c>
      <c r="AU238" s="4">
        <f>IF(AND(M238="YES", Q238="YES"),1,"")</f>
        <v>0</v>
      </c>
      <c r="AV238" s="4">
        <f>IF(AND(J238="STANDARD", Q238="YES"), IF(M238="YES",2,1) ,"")</f>
        <v>0</v>
      </c>
      <c r="AW238" s="4">
        <f>IF( AND(J238="PREMIUM",  Q238="YES"), IF(M238="YES",2,1) ,"")</f>
        <v>0</v>
      </c>
    </row>
    <row r="239" spans="5:49">
      <c r="E239" s="3"/>
      <c r="F239" s="3"/>
      <c r="G239" s="3"/>
      <c r="H239" s="3"/>
      <c r="I239" s="3" t="s">
        <v>10</v>
      </c>
      <c r="J239" s="3" t="s">
        <v>10</v>
      </c>
      <c r="K239" s="3" t="s">
        <v>7</v>
      </c>
      <c r="L239" s="3" t="s">
        <v>7</v>
      </c>
      <c r="M239" s="3" t="s">
        <v>7</v>
      </c>
      <c r="N239" s="3">
        <v>730</v>
      </c>
      <c r="O239" s="3" t="s">
        <v>7</v>
      </c>
      <c r="P239" s="3" t="s">
        <v>3</v>
      </c>
      <c r="Q239" s="3">
        <f>IF(AND(E239&lt;&gt;"", F239&lt;&gt;"", G239&lt;&gt;"", H239&lt;&gt;"", I239&lt;&gt;"", J239&lt;&gt;"", K239&lt;&gt;"", L239&lt;&gt;"", M239&lt;&gt;"", N239&lt;&gt;"", O239&lt;&gt;""),"YES","NO")</f>
        <v>0</v>
      </c>
      <c r="R239" s="4">
        <f>IF(AD239=AA239, U239, IF(AD239=AB239,W239,Y239))</f>
        <v>0</v>
      </c>
      <c r="S239" s="4">
        <f>AD239</f>
        <v>0</v>
      </c>
      <c r="T239" s="4">
        <f> IF(AA239="" ,"",IF(AD239=AA239, "PAYG", IF(AD239=AB239,"1Y RI","3Y RI")))</f>
        <v>0</v>
      </c>
      <c r="U239" s="4">
        <f>IF(Q239="YES",VLOOKUP(V239 &amp; K239 &amp; L239,'azure-vm-prices-base'!G$2:H$118, 2, 0),"")</f>
        <v>0</v>
      </c>
      <c r="V239" s="4">
        <f>IF(Q239="YES", IF(O239="YES" , _xlfn.MINIFS('azure-vm-prices-base'!C$2:C$117, 'azure-vm-prices-base'!A$2:A$117,"&gt;="&amp;F239*(100-$B$2)/100, 'azure-vm-prices-base'!B$2:B$117,"&gt;="&amp;G239*(100-$B$2)/100, 'azure-vm-prices-base'!D$2:D$117,K239, 'azure-vm-prices-base'!E$2:E$117,L239), _xlfn.MINIFS('azure-vm-prices-base'!I$2:I$117, 'azure-vm-prices-base'!A$2:A$117,"&gt;="&amp;F239*(100-$B$2)/100, 'azure-vm-prices-base'!B$2:B$117,"&gt;="&amp;G239*(100-$B$2)/100, 'azure-vm-prices-base'!D$2:D$117,K239, 'azure-vm-prices-base'!E$2:E$117,L239)),"")</f>
        <v>0</v>
      </c>
      <c r="W239" s="4">
        <f>IF(Q239="YES",VLOOKUP(X239 &amp; K239 &amp; L239,'azure-vm-prices-1Y'!G$2:H$118  , 2, 0),"")</f>
        <v>0</v>
      </c>
      <c r="X239" s="4">
        <f>IF(Q239="YES", IF(O239="YES" , _xlfn.MINIFS('azure-vm-prices-1Y'!C$2:C$117,   'azure-vm-prices-1Y'!A$2:A$117  ,"&gt;="&amp;F239*(100-$B$2)/100, 'azure-vm-prices-1Y'!B$2:B$117  ,"&gt;="&amp;G239*(100-$B$2)/100, 'azure-vm-prices-1Y'!D$2:D$117,  K239, 'azure-vm-prices-1Y'!E$2:E$117,  L239), _xlfn.MINIFS('azure-vm-prices-1Y'!I$2:I$117,   'azure-vm-prices-1Y'!A$2:A$117  ,"&gt;="&amp;F239*(100-$B$2)/100, 'azure-vm-prices-1Y'!B$2:B$117,  "&gt;="&amp;G239*(100-$B$2)/100, 'azure-vm-prices-1Y'!D$2:D$117,  K239, 'azure-vm-prices-1Y'!E$2:E$117,  L239)),"")</f>
        <v>0</v>
      </c>
      <c r="Y239" s="4">
        <f>IF(Q239="YES",VLOOKUP(Z239 &amp; K239 &amp; L239,'azure-vm-prices-3Y'!G$2:H$118  , 2, 0),"")</f>
        <v>0</v>
      </c>
      <c r="Z239" s="4">
        <f>IF(Q239="YES", IF(O239="YES" , _xlfn.MINIFS('azure-vm-prices-3Y'!C$2:C$117,   'azure-vm-prices-3Y'!A$2:A$117  ,"&gt;="&amp;F239*(100-$B$2)/100, 'azure-vm-prices-3Y'!B$2:B$117  ,"&gt;="&amp;G239*(100-$B$2)/100, 'azure-vm-prices-3Y'!D$2:D$117,  K239, 'azure-vm-prices-3Y'!E$2:E$117,  L239), _xlfn.MINIFS('azure-vm-prices-3Y'!I$2:I$117,   'azure-vm-prices-3Y'!A$2:A$117  ,"&gt;="&amp;F239*(100-$B$2)/100, 'azure-vm-prices-3Y'!B$2:B$117,  "&gt;="&amp;G239*(100-$B$2)/100, 'azure-vm-prices-3Y'!D$2:D$117,  K239, 'azure-vm-prices-3Y'!E$2:E$117,  L239)),"")</f>
        <v>0</v>
      </c>
      <c r="AA239" s="4">
        <f>IF(Q239="YES",N239*V239*12,"")</f>
        <v>0</v>
      </c>
      <c r="AB239" s="4">
        <f>IF(Q239="YES",X239*8760,"")</f>
        <v>0</v>
      </c>
      <c r="AC239" s="4">
        <f>IF(Q239="YES",Z239*8760,"")</f>
        <v>0</v>
      </c>
      <c r="AD239" s="4">
        <f>IF(Q239="YES",IF(P239="YES", MIN(AA239:AC239), AA239),"")</f>
        <v>0</v>
      </c>
      <c r="AE239" s="4">
        <f>IF(AND(I239="STANDARD",Q239="YES",H239&lt;'azure-standard-disk-prices'!B2, H239&gt;0),1+IF(M239="YES",1),"")</f>
        <v>0</v>
      </c>
      <c r="AF239" s="4">
        <f>IF(AND(I239="STANDARD",Q239="YES",H239&gt;'azure-standard-disk-prices'!B2,H239&lt;'azure-standard-disk-prices'!B3),1+IF(M239="YES",1),"")</f>
        <v>0</v>
      </c>
      <c r="AG239" s="4">
        <f>IF(AND(I239="STANDARD",Q239="YES",H239&gt;'azure-standard-disk-prices'!B3,H239&lt;'azure-standard-disk-prices'!B4),1+IF(M239="YES",1),"")</f>
        <v>0</v>
      </c>
      <c r="AH239" s="4">
        <f>IF(AND(I239="STANDARD",Q239="YES",H239&gt;'azure-standard-disk-prices'!B4,H239&lt;'azure-standard-disk-prices'!B5),1+IF(M239="YES",1),"")</f>
        <v>0</v>
      </c>
      <c r="AI239" s="4">
        <f>IF(AND(I239="STANDARD",Q239="YES",H239&gt;'azure-standard-disk-prices'!B5,H239&lt;'azure-standard-disk-prices'!B6),1+IF(M239="YES",1),"")</f>
        <v>0</v>
      </c>
      <c r="AJ239" s="4">
        <f>IF(AND(I239="STANDARD",Q239="YES",H239&gt;'azure-standard-disk-prices'!B6,H239&lt;'azure-standard-disk-prices'!B7),1+IF(M239="YES",1),"")</f>
        <v>0</v>
      </c>
      <c r="AK239" s="4">
        <f>IF(AND(I239="STANDARD",Q239="YES",H239&gt;'azure-standard-disk-prices'!B7,H239&lt;'azure-standard-disk-prices'!B8),1+IF(M239="YES",1),"")</f>
        <v>0</v>
      </c>
      <c r="AL239" s="4">
        <f>IF(AND(I239="STANDARD",Q239="YES",H239&gt;'azure-standard-disk-prices'!B8,H239&lt;'azure-standard-disk-prices'!B9),1+IF(M239="YES",1),"")</f>
        <v>0</v>
      </c>
      <c r="AM239" s="4">
        <f>IF(AND(I238="PREMIUM",Q238="YES",H238&lt;'azure-premium-disk-prices'!B2,H238&gt;0),1+IF(M238="YES",1),"")</f>
        <v>0</v>
      </c>
      <c r="AN239" s="4">
        <f>IF(AND(I238="PREMIUM",Q238="YES",H238&gt;'azure-premium-disk-prices'!B2,H238&lt;'azure-premium-disk-prices'!B3),1+IF(M238="YES",1),"")</f>
        <v>0</v>
      </c>
      <c r="AO239" s="4">
        <f>IF(AND(I238="PREMIUM",Q238="YES",H238&gt;'azure-premium-disk-prices'!B3,H238&lt;'azure-premium-disk-prices'!B4),1+IF(M238="YES",1),"")</f>
        <v>0</v>
      </c>
      <c r="AP239" s="4">
        <f>IF(AND(I238="PREMIUM",Q238="YES",H238&gt;'azure-premium-disk-prices'!B4,H238&lt;'azure-premium-disk-prices'!B5),1+IF(M238="YES",1),"")</f>
        <v>0</v>
      </c>
      <c r="AQ239" s="4">
        <f>IF(AND(I238="PREMIUM",Q238="YES",H238&gt;'azure-premium-disk-prices'!B5,H238&lt;'azure-premium-disk-prices'!B6),1+IF(M238="YES",1),"")</f>
        <v>0</v>
      </c>
      <c r="AR239" s="4">
        <f>IF(AND(I238="PREMIUM",Q238="YES",H238&gt;'azure-premium-disk-prices'!B6,H238&lt;'azure-premium-disk-prices'!B7),1+IF(M238="YES",1),"")</f>
        <v>0</v>
      </c>
      <c r="AS239" s="4">
        <f>IF(AND(I238="PREMIUM",Q238="YES",H238&gt;'azure-premium-disk-prices'!B7,H238&lt;'azure-premium-disk-prices'!B8),1+IF(M238="YES",1),"")</f>
        <v>0</v>
      </c>
      <c r="AT239" s="4">
        <f>IF(AND(I238="PREMIUM",Q238="YES",H238&gt;'azure-premium-disk-prices'!B8,H238&lt;'azure-premium-disk-prices'!B9),1+IF(M238="YES",1),"")</f>
        <v>0</v>
      </c>
      <c r="AU239" s="4">
        <f>IF(AND(M239="YES", Q239="YES"),1,"")</f>
        <v>0</v>
      </c>
      <c r="AV239" s="4">
        <f>IF(AND(J239="STANDARD", Q239="YES"), IF(M239="YES",2,1) ,"")</f>
        <v>0</v>
      </c>
      <c r="AW239" s="4">
        <f>IF( AND(J239="PREMIUM",  Q239="YES"), IF(M239="YES",2,1) ,"")</f>
        <v>0</v>
      </c>
    </row>
    <row r="240" spans="5:49">
      <c r="E240" s="3"/>
      <c r="F240" s="3"/>
      <c r="G240" s="3"/>
      <c r="H240" s="3"/>
      <c r="I240" s="3" t="s">
        <v>10</v>
      </c>
      <c r="J240" s="3" t="s">
        <v>10</v>
      </c>
      <c r="K240" s="3" t="s">
        <v>7</v>
      </c>
      <c r="L240" s="3" t="s">
        <v>7</v>
      </c>
      <c r="M240" s="3" t="s">
        <v>7</v>
      </c>
      <c r="N240" s="3">
        <v>730</v>
      </c>
      <c r="O240" s="3" t="s">
        <v>7</v>
      </c>
      <c r="P240" s="3" t="s">
        <v>3</v>
      </c>
      <c r="Q240" s="3">
        <f>IF(AND(E240&lt;&gt;"", F240&lt;&gt;"", G240&lt;&gt;"", H240&lt;&gt;"", I240&lt;&gt;"", J240&lt;&gt;"", K240&lt;&gt;"", L240&lt;&gt;"", M240&lt;&gt;"", N240&lt;&gt;"", O240&lt;&gt;""),"YES","NO")</f>
        <v>0</v>
      </c>
      <c r="R240" s="4">
        <f>IF(AD240=AA240, U240, IF(AD240=AB240,W240,Y240))</f>
        <v>0</v>
      </c>
      <c r="S240" s="4">
        <f>AD240</f>
        <v>0</v>
      </c>
      <c r="T240" s="4">
        <f> IF(AA240="" ,"",IF(AD240=AA240, "PAYG", IF(AD240=AB240,"1Y RI","3Y RI")))</f>
        <v>0</v>
      </c>
      <c r="U240" s="4">
        <f>IF(Q240="YES",VLOOKUP(V240 &amp; K240 &amp; L240,'azure-vm-prices-base'!G$2:H$118, 2, 0),"")</f>
        <v>0</v>
      </c>
      <c r="V240" s="4">
        <f>IF(Q240="YES", IF(O240="YES" , _xlfn.MINIFS('azure-vm-prices-base'!C$2:C$117, 'azure-vm-prices-base'!A$2:A$117,"&gt;="&amp;F240*(100-$B$2)/100, 'azure-vm-prices-base'!B$2:B$117,"&gt;="&amp;G240*(100-$B$2)/100, 'azure-vm-prices-base'!D$2:D$117,K240, 'azure-vm-prices-base'!E$2:E$117,L240), _xlfn.MINIFS('azure-vm-prices-base'!I$2:I$117, 'azure-vm-prices-base'!A$2:A$117,"&gt;="&amp;F240*(100-$B$2)/100, 'azure-vm-prices-base'!B$2:B$117,"&gt;="&amp;G240*(100-$B$2)/100, 'azure-vm-prices-base'!D$2:D$117,K240, 'azure-vm-prices-base'!E$2:E$117,L240)),"")</f>
        <v>0</v>
      </c>
      <c r="W240" s="4">
        <f>IF(Q240="YES",VLOOKUP(X240 &amp; K240 &amp; L240,'azure-vm-prices-1Y'!G$2:H$118  , 2, 0),"")</f>
        <v>0</v>
      </c>
      <c r="X240" s="4">
        <f>IF(Q240="YES", IF(O240="YES" , _xlfn.MINIFS('azure-vm-prices-1Y'!C$2:C$117,   'azure-vm-prices-1Y'!A$2:A$117  ,"&gt;="&amp;F240*(100-$B$2)/100, 'azure-vm-prices-1Y'!B$2:B$117  ,"&gt;="&amp;G240*(100-$B$2)/100, 'azure-vm-prices-1Y'!D$2:D$117,  K240, 'azure-vm-prices-1Y'!E$2:E$117,  L240), _xlfn.MINIFS('azure-vm-prices-1Y'!I$2:I$117,   'azure-vm-prices-1Y'!A$2:A$117  ,"&gt;="&amp;F240*(100-$B$2)/100, 'azure-vm-prices-1Y'!B$2:B$117,  "&gt;="&amp;G240*(100-$B$2)/100, 'azure-vm-prices-1Y'!D$2:D$117,  K240, 'azure-vm-prices-1Y'!E$2:E$117,  L240)),"")</f>
        <v>0</v>
      </c>
      <c r="Y240" s="4">
        <f>IF(Q240="YES",VLOOKUP(Z240 &amp; K240 &amp; L240,'azure-vm-prices-3Y'!G$2:H$118  , 2, 0),"")</f>
        <v>0</v>
      </c>
      <c r="Z240" s="4">
        <f>IF(Q240="YES", IF(O240="YES" , _xlfn.MINIFS('azure-vm-prices-3Y'!C$2:C$117,   'azure-vm-prices-3Y'!A$2:A$117  ,"&gt;="&amp;F240*(100-$B$2)/100, 'azure-vm-prices-3Y'!B$2:B$117  ,"&gt;="&amp;G240*(100-$B$2)/100, 'azure-vm-prices-3Y'!D$2:D$117,  K240, 'azure-vm-prices-3Y'!E$2:E$117,  L240), _xlfn.MINIFS('azure-vm-prices-3Y'!I$2:I$117,   'azure-vm-prices-3Y'!A$2:A$117  ,"&gt;="&amp;F240*(100-$B$2)/100, 'azure-vm-prices-3Y'!B$2:B$117,  "&gt;="&amp;G240*(100-$B$2)/100, 'azure-vm-prices-3Y'!D$2:D$117,  K240, 'azure-vm-prices-3Y'!E$2:E$117,  L240)),"")</f>
        <v>0</v>
      </c>
      <c r="AA240" s="4">
        <f>IF(Q240="YES",N240*V240*12,"")</f>
        <v>0</v>
      </c>
      <c r="AB240" s="4">
        <f>IF(Q240="YES",X240*8760,"")</f>
        <v>0</v>
      </c>
      <c r="AC240" s="4">
        <f>IF(Q240="YES",Z240*8760,"")</f>
        <v>0</v>
      </c>
      <c r="AD240" s="4">
        <f>IF(Q240="YES",IF(P240="YES", MIN(AA240:AC240), AA240),"")</f>
        <v>0</v>
      </c>
      <c r="AE240" s="4">
        <f>IF(AND(I240="STANDARD",Q240="YES",H240&lt;'azure-standard-disk-prices'!B2, H240&gt;0),1+IF(M240="YES",1),"")</f>
        <v>0</v>
      </c>
      <c r="AF240" s="4">
        <f>IF(AND(I240="STANDARD",Q240="YES",H240&gt;'azure-standard-disk-prices'!B2,H240&lt;'azure-standard-disk-prices'!B3),1+IF(M240="YES",1),"")</f>
        <v>0</v>
      </c>
      <c r="AG240" s="4">
        <f>IF(AND(I240="STANDARD",Q240="YES",H240&gt;'azure-standard-disk-prices'!B3,H240&lt;'azure-standard-disk-prices'!B4),1+IF(M240="YES",1),"")</f>
        <v>0</v>
      </c>
      <c r="AH240" s="4">
        <f>IF(AND(I240="STANDARD",Q240="YES",H240&gt;'azure-standard-disk-prices'!B4,H240&lt;'azure-standard-disk-prices'!B5),1+IF(M240="YES",1),"")</f>
        <v>0</v>
      </c>
      <c r="AI240" s="4">
        <f>IF(AND(I240="STANDARD",Q240="YES",H240&gt;'azure-standard-disk-prices'!B5,H240&lt;'azure-standard-disk-prices'!B6),1+IF(M240="YES",1),"")</f>
        <v>0</v>
      </c>
      <c r="AJ240" s="4">
        <f>IF(AND(I240="STANDARD",Q240="YES",H240&gt;'azure-standard-disk-prices'!B6,H240&lt;'azure-standard-disk-prices'!B7),1+IF(M240="YES",1),"")</f>
        <v>0</v>
      </c>
      <c r="AK240" s="4">
        <f>IF(AND(I240="STANDARD",Q240="YES",H240&gt;'azure-standard-disk-prices'!B7,H240&lt;'azure-standard-disk-prices'!B8),1+IF(M240="YES",1),"")</f>
        <v>0</v>
      </c>
      <c r="AL240" s="4">
        <f>IF(AND(I240="STANDARD",Q240="YES",H240&gt;'azure-standard-disk-prices'!B8,H240&lt;'azure-standard-disk-prices'!B9),1+IF(M240="YES",1),"")</f>
        <v>0</v>
      </c>
      <c r="AM240" s="4">
        <f>IF(AND(I239="PREMIUM",Q239="YES",H239&lt;'azure-premium-disk-prices'!B2,H239&gt;0),1+IF(M239="YES",1),"")</f>
        <v>0</v>
      </c>
      <c r="AN240" s="4">
        <f>IF(AND(I239="PREMIUM",Q239="YES",H239&gt;'azure-premium-disk-prices'!B2,H239&lt;'azure-premium-disk-prices'!B3),1+IF(M239="YES",1),"")</f>
        <v>0</v>
      </c>
      <c r="AO240" s="4">
        <f>IF(AND(I239="PREMIUM",Q239="YES",H239&gt;'azure-premium-disk-prices'!B3,H239&lt;'azure-premium-disk-prices'!B4),1+IF(M239="YES",1),"")</f>
        <v>0</v>
      </c>
      <c r="AP240" s="4">
        <f>IF(AND(I239="PREMIUM",Q239="YES",H239&gt;'azure-premium-disk-prices'!B4,H239&lt;'azure-premium-disk-prices'!B5),1+IF(M239="YES",1),"")</f>
        <v>0</v>
      </c>
      <c r="AQ240" s="4">
        <f>IF(AND(I239="PREMIUM",Q239="YES",H239&gt;'azure-premium-disk-prices'!B5,H239&lt;'azure-premium-disk-prices'!B6),1+IF(M239="YES",1),"")</f>
        <v>0</v>
      </c>
      <c r="AR240" s="4">
        <f>IF(AND(I239="PREMIUM",Q239="YES",H239&gt;'azure-premium-disk-prices'!B6,H239&lt;'azure-premium-disk-prices'!B7),1+IF(M239="YES",1),"")</f>
        <v>0</v>
      </c>
      <c r="AS240" s="4">
        <f>IF(AND(I239="PREMIUM",Q239="YES",H239&gt;'azure-premium-disk-prices'!B7,H239&lt;'azure-premium-disk-prices'!B8),1+IF(M239="YES",1),"")</f>
        <v>0</v>
      </c>
      <c r="AT240" s="4">
        <f>IF(AND(I239="PREMIUM",Q239="YES",H239&gt;'azure-premium-disk-prices'!B8,H239&lt;'azure-premium-disk-prices'!B9),1+IF(M239="YES",1),"")</f>
        <v>0</v>
      </c>
      <c r="AU240" s="4">
        <f>IF(AND(M240="YES", Q240="YES"),1,"")</f>
        <v>0</v>
      </c>
      <c r="AV240" s="4">
        <f>IF(AND(J240="STANDARD", Q240="YES"), IF(M240="YES",2,1) ,"")</f>
        <v>0</v>
      </c>
      <c r="AW240" s="4">
        <f>IF( AND(J240="PREMIUM",  Q240="YES"), IF(M240="YES",2,1) ,"")</f>
        <v>0</v>
      </c>
    </row>
    <row r="241" spans="5:49">
      <c r="E241" s="3"/>
      <c r="F241" s="3"/>
      <c r="G241" s="3"/>
      <c r="H241" s="3"/>
      <c r="I241" s="3" t="s">
        <v>10</v>
      </c>
      <c r="J241" s="3" t="s">
        <v>10</v>
      </c>
      <c r="K241" s="3" t="s">
        <v>7</v>
      </c>
      <c r="L241" s="3" t="s">
        <v>7</v>
      </c>
      <c r="M241" s="3" t="s">
        <v>7</v>
      </c>
      <c r="N241" s="3">
        <v>730</v>
      </c>
      <c r="O241" s="3" t="s">
        <v>7</v>
      </c>
      <c r="P241" s="3" t="s">
        <v>3</v>
      </c>
      <c r="Q241" s="3">
        <f>IF(AND(E241&lt;&gt;"", F241&lt;&gt;"", G241&lt;&gt;"", H241&lt;&gt;"", I241&lt;&gt;"", J241&lt;&gt;"", K241&lt;&gt;"", L241&lt;&gt;"", M241&lt;&gt;"", N241&lt;&gt;"", O241&lt;&gt;""),"YES","NO")</f>
        <v>0</v>
      </c>
      <c r="R241" s="4">
        <f>IF(AD241=AA241, U241, IF(AD241=AB241,W241,Y241))</f>
        <v>0</v>
      </c>
      <c r="S241" s="4">
        <f>AD241</f>
        <v>0</v>
      </c>
      <c r="T241" s="4">
        <f> IF(AA241="" ,"",IF(AD241=AA241, "PAYG", IF(AD241=AB241,"1Y RI","3Y RI")))</f>
        <v>0</v>
      </c>
      <c r="U241" s="4">
        <f>IF(Q241="YES",VLOOKUP(V241 &amp; K241 &amp; L241,'azure-vm-prices-base'!G$2:H$118, 2, 0),"")</f>
        <v>0</v>
      </c>
      <c r="V241" s="4">
        <f>IF(Q241="YES", IF(O241="YES" , _xlfn.MINIFS('azure-vm-prices-base'!C$2:C$117, 'azure-vm-prices-base'!A$2:A$117,"&gt;="&amp;F241*(100-$B$2)/100, 'azure-vm-prices-base'!B$2:B$117,"&gt;="&amp;G241*(100-$B$2)/100, 'azure-vm-prices-base'!D$2:D$117,K241, 'azure-vm-prices-base'!E$2:E$117,L241), _xlfn.MINIFS('azure-vm-prices-base'!I$2:I$117, 'azure-vm-prices-base'!A$2:A$117,"&gt;="&amp;F241*(100-$B$2)/100, 'azure-vm-prices-base'!B$2:B$117,"&gt;="&amp;G241*(100-$B$2)/100, 'azure-vm-prices-base'!D$2:D$117,K241, 'azure-vm-prices-base'!E$2:E$117,L241)),"")</f>
        <v>0</v>
      </c>
      <c r="W241" s="4">
        <f>IF(Q241="YES",VLOOKUP(X241 &amp; K241 &amp; L241,'azure-vm-prices-1Y'!G$2:H$118  , 2, 0),"")</f>
        <v>0</v>
      </c>
      <c r="X241" s="4">
        <f>IF(Q241="YES", IF(O241="YES" , _xlfn.MINIFS('azure-vm-prices-1Y'!C$2:C$117,   'azure-vm-prices-1Y'!A$2:A$117  ,"&gt;="&amp;F241*(100-$B$2)/100, 'azure-vm-prices-1Y'!B$2:B$117  ,"&gt;="&amp;G241*(100-$B$2)/100, 'azure-vm-prices-1Y'!D$2:D$117,  K241, 'azure-vm-prices-1Y'!E$2:E$117,  L241), _xlfn.MINIFS('azure-vm-prices-1Y'!I$2:I$117,   'azure-vm-prices-1Y'!A$2:A$117  ,"&gt;="&amp;F241*(100-$B$2)/100, 'azure-vm-prices-1Y'!B$2:B$117,  "&gt;="&amp;G241*(100-$B$2)/100, 'azure-vm-prices-1Y'!D$2:D$117,  K241, 'azure-vm-prices-1Y'!E$2:E$117,  L241)),"")</f>
        <v>0</v>
      </c>
      <c r="Y241" s="4">
        <f>IF(Q241="YES",VLOOKUP(Z241 &amp; K241 &amp; L241,'azure-vm-prices-3Y'!G$2:H$118  , 2, 0),"")</f>
        <v>0</v>
      </c>
      <c r="Z241" s="4">
        <f>IF(Q241="YES", IF(O241="YES" , _xlfn.MINIFS('azure-vm-prices-3Y'!C$2:C$117,   'azure-vm-prices-3Y'!A$2:A$117  ,"&gt;="&amp;F241*(100-$B$2)/100, 'azure-vm-prices-3Y'!B$2:B$117  ,"&gt;="&amp;G241*(100-$B$2)/100, 'azure-vm-prices-3Y'!D$2:D$117,  K241, 'azure-vm-prices-3Y'!E$2:E$117,  L241), _xlfn.MINIFS('azure-vm-prices-3Y'!I$2:I$117,   'azure-vm-prices-3Y'!A$2:A$117  ,"&gt;="&amp;F241*(100-$B$2)/100, 'azure-vm-prices-3Y'!B$2:B$117,  "&gt;="&amp;G241*(100-$B$2)/100, 'azure-vm-prices-3Y'!D$2:D$117,  K241, 'azure-vm-prices-3Y'!E$2:E$117,  L241)),"")</f>
        <v>0</v>
      </c>
      <c r="AA241" s="4">
        <f>IF(Q241="YES",N241*V241*12,"")</f>
        <v>0</v>
      </c>
      <c r="AB241" s="4">
        <f>IF(Q241="YES",X241*8760,"")</f>
        <v>0</v>
      </c>
      <c r="AC241" s="4">
        <f>IF(Q241="YES",Z241*8760,"")</f>
        <v>0</v>
      </c>
      <c r="AD241" s="4">
        <f>IF(Q241="YES",IF(P241="YES", MIN(AA241:AC241), AA241),"")</f>
        <v>0</v>
      </c>
      <c r="AE241" s="4">
        <f>IF(AND(I241="STANDARD",Q241="YES",H241&lt;'azure-standard-disk-prices'!B2, H241&gt;0),1+IF(M241="YES",1),"")</f>
        <v>0</v>
      </c>
      <c r="AF241" s="4">
        <f>IF(AND(I241="STANDARD",Q241="YES",H241&gt;'azure-standard-disk-prices'!B2,H241&lt;'azure-standard-disk-prices'!B3),1+IF(M241="YES",1),"")</f>
        <v>0</v>
      </c>
      <c r="AG241" s="4">
        <f>IF(AND(I241="STANDARD",Q241="YES",H241&gt;'azure-standard-disk-prices'!B3,H241&lt;'azure-standard-disk-prices'!B4),1+IF(M241="YES",1),"")</f>
        <v>0</v>
      </c>
      <c r="AH241" s="4">
        <f>IF(AND(I241="STANDARD",Q241="YES",H241&gt;'azure-standard-disk-prices'!B4,H241&lt;'azure-standard-disk-prices'!B5),1+IF(M241="YES",1),"")</f>
        <v>0</v>
      </c>
      <c r="AI241" s="4">
        <f>IF(AND(I241="STANDARD",Q241="YES",H241&gt;'azure-standard-disk-prices'!B5,H241&lt;'azure-standard-disk-prices'!B6),1+IF(M241="YES",1),"")</f>
        <v>0</v>
      </c>
      <c r="AJ241" s="4">
        <f>IF(AND(I241="STANDARD",Q241="YES",H241&gt;'azure-standard-disk-prices'!B6,H241&lt;'azure-standard-disk-prices'!B7),1+IF(M241="YES",1),"")</f>
        <v>0</v>
      </c>
      <c r="AK241" s="4">
        <f>IF(AND(I241="STANDARD",Q241="YES",H241&gt;'azure-standard-disk-prices'!B7,H241&lt;'azure-standard-disk-prices'!B8),1+IF(M241="YES",1),"")</f>
        <v>0</v>
      </c>
      <c r="AL241" s="4">
        <f>IF(AND(I241="STANDARD",Q241="YES",H241&gt;'azure-standard-disk-prices'!B8,H241&lt;'azure-standard-disk-prices'!B9),1+IF(M241="YES",1),"")</f>
        <v>0</v>
      </c>
      <c r="AM241" s="4">
        <f>IF(AND(I240="PREMIUM",Q240="YES",H240&lt;'azure-premium-disk-prices'!B2,H240&gt;0),1+IF(M240="YES",1),"")</f>
        <v>0</v>
      </c>
      <c r="AN241" s="4">
        <f>IF(AND(I240="PREMIUM",Q240="YES",H240&gt;'azure-premium-disk-prices'!B2,H240&lt;'azure-premium-disk-prices'!B3),1+IF(M240="YES",1),"")</f>
        <v>0</v>
      </c>
      <c r="AO241" s="4">
        <f>IF(AND(I240="PREMIUM",Q240="YES",H240&gt;'azure-premium-disk-prices'!B3,H240&lt;'azure-premium-disk-prices'!B4),1+IF(M240="YES",1),"")</f>
        <v>0</v>
      </c>
      <c r="AP241" s="4">
        <f>IF(AND(I240="PREMIUM",Q240="YES",H240&gt;'azure-premium-disk-prices'!B4,H240&lt;'azure-premium-disk-prices'!B5),1+IF(M240="YES",1),"")</f>
        <v>0</v>
      </c>
      <c r="AQ241" s="4">
        <f>IF(AND(I240="PREMIUM",Q240="YES",H240&gt;'azure-premium-disk-prices'!B5,H240&lt;'azure-premium-disk-prices'!B6),1+IF(M240="YES",1),"")</f>
        <v>0</v>
      </c>
      <c r="AR241" s="4">
        <f>IF(AND(I240="PREMIUM",Q240="YES",H240&gt;'azure-premium-disk-prices'!B6,H240&lt;'azure-premium-disk-prices'!B7),1+IF(M240="YES",1),"")</f>
        <v>0</v>
      </c>
      <c r="AS241" s="4">
        <f>IF(AND(I240="PREMIUM",Q240="YES",H240&gt;'azure-premium-disk-prices'!B7,H240&lt;'azure-premium-disk-prices'!B8),1+IF(M240="YES",1),"")</f>
        <v>0</v>
      </c>
      <c r="AT241" s="4">
        <f>IF(AND(I240="PREMIUM",Q240="YES",H240&gt;'azure-premium-disk-prices'!B8,H240&lt;'azure-premium-disk-prices'!B9),1+IF(M240="YES",1),"")</f>
        <v>0</v>
      </c>
      <c r="AU241" s="4">
        <f>IF(AND(M241="YES", Q241="YES"),1,"")</f>
        <v>0</v>
      </c>
      <c r="AV241" s="4">
        <f>IF(AND(J241="STANDARD", Q241="YES"), IF(M241="YES",2,1) ,"")</f>
        <v>0</v>
      </c>
      <c r="AW241" s="4">
        <f>IF( AND(J241="PREMIUM",  Q241="YES"), IF(M241="YES",2,1) ,"")</f>
        <v>0</v>
      </c>
    </row>
    <row r="242" spans="5:49">
      <c r="E242" s="3"/>
      <c r="F242" s="3"/>
      <c r="G242" s="3"/>
      <c r="H242" s="3"/>
      <c r="I242" s="3" t="s">
        <v>10</v>
      </c>
      <c r="J242" s="3" t="s">
        <v>10</v>
      </c>
      <c r="K242" s="3" t="s">
        <v>7</v>
      </c>
      <c r="L242" s="3" t="s">
        <v>7</v>
      </c>
      <c r="M242" s="3" t="s">
        <v>7</v>
      </c>
      <c r="N242" s="3">
        <v>730</v>
      </c>
      <c r="O242" s="3" t="s">
        <v>7</v>
      </c>
      <c r="P242" s="3" t="s">
        <v>3</v>
      </c>
      <c r="Q242" s="3">
        <f>IF(AND(E242&lt;&gt;"", F242&lt;&gt;"", G242&lt;&gt;"", H242&lt;&gt;"", I242&lt;&gt;"", J242&lt;&gt;"", K242&lt;&gt;"", L242&lt;&gt;"", M242&lt;&gt;"", N242&lt;&gt;"", O242&lt;&gt;""),"YES","NO")</f>
        <v>0</v>
      </c>
      <c r="R242" s="4">
        <f>IF(AD242=AA242, U242, IF(AD242=AB242,W242,Y242))</f>
        <v>0</v>
      </c>
      <c r="S242" s="4">
        <f>AD242</f>
        <v>0</v>
      </c>
      <c r="T242" s="4">
        <f> IF(AA242="" ,"",IF(AD242=AA242, "PAYG", IF(AD242=AB242,"1Y RI","3Y RI")))</f>
        <v>0</v>
      </c>
      <c r="U242" s="4">
        <f>IF(Q242="YES",VLOOKUP(V242 &amp; K242 &amp; L242,'azure-vm-prices-base'!G$2:H$118, 2, 0),"")</f>
        <v>0</v>
      </c>
      <c r="V242" s="4">
        <f>IF(Q242="YES", IF(O242="YES" , _xlfn.MINIFS('azure-vm-prices-base'!C$2:C$117, 'azure-vm-prices-base'!A$2:A$117,"&gt;="&amp;F242*(100-$B$2)/100, 'azure-vm-prices-base'!B$2:B$117,"&gt;="&amp;G242*(100-$B$2)/100, 'azure-vm-prices-base'!D$2:D$117,K242, 'azure-vm-prices-base'!E$2:E$117,L242), _xlfn.MINIFS('azure-vm-prices-base'!I$2:I$117, 'azure-vm-prices-base'!A$2:A$117,"&gt;="&amp;F242*(100-$B$2)/100, 'azure-vm-prices-base'!B$2:B$117,"&gt;="&amp;G242*(100-$B$2)/100, 'azure-vm-prices-base'!D$2:D$117,K242, 'azure-vm-prices-base'!E$2:E$117,L242)),"")</f>
        <v>0</v>
      </c>
      <c r="W242" s="4">
        <f>IF(Q242="YES",VLOOKUP(X242 &amp; K242 &amp; L242,'azure-vm-prices-1Y'!G$2:H$118  , 2, 0),"")</f>
        <v>0</v>
      </c>
      <c r="X242" s="4">
        <f>IF(Q242="YES", IF(O242="YES" , _xlfn.MINIFS('azure-vm-prices-1Y'!C$2:C$117,   'azure-vm-prices-1Y'!A$2:A$117  ,"&gt;="&amp;F242*(100-$B$2)/100, 'azure-vm-prices-1Y'!B$2:B$117  ,"&gt;="&amp;G242*(100-$B$2)/100, 'azure-vm-prices-1Y'!D$2:D$117,  K242, 'azure-vm-prices-1Y'!E$2:E$117,  L242), _xlfn.MINIFS('azure-vm-prices-1Y'!I$2:I$117,   'azure-vm-prices-1Y'!A$2:A$117  ,"&gt;="&amp;F242*(100-$B$2)/100, 'azure-vm-prices-1Y'!B$2:B$117,  "&gt;="&amp;G242*(100-$B$2)/100, 'azure-vm-prices-1Y'!D$2:D$117,  K242, 'azure-vm-prices-1Y'!E$2:E$117,  L242)),"")</f>
        <v>0</v>
      </c>
      <c r="Y242" s="4">
        <f>IF(Q242="YES",VLOOKUP(Z242 &amp; K242 &amp; L242,'azure-vm-prices-3Y'!G$2:H$118  , 2, 0),"")</f>
        <v>0</v>
      </c>
      <c r="Z242" s="4">
        <f>IF(Q242="YES", IF(O242="YES" , _xlfn.MINIFS('azure-vm-prices-3Y'!C$2:C$117,   'azure-vm-prices-3Y'!A$2:A$117  ,"&gt;="&amp;F242*(100-$B$2)/100, 'azure-vm-prices-3Y'!B$2:B$117  ,"&gt;="&amp;G242*(100-$B$2)/100, 'azure-vm-prices-3Y'!D$2:D$117,  K242, 'azure-vm-prices-3Y'!E$2:E$117,  L242), _xlfn.MINIFS('azure-vm-prices-3Y'!I$2:I$117,   'azure-vm-prices-3Y'!A$2:A$117  ,"&gt;="&amp;F242*(100-$B$2)/100, 'azure-vm-prices-3Y'!B$2:B$117,  "&gt;="&amp;G242*(100-$B$2)/100, 'azure-vm-prices-3Y'!D$2:D$117,  K242, 'azure-vm-prices-3Y'!E$2:E$117,  L242)),"")</f>
        <v>0</v>
      </c>
      <c r="AA242" s="4">
        <f>IF(Q242="YES",N242*V242*12,"")</f>
        <v>0</v>
      </c>
      <c r="AB242" s="4">
        <f>IF(Q242="YES",X242*8760,"")</f>
        <v>0</v>
      </c>
      <c r="AC242" s="4">
        <f>IF(Q242="YES",Z242*8760,"")</f>
        <v>0</v>
      </c>
      <c r="AD242" s="4">
        <f>IF(Q242="YES",IF(P242="YES", MIN(AA242:AC242), AA242),"")</f>
        <v>0</v>
      </c>
      <c r="AE242" s="4">
        <f>IF(AND(I242="STANDARD",Q242="YES",H242&lt;'azure-standard-disk-prices'!B2, H242&gt;0),1+IF(M242="YES",1),"")</f>
        <v>0</v>
      </c>
      <c r="AF242" s="4">
        <f>IF(AND(I242="STANDARD",Q242="YES",H242&gt;'azure-standard-disk-prices'!B2,H242&lt;'azure-standard-disk-prices'!B3),1+IF(M242="YES",1),"")</f>
        <v>0</v>
      </c>
      <c r="AG242" s="4">
        <f>IF(AND(I242="STANDARD",Q242="YES",H242&gt;'azure-standard-disk-prices'!B3,H242&lt;'azure-standard-disk-prices'!B4),1+IF(M242="YES",1),"")</f>
        <v>0</v>
      </c>
      <c r="AH242" s="4">
        <f>IF(AND(I242="STANDARD",Q242="YES",H242&gt;'azure-standard-disk-prices'!B4,H242&lt;'azure-standard-disk-prices'!B5),1+IF(M242="YES",1),"")</f>
        <v>0</v>
      </c>
      <c r="AI242" s="4">
        <f>IF(AND(I242="STANDARD",Q242="YES",H242&gt;'azure-standard-disk-prices'!B5,H242&lt;'azure-standard-disk-prices'!B6),1+IF(M242="YES",1),"")</f>
        <v>0</v>
      </c>
      <c r="AJ242" s="4">
        <f>IF(AND(I242="STANDARD",Q242="YES",H242&gt;'azure-standard-disk-prices'!B6,H242&lt;'azure-standard-disk-prices'!B7),1+IF(M242="YES",1),"")</f>
        <v>0</v>
      </c>
      <c r="AK242" s="4">
        <f>IF(AND(I242="STANDARD",Q242="YES",H242&gt;'azure-standard-disk-prices'!B7,H242&lt;'azure-standard-disk-prices'!B8),1+IF(M242="YES",1),"")</f>
        <v>0</v>
      </c>
      <c r="AL242" s="4">
        <f>IF(AND(I242="STANDARD",Q242="YES",H242&gt;'azure-standard-disk-prices'!B8,H242&lt;'azure-standard-disk-prices'!B9),1+IF(M242="YES",1),"")</f>
        <v>0</v>
      </c>
      <c r="AM242" s="4">
        <f>IF(AND(I241="PREMIUM",Q241="YES",H241&lt;'azure-premium-disk-prices'!B2,H241&gt;0),1+IF(M241="YES",1),"")</f>
        <v>0</v>
      </c>
      <c r="AN242" s="4">
        <f>IF(AND(I241="PREMIUM",Q241="YES",H241&gt;'azure-premium-disk-prices'!B2,H241&lt;'azure-premium-disk-prices'!B3),1+IF(M241="YES",1),"")</f>
        <v>0</v>
      </c>
      <c r="AO242" s="4">
        <f>IF(AND(I241="PREMIUM",Q241="YES",H241&gt;'azure-premium-disk-prices'!B3,H241&lt;'azure-premium-disk-prices'!B4),1+IF(M241="YES",1),"")</f>
        <v>0</v>
      </c>
      <c r="AP242" s="4">
        <f>IF(AND(I241="PREMIUM",Q241="YES",H241&gt;'azure-premium-disk-prices'!B4,H241&lt;'azure-premium-disk-prices'!B5),1+IF(M241="YES",1),"")</f>
        <v>0</v>
      </c>
      <c r="AQ242" s="4">
        <f>IF(AND(I241="PREMIUM",Q241="YES",H241&gt;'azure-premium-disk-prices'!B5,H241&lt;'azure-premium-disk-prices'!B6),1+IF(M241="YES",1),"")</f>
        <v>0</v>
      </c>
      <c r="AR242" s="4">
        <f>IF(AND(I241="PREMIUM",Q241="YES",H241&gt;'azure-premium-disk-prices'!B6,H241&lt;'azure-premium-disk-prices'!B7),1+IF(M241="YES",1),"")</f>
        <v>0</v>
      </c>
      <c r="AS242" s="4">
        <f>IF(AND(I241="PREMIUM",Q241="YES",H241&gt;'azure-premium-disk-prices'!B7,H241&lt;'azure-premium-disk-prices'!B8),1+IF(M241="YES",1),"")</f>
        <v>0</v>
      </c>
      <c r="AT242" s="4">
        <f>IF(AND(I241="PREMIUM",Q241="YES",H241&gt;'azure-premium-disk-prices'!B8,H241&lt;'azure-premium-disk-prices'!B9),1+IF(M241="YES",1),"")</f>
        <v>0</v>
      </c>
      <c r="AU242" s="4">
        <f>IF(AND(M242="YES", Q242="YES"),1,"")</f>
        <v>0</v>
      </c>
      <c r="AV242" s="4">
        <f>IF(AND(J242="STANDARD", Q242="YES"), IF(M242="YES",2,1) ,"")</f>
        <v>0</v>
      </c>
      <c r="AW242" s="4">
        <f>IF( AND(J242="PREMIUM",  Q242="YES"), IF(M242="YES",2,1) ,"")</f>
        <v>0</v>
      </c>
    </row>
    <row r="243" spans="5:49">
      <c r="E243" s="3"/>
      <c r="F243" s="3"/>
      <c r="G243" s="3"/>
      <c r="H243" s="3"/>
      <c r="I243" s="3" t="s">
        <v>10</v>
      </c>
      <c r="J243" s="3" t="s">
        <v>10</v>
      </c>
      <c r="K243" s="3" t="s">
        <v>7</v>
      </c>
      <c r="L243" s="3" t="s">
        <v>7</v>
      </c>
      <c r="M243" s="3" t="s">
        <v>7</v>
      </c>
      <c r="N243" s="3">
        <v>730</v>
      </c>
      <c r="O243" s="3" t="s">
        <v>7</v>
      </c>
      <c r="P243" s="3" t="s">
        <v>3</v>
      </c>
      <c r="Q243" s="3">
        <f>IF(AND(E243&lt;&gt;"", F243&lt;&gt;"", G243&lt;&gt;"", H243&lt;&gt;"", I243&lt;&gt;"", J243&lt;&gt;"", K243&lt;&gt;"", L243&lt;&gt;"", M243&lt;&gt;"", N243&lt;&gt;"", O243&lt;&gt;""),"YES","NO")</f>
        <v>0</v>
      </c>
      <c r="R243" s="4">
        <f>IF(AD243=AA243, U243, IF(AD243=AB243,W243,Y243))</f>
        <v>0</v>
      </c>
      <c r="S243" s="4">
        <f>AD243</f>
        <v>0</v>
      </c>
      <c r="T243" s="4">
        <f> IF(AA243="" ,"",IF(AD243=AA243, "PAYG", IF(AD243=AB243,"1Y RI","3Y RI")))</f>
        <v>0</v>
      </c>
      <c r="U243" s="4">
        <f>IF(Q243="YES",VLOOKUP(V243 &amp; K243 &amp; L243,'azure-vm-prices-base'!G$2:H$118, 2, 0),"")</f>
        <v>0</v>
      </c>
      <c r="V243" s="4">
        <f>IF(Q243="YES", IF(O243="YES" , _xlfn.MINIFS('azure-vm-prices-base'!C$2:C$117, 'azure-vm-prices-base'!A$2:A$117,"&gt;="&amp;F243*(100-$B$2)/100, 'azure-vm-prices-base'!B$2:B$117,"&gt;="&amp;G243*(100-$B$2)/100, 'azure-vm-prices-base'!D$2:D$117,K243, 'azure-vm-prices-base'!E$2:E$117,L243), _xlfn.MINIFS('azure-vm-prices-base'!I$2:I$117, 'azure-vm-prices-base'!A$2:A$117,"&gt;="&amp;F243*(100-$B$2)/100, 'azure-vm-prices-base'!B$2:B$117,"&gt;="&amp;G243*(100-$B$2)/100, 'azure-vm-prices-base'!D$2:D$117,K243, 'azure-vm-prices-base'!E$2:E$117,L243)),"")</f>
        <v>0</v>
      </c>
      <c r="W243" s="4">
        <f>IF(Q243="YES",VLOOKUP(X243 &amp; K243 &amp; L243,'azure-vm-prices-1Y'!G$2:H$118  , 2, 0),"")</f>
        <v>0</v>
      </c>
      <c r="X243" s="4">
        <f>IF(Q243="YES", IF(O243="YES" , _xlfn.MINIFS('azure-vm-prices-1Y'!C$2:C$117,   'azure-vm-prices-1Y'!A$2:A$117  ,"&gt;="&amp;F243*(100-$B$2)/100, 'azure-vm-prices-1Y'!B$2:B$117  ,"&gt;="&amp;G243*(100-$B$2)/100, 'azure-vm-prices-1Y'!D$2:D$117,  K243, 'azure-vm-prices-1Y'!E$2:E$117,  L243), _xlfn.MINIFS('azure-vm-prices-1Y'!I$2:I$117,   'azure-vm-prices-1Y'!A$2:A$117  ,"&gt;="&amp;F243*(100-$B$2)/100, 'azure-vm-prices-1Y'!B$2:B$117,  "&gt;="&amp;G243*(100-$B$2)/100, 'azure-vm-prices-1Y'!D$2:D$117,  K243, 'azure-vm-prices-1Y'!E$2:E$117,  L243)),"")</f>
        <v>0</v>
      </c>
      <c r="Y243" s="4">
        <f>IF(Q243="YES",VLOOKUP(Z243 &amp; K243 &amp; L243,'azure-vm-prices-3Y'!G$2:H$118  , 2, 0),"")</f>
        <v>0</v>
      </c>
      <c r="Z243" s="4">
        <f>IF(Q243="YES", IF(O243="YES" , _xlfn.MINIFS('azure-vm-prices-3Y'!C$2:C$117,   'azure-vm-prices-3Y'!A$2:A$117  ,"&gt;="&amp;F243*(100-$B$2)/100, 'azure-vm-prices-3Y'!B$2:B$117  ,"&gt;="&amp;G243*(100-$B$2)/100, 'azure-vm-prices-3Y'!D$2:D$117,  K243, 'azure-vm-prices-3Y'!E$2:E$117,  L243), _xlfn.MINIFS('azure-vm-prices-3Y'!I$2:I$117,   'azure-vm-prices-3Y'!A$2:A$117  ,"&gt;="&amp;F243*(100-$B$2)/100, 'azure-vm-prices-3Y'!B$2:B$117,  "&gt;="&amp;G243*(100-$B$2)/100, 'azure-vm-prices-3Y'!D$2:D$117,  K243, 'azure-vm-prices-3Y'!E$2:E$117,  L243)),"")</f>
        <v>0</v>
      </c>
      <c r="AA243" s="4">
        <f>IF(Q243="YES",N243*V243*12,"")</f>
        <v>0</v>
      </c>
      <c r="AB243" s="4">
        <f>IF(Q243="YES",X243*8760,"")</f>
        <v>0</v>
      </c>
      <c r="AC243" s="4">
        <f>IF(Q243="YES",Z243*8760,"")</f>
        <v>0</v>
      </c>
      <c r="AD243" s="4">
        <f>IF(Q243="YES",IF(P243="YES", MIN(AA243:AC243), AA243),"")</f>
        <v>0</v>
      </c>
      <c r="AE243" s="4">
        <f>IF(AND(I243="STANDARD",Q243="YES",H243&lt;'azure-standard-disk-prices'!B2, H243&gt;0),1+IF(M243="YES",1),"")</f>
        <v>0</v>
      </c>
      <c r="AF243" s="4">
        <f>IF(AND(I243="STANDARD",Q243="YES",H243&gt;'azure-standard-disk-prices'!B2,H243&lt;'azure-standard-disk-prices'!B3),1+IF(M243="YES",1),"")</f>
        <v>0</v>
      </c>
      <c r="AG243" s="4">
        <f>IF(AND(I243="STANDARD",Q243="YES",H243&gt;'azure-standard-disk-prices'!B3,H243&lt;'azure-standard-disk-prices'!B4),1+IF(M243="YES",1),"")</f>
        <v>0</v>
      </c>
      <c r="AH243" s="4">
        <f>IF(AND(I243="STANDARD",Q243="YES",H243&gt;'azure-standard-disk-prices'!B4,H243&lt;'azure-standard-disk-prices'!B5),1+IF(M243="YES",1),"")</f>
        <v>0</v>
      </c>
      <c r="AI243" s="4">
        <f>IF(AND(I243="STANDARD",Q243="YES",H243&gt;'azure-standard-disk-prices'!B5,H243&lt;'azure-standard-disk-prices'!B6),1+IF(M243="YES",1),"")</f>
        <v>0</v>
      </c>
      <c r="AJ243" s="4">
        <f>IF(AND(I243="STANDARD",Q243="YES",H243&gt;'azure-standard-disk-prices'!B6,H243&lt;'azure-standard-disk-prices'!B7),1+IF(M243="YES",1),"")</f>
        <v>0</v>
      </c>
      <c r="AK243" s="4">
        <f>IF(AND(I243="STANDARD",Q243="YES",H243&gt;'azure-standard-disk-prices'!B7,H243&lt;'azure-standard-disk-prices'!B8),1+IF(M243="YES",1),"")</f>
        <v>0</v>
      </c>
      <c r="AL243" s="4">
        <f>IF(AND(I243="STANDARD",Q243="YES",H243&gt;'azure-standard-disk-prices'!B8,H243&lt;'azure-standard-disk-prices'!B9),1+IF(M243="YES",1),"")</f>
        <v>0</v>
      </c>
      <c r="AM243" s="4">
        <f>IF(AND(I242="PREMIUM",Q242="YES",H242&lt;'azure-premium-disk-prices'!B2,H242&gt;0),1+IF(M242="YES",1),"")</f>
        <v>0</v>
      </c>
      <c r="AN243" s="4">
        <f>IF(AND(I242="PREMIUM",Q242="YES",H242&gt;'azure-premium-disk-prices'!B2,H242&lt;'azure-premium-disk-prices'!B3),1+IF(M242="YES",1),"")</f>
        <v>0</v>
      </c>
      <c r="AO243" s="4">
        <f>IF(AND(I242="PREMIUM",Q242="YES",H242&gt;'azure-premium-disk-prices'!B3,H242&lt;'azure-premium-disk-prices'!B4),1+IF(M242="YES",1),"")</f>
        <v>0</v>
      </c>
      <c r="AP243" s="4">
        <f>IF(AND(I242="PREMIUM",Q242="YES",H242&gt;'azure-premium-disk-prices'!B4,H242&lt;'azure-premium-disk-prices'!B5),1+IF(M242="YES",1),"")</f>
        <v>0</v>
      </c>
      <c r="AQ243" s="4">
        <f>IF(AND(I242="PREMIUM",Q242="YES",H242&gt;'azure-premium-disk-prices'!B5,H242&lt;'azure-premium-disk-prices'!B6),1+IF(M242="YES",1),"")</f>
        <v>0</v>
      </c>
      <c r="AR243" s="4">
        <f>IF(AND(I242="PREMIUM",Q242="YES",H242&gt;'azure-premium-disk-prices'!B6,H242&lt;'azure-premium-disk-prices'!B7),1+IF(M242="YES",1),"")</f>
        <v>0</v>
      </c>
      <c r="AS243" s="4">
        <f>IF(AND(I242="PREMIUM",Q242="YES",H242&gt;'azure-premium-disk-prices'!B7,H242&lt;'azure-premium-disk-prices'!B8),1+IF(M242="YES",1),"")</f>
        <v>0</v>
      </c>
      <c r="AT243" s="4">
        <f>IF(AND(I242="PREMIUM",Q242="YES",H242&gt;'azure-premium-disk-prices'!B8,H242&lt;'azure-premium-disk-prices'!B9),1+IF(M242="YES",1),"")</f>
        <v>0</v>
      </c>
      <c r="AU243" s="4">
        <f>IF(AND(M243="YES", Q243="YES"),1,"")</f>
        <v>0</v>
      </c>
      <c r="AV243" s="4">
        <f>IF(AND(J243="STANDARD", Q243="YES"), IF(M243="YES",2,1) ,"")</f>
        <v>0</v>
      </c>
      <c r="AW243" s="4">
        <f>IF( AND(J243="PREMIUM",  Q243="YES"), IF(M243="YES",2,1) ,"")</f>
        <v>0</v>
      </c>
    </row>
    <row r="244" spans="5:49">
      <c r="E244" s="3"/>
      <c r="F244" s="3"/>
      <c r="G244" s="3"/>
      <c r="H244" s="3"/>
      <c r="I244" s="3" t="s">
        <v>10</v>
      </c>
      <c r="J244" s="3" t="s">
        <v>10</v>
      </c>
      <c r="K244" s="3" t="s">
        <v>7</v>
      </c>
      <c r="L244" s="3" t="s">
        <v>7</v>
      </c>
      <c r="M244" s="3" t="s">
        <v>7</v>
      </c>
      <c r="N244" s="3">
        <v>730</v>
      </c>
      <c r="O244" s="3" t="s">
        <v>7</v>
      </c>
      <c r="P244" s="3" t="s">
        <v>3</v>
      </c>
      <c r="Q244" s="3">
        <f>IF(AND(E244&lt;&gt;"", F244&lt;&gt;"", G244&lt;&gt;"", H244&lt;&gt;"", I244&lt;&gt;"", J244&lt;&gt;"", K244&lt;&gt;"", L244&lt;&gt;"", M244&lt;&gt;"", N244&lt;&gt;"", O244&lt;&gt;""),"YES","NO")</f>
        <v>0</v>
      </c>
      <c r="R244" s="4">
        <f>IF(AD244=AA244, U244, IF(AD244=AB244,W244,Y244))</f>
        <v>0</v>
      </c>
      <c r="S244" s="4">
        <f>AD244</f>
        <v>0</v>
      </c>
      <c r="T244" s="4">
        <f> IF(AA244="" ,"",IF(AD244=AA244, "PAYG", IF(AD244=AB244,"1Y RI","3Y RI")))</f>
        <v>0</v>
      </c>
      <c r="U244" s="4">
        <f>IF(Q244="YES",VLOOKUP(V244 &amp; K244 &amp; L244,'azure-vm-prices-base'!G$2:H$118, 2, 0),"")</f>
        <v>0</v>
      </c>
      <c r="V244" s="4">
        <f>IF(Q244="YES", IF(O244="YES" , _xlfn.MINIFS('azure-vm-prices-base'!C$2:C$117, 'azure-vm-prices-base'!A$2:A$117,"&gt;="&amp;F244*(100-$B$2)/100, 'azure-vm-prices-base'!B$2:B$117,"&gt;="&amp;G244*(100-$B$2)/100, 'azure-vm-prices-base'!D$2:D$117,K244, 'azure-vm-prices-base'!E$2:E$117,L244), _xlfn.MINIFS('azure-vm-prices-base'!I$2:I$117, 'azure-vm-prices-base'!A$2:A$117,"&gt;="&amp;F244*(100-$B$2)/100, 'azure-vm-prices-base'!B$2:B$117,"&gt;="&amp;G244*(100-$B$2)/100, 'azure-vm-prices-base'!D$2:D$117,K244, 'azure-vm-prices-base'!E$2:E$117,L244)),"")</f>
        <v>0</v>
      </c>
      <c r="W244" s="4">
        <f>IF(Q244="YES",VLOOKUP(X244 &amp; K244 &amp; L244,'azure-vm-prices-1Y'!G$2:H$118  , 2, 0),"")</f>
        <v>0</v>
      </c>
      <c r="X244" s="4">
        <f>IF(Q244="YES", IF(O244="YES" , _xlfn.MINIFS('azure-vm-prices-1Y'!C$2:C$117,   'azure-vm-prices-1Y'!A$2:A$117  ,"&gt;="&amp;F244*(100-$B$2)/100, 'azure-vm-prices-1Y'!B$2:B$117  ,"&gt;="&amp;G244*(100-$B$2)/100, 'azure-vm-prices-1Y'!D$2:D$117,  K244, 'azure-vm-prices-1Y'!E$2:E$117,  L244), _xlfn.MINIFS('azure-vm-prices-1Y'!I$2:I$117,   'azure-vm-prices-1Y'!A$2:A$117  ,"&gt;="&amp;F244*(100-$B$2)/100, 'azure-vm-prices-1Y'!B$2:B$117,  "&gt;="&amp;G244*(100-$B$2)/100, 'azure-vm-prices-1Y'!D$2:D$117,  K244, 'azure-vm-prices-1Y'!E$2:E$117,  L244)),"")</f>
        <v>0</v>
      </c>
      <c r="Y244" s="4">
        <f>IF(Q244="YES",VLOOKUP(Z244 &amp; K244 &amp; L244,'azure-vm-prices-3Y'!G$2:H$118  , 2, 0),"")</f>
        <v>0</v>
      </c>
      <c r="Z244" s="4">
        <f>IF(Q244="YES", IF(O244="YES" , _xlfn.MINIFS('azure-vm-prices-3Y'!C$2:C$117,   'azure-vm-prices-3Y'!A$2:A$117  ,"&gt;="&amp;F244*(100-$B$2)/100, 'azure-vm-prices-3Y'!B$2:B$117  ,"&gt;="&amp;G244*(100-$B$2)/100, 'azure-vm-prices-3Y'!D$2:D$117,  K244, 'azure-vm-prices-3Y'!E$2:E$117,  L244), _xlfn.MINIFS('azure-vm-prices-3Y'!I$2:I$117,   'azure-vm-prices-3Y'!A$2:A$117  ,"&gt;="&amp;F244*(100-$B$2)/100, 'azure-vm-prices-3Y'!B$2:B$117,  "&gt;="&amp;G244*(100-$B$2)/100, 'azure-vm-prices-3Y'!D$2:D$117,  K244, 'azure-vm-prices-3Y'!E$2:E$117,  L244)),"")</f>
        <v>0</v>
      </c>
      <c r="AA244" s="4">
        <f>IF(Q244="YES",N244*V244*12,"")</f>
        <v>0</v>
      </c>
      <c r="AB244" s="4">
        <f>IF(Q244="YES",X244*8760,"")</f>
        <v>0</v>
      </c>
      <c r="AC244" s="4">
        <f>IF(Q244="YES",Z244*8760,"")</f>
        <v>0</v>
      </c>
      <c r="AD244" s="4">
        <f>IF(Q244="YES",IF(P244="YES", MIN(AA244:AC244), AA244),"")</f>
        <v>0</v>
      </c>
      <c r="AE244" s="4">
        <f>IF(AND(I244="STANDARD",Q244="YES",H244&lt;'azure-standard-disk-prices'!B2, H244&gt;0),1+IF(M244="YES",1),"")</f>
        <v>0</v>
      </c>
      <c r="AF244" s="4">
        <f>IF(AND(I244="STANDARD",Q244="YES",H244&gt;'azure-standard-disk-prices'!B2,H244&lt;'azure-standard-disk-prices'!B3),1+IF(M244="YES",1),"")</f>
        <v>0</v>
      </c>
      <c r="AG244" s="4">
        <f>IF(AND(I244="STANDARD",Q244="YES",H244&gt;'azure-standard-disk-prices'!B3,H244&lt;'azure-standard-disk-prices'!B4),1+IF(M244="YES",1),"")</f>
        <v>0</v>
      </c>
      <c r="AH244" s="4">
        <f>IF(AND(I244="STANDARD",Q244="YES",H244&gt;'azure-standard-disk-prices'!B4,H244&lt;'azure-standard-disk-prices'!B5),1+IF(M244="YES",1),"")</f>
        <v>0</v>
      </c>
      <c r="AI244" s="4">
        <f>IF(AND(I244="STANDARD",Q244="YES",H244&gt;'azure-standard-disk-prices'!B5,H244&lt;'azure-standard-disk-prices'!B6),1+IF(M244="YES",1),"")</f>
        <v>0</v>
      </c>
      <c r="AJ244" s="4">
        <f>IF(AND(I244="STANDARD",Q244="YES",H244&gt;'azure-standard-disk-prices'!B6,H244&lt;'azure-standard-disk-prices'!B7),1+IF(M244="YES",1),"")</f>
        <v>0</v>
      </c>
      <c r="AK244" s="4">
        <f>IF(AND(I244="STANDARD",Q244="YES",H244&gt;'azure-standard-disk-prices'!B7,H244&lt;'azure-standard-disk-prices'!B8),1+IF(M244="YES",1),"")</f>
        <v>0</v>
      </c>
      <c r="AL244" s="4">
        <f>IF(AND(I244="STANDARD",Q244="YES",H244&gt;'azure-standard-disk-prices'!B8,H244&lt;'azure-standard-disk-prices'!B9),1+IF(M244="YES",1),"")</f>
        <v>0</v>
      </c>
      <c r="AM244" s="4">
        <f>IF(AND(I243="PREMIUM",Q243="YES",H243&lt;'azure-premium-disk-prices'!B2,H243&gt;0),1+IF(M243="YES",1),"")</f>
        <v>0</v>
      </c>
      <c r="AN244" s="4">
        <f>IF(AND(I243="PREMIUM",Q243="YES",H243&gt;'azure-premium-disk-prices'!B2,H243&lt;'azure-premium-disk-prices'!B3),1+IF(M243="YES",1),"")</f>
        <v>0</v>
      </c>
      <c r="AO244" s="4">
        <f>IF(AND(I243="PREMIUM",Q243="YES",H243&gt;'azure-premium-disk-prices'!B3,H243&lt;'azure-premium-disk-prices'!B4),1+IF(M243="YES",1),"")</f>
        <v>0</v>
      </c>
      <c r="AP244" s="4">
        <f>IF(AND(I243="PREMIUM",Q243="YES",H243&gt;'azure-premium-disk-prices'!B4,H243&lt;'azure-premium-disk-prices'!B5),1+IF(M243="YES",1),"")</f>
        <v>0</v>
      </c>
      <c r="AQ244" s="4">
        <f>IF(AND(I243="PREMIUM",Q243="YES",H243&gt;'azure-premium-disk-prices'!B5,H243&lt;'azure-premium-disk-prices'!B6),1+IF(M243="YES",1),"")</f>
        <v>0</v>
      </c>
      <c r="AR244" s="4">
        <f>IF(AND(I243="PREMIUM",Q243="YES",H243&gt;'azure-premium-disk-prices'!B6,H243&lt;'azure-premium-disk-prices'!B7),1+IF(M243="YES",1),"")</f>
        <v>0</v>
      </c>
      <c r="AS244" s="4">
        <f>IF(AND(I243="PREMIUM",Q243="YES",H243&gt;'azure-premium-disk-prices'!B7,H243&lt;'azure-premium-disk-prices'!B8),1+IF(M243="YES",1),"")</f>
        <v>0</v>
      </c>
      <c r="AT244" s="4">
        <f>IF(AND(I243="PREMIUM",Q243="YES",H243&gt;'azure-premium-disk-prices'!B8,H243&lt;'azure-premium-disk-prices'!B9),1+IF(M243="YES",1),"")</f>
        <v>0</v>
      </c>
      <c r="AU244" s="4">
        <f>IF(AND(M244="YES", Q244="YES"),1,"")</f>
        <v>0</v>
      </c>
      <c r="AV244" s="4">
        <f>IF(AND(J244="STANDARD", Q244="YES"), IF(M244="YES",2,1) ,"")</f>
        <v>0</v>
      </c>
      <c r="AW244" s="4">
        <f>IF( AND(J244="PREMIUM",  Q244="YES"), IF(M244="YES",2,1) ,"")</f>
        <v>0</v>
      </c>
    </row>
    <row r="245" spans="5:49">
      <c r="E245" s="3"/>
      <c r="F245" s="3"/>
      <c r="G245" s="3"/>
      <c r="H245" s="3"/>
      <c r="I245" s="3" t="s">
        <v>10</v>
      </c>
      <c r="J245" s="3" t="s">
        <v>10</v>
      </c>
      <c r="K245" s="3" t="s">
        <v>7</v>
      </c>
      <c r="L245" s="3" t="s">
        <v>7</v>
      </c>
      <c r="M245" s="3" t="s">
        <v>7</v>
      </c>
      <c r="N245" s="3">
        <v>730</v>
      </c>
      <c r="O245" s="3" t="s">
        <v>7</v>
      </c>
      <c r="P245" s="3" t="s">
        <v>3</v>
      </c>
      <c r="Q245" s="3">
        <f>IF(AND(E245&lt;&gt;"", F245&lt;&gt;"", G245&lt;&gt;"", H245&lt;&gt;"", I245&lt;&gt;"", J245&lt;&gt;"", K245&lt;&gt;"", L245&lt;&gt;"", M245&lt;&gt;"", N245&lt;&gt;"", O245&lt;&gt;""),"YES","NO")</f>
        <v>0</v>
      </c>
      <c r="R245" s="4">
        <f>IF(AD245=AA245, U245, IF(AD245=AB245,W245,Y245))</f>
        <v>0</v>
      </c>
      <c r="S245" s="4">
        <f>AD245</f>
        <v>0</v>
      </c>
      <c r="T245" s="4">
        <f> IF(AA245="" ,"",IF(AD245=AA245, "PAYG", IF(AD245=AB245,"1Y RI","3Y RI")))</f>
        <v>0</v>
      </c>
      <c r="U245" s="4">
        <f>IF(Q245="YES",VLOOKUP(V245 &amp; K245 &amp; L245,'azure-vm-prices-base'!G$2:H$118, 2, 0),"")</f>
        <v>0</v>
      </c>
      <c r="V245" s="4">
        <f>IF(Q245="YES", IF(O245="YES" , _xlfn.MINIFS('azure-vm-prices-base'!C$2:C$117, 'azure-vm-prices-base'!A$2:A$117,"&gt;="&amp;F245*(100-$B$2)/100, 'azure-vm-prices-base'!B$2:B$117,"&gt;="&amp;G245*(100-$B$2)/100, 'azure-vm-prices-base'!D$2:D$117,K245, 'azure-vm-prices-base'!E$2:E$117,L245), _xlfn.MINIFS('azure-vm-prices-base'!I$2:I$117, 'azure-vm-prices-base'!A$2:A$117,"&gt;="&amp;F245*(100-$B$2)/100, 'azure-vm-prices-base'!B$2:B$117,"&gt;="&amp;G245*(100-$B$2)/100, 'azure-vm-prices-base'!D$2:D$117,K245, 'azure-vm-prices-base'!E$2:E$117,L245)),"")</f>
        <v>0</v>
      </c>
      <c r="W245" s="4">
        <f>IF(Q245="YES",VLOOKUP(X245 &amp; K245 &amp; L245,'azure-vm-prices-1Y'!G$2:H$118  , 2, 0),"")</f>
        <v>0</v>
      </c>
      <c r="X245" s="4">
        <f>IF(Q245="YES", IF(O245="YES" , _xlfn.MINIFS('azure-vm-prices-1Y'!C$2:C$117,   'azure-vm-prices-1Y'!A$2:A$117  ,"&gt;="&amp;F245*(100-$B$2)/100, 'azure-vm-prices-1Y'!B$2:B$117  ,"&gt;="&amp;G245*(100-$B$2)/100, 'azure-vm-prices-1Y'!D$2:D$117,  K245, 'azure-vm-prices-1Y'!E$2:E$117,  L245), _xlfn.MINIFS('azure-vm-prices-1Y'!I$2:I$117,   'azure-vm-prices-1Y'!A$2:A$117  ,"&gt;="&amp;F245*(100-$B$2)/100, 'azure-vm-prices-1Y'!B$2:B$117,  "&gt;="&amp;G245*(100-$B$2)/100, 'azure-vm-prices-1Y'!D$2:D$117,  K245, 'azure-vm-prices-1Y'!E$2:E$117,  L245)),"")</f>
        <v>0</v>
      </c>
      <c r="Y245" s="4">
        <f>IF(Q245="YES",VLOOKUP(Z245 &amp; K245 &amp; L245,'azure-vm-prices-3Y'!G$2:H$118  , 2, 0),"")</f>
        <v>0</v>
      </c>
      <c r="Z245" s="4">
        <f>IF(Q245="YES", IF(O245="YES" , _xlfn.MINIFS('azure-vm-prices-3Y'!C$2:C$117,   'azure-vm-prices-3Y'!A$2:A$117  ,"&gt;="&amp;F245*(100-$B$2)/100, 'azure-vm-prices-3Y'!B$2:B$117  ,"&gt;="&amp;G245*(100-$B$2)/100, 'azure-vm-prices-3Y'!D$2:D$117,  K245, 'azure-vm-prices-3Y'!E$2:E$117,  L245), _xlfn.MINIFS('azure-vm-prices-3Y'!I$2:I$117,   'azure-vm-prices-3Y'!A$2:A$117  ,"&gt;="&amp;F245*(100-$B$2)/100, 'azure-vm-prices-3Y'!B$2:B$117,  "&gt;="&amp;G245*(100-$B$2)/100, 'azure-vm-prices-3Y'!D$2:D$117,  K245, 'azure-vm-prices-3Y'!E$2:E$117,  L245)),"")</f>
        <v>0</v>
      </c>
      <c r="AA245" s="4">
        <f>IF(Q245="YES",N245*V245*12,"")</f>
        <v>0</v>
      </c>
      <c r="AB245" s="4">
        <f>IF(Q245="YES",X245*8760,"")</f>
        <v>0</v>
      </c>
      <c r="AC245" s="4">
        <f>IF(Q245="YES",Z245*8760,"")</f>
        <v>0</v>
      </c>
      <c r="AD245" s="4">
        <f>IF(Q245="YES",IF(P245="YES", MIN(AA245:AC245), AA245),"")</f>
        <v>0</v>
      </c>
      <c r="AE245" s="4">
        <f>IF(AND(I245="STANDARD",Q245="YES",H245&lt;'azure-standard-disk-prices'!B2, H245&gt;0),1+IF(M245="YES",1),"")</f>
        <v>0</v>
      </c>
      <c r="AF245" s="4">
        <f>IF(AND(I245="STANDARD",Q245="YES",H245&gt;'azure-standard-disk-prices'!B2,H245&lt;'azure-standard-disk-prices'!B3),1+IF(M245="YES",1),"")</f>
        <v>0</v>
      </c>
      <c r="AG245" s="4">
        <f>IF(AND(I245="STANDARD",Q245="YES",H245&gt;'azure-standard-disk-prices'!B3,H245&lt;'azure-standard-disk-prices'!B4),1+IF(M245="YES",1),"")</f>
        <v>0</v>
      </c>
      <c r="AH245" s="4">
        <f>IF(AND(I245="STANDARD",Q245="YES",H245&gt;'azure-standard-disk-prices'!B4,H245&lt;'azure-standard-disk-prices'!B5),1+IF(M245="YES",1),"")</f>
        <v>0</v>
      </c>
      <c r="AI245" s="4">
        <f>IF(AND(I245="STANDARD",Q245="YES",H245&gt;'azure-standard-disk-prices'!B5,H245&lt;'azure-standard-disk-prices'!B6),1+IF(M245="YES",1),"")</f>
        <v>0</v>
      </c>
      <c r="AJ245" s="4">
        <f>IF(AND(I245="STANDARD",Q245="YES",H245&gt;'azure-standard-disk-prices'!B6,H245&lt;'azure-standard-disk-prices'!B7),1+IF(M245="YES",1),"")</f>
        <v>0</v>
      </c>
      <c r="AK245" s="4">
        <f>IF(AND(I245="STANDARD",Q245="YES",H245&gt;'azure-standard-disk-prices'!B7,H245&lt;'azure-standard-disk-prices'!B8),1+IF(M245="YES",1),"")</f>
        <v>0</v>
      </c>
      <c r="AL245" s="4">
        <f>IF(AND(I245="STANDARD",Q245="YES",H245&gt;'azure-standard-disk-prices'!B8,H245&lt;'azure-standard-disk-prices'!B9),1+IF(M245="YES",1),"")</f>
        <v>0</v>
      </c>
      <c r="AM245" s="4">
        <f>IF(AND(I244="PREMIUM",Q244="YES",H244&lt;'azure-premium-disk-prices'!B2,H244&gt;0),1+IF(M244="YES",1),"")</f>
        <v>0</v>
      </c>
      <c r="AN245" s="4">
        <f>IF(AND(I244="PREMIUM",Q244="YES",H244&gt;'azure-premium-disk-prices'!B2,H244&lt;'azure-premium-disk-prices'!B3),1+IF(M244="YES",1),"")</f>
        <v>0</v>
      </c>
      <c r="AO245" s="4">
        <f>IF(AND(I244="PREMIUM",Q244="YES",H244&gt;'azure-premium-disk-prices'!B3,H244&lt;'azure-premium-disk-prices'!B4),1+IF(M244="YES",1),"")</f>
        <v>0</v>
      </c>
      <c r="AP245" s="4">
        <f>IF(AND(I244="PREMIUM",Q244="YES",H244&gt;'azure-premium-disk-prices'!B4,H244&lt;'azure-premium-disk-prices'!B5),1+IF(M244="YES",1),"")</f>
        <v>0</v>
      </c>
      <c r="AQ245" s="4">
        <f>IF(AND(I244="PREMIUM",Q244="YES",H244&gt;'azure-premium-disk-prices'!B5,H244&lt;'azure-premium-disk-prices'!B6),1+IF(M244="YES",1),"")</f>
        <v>0</v>
      </c>
      <c r="AR245" s="4">
        <f>IF(AND(I244="PREMIUM",Q244="YES",H244&gt;'azure-premium-disk-prices'!B6,H244&lt;'azure-premium-disk-prices'!B7),1+IF(M244="YES",1),"")</f>
        <v>0</v>
      </c>
      <c r="AS245" s="4">
        <f>IF(AND(I244="PREMIUM",Q244="YES",H244&gt;'azure-premium-disk-prices'!B7,H244&lt;'azure-premium-disk-prices'!B8),1+IF(M244="YES",1),"")</f>
        <v>0</v>
      </c>
      <c r="AT245" s="4">
        <f>IF(AND(I244="PREMIUM",Q244="YES",H244&gt;'azure-premium-disk-prices'!B8,H244&lt;'azure-premium-disk-prices'!B9),1+IF(M244="YES",1),"")</f>
        <v>0</v>
      </c>
      <c r="AU245" s="4">
        <f>IF(AND(M245="YES", Q245="YES"),1,"")</f>
        <v>0</v>
      </c>
      <c r="AV245" s="4">
        <f>IF(AND(J245="STANDARD", Q245="YES"), IF(M245="YES",2,1) ,"")</f>
        <v>0</v>
      </c>
      <c r="AW245" s="4">
        <f>IF( AND(J245="PREMIUM",  Q245="YES"), IF(M245="YES",2,1) ,"")</f>
        <v>0</v>
      </c>
    </row>
    <row r="246" spans="5:49">
      <c r="E246" s="3"/>
      <c r="F246" s="3"/>
      <c r="G246" s="3"/>
      <c r="H246" s="3"/>
      <c r="I246" s="3" t="s">
        <v>10</v>
      </c>
      <c r="J246" s="3" t="s">
        <v>10</v>
      </c>
      <c r="K246" s="3" t="s">
        <v>7</v>
      </c>
      <c r="L246" s="3" t="s">
        <v>7</v>
      </c>
      <c r="M246" s="3" t="s">
        <v>7</v>
      </c>
      <c r="N246" s="3">
        <v>730</v>
      </c>
      <c r="O246" s="3" t="s">
        <v>7</v>
      </c>
      <c r="P246" s="3" t="s">
        <v>3</v>
      </c>
      <c r="Q246" s="3">
        <f>IF(AND(E246&lt;&gt;"", F246&lt;&gt;"", G246&lt;&gt;"", H246&lt;&gt;"", I246&lt;&gt;"", J246&lt;&gt;"", K246&lt;&gt;"", L246&lt;&gt;"", M246&lt;&gt;"", N246&lt;&gt;"", O246&lt;&gt;""),"YES","NO")</f>
        <v>0</v>
      </c>
      <c r="R246" s="4">
        <f>IF(AD246=AA246, U246, IF(AD246=AB246,W246,Y246))</f>
        <v>0</v>
      </c>
      <c r="S246" s="4">
        <f>AD246</f>
        <v>0</v>
      </c>
      <c r="T246" s="4">
        <f> IF(AA246="" ,"",IF(AD246=AA246, "PAYG", IF(AD246=AB246,"1Y RI","3Y RI")))</f>
        <v>0</v>
      </c>
      <c r="U246" s="4">
        <f>IF(Q246="YES",VLOOKUP(V246 &amp; K246 &amp; L246,'azure-vm-prices-base'!G$2:H$118, 2, 0),"")</f>
        <v>0</v>
      </c>
      <c r="V246" s="4">
        <f>IF(Q246="YES", IF(O246="YES" , _xlfn.MINIFS('azure-vm-prices-base'!C$2:C$117, 'azure-vm-prices-base'!A$2:A$117,"&gt;="&amp;F246*(100-$B$2)/100, 'azure-vm-prices-base'!B$2:B$117,"&gt;="&amp;G246*(100-$B$2)/100, 'azure-vm-prices-base'!D$2:D$117,K246, 'azure-vm-prices-base'!E$2:E$117,L246), _xlfn.MINIFS('azure-vm-prices-base'!I$2:I$117, 'azure-vm-prices-base'!A$2:A$117,"&gt;="&amp;F246*(100-$B$2)/100, 'azure-vm-prices-base'!B$2:B$117,"&gt;="&amp;G246*(100-$B$2)/100, 'azure-vm-prices-base'!D$2:D$117,K246, 'azure-vm-prices-base'!E$2:E$117,L246)),"")</f>
        <v>0</v>
      </c>
      <c r="W246" s="4">
        <f>IF(Q246="YES",VLOOKUP(X246 &amp; K246 &amp; L246,'azure-vm-prices-1Y'!G$2:H$118  , 2, 0),"")</f>
        <v>0</v>
      </c>
      <c r="X246" s="4">
        <f>IF(Q246="YES", IF(O246="YES" , _xlfn.MINIFS('azure-vm-prices-1Y'!C$2:C$117,   'azure-vm-prices-1Y'!A$2:A$117  ,"&gt;="&amp;F246*(100-$B$2)/100, 'azure-vm-prices-1Y'!B$2:B$117  ,"&gt;="&amp;G246*(100-$B$2)/100, 'azure-vm-prices-1Y'!D$2:D$117,  K246, 'azure-vm-prices-1Y'!E$2:E$117,  L246), _xlfn.MINIFS('azure-vm-prices-1Y'!I$2:I$117,   'azure-vm-prices-1Y'!A$2:A$117  ,"&gt;="&amp;F246*(100-$B$2)/100, 'azure-vm-prices-1Y'!B$2:B$117,  "&gt;="&amp;G246*(100-$B$2)/100, 'azure-vm-prices-1Y'!D$2:D$117,  K246, 'azure-vm-prices-1Y'!E$2:E$117,  L246)),"")</f>
        <v>0</v>
      </c>
      <c r="Y246" s="4">
        <f>IF(Q246="YES",VLOOKUP(Z246 &amp; K246 &amp; L246,'azure-vm-prices-3Y'!G$2:H$118  , 2, 0),"")</f>
        <v>0</v>
      </c>
      <c r="Z246" s="4">
        <f>IF(Q246="YES", IF(O246="YES" , _xlfn.MINIFS('azure-vm-prices-3Y'!C$2:C$117,   'azure-vm-prices-3Y'!A$2:A$117  ,"&gt;="&amp;F246*(100-$B$2)/100, 'azure-vm-prices-3Y'!B$2:B$117  ,"&gt;="&amp;G246*(100-$B$2)/100, 'azure-vm-prices-3Y'!D$2:D$117,  K246, 'azure-vm-prices-3Y'!E$2:E$117,  L246), _xlfn.MINIFS('azure-vm-prices-3Y'!I$2:I$117,   'azure-vm-prices-3Y'!A$2:A$117  ,"&gt;="&amp;F246*(100-$B$2)/100, 'azure-vm-prices-3Y'!B$2:B$117,  "&gt;="&amp;G246*(100-$B$2)/100, 'azure-vm-prices-3Y'!D$2:D$117,  K246, 'azure-vm-prices-3Y'!E$2:E$117,  L246)),"")</f>
        <v>0</v>
      </c>
      <c r="AA246" s="4">
        <f>IF(Q246="YES",N246*V246*12,"")</f>
        <v>0</v>
      </c>
      <c r="AB246" s="4">
        <f>IF(Q246="YES",X246*8760,"")</f>
        <v>0</v>
      </c>
      <c r="AC246" s="4">
        <f>IF(Q246="YES",Z246*8760,"")</f>
        <v>0</v>
      </c>
      <c r="AD246" s="4">
        <f>IF(Q246="YES",IF(P246="YES", MIN(AA246:AC246), AA246),"")</f>
        <v>0</v>
      </c>
      <c r="AE246" s="4">
        <f>IF(AND(I246="STANDARD",Q246="YES",H246&lt;'azure-standard-disk-prices'!B2, H246&gt;0),1+IF(M246="YES",1),"")</f>
        <v>0</v>
      </c>
      <c r="AF246" s="4">
        <f>IF(AND(I246="STANDARD",Q246="YES",H246&gt;'azure-standard-disk-prices'!B2,H246&lt;'azure-standard-disk-prices'!B3),1+IF(M246="YES",1),"")</f>
        <v>0</v>
      </c>
      <c r="AG246" s="4">
        <f>IF(AND(I246="STANDARD",Q246="YES",H246&gt;'azure-standard-disk-prices'!B3,H246&lt;'azure-standard-disk-prices'!B4),1+IF(M246="YES",1),"")</f>
        <v>0</v>
      </c>
      <c r="AH246" s="4">
        <f>IF(AND(I246="STANDARD",Q246="YES",H246&gt;'azure-standard-disk-prices'!B4,H246&lt;'azure-standard-disk-prices'!B5),1+IF(M246="YES",1),"")</f>
        <v>0</v>
      </c>
      <c r="AI246" s="4">
        <f>IF(AND(I246="STANDARD",Q246="YES",H246&gt;'azure-standard-disk-prices'!B5,H246&lt;'azure-standard-disk-prices'!B6),1+IF(M246="YES",1),"")</f>
        <v>0</v>
      </c>
      <c r="AJ246" s="4">
        <f>IF(AND(I246="STANDARD",Q246="YES",H246&gt;'azure-standard-disk-prices'!B6,H246&lt;'azure-standard-disk-prices'!B7),1+IF(M246="YES",1),"")</f>
        <v>0</v>
      </c>
      <c r="AK246" s="4">
        <f>IF(AND(I246="STANDARD",Q246="YES",H246&gt;'azure-standard-disk-prices'!B7,H246&lt;'azure-standard-disk-prices'!B8),1+IF(M246="YES",1),"")</f>
        <v>0</v>
      </c>
      <c r="AL246" s="4">
        <f>IF(AND(I246="STANDARD",Q246="YES",H246&gt;'azure-standard-disk-prices'!B8,H246&lt;'azure-standard-disk-prices'!B9),1+IF(M246="YES",1),"")</f>
        <v>0</v>
      </c>
      <c r="AM246" s="4">
        <f>IF(AND(I245="PREMIUM",Q245="YES",H245&lt;'azure-premium-disk-prices'!B2,H245&gt;0),1+IF(M245="YES",1),"")</f>
        <v>0</v>
      </c>
      <c r="AN246" s="4">
        <f>IF(AND(I245="PREMIUM",Q245="YES",H245&gt;'azure-premium-disk-prices'!B2,H245&lt;'azure-premium-disk-prices'!B3),1+IF(M245="YES",1),"")</f>
        <v>0</v>
      </c>
      <c r="AO246" s="4">
        <f>IF(AND(I245="PREMIUM",Q245="YES",H245&gt;'azure-premium-disk-prices'!B3,H245&lt;'azure-premium-disk-prices'!B4),1+IF(M245="YES",1),"")</f>
        <v>0</v>
      </c>
      <c r="AP246" s="4">
        <f>IF(AND(I245="PREMIUM",Q245="YES",H245&gt;'azure-premium-disk-prices'!B4,H245&lt;'azure-premium-disk-prices'!B5),1+IF(M245="YES",1),"")</f>
        <v>0</v>
      </c>
      <c r="AQ246" s="4">
        <f>IF(AND(I245="PREMIUM",Q245="YES",H245&gt;'azure-premium-disk-prices'!B5,H245&lt;'azure-premium-disk-prices'!B6),1+IF(M245="YES",1),"")</f>
        <v>0</v>
      </c>
      <c r="AR246" s="4">
        <f>IF(AND(I245="PREMIUM",Q245="YES",H245&gt;'azure-premium-disk-prices'!B6,H245&lt;'azure-premium-disk-prices'!B7),1+IF(M245="YES",1),"")</f>
        <v>0</v>
      </c>
      <c r="AS246" s="4">
        <f>IF(AND(I245="PREMIUM",Q245="YES",H245&gt;'azure-premium-disk-prices'!B7,H245&lt;'azure-premium-disk-prices'!B8),1+IF(M245="YES",1),"")</f>
        <v>0</v>
      </c>
      <c r="AT246" s="4">
        <f>IF(AND(I245="PREMIUM",Q245="YES",H245&gt;'azure-premium-disk-prices'!B8,H245&lt;'azure-premium-disk-prices'!B9),1+IF(M245="YES",1),"")</f>
        <v>0</v>
      </c>
      <c r="AU246" s="4">
        <f>IF(AND(M246="YES", Q246="YES"),1,"")</f>
        <v>0</v>
      </c>
      <c r="AV246" s="4">
        <f>IF(AND(J246="STANDARD", Q246="YES"), IF(M246="YES",2,1) ,"")</f>
        <v>0</v>
      </c>
      <c r="AW246" s="4">
        <f>IF( AND(J246="PREMIUM",  Q246="YES"), IF(M246="YES",2,1) ,"")</f>
        <v>0</v>
      </c>
    </row>
    <row r="247" spans="5:49">
      <c r="E247" s="3"/>
      <c r="F247" s="3"/>
      <c r="G247" s="3"/>
      <c r="H247" s="3"/>
      <c r="I247" s="3" t="s">
        <v>10</v>
      </c>
      <c r="J247" s="3" t="s">
        <v>10</v>
      </c>
      <c r="K247" s="3" t="s">
        <v>7</v>
      </c>
      <c r="L247" s="3" t="s">
        <v>7</v>
      </c>
      <c r="M247" s="3" t="s">
        <v>7</v>
      </c>
      <c r="N247" s="3">
        <v>730</v>
      </c>
      <c r="O247" s="3" t="s">
        <v>7</v>
      </c>
      <c r="P247" s="3" t="s">
        <v>3</v>
      </c>
      <c r="Q247" s="3">
        <f>IF(AND(E247&lt;&gt;"", F247&lt;&gt;"", G247&lt;&gt;"", H247&lt;&gt;"", I247&lt;&gt;"", J247&lt;&gt;"", K247&lt;&gt;"", L247&lt;&gt;"", M247&lt;&gt;"", N247&lt;&gt;"", O247&lt;&gt;""),"YES","NO")</f>
        <v>0</v>
      </c>
      <c r="R247" s="4">
        <f>IF(AD247=AA247, U247, IF(AD247=AB247,W247,Y247))</f>
        <v>0</v>
      </c>
      <c r="S247" s="4">
        <f>AD247</f>
        <v>0</v>
      </c>
      <c r="T247" s="4">
        <f> IF(AA247="" ,"",IF(AD247=AA247, "PAYG", IF(AD247=AB247,"1Y RI","3Y RI")))</f>
        <v>0</v>
      </c>
      <c r="U247" s="4">
        <f>IF(Q247="YES",VLOOKUP(V247 &amp; K247 &amp; L247,'azure-vm-prices-base'!G$2:H$118, 2, 0),"")</f>
        <v>0</v>
      </c>
      <c r="V247" s="4">
        <f>IF(Q247="YES", IF(O247="YES" , _xlfn.MINIFS('azure-vm-prices-base'!C$2:C$117, 'azure-vm-prices-base'!A$2:A$117,"&gt;="&amp;F247*(100-$B$2)/100, 'azure-vm-prices-base'!B$2:B$117,"&gt;="&amp;G247*(100-$B$2)/100, 'azure-vm-prices-base'!D$2:D$117,K247, 'azure-vm-prices-base'!E$2:E$117,L247), _xlfn.MINIFS('azure-vm-prices-base'!I$2:I$117, 'azure-vm-prices-base'!A$2:A$117,"&gt;="&amp;F247*(100-$B$2)/100, 'azure-vm-prices-base'!B$2:B$117,"&gt;="&amp;G247*(100-$B$2)/100, 'azure-vm-prices-base'!D$2:D$117,K247, 'azure-vm-prices-base'!E$2:E$117,L247)),"")</f>
        <v>0</v>
      </c>
      <c r="W247" s="4">
        <f>IF(Q247="YES",VLOOKUP(X247 &amp; K247 &amp; L247,'azure-vm-prices-1Y'!G$2:H$118  , 2, 0),"")</f>
        <v>0</v>
      </c>
      <c r="X247" s="4">
        <f>IF(Q247="YES", IF(O247="YES" , _xlfn.MINIFS('azure-vm-prices-1Y'!C$2:C$117,   'azure-vm-prices-1Y'!A$2:A$117  ,"&gt;="&amp;F247*(100-$B$2)/100, 'azure-vm-prices-1Y'!B$2:B$117  ,"&gt;="&amp;G247*(100-$B$2)/100, 'azure-vm-prices-1Y'!D$2:D$117,  K247, 'azure-vm-prices-1Y'!E$2:E$117,  L247), _xlfn.MINIFS('azure-vm-prices-1Y'!I$2:I$117,   'azure-vm-prices-1Y'!A$2:A$117  ,"&gt;="&amp;F247*(100-$B$2)/100, 'azure-vm-prices-1Y'!B$2:B$117,  "&gt;="&amp;G247*(100-$B$2)/100, 'azure-vm-prices-1Y'!D$2:D$117,  K247, 'azure-vm-prices-1Y'!E$2:E$117,  L247)),"")</f>
        <v>0</v>
      </c>
      <c r="Y247" s="4">
        <f>IF(Q247="YES",VLOOKUP(Z247 &amp; K247 &amp; L247,'azure-vm-prices-3Y'!G$2:H$118  , 2, 0),"")</f>
        <v>0</v>
      </c>
      <c r="Z247" s="4">
        <f>IF(Q247="YES", IF(O247="YES" , _xlfn.MINIFS('azure-vm-prices-3Y'!C$2:C$117,   'azure-vm-prices-3Y'!A$2:A$117  ,"&gt;="&amp;F247*(100-$B$2)/100, 'azure-vm-prices-3Y'!B$2:B$117  ,"&gt;="&amp;G247*(100-$B$2)/100, 'azure-vm-prices-3Y'!D$2:D$117,  K247, 'azure-vm-prices-3Y'!E$2:E$117,  L247), _xlfn.MINIFS('azure-vm-prices-3Y'!I$2:I$117,   'azure-vm-prices-3Y'!A$2:A$117  ,"&gt;="&amp;F247*(100-$B$2)/100, 'azure-vm-prices-3Y'!B$2:B$117,  "&gt;="&amp;G247*(100-$B$2)/100, 'azure-vm-prices-3Y'!D$2:D$117,  K247, 'azure-vm-prices-3Y'!E$2:E$117,  L247)),"")</f>
        <v>0</v>
      </c>
      <c r="AA247" s="4">
        <f>IF(Q247="YES",N247*V247*12,"")</f>
        <v>0</v>
      </c>
      <c r="AB247" s="4">
        <f>IF(Q247="YES",X247*8760,"")</f>
        <v>0</v>
      </c>
      <c r="AC247" s="4">
        <f>IF(Q247="YES",Z247*8760,"")</f>
        <v>0</v>
      </c>
      <c r="AD247" s="4">
        <f>IF(Q247="YES",IF(P247="YES", MIN(AA247:AC247), AA247),"")</f>
        <v>0</v>
      </c>
      <c r="AE247" s="4">
        <f>IF(AND(I247="STANDARD",Q247="YES",H247&lt;'azure-standard-disk-prices'!B2, H247&gt;0),1+IF(M247="YES",1),"")</f>
        <v>0</v>
      </c>
      <c r="AF247" s="4">
        <f>IF(AND(I247="STANDARD",Q247="YES",H247&gt;'azure-standard-disk-prices'!B2,H247&lt;'azure-standard-disk-prices'!B3),1+IF(M247="YES",1),"")</f>
        <v>0</v>
      </c>
      <c r="AG247" s="4">
        <f>IF(AND(I247="STANDARD",Q247="YES",H247&gt;'azure-standard-disk-prices'!B3,H247&lt;'azure-standard-disk-prices'!B4),1+IF(M247="YES",1),"")</f>
        <v>0</v>
      </c>
      <c r="AH247" s="4">
        <f>IF(AND(I247="STANDARD",Q247="YES",H247&gt;'azure-standard-disk-prices'!B4,H247&lt;'azure-standard-disk-prices'!B5),1+IF(M247="YES",1),"")</f>
        <v>0</v>
      </c>
      <c r="AI247" s="4">
        <f>IF(AND(I247="STANDARD",Q247="YES",H247&gt;'azure-standard-disk-prices'!B5,H247&lt;'azure-standard-disk-prices'!B6),1+IF(M247="YES",1),"")</f>
        <v>0</v>
      </c>
      <c r="AJ247" s="4">
        <f>IF(AND(I247="STANDARD",Q247="YES",H247&gt;'azure-standard-disk-prices'!B6,H247&lt;'azure-standard-disk-prices'!B7),1+IF(M247="YES",1),"")</f>
        <v>0</v>
      </c>
      <c r="AK247" s="4">
        <f>IF(AND(I247="STANDARD",Q247="YES",H247&gt;'azure-standard-disk-prices'!B7,H247&lt;'azure-standard-disk-prices'!B8),1+IF(M247="YES",1),"")</f>
        <v>0</v>
      </c>
      <c r="AL247" s="4">
        <f>IF(AND(I247="STANDARD",Q247="YES",H247&gt;'azure-standard-disk-prices'!B8,H247&lt;'azure-standard-disk-prices'!B9),1+IF(M247="YES",1),"")</f>
        <v>0</v>
      </c>
      <c r="AM247" s="4">
        <f>IF(AND(I246="PREMIUM",Q246="YES",H246&lt;'azure-premium-disk-prices'!B2,H246&gt;0),1+IF(M246="YES",1),"")</f>
        <v>0</v>
      </c>
      <c r="AN247" s="4">
        <f>IF(AND(I246="PREMIUM",Q246="YES",H246&gt;'azure-premium-disk-prices'!B2,H246&lt;'azure-premium-disk-prices'!B3),1+IF(M246="YES",1),"")</f>
        <v>0</v>
      </c>
      <c r="AO247" s="4">
        <f>IF(AND(I246="PREMIUM",Q246="YES",H246&gt;'azure-premium-disk-prices'!B3,H246&lt;'azure-premium-disk-prices'!B4),1+IF(M246="YES",1),"")</f>
        <v>0</v>
      </c>
      <c r="AP247" s="4">
        <f>IF(AND(I246="PREMIUM",Q246="YES",H246&gt;'azure-premium-disk-prices'!B4,H246&lt;'azure-premium-disk-prices'!B5),1+IF(M246="YES",1),"")</f>
        <v>0</v>
      </c>
      <c r="AQ247" s="4">
        <f>IF(AND(I246="PREMIUM",Q246="YES",H246&gt;'azure-premium-disk-prices'!B5,H246&lt;'azure-premium-disk-prices'!B6),1+IF(M246="YES",1),"")</f>
        <v>0</v>
      </c>
      <c r="AR247" s="4">
        <f>IF(AND(I246="PREMIUM",Q246="YES",H246&gt;'azure-premium-disk-prices'!B6,H246&lt;'azure-premium-disk-prices'!B7),1+IF(M246="YES",1),"")</f>
        <v>0</v>
      </c>
      <c r="AS247" s="4">
        <f>IF(AND(I246="PREMIUM",Q246="YES",H246&gt;'azure-premium-disk-prices'!B7,H246&lt;'azure-premium-disk-prices'!B8),1+IF(M246="YES",1),"")</f>
        <v>0</v>
      </c>
      <c r="AT247" s="4">
        <f>IF(AND(I246="PREMIUM",Q246="YES",H246&gt;'azure-premium-disk-prices'!B8,H246&lt;'azure-premium-disk-prices'!B9),1+IF(M246="YES",1),"")</f>
        <v>0</v>
      </c>
      <c r="AU247" s="4">
        <f>IF(AND(M247="YES", Q247="YES"),1,"")</f>
        <v>0</v>
      </c>
      <c r="AV247" s="4">
        <f>IF(AND(J247="STANDARD", Q247="YES"), IF(M247="YES",2,1) ,"")</f>
        <v>0</v>
      </c>
      <c r="AW247" s="4">
        <f>IF( AND(J247="PREMIUM",  Q247="YES"), IF(M247="YES",2,1) ,"")</f>
        <v>0</v>
      </c>
    </row>
    <row r="248" spans="5:49">
      <c r="E248" s="3"/>
      <c r="F248" s="3"/>
      <c r="G248" s="3"/>
      <c r="H248" s="3"/>
      <c r="I248" s="3" t="s">
        <v>10</v>
      </c>
      <c r="J248" s="3" t="s">
        <v>10</v>
      </c>
      <c r="K248" s="3" t="s">
        <v>7</v>
      </c>
      <c r="L248" s="3" t="s">
        <v>7</v>
      </c>
      <c r="M248" s="3" t="s">
        <v>7</v>
      </c>
      <c r="N248" s="3">
        <v>730</v>
      </c>
      <c r="O248" s="3" t="s">
        <v>7</v>
      </c>
      <c r="P248" s="3" t="s">
        <v>3</v>
      </c>
      <c r="Q248" s="3">
        <f>IF(AND(E248&lt;&gt;"", F248&lt;&gt;"", G248&lt;&gt;"", H248&lt;&gt;"", I248&lt;&gt;"", J248&lt;&gt;"", K248&lt;&gt;"", L248&lt;&gt;"", M248&lt;&gt;"", N248&lt;&gt;"", O248&lt;&gt;""),"YES","NO")</f>
        <v>0</v>
      </c>
      <c r="R248" s="4">
        <f>IF(AD248=AA248, U248, IF(AD248=AB248,W248,Y248))</f>
        <v>0</v>
      </c>
      <c r="S248" s="4">
        <f>AD248</f>
        <v>0</v>
      </c>
      <c r="T248" s="4">
        <f> IF(AA248="" ,"",IF(AD248=AA248, "PAYG", IF(AD248=AB248,"1Y RI","3Y RI")))</f>
        <v>0</v>
      </c>
      <c r="U248" s="4">
        <f>IF(Q248="YES",VLOOKUP(V248 &amp; K248 &amp; L248,'azure-vm-prices-base'!G$2:H$118, 2, 0),"")</f>
        <v>0</v>
      </c>
      <c r="V248" s="4">
        <f>IF(Q248="YES", IF(O248="YES" , _xlfn.MINIFS('azure-vm-prices-base'!C$2:C$117, 'azure-vm-prices-base'!A$2:A$117,"&gt;="&amp;F248*(100-$B$2)/100, 'azure-vm-prices-base'!B$2:B$117,"&gt;="&amp;G248*(100-$B$2)/100, 'azure-vm-prices-base'!D$2:D$117,K248, 'azure-vm-prices-base'!E$2:E$117,L248), _xlfn.MINIFS('azure-vm-prices-base'!I$2:I$117, 'azure-vm-prices-base'!A$2:A$117,"&gt;="&amp;F248*(100-$B$2)/100, 'azure-vm-prices-base'!B$2:B$117,"&gt;="&amp;G248*(100-$B$2)/100, 'azure-vm-prices-base'!D$2:D$117,K248, 'azure-vm-prices-base'!E$2:E$117,L248)),"")</f>
        <v>0</v>
      </c>
      <c r="W248" s="4">
        <f>IF(Q248="YES",VLOOKUP(X248 &amp; K248 &amp; L248,'azure-vm-prices-1Y'!G$2:H$118  , 2, 0),"")</f>
        <v>0</v>
      </c>
      <c r="X248" s="4">
        <f>IF(Q248="YES", IF(O248="YES" , _xlfn.MINIFS('azure-vm-prices-1Y'!C$2:C$117,   'azure-vm-prices-1Y'!A$2:A$117  ,"&gt;="&amp;F248*(100-$B$2)/100, 'azure-vm-prices-1Y'!B$2:B$117  ,"&gt;="&amp;G248*(100-$B$2)/100, 'azure-vm-prices-1Y'!D$2:D$117,  K248, 'azure-vm-prices-1Y'!E$2:E$117,  L248), _xlfn.MINIFS('azure-vm-prices-1Y'!I$2:I$117,   'azure-vm-prices-1Y'!A$2:A$117  ,"&gt;="&amp;F248*(100-$B$2)/100, 'azure-vm-prices-1Y'!B$2:B$117,  "&gt;="&amp;G248*(100-$B$2)/100, 'azure-vm-prices-1Y'!D$2:D$117,  K248, 'azure-vm-prices-1Y'!E$2:E$117,  L248)),"")</f>
        <v>0</v>
      </c>
      <c r="Y248" s="4">
        <f>IF(Q248="YES",VLOOKUP(Z248 &amp; K248 &amp; L248,'azure-vm-prices-3Y'!G$2:H$118  , 2, 0),"")</f>
        <v>0</v>
      </c>
      <c r="Z248" s="4">
        <f>IF(Q248="YES", IF(O248="YES" , _xlfn.MINIFS('azure-vm-prices-3Y'!C$2:C$117,   'azure-vm-prices-3Y'!A$2:A$117  ,"&gt;="&amp;F248*(100-$B$2)/100, 'azure-vm-prices-3Y'!B$2:B$117  ,"&gt;="&amp;G248*(100-$B$2)/100, 'azure-vm-prices-3Y'!D$2:D$117,  K248, 'azure-vm-prices-3Y'!E$2:E$117,  L248), _xlfn.MINIFS('azure-vm-prices-3Y'!I$2:I$117,   'azure-vm-prices-3Y'!A$2:A$117  ,"&gt;="&amp;F248*(100-$B$2)/100, 'azure-vm-prices-3Y'!B$2:B$117,  "&gt;="&amp;G248*(100-$B$2)/100, 'azure-vm-prices-3Y'!D$2:D$117,  K248, 'azure-vm-prices-3Y'!E$2:E$117,  L248)),"")</f>
        <v>0</v>
      </c>
      <c r="AA248" s="4">
        <f>IF(Q248="YES",N248*V248*12,"")</f>
        <v>0</v>
      </c>
      <c r="AB248" s="4">
        <f>IF(Q248="YES",X248*8760,"")</f>
        <v>0</v>
      </c>
      <c r="AC248" s="4">
        <f>IF(Q248="YES",Z248*8760,"")</f>
        <v>0</v>
      </c>
      <c r="AD248" s="4">
        <f>IF(Q248="YES",IF(P248="YES", MIN(AA248:AC248), AA248),"")</f>
        <v>0</v>
      </c>
      <c r="AE248" s="4">
        <f>IF(AND(I248="STANDARD",Q248="YES",H248&lt;'azure-standard-disk-prices'!B2, H248&gt;0),1+IF(M248="YES",1),"")</f>
        <v>0</v>
      </c>
      <c r="AF248" s="4">
        <f>IF(AND(I248="STANDARD",Q248="YES",H248&gt;'azure-standard-disk-prices'!B2,H248&lt;'azure-standard-disk-prices'!B3),1+IF(M248="YES",1),"")</f>
        <v>0</v>
      </c>
      <c r="AG248" s="4">
        <f>IF(AND(I248="STANDARD",Q248="YES",H248&gt;'azure-standard-disk-prices'!B3,H248&lt;'azure-standard-disk-prices'!B4),1+IF(M248="YES",1),"")</f>
        <v>0</v>
      </c>
      <c r="AH248" s="4">
        <f>IF(AND(I248="STANDARD",Q248="YES",H248&gt;'azure-standard-disk-prices'!B4,H248&lt;'azure-standard-disk-prices'!B5),1+IF(M248="YES",1),"")</f>
        <v>0</v>
      </c>
      <c r="AI248" s="4">
        <f>IF(AND(I248="STANDARD",Q248="YES",H248&gt;'azure-standard-disk-prices'!B5,H248&lt;'azure-standard-disk-prices'!B6),1+IF(M248="YES",1),"")</f>
        <v>0</v>
      </c>
      <c r="AJ248" s="4">
        <f>IF(AND(I248="STANDARD",Q248="YES",H248&gt;'azure-standard-disk-prices'!B6,H248&lt;'azure-standard-disk-prices'!B7),1+IF(M248="YES",1),"")</f>
        <v>0</v>
      </c>
      <c r="AK248" s="4">
        <f>IF(AND(I248="STANDARD",Q248="YES",H248&gt;'azure-standard-disk-prices'!B7,H248&lt;'azure-standard-disk-prices'!B8),1+IF(M248="YES",1),"")</f>
        <v>0</v>
      </c>
      <c r="AL248" s="4">
        <f>IF(AND(I248="STANDARD",Q248="YES",H248&gt;'azure-standard-disk-prices'!B8,H248&lt;'azure-standard-disk-prices'!B9),1+IF(M248="YES",1),"")</f>
        <v>0</v>
      </c>
      <c r="AM248" s="4">
        <f>IF(AND(I247="PREMIUM",Q247="YES",H247&lt;'azure-premium-disk-prices'!B2,H247&gt;0),1+IF(M247="YES",1),"")</f>
        <v>0</v>
      </c>
      <c r="AN248" s="4">
        <f>IF(AND(I247="PREMIUM",Q247="YES",H247&gt;'azure-premium-disk-prices'!B2,H247&lt;'azure-premium-disk-prices'!B3),1+IF(M247="YES",1),"")</f>
        <v>0</v>
      </c>
      <c r="AO248" s="4">
        <f>IF(AND(I247="PREMIUM",Q247="YES",H247&gt;'azure-premium-disk-prices'!B3,H247&lt;'azure-premium-disk-prices'!B4),1+IF(M247="YES",1),"")</f>
        <v>0</v>
      </c>
      <c r="AP248" s="4">
        <f>IF(AND(I247="PREMIUM",Q247="YES",H247&gt;'azure-premium-disk-prices'!B4,H247&lt;'azure-premium-disk-prices'!B5),1+IF(M247="YES",1),"")</f>
        <v>0</v>
      </c>
      <c r="AQ248" s="4">
        <f>IF(AND(I247="PREMIUM",Q247="YES",H247&gt;'azure-premium-disk-prices'!B5,H247&lt;'azure-premium-disk-prices'!B6),1+IF(M247="YES",1),"")</f>
        <v>0</v>
      </c>
      <c r="AR248" s="4">
        <f>IF(AND(I247="PREMIUM",Q247="YES",H247&gt;'azure-premium-disk-prices'!B6,H247&lt;'azure-premium-disk-prices'!B7),1+IF(M247="YES",1),"")</f>
        <v>0</v>
      </c>
      <c r="AS248" s="4">
        <f>IF(AND(I247="PREMIUM",Q247="YES",H247&gt;'azure-premium-disk-prices'!B7,H247&lt;'azure-premium-disk-prices'!B8),1+IF(M247="YES",1),"")</f>
        <v>0</v>
      </c>
      <c r="AT248" s="4">
        <f>IF(AND(I247="PREMIUM",Q247="YES",H247&gt;'azure-premium-disk-prices'!B8,H247&lt;'azure-premium-disk-prices'!B9),1+IF(M247="YES",1),"")</f>
        <v>0</v>
      </c>
      <c r="AU248" s="4">
        <f>IF(AND(M248="YES", Q248="YES"),1,"")</f>
        <v>0</v>
      </c>
      <c r="AV248" s="4">
        <f>IF(AND(J248="STANDARD", Q248="YES"), IF(M248="YES",2,1) ,"")</f>
        <v>0</v>
      </c>
      <c r="AW248" s="4">
        <f>IF( AND(J248="PREMIUM",  Q248="YES"), IF(M248="YES",2,1) ,"")</f>
        <v>0</v>
      </c>
    </row>
    <row r="249" spans="5:49">
      <c r="E249" s="3"/>
      <c r="F249" s="3"/>
      <c r="G249" s="3"/>
      <c r="H249" s="3"/>
      <c r="I249" s="3" t="s">
        <v>10</v>
      </c>
      <c r="J249" s="3" t="s">
        <v>10</v>
      </c>
      <c r="K249" s="3" t="s">
        <v>7</v>
      </c>
      <c r="L249" s="3" t="s">
        <v>7</v>
      </c>
      <c r="M249" s="3" t="s">
        <v>7</v>
      </c>
      <c r="N249" s="3">
        <v>730</v>
      </c>
      <c r="O249" s="3" t="s">
        <v>7</v>
      </c>
      <c r="P249" s="3" t="s">
        <v>3</v>
      </c>
      <c r="Q249" s="3">
        <f>IF(AND(E249&lt;&gt;"", F249&lt;&gt;"", G249&lt;&gt;"", H249&lt;&gt;"", I249&lt;&gt;"", J249&lt;&gt;"", K249&lt;&gt;"", L249&lt;&gt;"", M249&lt;&gt;"", N249&lt;&gt;"", O249&lt;&gt;""),"YES","NO")</f>
        <v>0</v>
      </c>
      <c r="R249" s="4">
        <f>IF(AD249=AA249, U249, IF(AD249=AB249,W249,Y249))</f>
        <v>0</v>
      </c>
      <c r="S249" s="4">
        <f>AD249</f>
        <v>0</v>
      </c>
      <c r="T249" s="4">
        <f> IF(AA249="" ,"",IF(AD249=AA249, "PAYG", IF(AD249=AB249,"1Y RI","3Y RI")))</f>
        <v>0</v>
      </c>
      <c r="U249" s="4">
        <f>IF(Q249="YES",VLOOKUP(V249 &amp; K249 &amp; L249,'azure-vm-prices-base'!G$2:H$118, 2, 0),"")</f>
        <v>0</v>
      </c>
      <c r="V249" s="4">
        <f>IF(Q249="YES", IF(O249="YES" , _xlfn.MINIFS('azure-vm-prices-base'!C$2:C$117, 'azure-vm-prices-base'!A$2:A$117,"&gt;="&amp;F249*(100-$B$2)/100, 'azure-vm-prices-base'!B$2:B$117,"&gt;="&amp;G249*(100-$B$2)/100, 'azure-vm-prices-base'!D$2:D$117,K249, 'azure-vm-prices-base'!E$2:E$117,L249), _xlfn.MINIFS('azure-vm-prices-base'!I$2:I$117, 'azure-vm-prices-base'!A$2:A$117,"&gt;="&amp;F249*(100-$B$2)/100, 'azure-vm-prices-base'!B$2:B$117,"&gt;="&amp;G249*(100-$B$2)/100, 'azure-vm-prices-base'!D$2:D$117,K249, 'azure-vm-prices-base'!E$2:E$117,L249)),"")</f>
        <v>0</v>
      </c>
      <c r="W249" s="4">
        <f>IF(Q249="YES",VLOOKUP(X249 &amp; K249 &amp; L249,'azure-vm-prices-1Y'!G$2:H$118  , 2, 0),"")</f>
        <v>0</v>
      </c>
      <c r="X249" s="4">
        <f>IF(Q249="YES", IF(O249="YES" , _xlfn.MINIFS('azure-vm-prices-1Y'!C$2:C$117,   'azure-vm-prices-1Y'!A$2:A$117  ,"&gt;="&amp;F249*(100-$B$2)/100, 'azure-vm-prices-1Y'!B$2:B$117  ,"&gt;="&amp;G249*(100-$B$2)/100, 'azure-vm-prices-1Y'!D$2:D$117,  K249, 'azure-vm-prices-1Y'!E$2:E$117,  L249), _xlfn.MINIFS('azure-vm-prices-1Y'!I$2:I$117,   'azure-vm-prices-1Y'!A$2:A$117  ,"&gt;="&amp;F249*(100-$B$2)/100, 'azure-vm-prices-1Y'!B$2:B$117,  "&gt;="&amp;G249*(100-$B$2)/100, 'azure-vm-prices-1Y'!D$2:D$117,  K249, 'azure-vm-prices-1Y'!E$2:E$117,  L249)),"")</f>
        <v>0</v>
      </c>
      <c r="Y249" s="4">
        <f>IF(Q249="YES",VLOOKUP(Z249 &amp; K249 &amp; L249,'azure-vm-prices-3Y'!G$2:H$118  , 2, 0),"")</f>
        <v>0</v>
      </c>
      <c r="Z249" s="4">
        <f>IF(Q249="YES", IF(O249="YES" , _xlfn.MINIFS('azure-vm-prices-3Y'!C$2:C$117,   'azure-vm-prices-3Y'!A$2:A$117  ,"&gt;="&amp;F249*(100-$B$2)/100, 'azure-vm-prices-3Y'!B$2:B$117  ,"&gt;="&amp;G249*(100-$B$2)/100, 'azure-vm-prices-3Y'!D$2:D$117,  K249, 'azure-vm-prices-3Y'!E$2:E$117,  L249), _xlfn.MINIFS('azure-vm-prices-3Y'!I$2:I$117,   'azure-vm-prices-3Y'!A$2:A$117  ,"&gt;="&amp;F249*(100-$B$2)/100, 'azure-vm-prices-3Y'!B$2:B$117,  "&gt;="&amp;G249*(100-$B$2)/100, 'azure-vm-prices-3Y'!D$2:D$117,  K249, 'azure-vm-prices-3Y'!E$2:E$117,  L249)),"")</f>
        <v>0</v>
      </c>
      <c r="AA249" s="4">
        <f>IF(Q249="YES",N249*V249*12,"")</f>
        <v>0</v>
      </c>
      <c r="AB249" s="4">
        <f>IF(Q249="YES",X249*8760,"")</f>
        <v>0</v>
      </c>
      <c r="AC249" s="4">
        <f>IF(Q249="YES",Z249*8760,"")</f>
        <v>0</v>
      </c>
      <c r="AD249" s="4">
        <f>IF(Q249="YES",IF(P249="YES", MIN(AA249:AC249), AA249),"")</f>
        <v>0</v>
      </c>
      <c r="AE249" s="4">
        <f>IF(AND(I249="STANDARD",Q249="YES",H249&lt;'azure-standard-disk-prices'!B2, H249&gt;0),1+IF(M249="YES",1),"")</f>
        <v>0</v>
      </c>
      <c r="AF249" s="4">
        <f>IF(AND(I249="STANDARD",Q249="YES",H249&gt;'azure-standard-disk-prices'!B2,H249&lt;'azure-standard-disk-prices'!B3),1+IF(M249="YES",1),"")</f>
        <v>0</v>
      </c>
      <c r="AG249" s="4">
        <f>IF(AND(I249="STANDARD",Q249="YES",H249&gt;'azure-standard-disk-prices'!B3,H249&lt;'azure-standard-disk-prices'!B4),1+IF(M249="YES",1),"")</f>
        <v>0</v>
      </c>
      <c r="AH249" s="4">
        <f>IF(AND(I249="STANDARD",Q249="YES",H249&gt;'azure-standard-disk-prices'!B4,H249&lt;'azure-standard-disk-prices'!B5),1+IF(M249="YES",1),"")</f>
        <v>0</v>
      </c>
      <c r="AI249" s="4">
        <f>IF(AND(I249="STANDARD",Q249="YES",H249&gt;'azure-standard-disk-prices'!B5,H249&lt;'azure-standard-disk-prices'!B6),1+IF(M249="YES",1),"")</f>
        <v>0</v>
      </c>
      <c r="AJ249" s="4">
        <f>IF(AND(I249="STANDARD",Q249="YES",H249&gt;'azure-standard-disk-prices'!B6,H249&lt;'azure-standard-disk-prices'!B7),1+IF(M249="YES",1),"")</f>
        <v>0</v>
      </c>
      <c r="AK249" s="4">
        <f>IF(AND(I249="STANDARD",Q249="YES",H249&gt;'azure-standard-disk-prices'!B7,H249&lt;'azure-standard-disk-prices'!B8),1+IF(M249="YES",1),"")</f>
        <v>0</v>
      </c>
      <c r="AL249" s="4">
        <f>IF(AND(I249="STANDARD",Q249="YES",H249&gt;'azure-standard-disk-prices'!B8,H249&lt;'azure-standard-disk-prices'!B9),1+IF(M249="YES",1),"")</f>
        <v>0</v>
      </c>
      <c r="AM249" s="4">
        <f>IF(AND(I248="PREMIUM",Q248="YES",H248&lt;'azure-premium-disk-prices'!B2,H248&gt;0),1+IF(M248="YES",1),"")</f>
        <v>0</v>
      </c>
      <c r="AN249" s="4">
        <f>IF(AND(I248="PREMIUM",Q248="YES",H248&gt;'azure-premium-disk-prices'!B2,H248&lt;'azure-premium-disk-prices'!B3),1+IF(M248="YES",1),"")</f>
        <v>0</v>
      </c>
      <c r="AO249" s="4">
        <f>IF(AND(I248="PREMIUM",Q248="YES",H248&gt;'azure-premium-disk-prices'!B3,H248&lt;'azure-premium-disk-prices'!B4),1+IF(M248="YES",1),"")</f>
        <v>0</v>
      </c>
      <c r="AP249" s="4">
        <f>IF(AND(I248="PREMIUM",Q248="YES",H248&gt;'azure-premium-disk-prices'!B4,H248&lt;'azure-premium-disk-prices'!B5),1+IF(M248="YES",1),"")</f>
        <v>0</v>
      </c>
      <c r="AQ249" s="4">
        <f>IF(AND(I248="PREMIUM",Q248="YES",H248&gt;'azure-premium-disk-prices'!B5,H248&lt;'azure-premium-disk-prices'!B6),1+IF(M248="YES",1),"")</f>
        <v>0</v>
      </c>
      <c r="AR249" s="4">
        <f>IF(AND(I248="PREMIUM",Q248="YES",H248&gt;'azure-premium-disk-prices'!B6,H248&lt;'azure-premium-disk-prices'!B7),1+IF(M248="YES",1),"")</f>
        <v>0</v>
      </c>
      <c r="AS249" s="4">
        <f>IF(AND(I248="PREMIUM",Q248="YES",H248&gt;'azure-premium-disk-prices'!B7,H248&lt;'azure-premium-disk-prices'!B8),1+IF(M248="YES",1),"")</f>
        <v>0</v>
      </c>
      <c r="AT249" s="4">
        <f>IF(AND(I248="PREMIUM",Q248="YES",H248&gt;'azure-premium-disk-prices'!B8,H248&lt;'azure-premium-disk-prices'!B9),1+IF(M248="YES",1),"")</f>
        <v>0</v>
      </c>
      <c r="AU249" s="4">
        <f>IF(AND(M249="YES", Q249="YES"),1,"")</f>
        <v>0</v>
      </c>
      <c r="AV249" s="4">
        <f>IF(AND(J249="STANDARD", Q249="YES"), IF(M249="YES",2,1) ,"")</f>
        <v>0</v>
      </c>
      <c r="AW249" s="4">
        <f>IF( AND(J249="PREMIUM",  Q249="YES"), IF(M249="YES",2,1) ,"")</f>
        <v>0</v>
      </c>
    </row>
    <row r="250" spans="5:49">
      <c r="E250" s="3"/>
      <c r="F250" s="3"/>
      <c r="G250" s="3"/>
      <c r="H250" s="3"/>
      <c r="I250" s="3" t="s">
        <v>10</v>
      </c>
      <c r="J250" s="3" t="s">
        <v>10</v>
      </c>
      <c r="K250" s="3" t="s">
        <v>7</v>
      </c>
      <c r="L250" s="3" t="s">
        <v>7</v>
      </c>
      <c r="M250" s="3" t="s">
        <v>7</v>
      </c>
      <c r="N250" s="3">
        <v>730</v>
      </c>
      <c r="O250" s="3" t="s">
        <v>7</v>
      </c>
      <c r="P250" s="3" t="s">
        <v>3</v>
      </c>
      <c r="Q250" s="3">
        <f>IF(AND(E250&lt;&gt;"", F250&lt;&gt;"", G250&lt;&gt;"", H250&lt;&gt;"", I250&lt;&gt;"", J250&lt;&gt;"", K250&lt;&gt;"", L250&lt;&gt;"", M250&lt;&gt;"", N250&lt;&gt;"", O250&lt;&gt;""),"YES","NO")</f>
        <v>0</v>
      </c>
      <c r="R250" s="4">
        <f>IF(AD250=AA250, U250, IF(AD250=AB250,W250,Y250))</f>
        <v>0</v>
      </c>
      <c r="S250" s="4">
        <f>AD250</f>
        <v>0</v>
      </c>
      <c r="T250" s="4">
        <f> IF(AA250="" ,"",IF(AD250=AA250, "PAYG", IF(AD250=AB250,"1Y RI","3Y RI")))</f>
        <v>0</v>
      </c>
      <c r="U250" s="4">
        <f>IF(Q250="YES",VLOOKUP(V250 &amp; K250 &amp; L250,'azure-vm-prices-base'!G$2:H$118, 2, 0),"")</f>
        <v>0</v>
      </c>
      <c r="V250" s="4">
        <f>IF(Q250="YES", IF(O250="YES" , _xlfn.MINIFS('azure-vm-prices-base'!C$2:C$117, 'azure-vm-prices-base'!A$2:A$117,"&gt;="&amp;F250*(100-$B$2)/100, 'azure-vm-prices-base'!B$2:B$117,"&gt;="&amp;G250*(100-$B$2)/100, 'azure-vm-prices-base'!D$2:D$117,K250, 'azure-vm-prices-base'!E$2:E$117,L250), _xlfn.MINIFS('azure-vm-prices-base'!I$2:I$117, 'azure-vm-prices-base'!A$2:A$117,"&gt;="&amp;F250*(100-$B$2)/100, 'azure-vm-prices-base'!B$2:B$117,"&gt;="&amp;G250*(100-$B$2)/100, 'azure-vm-prices-base'!D$2:D$117,K250, 'azure-vm-prices-base'!E$2:E$117,L250)),"")</f>
        <v>0</v>
      </c>
      <c r="W250" s="4">
        <f>IF(Q250="YES",VLOOKUP(X250 &amp; K250 &amp; L250,'azure-vm-prices-1Y'!G$2:H$118  , 2, 0),"")</f>
        <v>0</v>
      </c>
      <c r="X250" s="4">
        <f>IF(Q250="YES", IF(O250="YES" , _xlfn.MINIFS('azure-vm-prices-1Y'!C$2:C$117,   'azure-vm-prices-1Y'!A$2:A$117  ,"&gt;="&amp;F250*(100-$B$2)/100, 'azure-vm-prices-1Y'!B$2:B$117  ,"&gt;="&amp;G250*(100-$B$2)/100, 'azure-vm-prices-1Y'!D$2:D$117,  K250, 'azure-vm-prices-1Y'!E$2:E$117,  L250), _xlfn.MINIFS('azure-vm-prices-1Y'!I$2:I$117,   'azure-vm-prices-1Y'!A$2:A$117  ,"&gt;="&amp;F250*(100-$B$2)/100, 'azure-vm-prices-1Y'!B$2:B$117,  "&gt;="&amp;G250*(100-$B$2)/100, 'azure-vm-prices-1Y'!D$2:D$117,  K250, 'azure-vm-prices-1Y'!E$2:E$117,  L250)),"")</f>
        <v>0</v>
      </c>
      <c r="Y250" s="4">
        <f>IF(Q250="YES",VLOOKUP(Z250 &amp; K250 &amp; L250,'azure-vm-prices-3Y'!G$2:H$118  , 2, 0),"")</f>
        <v>0</v>
      </c>
      <c r="Z250" s="4">
        <f>IF(Q250="YES", IF(O250="YES" , _xlfn.MINIFS('azure-vm-prices-3Y'!C$2:C$117,   'azure-vm-prices-3Y'!A$2:A$117  ,"&gt;="&amp;F250*(100-$B$2)/100, 'azure-vm-prices-3Y'!B$2:B$117  ,"&gt;="&amp;G250*(100-$B$2)/100, 'azure-vm-prices-3Y'!D$2:D$117,  K250, 'azure-vm-prices-3Y'!E$2:E$117,  L250), _xlfn.MINIFS('azure-vm-prices-3Y'!I$2:I$117,   'azure-vm-prices-3Y'!A$2:A$117  ,"&gt;="&amp;F250*(100-$B$2)/100, 'azure-vm-prices-3Y'!B$2:B$117,  "&gt;="&amp;G250*(100-$B$2)/100, 'azure-vm-prices-3Y'!D$2:D$117,  K250, 'azure-vm-prices-3Y'!E$2:E$117,  L250)),"")</f>
        <v>0</v>
      </c>
      <c r="AA250" s="4">
        <f>IF(Q250="YES",N250*V250*12,"")</f>
        <v>0</v>
      </c>
      <c r="AB250" s="4">
        <f>IF(Q250="YES",X250*8760,"")</f>
        <v>0</v>
      </c>
      <c r="AC250" s="4">
        <f>IF(Q250="YES",Z250*8760,"")</f>
        <v>0</v>
      </c>
      <c r="AD250" s="4">
        <f>IF(Q250="YES",IF(P250="YES", MIN(AA250:AC250), AA250),"")</f>
        <v>0</v>
      </c>
      <c r="AE250" s="4">
        <f>IF(AND(I250="STANDARD",Q250="YES",H250&lt;'azure-standard-disk-prices'!B2, H250&gt;0),1+IF(M250="YES",1),"")</f>
        <v>0</v>
      </c>
      <c r="AF250" s="4">
        <f>IF(AND(I250="STANDARD",Q250="YES",H250&gt;'azure-standard-disk-prices'!B2,H250&lt;'azure-standard-disk-prices'!B3),1+IF(M250="YES",1),"")</f>
        <v>0</v>
      </c>
      <c r="AG250" s="4">
        <f>IF(AND(I250="STANDARD",Q250="YES",H250&gt;'azure-standard-disk-prices'!B3,H250&lt;'azure-standard-disk-prices'!B4),1+IF(M250="YES",1),"")</f>
        <v>0</v>
      </c>
      <c r="AH250" s="4">
        <f>IF(AND(I250="STANDARD",Q250="YES",H250&gt;'azure-standard-disk-prices'!B4,H250&lt;'azure-standard-disk-prices'!B5),1+IF(M250="YES",1),"")</f>
        <v>0</v>
      </c>
      <c r="AI250" s="4">
        <f>IF(AND(I250="STANDARD",Q250="YES",H250&gt;'azure-standard-disk-prices'!B5,H250&lt;'azure-standard-disk-prices'!B6),1+IF(M250="YES",1),"")</f>
        <v>0</v>
      </c>
      <c r="AJ250" s="4">
        <f>IF(AND(I250="STANDARD",Q250="YES",H250&gt;'azure-standard-disk-prices'!B6,H250&lt;'azure-standard-disk-prices'!B7),1+IF(M250="YES",1),"")</f>
        <v>0</v>
      </c>
      <c r="AK250" s="4">
        <f>IF(AND(I250="STANDARD",Q250="YES",H250&gt;'azure-standard-disk-prices'!B7,H250&lt;'azure-standard-disk-prices'!B8),1+IF(M250="YES",1),"")</f>
        <v>0</v>
      </c>
      <c r="AL250" s="4">
        <f>IF(AND(I250="STANDARD",Q250="YES",H250&gt;'azure-standard-disk-prices'!B8,H250&lt;'azure-standard-disk-prices'!B9),1+IF(M250="YES",1),"")</f>
        <v>0</v>
      </c>
      <c r="AM250" s="4">
        <f>IF(AND(I249="PREMIUM",Q249="YES",H249&lt;'azure-premium-disk-prices'!B2,H249&gt;0),1+IF(M249="YES",1),"")</f>
        <v>0</v>
      </c>
      <c r="AN250" s="4">
        <f>IF(AND(I249="PREMIUM",Q249="YES",H249&gt;'azure-premium-disk-prices'!B2,H249&lt;'azure-premium-disk-prices'!B3),1+IF(M249="YES",1),"")</f>
        <v>0</v>
      </c>
      <c r="AO250" s="4">
        <f>IF(AND(I249="PREMIUM",Q249="YES",H249&gt;'azure-premium-disk-prices'!B3,H249&lt;'azure-premium-disk-prices'!B4),1+IF(M249="YES",1),"")</f>
        <v>0</v>
      </c>
      <c r="AP250" s="4">
        <f>IF(AND(I249="PREMIUM",Q249="YES",H249&gt;'azure-premium-disk-prices'!B4,H249&lt;'azure-premium-disk-prices'!B5),1+IF(M249="YES",1),"")</f>
        <v>0</v>
      </c>
      <c r="AQ250" s="4">
        <f>IF(AND(I249="PREMIUM",Q249="YES",H249&gt;'azure-premium-disk-prices'!B5,H249&lt;'azure-premium-disk-prices'!B6),1+IF(M249="YES",1),"")</f>
        <v>0</v>
      </c>
      <c r="AR250" s="4">
        <f>IF(AND(I249="PREMIUM",Q249="YES",H249&gt;'azure-premium-disk-prices'!B6,H249&lt;'azure-premium-disk-prices'!B7),1+IF(M249="YES",1),"")</f>
        <v>0</v>
      </c>
      <c r="AS250" s="4">
        <f>IF(AND(I249="PREMIUM",Q249="YES",H249&gt;'azure-premium-disk-prices'!B7,H249&lt;'azure-premium-disk-prices'!B8),1+IF(M249="YES",1),"")</f>
        <v>0</v>
      </c>
      <c r="AT250" s="4">
        <f>IF(AND(I249="PREMIUM",Q249="YES",H249&gt;'azure-premium-disk-prices'!B8,H249&lt;'azure-premium-disk-prices'!B9),1+IF(M249="YES",1),"")</f>
        <v>0</v>
      </c>
      <c r="AU250" s="4">
        <f>IF(AND(M250="YES", Q250="YES"),1,"")</f>
        <v>0</v>
      </c>
      <c r="AV250" s="4">
        <f>IF(AND(J250="STANDARD", Q250="YES"), IF(M250="YES",2,1) ,"")</f>
        <v>0</v>
      </c>
      <c r="AW250" s="4">
        <f>IF( AND(J250="PREMIUM",  Q250="YES"), IF(M250="YES",2,1) ,"")</f>
        <v>0</v>
      </c>
    </row>
  </sheetData>
  <mergeCells count="4">
    <mergeCell ref="A1:B1"/>
    <mergeCell ref="A10:C10"/>
    <mergeCell ref="A29:C29"/>
    <mergeCell ref="A4:B4"/>
  </mergeCells>
  <conditionalFormatting sqref="Q1:Q251">
    <cfRule type="cellIs" dxfId="0" priority="1" operator="equal">
      <formula>"YES"</formula>
    </cfRule>
  </conditionalFormatting>
  <dataValidations count="8">
    <dataValidation type="whole" allowBlank="1" showInputMessage="1" showErrorMessage="1" promptTitle="Enter an integer:" prompt="between 0 and 100 on how better % Azure perf is" sqref="B2">
      <formula1>0</formula1>
      <formula2>100</formula2>
    </dataValidation>
    <dataValidation type="list" allowBlank="1" showInputMessage="1" showErrorMessage="1" sqref="P2:P251">
      <formula1>"YES,NO"</formula1>
    </dataValidation>
    <dataValidation type="list" allowBlank="1" showInputMessage="1" showErrorMessage="1" sqref="L2:L251">
      <formula1>"YES,NO"</formula1>
    </dataValidation>
    <dataValidation type="list" allowBlank="1" showInputMessage="1" showErrorMessage="1" sqref="M2:M251">
      <formula1>"YES,NO"</formula1>
    </dataValidation>
    <dataValidation type="list" allowBlank="1" showInputMessage="1" showErrorMessage="1" sqref="I2:I251">
      <formula1>"STANDARD,PREMIUM"</formula1>
    </dataValidation>
    <dataValidation type="list" allowBlank="1" showInputMessage="1" showErrorMessage="1" sqref="O2:O251">
      <formula1>"YES,NO"</formula1>
    </dataValidation>
    <dataValidation type="list" allowBlank="1" showInputMessage="1" showErrorMessage="1" sqref="J2:J251">
      <formula1>"STANDARD,PREMIUM"</formula1>
    </dataValidation>
    <dataValidation type="list" allowBlank="1" showInputMessage="1" showErrorMessage="1" sqref="K2:K251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cols>
    <col min="3" max="3" width="12.7109375" customWidth="1"/>
    <col min="4" max="6" width="9.7109375" customWidth="1"/>
    <col min="7" max="7" width="0" customWidth="1"/>
    <col min="8" max="8" width="20.7109375" customWidth="1"/>
    <col min="9" max="9" width="0" customWidth="1"/>
  </cols>
  <sheetData>
    <row r="1" spans="1:9">
      <c r="A1" s="1" t="s">
        <v>14</v>
      </c>
      <c r="B1" s="1" t="s">
        <v>4</v>
      </c>
      <c r="C1" s="1" t="s">
        <v>74</v>
      </c>
      <c r="D1" s="1" t="s">
        <v>16</v>
      </c>
      <c r="E1" s="1" t="s">
        <v>6</v>
      </c>
      <c r="F1" s="1" t="s">
        <v>75</v>
      </c>
      <c r="H1" s="1" t="s">
        <v>76</v>
      </c>
    </row>
    <row r="2" spans="1:9">
      <c r="A2" s="3">
        <v>1</v>
      </c>
      <c r="B2" s="3">
        <v>0.75</v>
      </c>
      <c r="C2" s="3">
        <v>0.016866</v>
      </c>
      <c r="D2" s="3" t="s">
        <v>7</v>
      </c>
      <c r="E2" s="3" t="s">
        <v>7</v>
      </c>
      <c r="F2" s="3" t="s">
        <v>7</v>
      </c>
      <c r="G2" s="3">
        <f>CONCATENATE(C2,D2,E2)</f>
        <v>0</v>
      </c>
      <c r="H2" s="3" t="s">
        <v>77</v>
      </c>
      <c r="I2" s="3">
        <v>0.016866</v>
      </c>
    </row>
    <row r="3" spans="1:9">
      <c r="A3" s="3">
        <v>1</v>
      </c>
      <c r="B3" s="3">
        <v>1.75</v>
      </c>
      <c r="C3" s="3">
        <v>0.050598</v>
      </c>
      <c r="D3" s="3" t="s">
        <v>7</v>
      </c>
      <c r="E3" s="3" t="s">
        <v>7</v>
      </c>
      <c r="F3" s="3" t="s">
        <v>7</v>
      </c>
      <c r="G3" s="3">
        <f>CONCATENATE(C3,D3,E3)</f>
        <v>0</v>
      </c>
      <c r="H3" s="3" t="s">
        <v>78</v>
      </c>
      <c r="I3" s="3">
        <v>0.050598</v>
      </c>
    </row>
    <row r="4" spans="1:9">
      <c r="A4" s="3">
        <v>8</v>
      </c>
      <c r="B4" s="3">
        <v>56</v>
      </c>
      <c r="C4" s="3">
        <v>0.7564400999999999</v>
      </c>
      <c r="D4" s="3" t="s">
        <v>3</v>
      </c>
      <c r="E4" s="3" t="s">
        <v>7</v>
      </c>
      <c r="F4" s="3" t="s">
        <v>7</v>
      </c>
      <c r="G4" s="3">
        <f>CONCATENATE(C4,D4,E4)</f>
        <v>0</v>
      </c>
      <c r="H4" s="3" t="s">
        <v>79</v>
      </c>
      <c r="I4" s="3">
        <v>0.7564400999999999</v>
      </c>
    </row>
    <row r="5" spans="1:9">
      <c r="A5" s="3">
        <v>16</v>
      </c>
      <c r="B5" s="3">
        <v>112</v>
      </c>
      <c r="C5" s="3">
        <v>1.5128802</v>
      </c>
      <c r="D5" s="3" t="s">
        <v>3</v>
      </c>
      <c r="E5" s="3" t="s">
        <v>7</v>
      </c>
      <c r="F5" s="3" t="s">
        <v>7</v>
      </c>
      <c r="G5" s="3">
        <f>CONCATENATE(C5,D5,E5)</f>
        <v>0</v>
      </c>
      <c r="H5" s="3" t="s">
        <v>80</v>
      </c>
      <c r="I5" s="3">
        <v>1.5128802</v>
      </c>
    </row>
    <row r="6" spans="1:9">
      <c r="A6" s="3">
        <v>1</v>
      </c>
      <c r="B6" s="3">
        <v>2</v>
      </c>
      <c r="C6" s="3">
        <v>0.0345753</v>
      </c>
      <c r="D6" s="3" t="s">
        <v>7</v>
      </c>
      <c r="E6" s="3" t="s">
        <v>7</v>
      </c>
      <c r="F6" s="3" t="s">
        <v>7</v>
      </c>
      <c r="G6" s="3">
        <f>CONCATENATE(C6,D6,E6)</f>
        <v>0</v>
      </c>
      <c r="H6" s="3" t="s">
        <v>81</v>
      </c>
      <c r="I6" s="3">
        <v>0.0345753</v>
      </c>
    </row>
    <row r="7" spans="1:9">
      <c r="A7" s="3">
        <v>2</v>
      </c>
      <c r="B7" s="3">
        <v>3.5</v>
      </c>
      <c r="C7" s="3">
        <v>0.101196</v>
      </c>
      <c r="D7" s="3" t="s">
        <v>7</v>
      </c>
      <c r="E7" s="3" t="s">
        <v>7</v>
      </c>
      <c r="F7" s="3" t="s">
        <v>7</v>
      </c>
      <c r="G7" s="3">
        <f>CONCATENATE(C7,D7,E7)</f>
        <v>0</v>
      </c>
      <c r="H7" s="3" t="s">
        <v>82</v>
      </c>
      <c r="I7" s="3">
        <v>0.101196</v>
      </c>
    </row>
    <row r="8" spans="1:9">
      <c r="A8" s="3">
        <v>2</v>
      </c>
      <c r="B8" s="3">
        <v>16</v>
      </c>
      <c r="C8" s="3">
        <v>0.1045692</v>
      </c>
      <c r="D8" s="3" t="s">
        <v>7</v>
      </c>
      <c r="E8" s="3" t="s">
        <v>7</v>
      </c>
      <c r="F8" s="3" t="s">
        <v>7</v>
      </c>
      <c r="G8" s="3">
        <f>CONCATENATE(C8,D8,E8)</f>
        <v>0</v>
      </c>
      <c r="H8" s="3" t="s">
        <v>83</v>
      </c>
      <c r="I8" s="3">
        <v>0.1045692</v>
      </c>
    </row>
    <row r="9" spans="1:9">
      <c r="A9" s="3">
        <v>2</v>
      </c>
      <c r="B9" s="3">
        <v>4</v>
      </c>
      <c r="C9" s="3">
        <v>0.0733671</v>
      </c>
      <c r="D9" s="3" t="s">
        <v>7</v>
      </c>
      <c r="E9" s="3" t="s">
        <v>7</v>
      </c>
      <c r="F9" s="3" t="s">
        <v>7</v>
      </c>
      <c r="G9" s="3">
        <f>CONCATENATE(C9,D9,E9)</f>
        <v>0</v>
      </c>
      <c r="H9" s="3" t="s">
        <v>84</v>
      </c>
      <c r="I9" s="3">
        <v>0.0733671</v>
      </c>
    </row>
    <row r="10" spans="1:9">
      <c r="A10" s="3">
        <v>4</v>
      </c>
      <c r="B10" s="3">
        <v>7</v>
      </c>
      <c r="C10" s="3">
        <v>0.202392</v>
      </c>
      <c r="D10" s="3" t="s">
        <v>7</v>
      </c>
      <c r="E10" s="3" t="s">
        <v>7</v>
      </c>
      <c r="F10" s="3" t="s">
        <v>7</v>
      </c>
      <c r="G10" s="3">
        <f>CONCATENATE(C10,D10,E10)</f>
        <v>0</v>
      </c>
      <c r="H10" s="3" t="s">
        <v>85</v>
      </c>
      <c r="I10" s="3">
        <v>0.202392</v>
      </c>
    </row>
    <row r="11" spans="1:9">
      <c r="A11" s="3">
        <v>8</v>
      </c>
      <c r="B11" s="3">
        <v>14</v>
      </c>
      <c r="C11" s="3">
        <v>0.404784</v>
      </c>
      <c r="D11" s="3" t="s">
        <v>7</v>
      </c>
      <c r="E11" s="3" t="s">
        <v>7</v>
      </c>
      <c r="F11" s="3" t="s">
        <v>7</v>
      </c>
      <c r="G11" s="3">
        <f>CONCATENATE(C11,D11,E11)</f>
        <v>0</v>
      </c>
      <c r="H11" s="3" t="s">
        <v>86</v>
      </c>
      <c r="I11" s="3">
        <v>0.404784</v>
      </c>
    </row>
    <row r="12" spans="1:9">
      <c r="A12" s="3">
        <v>4</v>
      </c>
      <c r="B12" s="3">
        <v>32</v>
      </c>
      <c r="C12" s="3">
        <v>0.219258</v>
      </c>
      <c r="D12" s="3" t="s">
        <v>7</v>
      </c>
      <c r="E12" s="3" t="s">
        <v>7</v>
      </c>
      <c r="F12" s="3" t="s">
        <v>7</v>
      </c>
      <c r="G12" s="3">
        <f>CONCATENATE(C12,D12,E12)</f>
        <v>0</v>
      </c>
      <c r="H12" s="3" t="s">
        <v>87</v>
      </c>
      <c r="I12" s="3">
        <v>0.219258</v>
      </c>
    </row>
    <row r="13" spans="1:9">
      <c r="A13" s="3">
        <v>4</v>
      </c>
      <c r="B13" s="3">
        <v>8</v>
      </c>
      <c r="C13" s="3">
        <v>0.1543239</v>
      </c>
      <c r="D13" s="3" t="s">
        <v>7</v>
      </c>
      <c r="E13" s="3" t="s">
        <v>7</v>
      </c>
      <c r="F13" s="3" t="s">
        <v>7</v>
      </c>
      <c r="G13" s="3">
        <f>CONCATENATE(C13,D13,E13)</f>
        <v>0</v>
      </c>
      <c r="H13" s="3" t="s">
        <v>88</v>
      </c>
      <c r="I13" s="3">
        <v>0.1543239</v>
      </c>
    </row>
    <row r="14" spans="1:9">
      <c r="A14" s="3">
        <v>2</v>
      </c>
      <c r="B14" s="3">
        <v>14</v>
      </c>
      <c r="C14" s="3">
        <v>0.227691</v>
      </c>
      <c r="D14" s="3" t="s">
        <v>3</v>
      </c>
      <c r="E14" s="3" t="s">
        <v>7</v>
      </c>
      <c r="F14" s="3" t="s">
        <v>7</v>
      </c>
      <c r="G14" s="3">
        <f>CONCATENATE(C14,D14,E14)</f>
        <v>0</v>
      </c>
      <c r="H14" s="3" t="s">
        <v>89</v>
      </c>
      <c r="I14" s="3">
        <v>0.227691</v>
      </c>
    </row>
    <row r="15" spans="1:9">
      <c r="A15" s="3">
        <v>4</v>
      </c>
      <c r="B15" s="3">
        <v>28</v>
      </c>
      <c r="C15" s="3">
        <v>0.455382</v>
      </c>
      <c r="D15" s="3" t="s">
        <v>3</v>
      </c>
      <c r="E15" s="3" t="s">
        <v>7</v>
      </c>
      <c r="F15" s="3" t="s">
        <v>7</v>
      </c>
      <c r="G15" s="3">
        <f>CONCATENATE(C15,D15,E15)</f>
        <v>0</v>
      </c>
      <c r="H15" s="3" t="s">
        <v>90</v>
      </c>
      <c r="I15" s="3">
        <v>0.455382</v>
      </c>
    </row>
    <row r="16" spans="1:9">
      <c r="A16" s="3">
        <v>8</v>
      </c>
      <c r="B16" s="3">
        <v>56</v>
      </c>
      <c r="C16" s="3">
        <v>0.910764</v>
      </c>
      <c r="D16" s="3" t="s">
        <v>3</v>
      </c>
      <c r="E16" s="3" t="s">
        <v>7</v>
      </c>
      <c r="F16" s="3" t="s">
        <v>7</v>
      </c>
      <c r="G16" s="3">
        <f>CONCATENATE(C16,D16,E16)</f>
        <v>0</v>
      </c>
      <c r="H16" s="3" t="s">
        <v>91</v>
      </c>
      <c r="I16" s="3">
        <v>0.910764</v>
      </c>
    </row>
    <row r="17" spans="1:9">
      <c r="A17" s="3">
        <v>8</v>
      </c>
      <c r="B17" s="3">
        <v>56</v>
      </c>
      <c r="C17" s="3">
        <v>0.9453393</v>
      </c>
      <c r="D17" s="3" t="s">
        <v>3</v>
      </c>
      <c r="E17" s="3" t="s">
        <v>7</v>
      </c>
      <c r="F17" s="3" t="s">
        <v>7</v>
      </c>
      <c r="G17" s="3">
        <f>CONCATENATE(C17,D17,E17)</f>
        <v>0</v>
      </c>
      <c r="H17" s="3" t="s">
        <v>92</v>
      </c>
      <c r="I17" s="3">
        <v>0.9453393</v>
      </c>
    </row>
    <row r="18" spans="1:9">
      <c r="A18" s="3">
        <v>8</v>
      </c>
      <c r="B18" s="3">
        <v>64</v>
      </c>
      <c r="C18" s="3">
        <v>0.4604418</v>
      </c>
      <c r="D18" s="3" t="s">
        <v>7</v>
      </c>
      <c r="E18" s="3" t="s">
        <v>7</v>
      </c>
      <c r="F18" s="3" t="s">
        <v>7</v>
      </c>
      <c r="G18" s="3">
        <f>CONCATENATE(C18,D18,E18)</f>
        <v>0</v>
      </c>
      <c r="H18" s="3" t="s">
        <v>93</v>
      </c>
      <c r="I18" s="3">
        <v>0.4604418</v>
      </c>
    </row>
    <row r="19" spans="1:9">
      <c r="A19" s="3">
        <v>8</v>
      </c>
      <c r="B19" s="3">
        <v>16</v>
      </c>
      <c r="C19" s="3">
        <v>0.3229839</v>
      </c>
      <c r="D19" s="3" t="s">
        <v>7</v>
      </c>
      <c r="E19" s="3" t="s">
        <v>7</v>
      </c>
      <c r="F19" s="3" t="s">
        <v>7</v>
      </c>
      <c r="G19" s="3">
        <f>CONCATENATE(C19,D19,E19)</f>
        <v>0</v>
      </c>
      <c r="H19" s="3" t="s">
        <v>94</v>
      </c>
      <c r="I19" s="3">
        <v>0.3229839</v>
      </c>
    </row>
    <row r="20" spans="1:9">
      <c r="A20" s="3">
        <v>16</v>
      </c>
      <c r="B20" s="3">
        <v>112</v>
      </c>
      <c r="C20" s="3">
        <v>1.8915219</v>
      </c>
      <c r="D20" s="3" t="s">
        <v>3</v>
      </c>
      <c r="E20" s="3" t="s">
        <v>7</v>
      </c>
      <c r="F20" s="3" t="s">
        <v>7</v>
      </c>
      <c r="G20" s="3">
        <f>CONCATENATE(C20,D20,E20)</f>
        <v>0</v>
      </c>
      <c r="H20" s="3" t="s">
        <v>95</v>
      </c>
      <c r="I20" s="3">
        <v>1.8915219</v>
      </c>
    </row>
    <row r="21" spans="1:9">
      <c r="A21" s="3">
        <v>1</v>
      </c>
      <c r="B21" s="3">
        <v>2</v>
      </c>
      <c r="C21" s="3">
        <v>0.02049219</v>
      </c>
      <c r="D21" s="3" t="s">
        <v>7</v>
      </c>
      <c r="E21" s="3" t="s">
        <v>7</v>
      </c>
      <c r="F21" s="3" t="s">
        <v>3</v>
      </c>
      <c r="G21" s="3">
        <f>CONCATENATE(C21,D21,E21)</f>
        <v>0</v>
      </c>
      <c r="H21" s="3" t="s">
        <v>96</v>
      </c>
      <c r="I21" s="3">
        <v>10000.02049219</v>
      </c>
    </row>
    <row r="22" spans="1:9">
      <c r="A22" s="3">
        <v>1</v>
      </c>
      <c r="B22" s="3">
        <v>1</v>
      </c>
      <c r="C22" s="3">
        <v>0.01062558</v>
      </c>
      <c r="D22" s="3" t="s">
        <v>7</v>
      </c>
      <c r="E22" s="3" t="s">
        <v>7</v>
      </c>
      <c r="F22" s="3" t="s">
        <v>3</v>
      </c>
      <c r="G22" s="3">
        <f>CONCATENATE(C22,D22,E22)</f>
        <v>0</v>
      </c>
      <c r="H22" s="3" t="s">
        <v>97</v>
      </c>
      <c r="I22" s="3">
        <v>10000.01062558</v>
      </c>
    </row>
    <row r="23" spans="1:9">
      <c r="A23" s="3">
        <v>2</v>
      </c>
      <c r="B23" s="3">
        <v>8</v>
      </c>
      <c r="C23" s="3">
        <v>0.08196876</v>
      </c>
      <c r="D23" s="3" t="s">
        <v>7</v>
      </c>
      <c r="E23" s="3" t="s">
        <v>7</v>
      </c>
      <c r="F23" s="3" t="s">
        <v>3</v>
      </c>
      <c r="G23" s="3">
        <f>CONCATENATE(C23,D23,E23)</f>
        <v>0</v>
      </c>
      <c r="H23" s="3" t="s">
        <v>98</v>
      </c>
      <c r="I23" s="3">
        <v>10000.08196876</v>
      </c>
    </row>
    <row r="24" spans="1:9">
      <c r="A24" s="3">
        <v>2</v>
      </c>
      <c r="B24" s="3">
        <v>4</v>
      </c>
      <c r="C24" s="3">
        <v>0.04098438</v>
      </c>
      <c r="D24" s="3" t="s">
        <v>7</v>
      </c>
      <c r="E24" s="3" t="s">
        <v>7</v>
      </c>
      <c r="F24" s="3" t="s">
        <v>3</v>
      </c>
      <c r="G24" s="3">
        <f>CONCATENATE(C24,D24,E24)</f>
        <v>0</v>
      </c>
      <c r="H24" s="3" t="s">
        <v>99</v>
      </c>
      <c r="I24" s="3">
        <v>10000.04098438</v>
      </c>
    </row>
    <row r="25" spans="1:9">
      <c r="A25" s="3">
        <v>4</v>
      </c>
      <c r="B25" s="3">
        <v>16</v>
      </c>
      <c r="C25" s="3">
        <v>0.16393752</v>
      </c>
      <c r="D25" s="3" t="s">
        <v>7</v>
      </c>
      <c r="E25" s="3" t="s">
        <v>7</v>
      </c>
      <c r="F25" s="3" t="s">
        <v>3</v>
      </c>
      <c r="G25" s="3">
        <f>CONCATENATE(C25,D25,E25)</f>
        <v>0</v>
      </c>
      <c r="H25" s="3" t="s">
        <v>100</v>
      </c>
      <c r="I25" s="3">
        <v>10000.16393752</v>
      </c>
    </row>
    <row r="26" spans="1:9">
      <c r="A26" s="3">
        <v>8</v>
      </c>
      <c r="B26" s="3">
        <v>32</v>
      </c>
      <c r="C26" s="3">
        <v>0.32787504</v>
      </c>
      <c r="D26" s="3" t="s">
        <v>7</v>
      </c>
      <c r="E26" s="3" t="s">
        <v>7</v>
      </c>
      <c r="F26" s="3" t="s">
        <v>3</v>
      </c>
      <c r="G26" s="3">
        <f>CONCATENATE(C26,D26,E26)</f>
        <v>0</v>
      </c>
      <c r="H26" s="3" t="s">
        <v>101</v>
      </c>
      <c r="I26" s="3">
        <v>10000.32787504</v>
      </c>
    </row>
    <row r="27" spans="1:9">
      <c r="A27" s="3">
        <v>1</v>
      </c>
      <c r="B27" s="3">
        <v>3.5</v>
      </c>
      <c r="C27" s="3">
        <v>0.0708372</v>
      </c>
      <c r="D27" s="3" t="s">
        <v>7</v>
      </c>
      <c r="E27" s="3" t="s">
        <v>7</v>
      </c>
      <c r="F27" s="3" t="s">
        <v>7</v>
      </c>
      <c r="G27" s="3">
        <f>CONCATENATE(C27,D27,E27)</f>
        <v>0</v>
      </c>
      <c r="H27" s="3" t="s">
        <v>102</v>
      </c>
      <c r="I27" s="3">
        <v>0.0708372</v>
      </c>
    </row>
    <row r="28" spans="1:9">
      <c r="A28" s="3">
        <v>2</v>
      </c>
      <c r="B28" s="3">
        <v>14</v>
      </c>
      <c r="C28" s="3">
        <v>0.1888992</v>
      </c>
      <c r="D28" s="3" t="s">
        <v>3</v>
      </c>
      <c r="E28" s="3" t="s">
        <v>7</v>
      </c>
      <c r="F28" s="3" t="s">
        <v>7</v>
      </c>
      <c r="G28" s="3">
        <f>CONCATENATE(C28,D28,E28)</f>
        <v>0</v>
      </c>
      <c r="H28" s="3" t="s">
        <v>103</v>
      </c>
      <c r="I28" s="3">
        <v>0.1888992</v>
      </c>
    </row>
    <row r="29" spans="1:9">
      <c r="A29" s="3">
        <v>2</v>
      </c>
      <c r="B29" s="3">
        <v>14</v>
      </c>
      <c r="C29" s="3">
        <v>0.160227</v>
      </c>
      <c r="D29" s="3" t="s">
        <v>7</v>
      </c>
      <c r="E29" s="3" t="s">
        <v>7</v>
      </c>
      <c r="F29" s="3" t="s">
        <v>7</v>
      </c>
      <c r="G29" s="3">
        <f>CONCATENATE(C29,D29,E29)</f>
        <v>0</v>
      </c>
      <c r="H29" s="3" t="s">
        <v>104</v>
      </c>
      <c r="I29" s="3">
        <v>0.160227</v>
      </c>
    </row>
    <row r="30" spans="1:9">
      <c r="A30" s="3">
        <v>4</v>
      </c>
      <c r="B30" s="3">
        <v>28</v>
      </c>
      <c r="C30" s="3">
        <v>0.3786417</v>
      </c>
      <c r="D30" s="3" t="s">
        <v>3</v>
      </c>
      <c r="E30" s="3" t="s">
        <v>7</v>
      </c>
      <c r="F30" s="3" t="s">
        <v>7</v>
      </c>
      <c r="G30" s="3">
        <f>CONCATENATE(C30,D30,E30)</f>
        <v>0</v>
      </c>
      <c r="H30" s="3" t="s">
        <v>105</v>
      </c>
      <c r="I30" s="3">
        <v>0.3786417</v>
      </c>
    </row>
    <row r="31" spans="1:9">
      <c r="A31" s="3">
        <v>4</v>
      </c>
      <c r="B31" s="3">
        <v>28</v>
      </c>
      <c r="C31" s="3">
        <v>0.3196107</v>
      </c>
      <c r="D31" s="3" t="s">
        <v>7</v>
      </c>
      <c r="E31" s="3" t="s">
        <v>7</v>
      </c>
      <c r="F31" s="3" t="s">
        <v>7</v>
      </c>
      <c r="G31" s="3">
        <f>CONCATENATE(C31,D31,E31)</f>
        <v>0</v>
      </c>
      <c r="H31" s="3" t="s">
        <v>106</v>
      </c>
      <c r="I31" s="3">
        <v>0.3196107</v>
      </c>
    </row>
    <row r="32" spans="1:9">
      <c r="A32" s="3">
        <v>8</v>
      </c>
      <c r="B32" s="3">
        <v>56</v>
      </c>
      <c r="C32" s="3">
        <v>0.7564400999999999</v>
      </c>
      <c r="D32" s="3" t="s">
        <v>3</v>
      </c>
      <c r="E32" s="3" t="s">
        <v>7</v>
      </c>
      <c r="F32" s="3" t="s">
        <v>7</v>
      </c>
      <c r="G32" s="3">
        <f>CONCATENATE(C32,D32,E32)</f>
        <v>0</v>
      </c>
      <c r="H32" s="3" t="s">
        <v>107</v>
      </c>
      <c r="I32" s="3">
        <v>0.7564400999999999</v>
      </c>
    </row>
    <row r="33" spans="1:9">
      <c r="A33" s="3">
        <v>8</v>
      </c>
      <c r="B33" s="3">
        <v>56</v>
      </c>
      <c r="C33" s="3">
        <v>0.6400647</v>
      </c>
      <c r="D33" s="3" t="s">
        <v>7</v>
      </c>
      <c r="E33" s="3" t="s">
        <v>7</v>
      </c>
      <c r="F33" s="3" t="s">
        <v>7</v>
      </c>
      <c r="G33" s="3">
        <f>CONCATENATE(C33,D33,E33)</f>
        <v>0</v>
      </c>
      <c r="H33" s="3" t="s">
        <v>108</v>
      </c>
      <c r="I33" s="3">
        <v>0.6400647</v>
      </c>
    </row>
    <row r="34" spans="1:9">
      <c r="A34" s="3">
        <v>16</v>
      </c>
      <c r="B34" s="3">
        <v>112</v>
      </c>
      <c r="C34" s="3">
        <v>1.4917977</v>
      </c>
      <c r="D34" s="3" t="s">
        <v>3</v>
      </c>
      <c r="E34" s="3" t="s">
        <v>7</v>
      </c>
      <c r="F34" s="3" t="s">
        <v>7</v>
      </c>
      <c r="G34" s="3">
        <f>CONCATENATE(C34,D34,E34)</f>
        <v>0</v>
      </c>
      <c r="H34" s="3" t="s">
        <v>109</v>
      </c>
      <c r="I34" s="3">
        <v>1.4917977</v>
      </c>
    </row>
    <row r="35" spans="1:9">
      <c r="A35" s="3">
        <v>16</v>
      </c>
      <c r="B35" s="3">
        <v>112</v>
      </c>
      <c r="C35" s="3">
        <v>1.2801294</v>
      </c>
      <c r="D35" s="3" t="s">
        <v>7</v>
      </c>
      <c r="E35" s="3" t="s">
        <v>7</v>
      </c>
      <c r="F35" s="3" t="s">
        <v>7</v>
      </c>
      <c r="G35" s="3">
        <f>CONCATENATE(C35,D35,E35)</f>
        <v>0</v>
      </c>
      <c r="H35" s="3" t="s">
        <v>110</v>
      </c>
      <c r="I35" s="3">
        <v>1.2801294</v>
      </c>
    </row>
    <row r="36" spans="1:9">
      <c r="A36" s="3">
        <v>20</v>
      </c>
      <c r="B36" s="3">
        <v>140</v>
      </c>
      <c r="C36" s="3">
        <v>1.5997401</v>
      </c>
      <c r="D36" s="3" t="s">
        <v>7</v>
      </c>
      <c r="E36" s="3" t="s">
        <v>7</v>
      </c>
      <c r="F36" s="3" t="s">
        <v>7</v>
      </c>
      <c r="G36" s="3">
        <f>CONCATENATE(C36,D36,E36)</f>
        <v>0</v>
      </c>
      <c r="H36" s="3" t="s">
        <v>111</v>
      </c>
      <c r="I36" s="3">
        <v>1.5997401</v>
      </c>
    </row>
    <row r="37" spans="1:9">
      <c r="A37" s="3">
        <v>16</v>
      </c>
      <c r="B37" s="3">
        <v>64</v>
      </c>
      <c r="C37" s="3">
        <v>0.809568</v>
      </c>
      <c r="D37" s="3" t="s">
        <v>7</v>
      </c>
      <c r="E37" s="3" t="s">
        <v>7</v>
      </c>
      <c r="F37" s="3" t="s">
        <v>7</v>
      </c>
      <c r="G37" s="3">
        <f>CONCATENATE(C37,D37,E37)</f>
        <v>0</v>
      </c>
      <c r="H37" s="3" t="s">
        <v>112</v>
      </c>
      <c r="I37" s="3">
        <v>0.809568</v>
      </c>
    </row>
    <row r="38" spans="1:9">
      <c r="A38" s="3">
        <v>16</v>
      </c>
      <c r="B38" s="3">
        <v>64</v>
      </c>
      <c r="C38" s="3">
        <v>0.809568</v>
      </c>
      <c r="D38" s="3" t="s">
        <v>7</v>
      </c>
      <c r="E38" s="3" t="s">
        <v>7</v>
      </c>
      <c r="F38" s="3" t="s">
        <v>7</v>
      </c>
      <c r="G38" s="3">
        <f>CONCATENATE(C38,D38,E38)</f>
        <v>0</v>
      </c>
      <c r="H38" s="3" t="s">
        <v>113</v>
      </c>
      <c r="I38" s="3">
        <v>0.809568</v>
      </c>
    </row>
    <row r="39" spans="1:9">
      <c r="A39" s="3">
        <v>1</v>
      </c>
      <c r="B39" s="3">
        <v>3.5</v>
      </c>
      <c r="C39" s="3">
        <v>0.0573444</v>
      </c>
      <c r="D39" s="3" t="s">
        <v>7</v>
      </c>
      <c r="E39" s="3" t="s">
        <v>7</v>
      </c>
      <c r="F39" s="3" t="s">
        <v>7</v>
      </c>
      <c r="G39" s="3">
        <f>CONCATENATE(C39,D39,E39)</f>
        <v>0</v>
      </c>
      <c r="H39" s="3" t="s">
        <v>114</v>
      </c>
      <c r="I39" s="3">
        <v>0.0573444</v>
      </c>
    </row>
    <row r="40" spans="1:9">
      <c r="A40" s="3">
        <v>2</v>
      </c>
      <c r="B40" s="3">
        <v>7</v>
      </c>
      <c r="C40" s="3">
        <v>0.1416744</v>
      </c>
      <c r="D40" s="3" t="s">
        <v>7</v>
      </c>
      <c r="E40" s="3" t="s">
        <v>7</v>
      </c>
      <c r="F40" s="3" t="s">
        <v>7</v>
      </c>
      <c r="G40" s="3">
        <f>CONCATENATE(C40,D40,E40)</f>
        <v>0</v>
      </c>
      <c r="H40" s="3" t="s">
        <v>115</v>
      </c>
      <c r="I40" s="3">
        <v>0.1416744</v>
      </c>
    </row>
    <row r="41" spans="1:9">
      <c r="A41" s="3">
        <v>2</v>
      </c>
      <c r="B41" s="3">
        <v>8</v>
      </c>
      <c r="C41" s="3">
        <v>0.101196</v>
      </c>
      <c r="D41" s="3" t="s">
        <v>7</v>
      </c>
      <c r="E41" s="3" t="s">
        <v>7</v>
      </c>
      <c r="F41" s="3" t="s">
        <v>7</v>
      </c>
      <c r="G41" s="3">
        <f>CONCATENATE(C41,D41,E41)</f>
        <v>0</v>
      </c>
      <c r="H41" s="3" t="s">
        <v>116</v>
      </c>
      <c r="I41" s="3">
        <v>0.101196</v>
      </c>
    </row>
    <row r="42" spans="1:9">
      <c r="A42" s="3">
        <v>2</v>
      </c>
      <c r="B42" s="3">
        <v>7</v>
      </c>
      <c r="C42" s="3">
        <v>0.1146888</v>
      </c>
      <c r="D42" s="3" t="s">
        <v>7</v>
      </c>
      <c r="E42" s="3" t="s">
        <v>7</v>
      </c>
      <c r="F42" s="3" t="s">
        <v>7</v>
      </c>
      <c r="G42" s="3">
        <f>CONCATENATE(C42,D42,E42)</f>
        <v>0</v>
      </c>
      <c r="H42" s="3" t="s">
        <v>117</v>
      </c>
      <c r="I42" s="3">
        <v>0.1146888</v>
      </c>
    </row>
    <row r="43" spans="1:9">
      <c r="A43" s="3">
        <v>2</v>
      </c>
      <c r="B43" s="3">
        <v>8</v>
      </c>
      <c r="C43" s="3">
        <v>0.101196</v>
      </c>
      <c r="D43" s="3" t="s">
        <v>7</v>
      </c>
      <c r="E43" s="3" t="s">
        <v>7</v>
      </c>
      <c r="F43" s="3" t="s">
        <v>7</v>
      </c>
      <c r="G43" s="3">
        <f>CONCATENATE(C43,D43,E43)</f>
        <v>0</v>
      </c>
      <c r="H43" s="3" t="s">
        <v>118</v>
      </c>
      <c r="I43" s="3">
        <v>0.101196</v>
      </c>
    </row>
    <row r="44" spans="1:9">
      <c r="A44" s="3">
        <v>4</v>
      </c>
      <c r="B44" s="3">
        <v>14</v>
      </c>
      <c r="C44" s="3">
        <v>0.2833488</v>
      </c>
      <c r="D44" s="3" t="s">
        <v>7</v>
      </c>
      <c r="E44" s="3" t="s">
        <v>7</v>
      </c>
      <c r="F44" s="3" t="s">
        <v>7</v>
      </c>
      <c r="G44" s="3">
        <f>CONCATENATE(C44,D44,E44)</f>
        <v>0</v>
      </c>
      <c r="H44" s="3" t="s">
        <v>119</v>
      </c>
      <c r="I44" s="3">
        <v>0.2833488</v>
      </c>
    </row>
    <row r="45" spans="1:9">
      <c r="A45" s="3">
        <v>32</v>
      </c>
      <c r="B45" s="3">
        <v>128</v>
      </c>
      <c r="C45" s="3">
        <v>1.619136</v>
      </c>
      <c r="D45" s="3" t="s">
        <v>7</v>
      </c>
      <c r="E45" s="3" t="s">
        <v>7</v>
      </c>
      <c r="F45" s="3" t="s">
        <v>7</v>
      </c>
      <c r="G45" s="3">
        <f>CONCATENATE(C45,D45,E45)</f>
        <v>0</v>
      </c>
      <c r="H45" s="3" t="s">
        <v>120</v>
      </c>
      <c r="I45" s="3">
        <v>1.619136</v>
      </c>
    </row>
    <row r="46" spans="1:9">
      <c r="A46" s="3">
        <v>32</v>
      </c>
      <c r="B46" s="3">
        <v>128</v>
      </c>
      <c r="C46" s="3">
        <v>1.619136</v>
      </c>
      <c r="D46" s="3" t="s">
        <v>7</v>
      </c>
      <c r="E46" s="3" t="s">
        <v>7</v>
      </c>
      <c r="F46" s="3" t="s">
        <v>7</v>
      </c>
      <c r="G46" s="3">
        <f>CONCATENATE(C46,D46,E46)</f>
        <v>0</v>
      </c>
      <c r="H46" s="3" t="s">
        <v>121</v>
      </c>
      <c r="I46" s="3">
        <v>1.619136</v>
      </c>
    </row>
    <row r="47" spans="1:9">
      <c r="A47" s="3">
        <v>4</v>
      </c>
      <c r="B47" s="3">
        <v>14</v>
      </c>
      <c r="C47" s="3">
        <v>0.2293776</v>
      </c>
      <c r="D47" s="3" t="s">
        <v>7</v>
      </c>
      <c r="E47" s="3" t="s">
        <v>7</v>
      </c>
      <c r="F47" s="3" t="s">
        <v>7</v>
      </c>
      <c r="G47" s="3">
        <f>CONCATENATE(C47,D47,E47)</f>
        <v>0</v>
      </c>
      <c r="H47" s="3" t="s">
        <v>122</v>
      </c>
      <c r="I47" s="3">
        <v>0.2293776</v>
      </c>
    </row>
    <row r="48" spans="1:9">
      <c r="A48" s="3">
        <v>8</v>
      </c>
      <c r="B48" s="3">
        <v>28</v>
      </c>
      <c r="C48" s="3">
        <v>0.5666976</v>
      </c>
      <c r="D48" s="3" t="s">
        <v>7</v>
      </c>
      <c r="E48" s="3" t="s">
        <v>7</v>
      </c>
      <c r="F48" s="3" t="s">
        <v>7</v>
      </c>
      <c r="G48" s="3">
        <f>CONCATENATE(C48,D48,E48)</f>
        <v>0</v>
      </c>
      <c r="H48" s="3" t="s">
        <v>123</v>
      </c>
      <c r="I48" s="3">
        <v>0.5666976</v>
      </c>
    </row>
    <row r="49" spans="1:9">
      <c r="A49" s="3">
        <v>4</v>
      </c>
      <c r="B49" s="3">
        <v>16</v>
      </c>
      <c r="C49" s="3">
        <v>0.202392</v>
      </c>
      <c r="D49" s="3" t="s">
        <v>7</v>
      </c>
      <c r="E49" s="3" t="s">
        <v>7</v>
      </c>
      <c r="F49" s="3" t="s">
        <v>7</v>
      </c>
      <c r="G49" s="3">
        <f>CONCATENATE(C49,D49,E49)</f>
        <v>0</v>
      </c>
      <c r="H49" s="3" t="s">
        <v>124</v>
      </c>
      <c r="I49" s="3">
        <v>0.202392</v>
      </c>
    </row>
    <row r="50" spans="1:9">
      <c r="A50" s="3">
        <v>8</v>
      </c>
      <c r="B50" s="3">
        <v>28</v>
      </c>
      <c r="C50" s="3">
        <v>0.4587552</v>
      </c>
      <c r="D50" s="3" t="s">
        <v>7</v>
      </c>
      <c r="E50" s="3" t="s">
        <v>7</v>
      </c>
      <c r="F50" s="3" t="s">
        <v>7</v>
      </c>
      <c r="G50" s="3">
        <f>CONCATENATE(C50,D50,E50)</f>
        <v>0</v>
      </c>
      <c r="H50" s="3" t="s">
        <v>125</v>
      </c>
      <c r="I50" s="3">
        <v>0.4587552</v>
      </c>
    </row>
    <row r="51" spans="1:9">
      <c r="A51" s="3">
        <v>4</v>
      </c>
      <c r="B51" s="3">
        <v>16</v>
      </c>
      <c r="C51" s="3">
        <v>0.202392</v>
      </c>
      <c r="D51" s="3" t="s">
        <v>7</v>
      </c>
      <c r="E51" s="3" t="s">
        <v>7</v>
      </c>
      <c r="F51" s="3" t="s">
        <v>7</v>
      </c>
      <c r="G51" s="3">
        <f>CONCATENATE(C51,D51,E51)</f>
        <v>0</v>
      </c>
      <c r="H51" s="3" t="s">
        <v>126</v>
      </c>
      <c r="I51" s="3">
        <v>0.202392</v>
      </c>
    </row>
    <row r="52" spans="1:9">
      <c r="A52" s="3">
        <v>16</v>
      </c>
      <c r="B52" s="3">
        <v>56</v>
      </c>
      <c r="C52" s="3">
        <v>0.9166671</v>
      </c>
      <c r="D52" s="3" t="s">
        <v>7</v>
      </c>
      <c r="E52" s="3" t="s">
        <v>7</v>
      </c>
      <c r="F52" s="3" t="s">
        <v>7</v>
      </c>
      <c r="G52" s="3">
        <f>CONCATENATE(C52,D52,E52)</f>
        <v>0</v>
      </c>
      <c r="H52" s="3" t="s">
        <v>127</v>
      </c>
      <c r="I52" s="3">
        <v>0.9166671</v>
      </c>
    </row>
    <row r="53" spans="1:9">
      <c r="A53" s="3">
        <v>64</v>
      </c>
      <c r="B53" s="3">
        <v>256</v>
      </c>
      <c r="C53" s="3">
        <v>3.238272</v>
      </c>
      <c r="D53" s="3" t="s">
        <v>7</v>
      </c>
      <c r="E53" s="3" t="s">
        <v>7</v>
      </c>
      <c r="F53" s="3" t="s">
        <v>7</v>
      </c>
      <c r="G53" s="3">
        <f>CONCATENATE(C53,D53,E53)</f>
        <v>0</v>
      </c>
      <c r="H53" s="3" t="s">
        <v>128</v>
      </c>
      <c r="I53" s="3">
        <v>3.238272</v>
      </c>
    </row>
    <row r="54" spans="1:9">
      <c r="A54" s="3">
        <v>64</v>
      </c>
      <c r="B54" s="3">
        <v>256</v>
      </c>
      <c r="C54" s="3">
        <v>3.238272</v>
      </c>
      <c r="D54" s="3" t="s">
        <v>7</v>
      </c>
      <c r="E54" s="3" t="s">
        <v>7</v>
      </c>
      <c r="F54" s="3" t="s">
        <v>7</v>
      </c>
      <c r="G54" s="3">
        <f>CONCATENATE(C54,D54,E54)</f>
        <v>0</v>
      </c>
      <c r="H54" s="3" t="s">
        <v>129</v>
      </c>
      <c r="I54" s="3">
        <v>3.238272</v>
      </c>
    </row>
    <row r="55" spans="1:9">
      <c r="A55" s="3">
        <v>8</v>
      </c>
      <c r="B55" s="3">
        <v>32</v>
      </c>
      <c r="C55" s="3">
        <v>0.404784</v>
      </c>
      <c r="D55" s="3" t="s">
        <v>7</v>
      </c>
      <c r="E55" s="3" t="s">
        <v>7</v>
      </c>
      <c r="F55" s="3" t="s">
        <v>7</v>
      </c>
      <c r="G55" s="3">
        <f>CONCATENATE(C55,D55,E55)</f>
        <v>0</v>
      </c>
      <c r="H55" s="3" t="s">
        <v>130</v>
      </c>
      <c r="I55" s="3">
        <v>0.404784</v>
      </c>
    </row>
    <row r="56" spans="1:9">
      <c r="A56" s="3">
        <v>8</v>
      </c>
      <c r="B56" s="3">
        <v>32</v>
      </c>
      <c r="C56" s="3">
        <v>0.404784</v>
      </c>
      <c r="D56" s="3" t="s">
        <v>7</v>
      </c>
      <c r="E56" s="3" t="s">
        <v>7</v>
      </c>
      <c r="F56" s="3" t="s">
        <v>7</v>
      </c>
      <c r="G56" s="3">
        <f>CONCATENATE(C56,D56,E56)</f>
        <v>0</v>
      </c>
      <c r="H56" s="3" t="s">
        <v>131</v>
      </c>
      <c r="I56" s="3">
        <v>0.404784</v>
      </c>
    </row>
    <row r="57" spans="1:9">
      <c r="A57" s="3">
        <v>2</v>
      </c>
      <c r="B57" s="3">
        <v>14</v>
      </c>
      <c r="C57" s="3">
        <v>0.160227</v>
      </c>
      <c r="D57" s="3" t="s">
        <v>3</v>
      </c>
      <c r="E57" s="3" t="s">
        <v>7</v>
      </c>
      <c r="F57" s="3" t="s">
        <v>7</v>
      </c>
      <c r="G57" s="3">
        <f>CONCATENATE(C57,D57,E57)</f>
        <v>0</v>
      </c>
      <c r="H57" s="3" t="s">
        <v>132</v>
      </c>
      <c r="I57" s="3">
        <v>0.160227</v>
      </c>
    </row>
    <row r="58" spans="1:9">
      <c r="A58" s="3">
        <v>4</v>
      </c>
      <c r="B58" s="3">
        <v>28</v>
      </c>
      <c r="C58" s="3">
        <v>0.3196107</v>
      </c>
      <c r="D58" s="3" t="s">
        <v>3</v>
      </c>
      <c r="E58" s="3" t="s">
        <v>7</v>
      </c>
      <c r="F58" s="3" t="s">
        <v>7</v>
      </c>
      <c r="G58" s="3">
        <f>CONCATENATE(C58,D58,E58)</f>
        <v>0</v>
      </c>
      <c r="H58" s="3" t="s">
        <v>133</v>
      </c>
      <c r="I58" s="3">
        <v>0.3196107</v>
      </c>
    </row>
    <row r="59" spans="1:9">
      <c r="A59" s="3">
        <v>8</v>
      </c>
      <c r="B59" s="3">
        <v>56</v>
      </c>
      <c r="C59" s="3">
        <v>0.6400647</v>
      </c>
      <c r="D59" s="3" t="s">
        <v>3</v>
      </c>
      <c r="E59" s="3" t="s">
        <v>7</v>
      </c>
      <c r="F59" s="3" t="s">
        <v>7</v>
      </c>
      <c r="G59" s="3">
        <f>CONCATENATE(C59,D59,E59)</f>
        <v>0</v>
      </c>
      <c r="H59" s="3" t="s">
        <v>134</v>
      </c>
      <c r="I59" s="3">
        <v>0.6400647</v>
      </c>
    </row>
    <row r="60" spans="1:9">
      <c r="A60" s="3">
        <v>16</v>
      </c>
      <c r="B60" s="3">
        <v>112</v>
      </c>
      <c r="C60" s="3">
        <v>1.2801294</v>
      </c>
      <c r="D60" s="3" t="s">
        <v>3</v>
      </c>
      <c r="E60" s="3" t="s">
        <v>7</v>
      </c>
      <c r="F60" s="3" t="s">
        <v>7</v>
      </c>
      <c r="G60" s="3">
        <f>CONCATENATE(C60,D60,E60)</f>
        <v>0</v>
      </c>
      <c r="H60" s="3" t="s">
        <v>135</v>
      </c>
      <c r="I60" s="3">
        <v>1.2801294</v>
      </c>
    </row>
    <row r="61" spans="1:9">
      <c r="A61" s="3">
        <v>20</v>
      </c>
      <c r="B61" s="3">
        <v>140</v>
      </c>
      <c r="C61" s="3">
        <v>1.5997401</v>
      </c>
      <c r="D61" s="3" t="s">
        <v>3</v>
      </c>
      <c r="E61" s="3" t="s">
        <v>7</v>
      </c>
      <c r="F61" s="3" t="s">
        <v>7</v>
      </c>
      <c r="G61" s="3">
        <f>CONCATENATE(C61,D61,E61)</f>
        <v>0</v>
      </c>
      <c r="H61" s="3" t="s">
        <v>136</v>
      </c>
      <c r="I61" s="3">
        <v>1.5997401</v>
      </c>
    </row>
    <row r="62" spans="1:9">
      <c r="A62" s="3">
        <v>1</v>
      </c>
      <c r="B62" s="3">
        <v>3.5</v>
      </c>
      <c r="C62" s="3">
        <v>0.0573444</v>
      </c>
      <c r="D62" s="3" t="s">
        <v>7</v>
      </c>
      <c r="E62" s="3" t="s">
        <v>7</v>
      </c>
      <c r="F62" s="3" t="s">
        <v>7</v>
      </c>
      <c r="G62" s="3">
        <f>CONCATENATE(C62,D62,E62)</f>
        <v>0</v>
      </c>
      <c r="H62" s="3" t="s">
        <v>137</v>
      </c>
      <c r="I62" s="3">
        <v>0.0573444</v>
      </c>
    </row>
    <row r="63" spans="1:9">
      <c r="A63" s="3">
        <v>2</v>
      </c>
      <c r="B63" s="3">
        <v>7</v>
      </c>
      <c r="C63" s="3">
        <v>0.1146888</v>
      </c>
      <c r="D63" s="3" t="s">
        <v>7</v>
      </c>
      <c r="E63" s="3" t="s">
        <v>7</v>
      </c>
      <c r="F63" s="3" t="s">
        <v>7</v>
      </c>
      <c r="G63" s="3">
        <f>CONCATENATE(C63,D63,E63)</f>
        <v>0</v>
      </c>
      <c r="H63" s="3" t="s">
        <v>138</v>
      </c>
      <c r="I63" s="3">
        <v>0.1146888</v>
      </c>
    </row>
    <row r="64" spans="1:9">
      <c r="A64" s="3">
        <v>4</v>
      </c>
      <c r="B64" s="3">
        <v>14</v>
      </c>
      <c r="C64" s="3">
        <v>0.2293776</v>
      </c>
      <c r="D64" s="3" t="s">
        <v>7</v>
      </c>
      <c r="E64" s="3" t="s">
        <v>7</v>
      </c>
      <c r="F64" s="3" t="s">
        <v>7</v>
      </c>
      <c r="G64" s="3">
        <f>CONCATENATE(C64,D64,E64)</f>
        <v>0</v>
      </c>
      <c r="H64" s="3" t="s">
        <v>139</v>
      </c>
      <c r="I64" s="3">
        <v>0.2293776</v>
      </c>
    </row>
    <row r="65" spans="1:9">
      <c r="A65" s="3">
        <v>8</v>
      </c>
      <c r="B65" s="3">
        <v>28</v>
      </c>
      <c r="C65" s="3">
        <v>0.4587552</v>
      </c>
      <c r="D65" s="3" t="s">
        <v>7</v>
      </c>
      <c r="E65" s="3" t="s">
        <v>7</v>
      </c>
      <c r="F65" s="3" t="s">
        <v>7</v>
      </c>
      <c r="G65" s="3">
        <f>CONCATENATE(C65,D65,E65)</f>
        <v>0</v>
      </c>
      <c r="H65" s="3" t="s">
        <v>140</v>
      </c>
      <c r="I65" s="3">
        <v>0.4587552</v>
      </c>
    </row>
    <row r="66" spans="1:9">
      <c r="A66" s="3">
        <v>16</v>
      </c>
      <c r="B66" s="3">
        <v>56</v>
      </c>
      <c r="C66" s="3">
        <v>0.9166671</v>
      </c>
      <c r="D66" s="3" t="s">
        <v>7</v>
      </c>
      <c r="E66" s="3" t="s">
        <v>7</v>
      </c>
      <c r="F66" s="3" t="s">
        <v>7</v>
      </c>
      <c r="G66" s="3">
        <f>CONCATENATE(C66,D66,E66)</f>
        <v>0</v>
      </c>
      <c r="H66" s="3" t="s">
        <v>141</v>
      </c>
      <c r="I66" s="3">
        <v>0.9166671</v>
      </c>
    </row>
    <row r="67" spans="1:9">
      <c r="A67" s="3">
        <v>16</v>
      </c>
      <c r="B67" s="3">
        <v>128</v>
      </c>
      <c r="C67" s="3">
        <v>1.079424</v>
      </c>
      <c r="D67" s="3" t="s">
        <v>7</v>
      </c>
      <c r="E67" s="3" t="s">
        <v>7</v>
      </c>
      <c r="F67" s="3" t="s">
        <v>7</v>
      </c>
      <c r="G67" s="3">
        <f>CONCATENATE(C67,D67,E67)</f>
        <v>0</v>
      </c>
      <c r="H67" s="3" t="s">
        <v>142</v>
      </c>
      <c r="I67" s="3">
        <v>1.079424</v>
      </c>
    </row>
    <row r="68" spans="1:9">
      <c r="A68" s="3">
        <v>2</v>
      </c>
      <c r="B68" s="3">
        <v>16</v>
      </c>
      <c r="C68" s="3">
        <v>0.134928</v>
      </c>
      <c r="D68" s="3" t="s">
        <v>7</v>
      </c>
      <c r="E68" s="3" t="s">
        <v>7</v>
      </c>
      <c r="F68" s="3" t="s">
        <v>7</v>
      </c>
      <c r="G68" s="3">
        <f>CONCATENATE(C68,D68,E68)</f>
        <v>0</v>
      </c>
      <c r="H68" s="3" t="s">
        <v>143</v>
      </c>
      <c r="I68" s="3">
        <v>0.134928</v>
      </c>
    </row>
    <row r="69" spans="1:9">
      <c r="A69" s="3">
        <v>32</v>
      </c>
      <c r="B69" s="3">
        <v>256</v>
      </c>
      <c r="C69" s="3">
        <v>2.158848</v>
      </c>
      <c r="D69" s="3" t="s">
        <v>7</v>
      </c>
      <c r="E69" s="3" t="s">
        <v>7</v>
      </c>
      <c r="F69" s="3" t="s">
        <v>7</v>
      </c>
      <c r="G69" s="3">
        <f>CONCATENATE(C69,D69,E69)</f>
        <v>0</v>
      </c>
      <c r="H69" s="3" t="s">
        <v>144</v>
      </c>
      <c r="I69" s="3">
        <v>2.158848</v>
      </c>
    </row>
    <row r="70" spans="1:9">
      <c r="A70" s="3">
        <v>4</v>
      </c>
      <c r="B70" s="3">
        <v>32</v>
      </c>
      <c r="C70" s="3">
        <v>0.269856</v>
      </c>
      <c r="D70" s="3" t="s">
        <v>7</v>
      </c>
      <c r="E70" s="3" t="s">
        <v>7</v>
      </c>
      <c r="F70" s="3" t="s">
        <v>7</v>
      </c>
      <c r="G70" s="3">
        <f>CONCATENATE(C70,D70,E70)</f>
        <v>0</v>
      </c>
      <c r="H70" s="3" t="s">
        <v>145</v>
      </c>
      <c r="I70" s="3">
        <v>0.269856</v>
      </c>
    </row>
    <row r="71" spans="1:9">
      <c r="A71" s="3">
        <v>64</v>
      </c>
      <c r="B71" s="3">
        <v>432</v>
      </c>
      <c r="C71" s="3">
        <v>4.0697658</v>
      </c>
      <c r="D71" s="3" t="s">
        <v>7</v>
      </c>
      <c r="E71" s="3" t="s">
        <v>7</v>
      </c>
      <c r="F71" s="3" t="s">
        <v>7</v>
      </c>
      <c r="G71" s="3">
        <f>CONCATENATE(C71,D71,E71)</f>
        <v>0</v>
      </c>
      <c r="H71" s="3" t="s">
        <v>146</v>
      </c>
      <c r="I71" s="3">
        <v>4.0697658</v>
      </c>
    </row>
    <row r="72" spans="1:9">
      <c r="A72" s="3">
        <v>8</v>
      </c>
      <c r="B72" s="3">
        <v>64</v>
      </c>
      <c r="C72" s="3">
        <v>0.539712</v>
      </c>
      <c r="D72" s="3" t="s">
        <v>7</v>
      </c>
      <c r="E72" s="3" t="s">
        <v>7</v>
      </c>
      <c r="F72" s="3" t="s">
        <v>7</v>
      </c>
      <c r="G72" s="3">
        <f>CONCATENATE(C72,D72,E72)</f>
        <v>0</v>
      </c>
      <c r="H72" s="3" t="s">
        <v>147</v>
      </c>
      <c r="I72" s="3">
        <v>0.539712</v>
      </c>
    </row>
    <row r="73" spans="1:9">
      <c r="A73" s="3">
        <v>1</v>
      </c>
      <c r="B73" s="3">
        <v>2</v>
      </c>
      <c r="C73" s="3">
        <v>0.0480681</v>
      </c>
      <c r="D73" s="3" t="s">
        <v>7</v>
      </c>
      <c r="E73" s="3" t="s">
        <v>7</v>
      </c>
      <c r="F73" s="3" t="s">
        <v>7</v>
      </c>
      <c r="G73" s="3">
        <f>CONCATENATE(C73,D73,E73)</f>
        <v>0</v>
      </c>
      <c r="H73" s="3" t="s">
        <v>148</v>
      </c>
      <c r="I73" s="3">
        <v>0.0480681</v>
      </c>
    </row>
    <row r="74" spans="1:9">
      <c r="A74" s="3">
        <v>16</v>
      </c>
      <c r="B74" s="3">
        <v>32</v>
      </c>
      <c r="C74" s="3">
        <v>0.7665597</v>
      </c>
      <c r="D74" s="3" t="s">
        <v>7</v>
      </c>
      <c r="E74" s="3" t="s">
        <v>7</v>
      </c>
      <c r="F74" s="3" t="s">
        <v>7</v>
      </c>
      <c r="G74" s="3">
        <f>CONCATENATE(C74,D74,E74)</f>
        <v>0</v>
      </c>
      <c r="H74" s="3" t="s">
        <v>149</v>
      </c>
      <c r="I74" s="3">
        <v>0.7665597</v>
      </c>
    </row>
    <row r="75" spans="1:9">
      <c r="A75" s="3">
        <v>16</v>
      </c>
      <c r="B75" s="3">
        <v>32</v>
      </c>
      <c r="C75" s="3">
        <v>0.6898194</v>
      </c>
      <c r="D75" s="3" t="s">
        <v>7</v>
      </c>
      <c r="E75" s="3" t="s">
        <v>7</v>
      </c>
      <c r="F75" s="3" t="s">
        <v>7</v>
      </c>
      <c r="G75" s="3">
        <f>CONCATENATE(C75,D75,E75)</f>
        <v>0</v>
      </c>
      <c r="H75" s="3" t="s">
        <v>150</v>
      </c>
      <c r="I75" s="3">
        <v>0.6898194</v>
      </c>
    </row>
    <row r="76" spans="1:9">
      <c r="A76" s="3">
        <v>2</v>
      </c>
      <c r="B76" s="3">
        <v>4</v>
      </c>
      <c r="C76" s="3">
        <v>0.0961362</v>
      </c>
      <c r="D76" s="3" t="s">
        <v>7</v>
      </c>
      <c r="E76" s="3" t="s">
        <v>7</v>
      </c>
      <c r="F76" s="3" t="s">
        <v>7</v>
      </c>
      <c r="G76" s="3">
        <f>CONCATENATE(C76,D76,E76)</f>
        <v>0</v>
      </c>
      <c r="H76" s="3" t="s">
        <v>151</v>
      </c>
      <c r="I76" s="3">
        <v>0.0961362</v>
      </c>
    </row>
    <row r="77" spans="1:9">
      <c r="A77" s="3">
        <v>2</v>
      </c>
      <c r="B77" s="3">
        <v>4</v>
      </c>
      <c r="C77" s="3">
        <v>0.0868599</v>
      </c>
      <c r="D77" s="3" t="s">
        <v>7</v>
      </c>
      <c r="E77" s="3" t="s">
        <v>7</v>
      </c>
      <c r="F77" s="3" t="s">
        <v>7</v>
      </c>
      <c r="G77" s="3">
        <f>CONCATENATE(C77,D77,E77)</f>
        <v>0</v>
      </c>
      <c r="H77" s="3" t="s">
        <v>152</v>
      </c>
      <c r="I77" s="3">
        <v>0.0868599</v>
      </c>
    </row>
    <row r="78" spans="1:9">
      <c r="A78" s="3">
        <v>32</v>
      </c>
      <c r="B78" s="3">
        <v>64</v>
      </c>
      <c r="C78" s="3">
        <v>1.3796388</v>
      </c>
      <c r="D78" s="3" t="s">
        <v>7</v>
      </c>
      <c r="E78" s="3" t="s">
        <v>7</v>
      </c>
      <c r="F78" s="3" t="s">
        <v>7</v>
      </c>
      <c r="G78" s="3">
        <f>CONCATENATE(C78,D78,E78)</f>
        <v>0</v>
      </c>
      <c r="H78" s="3" t="s">
        <v>153</v>
      </c>
      <c r="I78" s="3">
        <v>1.3796388</v>
      </c>
    </row>
    <row r="79" spans="1:9">
      <c r="A79" s="3">
        <v>4</v>
      </c>
      <c r="B79" s="3">
        <v>8</v>
      </c>
      <c r="C79" s="3">
        <v>0.1914291</v>
      </c>
      <c r="D79" s="3" t="s">
        <v>7</v>
      </c>
      <c r="E79" s="3" t="s">
        <v>7</v>
      </c>
      <c r="F79" s="3" t="s">
        <v>7</v>
      </c>
      <c r="G79" s="3">
        <f>CONCATENATE(C79,D79,E79)</f>
        <v>0</v>
      </c>
      <c r="H79" s="3" t="s">
        <v>154</v>
      </c>
      <c r="I79" s="3">
        <v>0.1914291</v>
      </c>
    </row>
    <row r="80" spans="1:9">
      <c r="A80" s="3">
        <v>4</v>
      </c>
      <c r="B80" s="3">
        <v>8</v>
      </c>
      <c r="C80" s="3">
        <v>0.1720332</v>
      </c>
      <c r="D80" s="3" t="s">
        <v>7</v>
      </c>
      <c r="E80" s="3" t="s">
        <v>7</v>
      </c>
      <c r="F80" s="3" t="s">
        <v>7</v>
      </c>
      <c r="G80" s="3">
        <f>CONCATENATE(C80,D80,E80)</f>
        <v>0</v>
      </c>
      <c r="H80" s="3" t="s">
        <v>155</v>
      </c>
      <c r="I80" s="3">
        <v>0.1720332</v>
      </c>
    </row>
    <row r="81" spans="1:9">
      <c r="A81" s="3">
        <v>64</v>
      </c>
      <c r="B81" s="3">
        <v>128</v>
      </c>
      <c r="C81" s="3">
        <v>2.7592776</v>
      </c>
      <c r="D81" s="3" t="s">
        <v>7</v>
      </c>
      <c r="E81" s="3" t="s">
        <v>7</v>
      </c>
      <c r="F81" s="3" t="s">
        <v>7</v>
      </c>
      <c r="G81" s="3">
        <f>CONCATENATE(C81,D81,E81)</f>
        <v>0</v>
      </c>
      <c r="H81" s="3" t="s">
        <v>156</v>
      </c>
      <c r="I81" s="3">
        <v>2.7592776</v>
      </c>
    </row>
    <row r="82" spans="1:9">
      <c r="A82" s="3">
        <v>72</v>
      </c>
      <c r="B82" s="3">
        <v>144</v>
      </c>
      <c r="C82" s="3">
        <v>3.1041873</v>
      </c>
      <c r="D82" s="3" t="s">
        <v>7</v>
      </c>
      <c r="E82" s="3" t="s">
        <v>7</v>
      </c>
      <c r="F82" s="3" t="s">
        <v>7</v>
      </c>
      <c r="G82" s="3">
        <f>CONCATENATE(C82,D82,E82)</f>
        <v>0</v>
      </c>
      <c r="H82" s="3" t="s">
        <v>157</v>
      </c>
      <c r="I82" s="3">
        <v>3.1041873</v>
      </c>
    </row>
    <row r="83" spans="1:9">
      <c r="A83" s="3">
        <v>8</v>
      </c>
      <c r="B83" s="3">
        <v>16</v>
      </c>
      <c r="C83" s="3">
        <v>0.3828582</v>
      </c>
      <c r="D83" s="3" t="s">
        <v>7</v>
      </c>
      <c r="E83" s="3" t="s">
        <v>7</v>
      </c>
      <c r="F83" s="3" t="s">
        <v>7</v>
      </c>
      <c r="G83" s="3">
        <f>CONCATENATE(C83,D83,E83)</f>
        <v>0</v>
      </c>
      <c r="H83" s="3" t="s">
        <v>158</v>
      </c>
      <c r="I83" s="3">
        <v>0.3828582</v>
      </c>
    </row>
    <row r="84" spans="1:9">
      <c r="A84" s="3">
        <v>8</v>
      </c>
      <c r="B84" s="3">
        <v>16</v>
      </c>
      <c r="C84" s="3">
        <v>0.3449097</v>
      </c>
      <c r="D84" s="3" t="s">
        <v>7</v>
      </c>
      <c r="E84" s="3" t="s">
        <v>7</v>
      </c>
      <c r="F84" s="3" t="s">
        <v>7</v>
      </c>
      <c r="G84" s="3">
        <f>CONCATENATE(C84,D84,E84)</f>
        <v>0</v>
      </c>
      <c r="H84" s="3" t="s">
        <v>159</v>
      </c>
      <c r="I84" s="3">
        <v>0.3449097</v>
      </c>
    </row>
    <row r="85" spans="1:9">
      <c r="A85" s="3">
        <v>2</v>
      </c>
      <c r="B85" s="3">
        <v>28</v>
      </c>
      <c r="C85" s="3">
        <v>0.59031</v>
      </c>
      <c r="D85" s="3" t="s">
        <v>7</v>
      </c>
      <c r="E85" s="3" t="s">
        <v>7</v>
      </c>
      <c r="F85" s="3" t="s">
        <v>7</v>
      </c>
      <c r="G85" s="3">
        <f>CONCATENATE(C85,D85,E85)</f>
        <v>0</v>
      </c>
      <c r="H85" s="3" t="s">
        <v>160</v>
      </c>
      <c r="I85" s="3">
        <v>0.59031</v>
      </c>
    </row>
    <row r="86" spans="1:9">
      <c r="A86" s="3">
        <v>4</v>
      </c>
      <c r="B86" s="3">
        <v>56</v>
      </c>
      <c r="C86" s="3">
        <v>1.18062</v>
      </c>
      <c r="D86" s="3" t="s">
        <v>7</v>
      </c>
      <c r="E86" s="3" t="s">
        <v>7</v>
      </c>
      <c r="F86" s="3" t="s">
        <v>7</v>
      </c>
      <c r="G86" s="3">
        <f>CONCATENATE(C86,D86,E86)</f>
        <v>0</v>
      </c>
      <c r="H86" s="3" t="s">
        <v>161</v>
      </c>
      <c r="I86" s="3">
        <v>1.18062</v>
      </c>
    </row>
    <row r="87" spans="1:9">
      <c r="A87" s="3">
        <v>8</v>
      </c>
      <c r="B87" s="3">
        <v>112</v>
      </c>
      <c r="C87" s="3">
        <v>2.36124</v>
      </c>
      <c r="D87" s="3" t="s">
        <v>7</v>
      </c>
      <c r="E87" s="3" t="s">
        <v>7</v>
      </c>
      <c r="F87" s="3" t="s">
        <v>7</v>
      </c>
      <c r="G87" s="3">
        <f>CONCATENATE(C87,D87,E87)</f>
        <v>0</v>
      </c>
      <c r="H87" s="3" t="s">
        <v>162</v>
      </c>
      <c r="I87" s="3">
        <v>2.36124</v>
      </c>
    </row>
    <row r="88" spans="1:9">
      <c r="A88" s="3">
        <v>16</v>
      </c>
      <c r="B88" s="3">
        <v>224</v>
      </c>
      <c r="C88" s="3">
        <v>4.72248</v>
      </c>
      <c r="D88" s="3" t="s">
        <v>7</v>
      </c>
      <c r="E88" s="3" t="s">
        <v>7</v>
      </c>
      <c r="F88" s="3" t="s">
        <v>7</v>
      </c>
      <c r="G88" s="3">
        <f>CONCATENATE(C88,D88,E88)</f>
        <v>0</v>
      </c>
      <c r="H88" s="3" t="s">
        <v>163</v>
      </c>
      <c r="I88" s="3">
        <v>4.72248</v>
      </c>
    </row>
    <row r="89" spans="1:9">
      <c r="A89" s="3">
        <v>32</v>
      </c>
      <c r="B89" s="3">
        <v>448</v>
      </c>
      <c r="C89" s="3">
        <v>8.424567</v>
      </c>
      <c r="D89" s="3" t="s">
        <v>7</v>
      </c>
      <c r="E89" s="3" t="s">
        <v>7</v>
      </c>
      <c r="F89" s="3" t="s">
        <v>7</v>
      </c>
      <c r="G89" s="3">
        <f>CONCATENATE(C89,D89,E89)</f>
        <v>0</v>
      </c>
      <c r="H89" s="3" t="s">
        <v>164</v>
      </c>
      <c r="I89" s="3">
        <v>8.424567</v>
      </c>
    </row>
    <row r="90" spans="1:9">
      <c r="A90" s="3">
        <v>16</v>
      </c>
      <c r="B90" s="3">
        <v>112</v>
      </c>
      <c r="C90" s="3">
        <v>1.7414145</v>
      </c>
      <c r="D90" s="3" t="s">
        <v>7</v>
      </c>
      <c r="E90" s="3" t="s">
        <v>7</v>
      </c>
      <c r="F90" s="3" t="s">
        <v>7</v>
      </c>
      <c r="G90" s="3">
        <f>CONCATENATE(C90,D90,E90)</f>
        <v>0</v>
      </c>
      <c r="H90" s="3" t="s">
        <v>165</v>
      </c>
      <c r="I90" s="3">
        <v>1.7414145</v>
      </c>
    </row>
    <row r="91" spans="1:9">
      <c r="A91" s="3">
        <v>16</v>
      </c>
      <c r="B91" s="3">
        <v>224</v>
      </c>
      <c r="C91" s="3">
        <v>2.3334111</v>
      </c>
      <c r="D91" s="3" t="s">
        <v>7</v>
      </c>
      <c r="E91" s="3" t="s">
        <v>7</v>
      </c>
      <c r="F91" s="3" t="s">
        <v>7</v>
      </c>
      <c r="G91" s="3">
        <f>CONCATENATE(C91,D91,E91)</f>
        <v>0</v>
      </c>
      <c r="H91" s="3" t="s">
        <v>166</v>
      </c>
      <c r="I91" s="3">
        <v>2.3334111</v>
      </c>
    </row>
    <row r="92" spans="1:9">
      <c r="A92" s="3">
        <v>16</v>
      </c>
      <c r="B92" s="3">
        <v>224</v>
      </c>
      <c r="C92" s="3">
        <v>2.5661619</v>
      </c>
      <c r="D92" s="3" t="s">
        <v>7</v>
      </c>
      <c r="E92" s="3" t="s">
        <v>7</v>
      </c>
      <c r="F92" s="3" t="s">
        <v>7</v>
      </c>
      <c r="G92" s="3">
        <f>CONCATENATE(C92,D92,E92)</f>
        <v>0</v>
      </c>
      <c r="H92" s="3" t="s">
        <v>167</v>
      </c>
      <c r="I92" s="3">
        <v>2.5661619</v>
      </c>
    </row>
    <row r="93" spans="1:9">
      <c r="A93" s="3">
        <v>16</v>
      </c>
      <c r="B93" s="3">
        <v>112</v>
      </c>
      <c r="C93" s="3">
        <v>1.9151343</v>
      </c>
      <c r="D93" s="3" t="s">
        <v>7</v>
      </c>
      <c r="E93" s="3" t="s">
        <v>7</v>
      </c>
      <c r="F93" s="3" t="s">
        <v>7</v>
      </c>
      <c r="G93" s="3">
        <f>CONCATENATE(C93,D93,E93)</f>
        <v>0</v>
      </c>
      <c r="H93" s="3" t="s">
        <v>168</v>
      </c>
      <c r="I93" s="3">
        <v>1.9151343</v>
      </c>
    </row>
    <row r="94" spans="1:9">
      <c r="A94" s="3">
        <v>8</v>
      </c>
      <c r="B94" s="3">
        <v>56</v>
      </c>
      <c r="C94" s="3">
        <v>0.8702856</v>
      </c>
      <c r="D94" s="3" t="s">
        <v>7</v>
      </c>
      <c r="E94" s="3" t="s">
        <v>7</v>
      </c>
      <c r="F94" s="3" t="s">
        <v>7</v>
      </c>
      <c r="G94" s="3">
        <f>CONCATENATE(C94,D94,E94)</f>
        <v>0</v>
      </c>
      <c r="H94" s="3" t="s">
        <v>169</v>
      </c>
      <c r="I94" s="3">
        <v>0.8702856</v>
      </c>
    </row>
    <row r="95" spans="1:9">
      <c r="A95" s="3">
        <v>8</v>
      </c>
      <c r="B95" s="3">
        <v>112</v>
      </c>
      <c r="C95" s="3">
        <v>1.1662839</v>
      </c>
      <c r="D95" s="3" t="s">
        <v>7</v>
      </c>
      <c r="E95" s="3" t="s">
        <v>7</v>
      </c>
      <c r="F95" s="3" t="s">
        <v>7</v>
      </c>
      <c r="G95" s="3">
        <f>CONCATENATE(C95,D95,E95)</f>
        <v>0</v>
      </c>
      <c r="H95" s="3" t="s">
        <v>170</v>
      </c>
      <c r="I95" s="3">
        <v>1.1662839</v>
      </c>
    </row>
    <row r="96" spans="1:9">
      <c r="A96" s="3">
        <v>16</v>
      </c>
      <c r="B96" s="3">
        <v>128</v>
      </c>
      <c r="C96" s="3">
        <v>1.2548304</v>
      </c>
      <c r="D96" s="3" t="s">
        <v>7</v>
      </c>
      <c r="E96" s="3" t="s">
        <v>7</v>
      </c>
      <c r="F96" s="3" t="s">
        <v>7</v>
      </c>
      <c r="G96" s="3">
        <f>CONCATENATE(C96,D96,E96)</f>
        <v>0</v>
      </c>
      <c r="H96" s="3" t="s">
        <v>171</v>
      </c>
      <c r="I96" s="3">
        <v>1.2548304</v>
      </c>
    </row>
    <row r="97" spans="1:9">
      <c r="A97" s="3">
        <v>32</v>
      </c>
      <c r="B97" s="3">
        <v>256</v>
      </c>
      <c r="C97" s="3">
        <v>2.5096608</v>
      </c>
      <c r="D97" s="3" t="s">
        <v>7</v>
      </c>
      <c r="E97" s="3" t="s">
        <v>7</v>
      </c>
      <c r="F97" s="3" t="s">
        <v>7</v>
      </c>
      <c r="G97" s="3">
        <f>CONCATENATE(C97,D97,E97)</f>
        <v>0</v>
      </c>
      <c r="H97" s="3" t="s">
        <v>172</v>
      </c>
      <c r="I97" s="3">
        <v>2.5096608</v>
      </c>
    </row>
    <row r="98" spans="1:9">
      <c r="A98" s="3">
        <v>4</v>
      </c>
      <c r="B98" s="3">
        <v>32</v>
      </c>
      <c r="C98" s="3">
        <v>0.3137076</v>
      </c>
      <c r="D98" s="3" t="s">
        <v>7</v>
      </c>
      <c r="E98" s="3" t="s">
        <v>7</v>
      </c>
      <c r="F98" s="3" t="s">
        <v>7</v>
      </c>
      <c r="G98" s="3">
        <f>CONCATENATE(C98,D98,E98)</f>
        <v>0</v>
      </c>
      <c r="H98" s="3" t="s">
        <v>173</v>
      </c>
      <c r="I98" s="3">
        <v>0.3137076</v>
      </c>
    </row>
    <row r="99" spans="1:9">
      <c r="A99" s="3">
        <v>8</v>
      </c>
      <c r="B99" s="3">
        <v>64</v>
      </c>
      <c r="C99" s="3">
        <v>0.6274152</v>
      </c>
      <c r="D99" s="3" t="s">
        <v>7</v>
      </c>
      <c r="E99" s="3" t="s">
        <v>7</v>
      </c>
      <c r="F99" s="3" t="s">
        <v>7</v>
      </c>
      <c r="G99" s="3">
        <f>CONCATENATE(C99,D99,E99)</f>
        <v>0</v>
      </c>
      <c r="H99" s="3" t="s">
        <v>174</v>
      </c>
      <c r="I99" s="3">
        <v>0.6274152</v>
      </c>
    </row>
    <row r="100" spans="1:9">
      <c r="A100" s="3">
        <v>128</v>
      </c>
      <c r="B100" s="3">
        <v>3800</v>
      </c>
      <c r="C100" s="3">
        <v>31.50838656</v>
      </c>
      <c r="D100" s="3" t="s">
        <v>3</v>
      </c>
      <c r="E100" s="3" t="s">
        <v>7</v>
      </c>
      <c r="F100" s="3" t="s">
        <v>7</v>
      </c>
      <c r="G100" s="3">
        <f>CONCATENATE(C100,D100,E100)</f>
        <v>0</v>
      </c>
      <c r="H100" s="3" t="s">
        <v>175</v>
      </c>
      <c r="I100" s="3">
        <v>31.50838656</v>
      </c>
    </row>
    <row r="101" spans="1:9">
      <c r="A101" s="3">
        <v>128</v>
      </c>
      <c r="B101" s="3">
        <v>2000</v>
      </c>
      <c r="C101" s="3">
        <v>15.7477842</v>
      </c>
      <c r="D101" s="3" t="s">
        <v>3</v>
      </c>
      <c r="E101" s="3" t="s">
        <v>7</v>
      </c>
      <c r="F101" s="3" t="s">
        <v>7</v>
      </c>
      <c r="G101" s="3">
        <f>CONCATENATE(C101,D101,E101)</f>
        <v>0</v>
      </c>
      <c r="H101" s="3" t="s">
        <v>176</v>
      </c>
      <c r="I101" s="3">
        <v>15.7477842</v>
      </c>
    </row>
    <row r="102" spans="1:9">
      <c r="A102" s="3">
        <v>64</v>
      </c>
      <c r="B102" s="3">
        <v>1750</v>
      </c>
      <c r="C102" s="3">
        <v>12.2042376</v>
      </c>
      <c r="D102" s="3" t="s">
        <v>3</v>
      </c>
      <c r="E102" s="3" t="s">
        <v>7</v>
      </c>
      <c r="F102" s="3" t="s">
        <v>7</v>
      </c>
      <c r="G102" s="3">
        <f>CONCATENATE(C102,D102,E102)</f>
        <v>0</v>
      </c>
      <c r="H102" s="3" t="s">
        <v>177</v>
      </c>
      <c r="I102" s="3">
        <v>12.2042376</v>
      </c>
    </row>
    <row r="103" spans="1:9">
      <c r="A103" s="3">
        <v>64</v>
      </c>
      <c r="B103" s="3">
        <v>1000</v>
      </c>
      <c r="C103" s="3">
        <v>7.8738921</v>
      </c>
      <c r="D103" s="3" t="s">
        <v>3</v>
      </c>
      <c r="E103" s="3" t="s">
        <v>7</v>
      </c>
      <c r="F103" s="3" t="s">
        <v>7</v>
      </c>
      <c r="G103" s="3">
        <f>CONCATENATE(C103,D103,E103)</f>
        <v>0</v>
      </c>
      <c r="H103" s="3" t="s">
        <v>178</v>
      </c>
      <c r="I103" s="3">
        <v>7.8738921</v>
      </c>
    </row>
    <row r="104" spans="1:9">
      <c r="A104" s="3">
        <v>12</v>
      </c>
      <c r="B104" s="3">
        <v>112</v>
      </c>
      <c r="C104" s="3">
        <v>1.9674189</v>
      </c>
      <c r="D104" s="3" t="s">
        <v>7</v>
      </c>
      <c r="E104" s="3" t="s">
        <v>3</v>
      </c>
      <c r="F104" s="3" t="s">
        <v>7</v>
      </c>
      <c r="G104" s="3">
        <f>CONCATENATE(C104,D104,E104)</f>
        <v>0</v>
      </c>
      <c r="H104" s="3" t="s">
        <v>179</v>
      </c>
      <c r="I104" s="3">
        <v>1.9674189</v>
      </c>
    </row>
    <row r="105" spans="1:9">
      <c r="A105" s="3">
        <v>12</v>
      </c>
      <c r="B105" s="3">
        <v>224</v>
      </c>
      <c r="C105" s="3">
        <v>4.5251478</v>
      </c>
      <c r="D105" s="3" t="s">
        <v>7</v>
      </c>
      <c r="E105" s="3" t="s">
        <v>3</v>
      </c>
      <c r="F105" s="3" t="s">
        <v>7</v>
      </c>
      <c r="G105" s="3">
        <f>CONCATENATE(C105,D105,E105)</f>
        <v>0</v>
      </c>
      <c r="H105" s="3" t="s">
        <v>180</v>
      </c>
      <c r="I105" s="3">
        <v>4.5251478</v>
      </c>
    </row>
    <row r="106" spans="1:9">
      <c r="A106" s="3">
        <v>24</v>
      </c>
      <c r="B106" s="3">
        <v>224</v>
      </c>
      <c r="C106" s="3">
        <v>3.9348378</v>
      </c>
      <c r="D106" s="3" t="s">
        <v>7</v>
      </c>
      <c r="E106" s="3" t="s">
        <v>3</v>
      </c>
      <c r="F106" s="3" t="s">
        <v>7</v>
      </c>
      <c r="G106" s="3">
        <f>CONCATENATE(C106,D106,E106)</f>
        <v>0</v>
      </c>
      <c r="H106" s="3" t="s">
        <v>181</v>
      </c>
      <c r="I106" s="3">
        <v>3.9348378</v>
      </c>
    </row>
    <row r="107" spans="1:9">
      <c r="A107" s="3">
        <v>24</v>
      </c>
      <c r="B107" s="3">
        <v>224</v>
      </c>
      <c r="C107" s="3">
        <v>4.3278156</v>
      </c>
      <c r="D107" s="3" t="s">
        <v>7</v>
      </c>
      <c r="E107" s="3" t="s">
        <v>3</v>
      </c>
      <c r="F107" s="3" t="s">
        <v>7</v>
      </c>
      <c r="G107" s="3">
        <f>CONCATENATE(C107,D107,E107)</f>
        <v>0</v>
      </c>
      <c r="H107" s="3" t="s">
        <v>182</v>
      </c>
      <c r="I107" s="3">
        <v>4.3278156</v>
      </c>
    </row>
    <row r="108" spans="1:9">
      <c r="A108" s="3">
        <v>24</v>
      </c>
      <c r="B108" s="3">
        <v>448</v>
      </c>
      <c r="C108" s="3">
        <v>9.9543132</v>
      </c>
      <c r="D108" s="3" t="s">
        <v>7</v>
      </c>
      <c r="E108" s="3" t="s">
        <v>3</v>
      </c>
      <c r="F108" s="3" t="s">
        <v>7</v>
      </c>
      <c r="G108" s="3">
        <f>CONCATENATE(C108,D108,E108)</f>
        <v>0</v>
      </c>
      <c r="H108" s="3" t="s">
        <v>183</v>
      </c>
      <c r="I108" s="3">
        <v>9.9543132</v>
      </c>
    </row>
    <row r="109" spans="1:9">
      <c r="A109" s="3">
        <v>24</v>
      </c>
      <c r="B109" s="3">
        <v>448</v>
      </c>
      <c r="C109" s="3">
        <v>9.0502956</v>
      </c>
      <c r="D109" s="3" t="s">
        <v>7</v>
      </c>
      <c r="E109" s="3" t="s">
        <v>3</v>
      </c>
      <c r="F109" s="3" t="s">
        <v>7</v>
      </c>
      <c r="G109" s="3">
        <f>CONCATENATE(C109,D109,E109)</f>
        <v>0</v>
      </c>
      <c r="H109" s="3" t="s">
        <v>184</v>
      </c>
      <c r="I109" s="3">
        <v>9.0502956</v>
      </c>
    </row>
    <row r="110" spans="1:9">
      <c r="A110" s="3">
        <v>6</v>
      </c>
      <c r="B110" s="3">
        <v>56</v>
      </c>
      <c r="C110" s="3">
        <v>0.9832878</v>
      </c>
      <c r="D110" s="3" t="s">
        <v>7</v>
      </c>
      <c r="E110" s="3" t="s">
        <v>3</v>
      </c>
      <c r="F110" s="3" t="s">
        <v>7</v>
      </c>
      <c r="G110" s="3">
        <f>CONCATENATE(C110,D110,E110)</f>
        <v>0</v>
      </c>
      <c r="H110" s="3" t="s">
        <v>185</v>
      </c>
      <c r="I110" s="3">
        <v>0.9832878</v>
      </c>
    </row>
    <row r="111" spans="1:9">
      <c r="A111" s="3">
        <v>6</v>
      </c>
      <c r="B111" s="3">
        <v>112</v>
      </c>
      <c r="C111" s="3">
        <v>2.2617306</v>
      </c>
      <c r="D111" s="3" t="s">
        <v>7</v>
      </c>
      <c r="E111" s="3" t="s">
        <v>3</v>
      </c>
      <c r="F111" s="3" t="s">
        <v>7</v>
      </c>
      <c r="G111" s="3">
        <f>CONCATENATE(C111,D111,E111)</f>
        <v>0</v>
      </c>
      <c r="H111" s="3" t="s">
        <v>186</v>
      </c>
      <c r="I111" s="3">
        <v>2.2617306</v>
      </c>
    </row>
    <row r="112" spans="1:9">
      <c r="A112" s="3">
        <v>12</v>
      </c>
      <c r="B112" s="3">
        <v>224</v>
      </c>
      <c r="C112" s="3">
        <v>4.5251478</v>
      </c>
      <c r="D112" s="3" t="s">
        <v>7</v>
      </c>
      <c r="E112" s="3" t="s">
        <v>3</v>
      </c>
      <c r="F112" s="3" t="s">
        <v>7</v>
      </c>
      <c r="G112" s="3">
        <f>CONCATENATE(C112,D112,E112)</f>
        <v>0</v>
      </c>
      <c r="H112" s="3" t="s">
        <v>187</v>
      </c>
      <c r="I112" s="3">
        <v>4.5251478</v>
      </c>
    </row>
    <row r="113" spans="1:9">
      <c r="A113" s="3">
        <v>24</v>
      </c>
      <c r="B113" s="3">
        <v>448</v>
      </c>
      <c r="C113" s="3">
        <v>9.0502956</v>
      </c>
      <c r="D113" s="3" t="s">
        <v>7</v>
      </c>
      <c r="E113" s="3" t="s">
        <v>3</v>
      </c>
      <c r="F113" s="3" t="s">
        <v>7</v>
      </c>
      <c r="G113" s="3">
        <f>CONCATENATE(C113,D113,E113)</f>
        <v>0</v>
      </c>
      <c r="H113" s="3" t="s">
        <v>188</v>
      </c>
      <c r="I113" s="3">
        <v>9.0502956</v>
      </c>
    </row>
    <row r="114" spans="1:9">
      <c r="A114" s="3">
        <v>24</v>
      </c>
      <c r="B114" s="3">
        <v>448</v>
      </c>
      <c r="C114" s="3">
        <v>9.9543132</v>
      </c>
      <c r="D114" s="3" t="s">
        <v>7</v>
      </c>
      <c r="E114" s="3" t="s">
        <v>3</v>
      </c>
      <c r="F114" s="3" t="s">
        <v>7</v>
      </c>
      <c r="G114" s="3">
        <f>CONCATENATE(C114,D114,E114)</f>
        <v>0</v>
      </c>
      <c r="H114" s="3" t="s">
        <v>189</v>
      </c>
      <c r="I114" s="3">
        <v>9.9543132</v>
      </c>
    </row>
    <row r="115" spans="1:9">
      <c r="A115" s="3">
        <v>6</v>
      </c>
      <c r="B115" s="3">
        <v>112</v>
      </c>
      <c r="C115" s="3">
        <v>2.2617306</v>
      </c>
      <c r="D115" s="3" t="s">
        <v>7</v>
      </c>
      <c r="E115" s="3" t="s">
        <v>3</v>
      </c>
      <c r="F115" s="3" t="s">
        <v>7</v>
      </c>
      <c r="G115" s="3">
        <f>CONCATENATE(C115,D115,E115)</f>
        <v>0</v>
      </c>
      <c r="H115" s="3" t="s">
        <v>190</v>
      </c>
      <c r="I115" s="3">
        <v>2.2617306</v>
      </c>
    </row>
    <row r="116" spans="1:9">
      <c r="A116" s="3">
        <v>12</v>
      </c>
      <c r="B116" s="3">
        <v>112</v>
      </c>
      <c r="C116" s="3">
        <v>2.302209</v>
      </c>
      <c r="D116" s="3" t="s">
        <v>7</v>
      </c>
      <c r="E116" s="3" t="s">
        <v>3</v>
      </c>
      <c r="F116" s="3" t="s">
        <v>7</v>
      </c>
      <c r="G116" s="3">
        <f>CONCATENATE(C116,D116,E116)</f>
        <v>0</v>
      </c>
      <c r="H116" s="3" t="s">
        <v>191</v>
      </c>
      <c r="I116" s="3">
        <v>2.302209</v>
      </c>
    </row>
    <row r="117" spans="1:9">
      <c r="A117" s="3">
        <v>24</v>
      </c>
      <c r="B117" s="3">
        <v>224</v>
      </c>
      <c r="C117" s="3">
        <v>4.604418</v>
      </c>
      <c r="D117" s="3" t="s">
        <v>7</v>
      </c>
      <c r="E117" s="3" t="s">
        <v>3</v>
      </c>
      <c r="F117" s="3" t="s">
        <v>7</v>
      </c>
      <c r="G117" s="3">
        <f>CONCATENATE(C117,D117,E117)</f>
        <v>0</v>
      </c>
      <c r="H117" s="3" t="s">
        <v>192</v>
      </c>
      <c r="I117" s="3">
        <v>4.604418</v>
      </c>
    </row>
    <row r="118" spans="1:9">
      <c r="A118" s="3">
        <v>6</v>
      </c>
      <c r="B118" s="3">
        <v>56</v>
      </c>
      <c r="C118" s="3">
        <v>1.155321</v>
      </c>
      <c r="D118" s="3" t="s">
        <v>7</v>
      </c>
      <c r="E118" s="3" t="s">
        <v>3</v>
      </c>
      <c r="F118" s="3" t="s">
        <v>7</v>
      </c>
      <c r="G118" s="3">
        <f>CONCATENATE(C118,D118,E118)</f>
        <v>0</v>
      </c>
      <c r="H118" s="3" t="s">
        <v>193</v>
      </c>
      <c r="I118" s="3">
        <v>1.155321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3" max="3" width="12.7109375" customWidth="1"/>
    <col min="4" max="6" width="9.7109375" customWidth="1"/>
    <col min="7" max="7" width="0" customWidth="1"/>
    <col min="8" max="8" width="20.7109375" customWidth="1"/>
    <col min="9" max="9" width="0" customWidth="1"/>
  </cols>
  <sheetData>
    <row r="1" spans="1:9">
      <c r="A1" s="1" t="s">
        <v>14</v>
      </c>
      <c r="B1" s="1" t="s">
        <v>4</v>
      </c>
      <c r="C1" s="1" t="s">
        <v>74</v>
      </c>
      <c r="D1" s="1" t="s">
        <v>16</v>
      </c>
      <c r="E1" s="1" t="s">
        <v>6</v>
      </c>
      <c r="F1" s="1" t="s">
        <v>75</v>
      </c>
      <c r="H1" s="1" t="s">
        <v>76</v>
      </c>
    </row>
    <row r="2" spans="1:9">
      <c r="A2" s="3">
        <v>1</v>
      </c>
      <c r="B2" s="3">
        <v>2</v>
      </c>
      <c r="C2" s="3">
        <v>0.015019173</v>
      </c>
      <c r="D2" s="3" t="s">
        <v>7</v>
      </c>
      <c r="E2" s="3" t="s">
        <v>7</v>
      </c>
      <c r="F2" s="3" t="s">
        <v>3</v>
      </c>
      <c r="G2" s="3">
        <f>CONCATENATE(C2,D2,E2)</f>
        <v>0</v>
      </c>
      <c r="H2" s="3" t="s">
        <v>96</v>
      </c>
      <c r="I2" s="3">
        <v>10000.015019173</v>
      </c>
    </row>
    <row r="3" spans="1:9">
      <c r="A3" s="3">
        <v>1</v>
      </c>
      <c r="B3" s="3">
        <v>1</v>
      </c>
      <c r="C3" s="3">
        <v>0.007412607</v>
      </c>
      <c r="D3" s="3" t="s">
        <v>7</v>
      </c>
      <c r="E3" s="3" t="s">
        <v>7</v>
      </c>
      <c r="F3" s="3" t="s">
        <v>3</v>
      </c>
      <c r="G3" s="3">
        <f>CONCATENATE(C3,D3,E3)</f>
        <v>0</v>
      </c>
      <c r="H3" s="3" t="s">
        <v>97</v>
      </c>
      <c r="I3" s="3">
        <v>10000.007412607</v>
      </c>
    </row>
    <row r="4" spans="1:9">
      <c r="A4" s="3">
        <v>2</v>
      </c>
      <c r="B4" s="3">
        <v>8</v>
      </c>
      <c r="C4" s="3">
        <v>0.060169455</v>
      </c>
      <c r="D4" s="3" t="s">
        <v>7</v>
      </c>
      <c r="E4" s="3" t="s">
        <v>7</v>
      </c>
      <c r="F4" s="3" t="s">
        <v>3</v>
      </c>
      <c r="G4" s="3">
        <f>CONCATENATE(C4,D4,E4)</f>
        <v>0</v>
      </c>
      <c r="H4" s="3" t="s">
        <v>98</v>
      </c>
      <c r="I4" s="3">
        <v>10000.060169455</v>
      </c>
    </row>
    <row r="5" spans="1:9">
      <c r="A5" s="3">
        <v>2</v>
      </c>
      <c r="B5" s="3">
        <v>4</v>
      </c>
      <c r="C5" s="3">
        <v>0.030038346</v>
      </c>
      <c r="D5" s="3" t="s">
        <v>7</v>
      </c>
      <c r="E5" s="3" t="s">
        <v>7</v>
      </c>
      <c r="F5" s="3" t="s">
        <v>3</v>
      </c>
      <c r="G5" s="3">
        <f>CONCATENATE(C5,D5,E5)</f>
        <v>0</v>
      </c>
      <c r="H5" s="3" t="s">
        <v>99</v>
      </c>
      <c r="I5" s="3">
        <v>10000.030038346</v>
      </c>
    </row>
    <row r="6" spans="1:9">
      <c r="A6" s="3">
        <v>4</v>
      </c>
      <c r="B6" s="3">
        <v>16</v>
      </c>
      <c r="C6" s="3">
        <v>0.120330477</v>
      </c>
      <c r="D6" s="3" t="s">
        <v>7</v>
      </c>
      <c r="E6" s="3" t="s">
        <v>7</v>
      </c>
      <c r="F6" s="3" t="s">
        <v>3</v>
      </c>
      <c r="G6" s="3">
        <f>CONCATENATE(C6,D6,E6)</f>
        <v>0</v>
      </c>
      <c r="H6" s="3" t="s">
        <v>100</v>
      </c>
      <c r="I6" s="3">
        <v>10000.120330477</v>
      </c>
    </row>
    <row r="7" spans="1:9">
      <c r="A7" s="3">
        <v>8</v>
      </c>
      <c r="B7" s="3">
        <v>32</v>
      </c>
      <c r="C7" s="3">
        <v>0.240568191</v>
      </c>
      <c r="D7" s="3" t="s">
        <v>7</v>
      </c>
      <c r="E7" s="3" t="s">
        <v>7</v>
      </c>
      <c r="F7" s="3" t="s">
        <v>3</v>
      </c>
      <c r="G7" s="3">
        <f>CONCATENATE(C7,D7,E7)</f>
        <v>0</v>
      </c>
      <c r="H7" s="3" t="s">
        <v>101</v>
      </c>
      <c r="I7" s="3">
        <v>10000.240568191</v>
      </c>
    </row>
    <row r="8" spans="1:9">
      <c r="A8" s="3">
        <v>1</v>
      </c>
      <c r="B8" s="3">
        <v>3.5</v>
      </c>
      <c r="C8" s="3">
        <v>0.045150282</v>
      </c>
      <c r="D8" s="3" t="s">
        <v>7</v>
      </c>
      <c r="E8" s="3" t="s">
        <v>7</v>
      </c>
      <c r="F8" s="3" t="s">
        <v>7</v>
      </c>
      <c r="G8" s="3">
        <f>CONCATENATE(C8,D8,E8)</f>
        <v>0</v>
      </c>
      <c r="H8" s="3" t="s">
        <v>102</v>
      </c>
      <c r="I8" s="3">
        <v>0.045150282</v>
      </c>
    </row>
    <row r="9" spans="1:9">
      <c r="A9" s="3">
        <v>2</v>
      </c>
      <c r="B9" s="3">
        <v>14</v>
      </c>
      <c r="C9" s="3">
        <v>0.136218249</v>
      </c>
      <c r="D9" s="3" t="s">
        <v>3</v>
      </c>
      <c r="E9" s="3" t="s">
        <v>7</v>
      </c>
      <c r="F9" s="3" t="s">
        <v>7</v>
      </c>
      <c r="G9" s="3">
        <f>CONCATENATE(C9,D9,E9)</f>
        <v>0</v>
      </c>
      <c r="H9" s="3" t="s">
        <v>103</v>
      </c>
      <c r="I9" s="3">
        <v>0.136218249</v>
      </c>
    </row>
    <row r="10" spans="1:9">
      <c r="A10" s="3">
        <v>2</v>
      </c>
      <c r="B10" s="3">
        <v>14</v>
      </c>
      <c r="C10" s="3">
        <v>0.103869261</v>
      </c>
      <c r="D10" s="3" t="s">
        <v>7</v>
      </c>
      <c r="E10" s="3" t="s">
        <v>7</v>
      </c>
      <c r="F10" s="3" t="s">
        <v>7</v>
      </c>
      <c r="G10" s="3">
        <f>CONCATENATE(C10,D10,E10)</f>
        <v>0</v>
      </c>
      <c r="H10" s="3" t="s">
        <v>104</v>
      </c>
      <c r="I10" s="3">
        <v>0.103869261</v>
      </c>
    </row>
    <row r="11" spans="1:9">
      <c r="A11" s="3">
        <v>4</v>
      </c>
      <c r="B11" s="3">
        <v>28</v>
      </c>
      <c r="C11" s="3">
        <v>0.272529261</v>
      </c>
      <c r="D11" s="3" t="s">
        <v>3</v>
      </c>
      <c r="E11" s="3" t="s">
        <v>7</v>
      </c>
      <c r="F11" s="3" t="s">
        <v>7</v>
      </c>
      <c r="G11" s="3">
        <f>CONCATENATE(C11,D11,E11)</f>
        <v>0</v>
      </c>
      <c r="H11" s="3" t="s">
        <v>105</v>
      </c>
      <c r="I11" s="3">
        <v>0.272529261</v>
      </c>
    </row>
    <row r="12" spans="1:9">
      <c r="A12" s="3">
        <v>4</v>
      </c>
      <c r="B12" s="3">
        <v>28</v>
      </c>
      <c r="C12" s="3">
        <v>0.207746955</v>
      </c>
      <c r="D12" s="3" t="s">
        <v>7</v>
      </c>
      <c r="E12" s="3" t="s">
        <v>7</v>
      </c>
      <c r="F12" s="3" t="s">
        <v>7</v>
      </c>
      <c r="G12" s="3">
        <f>CONCATENATE(C12,D12,E12)</f>
        <v>0</v>
      </c>
      <c r="H12" s="3" t="s">
        <v>106</v>
      </c>
      <c r="I12" s="3">
        <v>0.207746955</v>
      </c>
    </row>
    <row r="13" spans="1:9">
      <c r="A13" s="3">
        <v>8</v>
      </c>
      <c r="B13" s="3">
        <v>56</v>
      </c>
      <c r="C13" s="3">
        <v>0.545066955</v>
      </c>
      <c r="D13" s="3" t="s">
        <v>3</v>
      </c>
      <c r="E13" s="3" t="s">
        <v>7</v>
      </c>
      <c r="F13" s="3" t="s">
        <v>7</v>
      </c>
      <c r="G13" s="3">
        <f>CONCATENATE(C13,D13,E13)</f>
        <v>0</v>
      </c>
      <c r="H13" s="3" t="s">
        <v>107</v>
      </c>
      <c r="I13" s="3">
        <v>0.545066955</v>
      </c>
    </row>
    <row r="14" spans="1:9">
      <c r="A14" s="3">
        <v>8</v>
      </c>
      <c r="B14" s="3">
        <v>56</v>
      </c>
      <c r="C14" s="3">
        <v>0.415780632</v>
      </c>
      <c r="D14" s="3" t="s">
        <v>7</v>
      </c>
      <c r="E14" s="3" t="s">
        <v>7</v>
      </c>
      <c r="F14" s="3" t="s">
        <v>7</v>
      </c>
      <c r="G14" s="3">
        <f>CONCATENATE(C14,D14,E14)</f>
        <v>0</v>
      </c>
      <c r="H14" s="3" t="s">
        <v>108</v>
      </c>
      <c r="I14" s="3">
        <v>0.415780632</v>
      </c>
    </row>
    <row r="15" spans="1:9">
      <c r="A15" s="3">
        <v>16</v>
      </c>
      <c r="B15" s="3">
        <v>112</v>
      </c>
      <c r="C15" s="3">
        <v>1.090226673</v>
      </c>
      <c r="D15" s="3" t="s">
        <v>3</v>
      </c>
      <c r="E15" s="3" t="s">
        <v>7</v>
      </c>
      <c r="F15" s="3" t="s">
        <v>7</v>
      </c>
      <c r="G15" s="3">
        <f>CONCATENATE(C15,D15,E15)</f>
        <v>0</v>
      </c>
      <c r="H15" s="3" t="s">
        <v>109</v>
      </c>
      <c r="I15" s="3">
        <v>1.090226673</v>
      </c>
    </row>
    <row r="16" spans="1:9">
      <c r="A16" s="3">
        <v>16</v>
      </c>
      <c r="B16" s="3">
        <v>112</v>
      </c>
      <c r="C16" s="3">
        <v>0.831654027</v>
      </c>
      <c r="D16" s="3" t="s">
        <v>7</v>
      </c>
      <c r="E16" s="3" t="s">
        <v>7</v>
      </c>
      <c r="F16" s="3" t="s">
        <v>7</v>
      </c>
      <c r="G16" s="3">
        <f>CONCATENATE(C16,D16,E16)</f>
        <v>0</v>
      </c>
      <c r="H16" s="3" t="s">
        <v>110</v>
      </c>
      <c r="I16" s="3">
        <v>0.831654027</v>
      </c>
    </row>
    <row r="17" spans="1:9">
      <c r="A17" s="3">
        <v>20</v>
      </c>
      <c r="B17" s="3">
        <v>140</v>
      </c>
      <c r="C17" s="3">
        <v>1.039493745</v>
      </c>
      <c r="D17" s="3" t="s">
        <v>7</v>
      </c>
      <c r="E17" s="3" t="s">
        <v>7</v>
      </c>
      <c r="F17" s="3" t="s">
        <v>7</v>
      </c>
      <c r="G17" s="3">
        <f>CONCATENATE(C17,D17,E17)</f>
        <v>0</v>
      </c>
      <c r="H17" s="3" t="s">
        <v>111</v>
      </c>
      <c r="I17" s="3">
        <v>1.039493745</v>
      </c>
    </row>
    <row r="18" spans="1:9">
      <c r="A18" s="3">
        <v>16</v>
      </c>
      <c r="B18" s="3">
        <v>64</v>
      </c>
      <c r="C18" s="3">
        <v>0.515703249</v>
      </c>
      <c r="D18" s="3" t="s">
        <v>7</v>
      </c>
      <c r="E18" s="3" t="s">
        <v>7</v>
      </c>
      <c r="F18" s="3" t="s">
        <v>7</v>
      </c>
      <c r="G18" s="3">
        <f>CONCATENATE(C18,D18,E18)</f>
        <v>0</v>
      </c>
      <c r="H18" s="3" t="s">
        <v>112</v>
      </c>
      <c r="I18" s="3">
        <v>0.515703249</v>
      </c>
    </row>
    <row r="19" spans="1:9">
      <c r="A19" s="3">
        <v>16</v>
      </c>
      <c r="B19" s="3">
        <v>64</v>
      </c>
      <c r="C19" s="3">
        <v>0.515703249</v>
      </c>
      <c r="D19" s="3" t="s">
        <v>7</v>
      </c>
      <c r="E19" s="3" t="s">
        <v>7</v>
      </c>
      <c r="F19" s="3" t="s">
        <v>7</v>
      </c>
      <c r="G19" s="3">
        <f>CONCATENATE(C19,D19,E19)</f>
        <v>0</v>
      </c>
      <c r="H19" s="3" t="s">
        <v>113</v>
      </c>
      <c r="I19" s="3">
        <v>0.515703249</v>
      </c>
    </row>
    <row r="20" spans="1:9">
      <c r="A20" s="3">
        <v>1</v>
      </c>
      <c r="B20" s="3">
        <v>3.5</v>
      </c>
      <c r="C20" s="3">
        <v>0.03465963</v>
      </c>
      <c r="D20" s="3" t="s">
        <v>7</v>
      </c>
      <c r="E20" s="3" t="s">
        <v>7</v>
      </c>
      <c r="F20" s="3" t="s">
        <v>7</v>
      </c>
      <c r="G20" s="3">
        <f>CONCATENATE(C20,D20,E20)</f>
        <v>0</v>
      </c>
      <c r="H20" s="3" t="s">
        <v>114</v>
      </c>
      <c r="I20" s="3">
        <v>0.03465963</v>
      </c>
    </row>
    <row r="21" spans="1:9">
      <c r="A21" s="3">
        <v>2</v>
      </c>
      <c r="B21" s="3">
        <v>7</v>
      </c>
      <c r="C21" s="3">
        <v>0.091067967</v>
      </c>
      <c r="D21" s="3" t="s">
        <v>7</v>
      </c>
      <c r="E21" s="3" t="s">
        <v>7</v>
      </c>
      <c r="F21" s="3" t="s">
        <v>7</v>
      </c>
      <c r="G21" s="3">
        <f>CONCATENATE(C21,D21,E21)</f>
        <v>0</v>
      </c>
      <c r="H21" s="3" t="s">
        <v>115</v>
      </c>
      <c r="I21" s="3">
        <v>0.091067967</v>
      </c>
    </row>
    <row r="22" spans="1:9">
      <c r="A22" s="3">
        <v>2</v>
      </c>
      <c r="B22" s="3">
        <v>8</v>
      </c>
      <c r="C22" s="3">
        <v>0.06449558399999999</v>
      </c>
      <c r="D22" s="3" t="s">
        <v>7</v>
      </c>
      <c r="E22" s="3" t="s">
        <v>7</v>
      </c>
      <c r="F22" s="3" t="s">
        <v>7</v>
      </c>
      <c r="G22" s="3">
        <f>CONCATENATE(C22,D22,E22)</f>
        <v>0</v>
      </c>
      <c r="H22" s="3" t="s">
        <v>116</v>
      </c>
      <c r="I22" s="3">
        <v>0.06449558399999999</v>
      </c>
    </row>
    <row r="23" spans="1:9">
      <c r="A23" s="3">
        <v>2</v>
      </c>
      <c r="B23" s="3">
        <v>7</v>
      </c>
      <c r="C23" s="3">
        <v>0.069412023</v>
      </c>
      <c r="D23" s="3" t="s">
        <v>7</v>
      </c>
      <c r="E23" s="3" t="s">
        <v>7</v>
      </c>
      <c r="F23" s="3" t="s">
        <v>7</v>
      </c>
      <c r="G23" s="3">
        <f>CONCATENATE(C23,D23,E23)</f>
        <v>0</v>
      </c>
      <c r="H23" s="3" t="s">
        <v>117</v>
      </c>
      <c r="I23" s="3">
        <v>0.069412023</v>
      </c>
    </row>
    <row r="24" spans="1:9">
      <c r="A24" s="3">
        <v>2</v>
      </c>
      <c r="B24" s="3">
        <v>8</v>
      </c>
      <c r="C24" s="3">
        <v>0.06449558399999999</v>
      </c>
      <c r="D24" s="3" t="s">
        <v>7</v>
      </c>
      <c r="E24" s="3" t="s">
        <v>7</v>
      </c>
      <c r="F24" s="3" t="s">
        <v>7</v>
      </c>
      <c r="G24" s="3">
        <f>CONCATENATE(C24,D24,E24)</f>
        <v>0</v>
      </c>
      <c r="H24" s="3" t="s">
        <v>118</v>
      </c>
      <c r="I24" s="3">
        <v>0.06449558399999999</v>
      </c>
    </row>
    <row r="25" spans="1:9">
      <c r="A25" s="3">
        <v>4</v>
      </c>
      <c r="B25" s="3">
        <v>14</v>
      </c>
      <c r="C25" s="3">
        <v>0.18156249</v>
      </c>
      <c r="D25" s="3" t="s">
        <v>7</v>
      </c>
      <c r="E25" s="3" t="s">
        <v>7</v>
      </c>
      <c r="F25" s="3" t="s">
        <v>7</v>
      </c>
      <c r="G25" s="3">
        <f>CONCATENATE(C25,D25,E25)</f>
        <v>0</v>
      </c>
      <c r="H25" s="3" t="s">
        <v>119</v>
      </c>
      <c r="I25" s="3">
        <v>0.18156249</v>
      </c>
    </row>
    <row r="26" spans="1:9">
      <c r="A26" s="3">
        <v>32</v>
      </c>
      <c r="B26" s="3">
        <v>128</v>
      </c>
      <c r="C26" s="3">
        <v>1.031406498</v>
      </c>
      <c r="D26" s="3" t="s">
        <v>7</v>
      </c>
      <c r="E26" s="3" t="s">
        <v>7</v>
      </c>
      <c r="F26" s="3" t="s">
        <v>7</v>
      </c>
      <c r="G26" s="3">
        <f>CONCATENATE(C26,D26,E26)</f>
        <v>0</v>
      </c>
      <c r="H26" s="3" t="s">
        <v>120</v>
      </c>
      <c r="I26" s="3">
        <v>1.031406498</v>
      </c>
    </row>
    <row r="27" spans="1:9">
      <c r="A27" s="3">
        <v>32</v>
      </c>
      <c r="B27" s="3">
        <v>128</v>
      </c>
      <c r="C27" s="3">
        <v>1.031406498</v>
      </c>
      <c r="D27" s="3" t="s">
        <v>7</v>
      </c>
      <c r="E27" s="3" t="s">
        <v>7</v>
      </c>
      <c r="F27" s="3" t="s">
        <v>7</v>
      </c>
      <c r="G27" s="3">
        <f>CONCATENATE(C27,D27,E27)</f>
        <v>0</v>
      </c>
      <c r="H27" s="3" t="s">
        <v>121</v>
      </c>
      <c r="I27" s="3">
        <v>1.031406498</v>
      </c>
    </row>
    <row r="28" spans="1:9">
      <c r="A28" s="3">
        <v>4</v>
      </c>
      <c r="B28" s="3">
        <v>14</v>
      </c>
      <c r="C28" s="3">
        <v>0.13804821</v>
      </c>
      <c r="D28" s="3" t="s">
        <v>7</v>
      </c>
      <c r="E28" s="3" t="s">
        <v>7</v>
      </c>
      <c r="F28" s="3" t="s">
        <v>7</v>
      </c>
      <c r="G28" s="3">
        <f>CONCATENATE(C28,D28,E28)</f>
        <v>0</v>
      </c>
      <c r="H28" s="3" t="s">
        <v>122</v>
      </c>
      <c r="I28" s="3">
        <v>0.13804821</v>
      </c>
    </row>
    <row r="29" spans="1:9">
      <c r="A29" s="3">
        <v>8</v>
      </c>
      <c r="B29" s="3">
        <v>28</v>
      </c>
      <c r="C29" s="3">
        <v>0.362256381</v>
      </c>
      <c r="D29" s="3" t="s">
        <v>7</v>
      </c>
      <c r="E29" s="3" t="s">
        <v>7</v>
      </c>
      <c r="F29" s="3" t="s">
        <v>7</v>
      </c>
      <c r="G29" s="3">
        <f>CONCATENATE(C29,D29,E29)</f>
        <v>0</v>
      </c>
      <c r="H29" s="3" t="s">
        <v>123</v>
      </c>
      <c r="I29" s="3">
        <v>0.362256381</v>
      </c>
    </row>
    <row r="30" spans="1:9">
      <c r="A30" s="3">
        <v>4</v>
      </c>
      <c r="B30" s="3">
        <v>16</v>
      </c>
      <c r="C30" s="3">
        <v>0.128898405</v>
      </c>
      <c r="D30" s="3" t="s">
        <v>7</v>
      </c>
      <c r="E30" s="3" t="s">
        <v>7</v>
      </c>
      <c r="F30" s="3" t="s">
        <v>7</v>
      </c>
      <c r="G30" s="3">
        <f>CONCATENATE(C30,D30,E30)</f>
        <v>0</v>
      </c>
      <c r="H30" s="3" t="s">
        <v>124</v>
      </c>
      <c r="I30" s="3">
        <v>0.128898405</v>
      </c>
    </row>
    <row r="31" spans="1:9">
      <c r="A31" s="3">
        <v>8</v>
      </c>
      <c r="B31" s="3">
        <v>28</v>
      </c>
      <c r="C31" s="3">
        <v>0.276863823</v>
      </c>
      <c r="D31" s="3" t="s">
        <v>7</v>
      </c>
      <c r="E31" s="3" t="s">
        <v>7</v>
      </c>
      <c r="F31" s="3" t="s">
        <v>7</v>
      </c>
      <c r="G31" s="3">
        <f>CONCATENATE(C31,D31,E31)</f>
        <v>0</v>
      </c>
      <c r="H31" s="3" t="s">
        <v>125</v>
      </c>
      <c r="I31" s="3">
        <v>0.276863823</v>
      </c>
    </row>
    <row r="32" spans="1:9">
      <c r="A32" s="3">
        <v>4</v>
      </c>
      <c r="B32" s="3">
        <v>16</v>
      </c>
      <c r="C32" s="3">
        <v>0.128898405</v>
      </c>
      <c r="D32" s="3" t="s">
        <v>7</v>
      </c>
      <c r="E32" s="3" t="s">
        <v>7</v>
      </c>
      <c r="F32" s="3" t="s">
        <v>7</v>
      </c>
      <c r="G32" s="3">
        <f>CONCATENATE(C32,D32,E32)</f>
        <v>0</v>
      </c>
      <c r="H32" s="3" t="s">
        <v>126</v>
      </c>
      <c r="I32" s="3">
        <v>0.128898405</v>
      </c>
    </row>
    <row r="33" spans="1:9">
      <c r="A33" s="3">
        <v>16</v>
      </c>
      <c r="B33" s="3">
        <v>56</v>
      </c>
      <c r="C33" s="3">
        <v>0.553727646</v>
      </c>
      <c r="D33" s="3" t="s">
        <v>7</v>
      </c>
      <c r="E33" s="3" t="s">
        <v>7</v>
      </c>
      <c r="F33" s="3" t="s">
        <v>7</v>
      </c>
      <c r="G33" s="3">
        <f>CONCATENATE(C33,D33,E33)</f>
        <v>0</v>
      </c>
      <c r="H33" s="3" t="s">
        <v>127</v>
      </c>
      <c r="I33" s="3">
        <v>0.553727646</v>
      </c>
    </row>
    <row r="34" spans="1:9">
      <c r="A34" s="3">
        <v>64</v>
      </c>
      <c r="B34" s="3">
        <v>256</v>
      </c>
      <c r="C34" s="3">
        <v>2.062812996</v>
      </c>
      <c r="D34" s="3" t="s">
        <v>7</v>
      </c>
      <c r="E34" s="3" t="s">
        <v>7</v>
      </c>
      <c r="F34" s="3" t="s">
        <v>7</v>
      </c>
      <c r="G34" s="3">
        <f>CONCATENATE(C34,D34,E34)</f>
        <v>0</v>
      </c>
      <c r="H34" s="3" t="s">
        <v>128</v>
      </c>
      <c r="I34" s="3">
        <v>2.062812996</v>
      </c>
    </row>
    <row r="35" spans="1:9">
      <c r="A35" s="3">
        <v>64</v>
      </c>
      <c r="B35" s="3">
        <v>256</v>
      </c>
      <c r="C35" s="3">
        <v>2.062812996</v>
      </c>
      <c r="D35" s="3" t="s">
        <v>7</v>
      </c>
      <c r="E35" s="3" t="s">
        <v>7</v>
      </c>
      <c r="F35" s="3" t="s">
        <v>7</v>
      </c>
      <c r="G35" s="3">
        <f>CONCATENATE(C35,D35,E35)</f>
        <v>0</v>
      </c>
      <c r="H35" s="3" t="s">
        <v>129</v>
      </c>
      <c r="I35" s="3">
        <v>2.062812996</v>
      </c>
    </row>
    <row r="36" spans="1:9">
      <c r="A36" s="3">
        <v>8</v>
      </c>
      <c r="B36" s="3">
        <v>32</v>
      </c>
      <c r="C36" s="3">
        <v>0.257805243</v>
      </c>
      <c r="D36" s="3" t="s">
        <v>7</v>
      </c>
      <c r="E36" s="3" t="s">
        <v>7</v>
      </c>
      <c r="F36" s="3" t="s">
        <v>7</v>
      </c>
      <c r="G36" s="3">
        <f>CONCATENATE(C36,D36,E36)</f>
        <v>0</v>
      </c>
      <c r="H36" s="3" t="s">
        <v>130</v>
      </c>
      <c r="I36" s="3">
        <v>0.257805243</v>
      </c>
    </row>
    <row r="37" spans="1:9">
      <c r="A37" s="3">
        <v>8</v>
      </c>
      <c r="B37" s="3">
        <v>32</v>
      </c>
      <c r="C37" s="3">
        <v>0.257805243</v>
      </c>
      <c r="D37" s="3" t="s">
        <v>7</v>
      </c>
      <c r="E37" s="3" t="s">
        <v>7</v>
      </c>
      <c r="F37" s="3" t="s">
        <v>7</v>
      </c>
      <c r="G37" s="3">
        <f>CONCATENATE(C37,D37,E37)</f>
        <v>0</v>
      </c>
      <c r="H37" s="3" t="s">
        <v>131</v>
      </c>
      <c r="I37" s="3">
        <v>0.257805243</v>
      </c>
    </row>
    <row r="38" spans="1:9">
      <c r="A38" s="3">
        <v>2</v>
      </c>
      <c r="B38" s="3">
        <v>14</v>
      </c>
      <c r="C38" s="3">
        <v>0.103869261</v>
      </c>
      <c r="D38" s="3" t="s">
        <v>3</v>
      </c>
      <c r="E38" s="3" t="s">
        <v>7</v>
      </c>
      <c r="F38" s="3" t="s">
        <v>7</v>
      </c>
      <c r="G38" s="3">
        <f>CONCATENATE(C38,D38,E38)</f>
        <v>0</v>
      </c>
      <c r="H38" s="3" t="s">
        <v>132</v>
      </c>
      <c r="I38" s="3">
        <v>0.103869261</v>
      </c>
    </row>
    <row r="39" spans="1:9">
      <c r="A39" s="3">
        <v>4</v>
      </c>
      <c r="B39" s="3">
        <v>28</v>
      </c>
      <c r="C39" s="3">
        <v>0.207746955</v>
      </c>
      <c r="D39" s="3" t="s">
        <v>3</v>
      </c>
      <c r="E39" s="3" t="s">
        <v>7</v>
      </c>
      <c r="F39" s="3" t="s">
        <v>7</v>
      </c>
      <c r="G39" s="3">
        <f>CONCATENATE(C39,D39,E39)</f>
        <v>0</v>
      </c>
      <c r="H39" s="3" t="s">
        <v>133</v>
      </c>
      <c r="I39" s="3">
        <v>0.207746955</v>
      </c>
    </row>
    <row r="40" spans="1:9">
      <c r="A40" s="3">
        <v>8</v>
      </c>
      <c r="B40" s="3">
        <v>56</v>
      </c>
      <c r="C40" s="3">
        <v>0.415780632</v>
      </c>
      <c r="D40" s="3" t="s">
        <v>3</v>
      </c>
      <c r="E40" s="3" t="s">
        <v>7</v>
      </c>
      <c r="F40" s="3" t="s">
        <v>7</v>
      </c>
      <c r="G40" s="3">
        <f>CONCATENATE(C40,D40,E40)</f>
        <v>0</v>
      </c>
      <c r="H40" s="3" t="s">
        <v>134</v>
      </c>
      <c r="I40" s="3">
        <v>0.415780632</v>
      </c>
    </row>
    <row r="41" spans="1:9">
      <c r="A41" s="3">
        <v>16</v>
      </c>
      <c r="B41" s="3">
        <v>112</v>
      </c>
      <c r="C41" s="3">
        <v>0.831654027</v>
      </c>
      <c r="D41" s="3" t="s">
        <v>3</v>
      </c>
      <c r="E41" s="3" t="s">
        <v>7</v>
      </c>
      <c r="F41" s="3" t="s">
        <v>7</v>
      </c>
      <c r="G41" s="3">
        <f>CONCATENATE(C41,D41,E41)</f>
        <v>0</v>
      </c>
      <c r="H41" s="3" t="s">
        <v>135</v>
      </c>
      <c r="I41" s="3">
        <v>0.831654027</v>
      </c>
    </row>
    <row r="42" spans="1:9">
      <c r="A42" s="3">
        <v>20</v>
      </c>
      <c r="B42" s="3">
        <v>140</v>
      </c>
      <c r="C42" s="3">
        <v>1.039493745</v>
      </c>
      <c r="D42" s="3" t="s">
        <v>3</v>
      </c>
      <c r="E42" s="3" t="s">
        <v>7</v>
      </c>
      <c r="F42" s="3" t="s">
        <v>7</v>
      </c>
      <c r="G42" s="3">
        <f>CONCATENATE(C42,D42,E42)</f>
        <v>0</v>
      </c>
      <c r="H42" s="3" t="s">
        <v>136</v>
      </c>
      <c r="I42" s="3">
        <v>1.039493745</v>
      </c>
    </row>
    <row r="43" spans="1:9">
      <c r="A43" s="3">
        <v>1</v>
      </c>
      <c r="B43" s="3">
        <v>3.5</v>
      </c>
      <c r="C43" s="3">
        <v>0.03465963</v>
      </c>
      <c r="D43" s="3" t="s">
        <v>7</v>
      </c>
      <c r="E43" s="3" t="s">
        <v>7</v>
      </c>
      <c r="F43" s="3" t="s">
        <v>7</v>
      </c>
      <c r="G43" s="3">
        <f>CONCATENATE(C43,D43,E43)</f>
        <v>0</v>
      </c>
      <c r="H43" s="3" t="s">
        <v>137</v>
      </c>
      <c r="I43" s="3">
        <v>0.03465963</v>
      </c>
    </row>
    <row r="44" spans="1:9">
      <c r="A44" s="3">
        <v>2</v>
      </c>
      <c r="B44" s="3">
        <v>7</v>
      </c>
      <c r="C44" s="3">
        <v>0.069412023</v>
      </c>
      <c r="D44" s="3" t="s">
        <v>7</v>
      </c>
      <c r="E44" s="3" t="s">
        <v>7</v>
      </c>
      <c r="F44" s="3" t="s">
        <v>7</v>
      </c>
      <c r="G44" s="3">
        <f>CONCATENATE(C44,D44,E44)</f>
        <v>0</v>
      </c>
      <c r="H44" s="3" t="s">
        <v>138</v>
      </c>
      <c r="I44" s="3">
        <v>0.069412023</v>
      </c>
    </row>
    <row r="45" spans="1:9">
      <c r="A45" s="3">
        <v>4</v>
      </c>
      <c r="B45" s="3">
        <v>14</v>
      </c>
      <c r="C45" s="3">
        <v>0.13804821</v>
      </c>
      <c r="D45" s="3" t="s">
        <v>7</v>
      </c>
      <c r="E45" s="3" t="s">
        <v>7</v>
      </c>
      <c r="F45" s="3" t="s">
        <v>7</v>
      </c>
      <c r="G45" s="3">
        <f>CONCATENATE(C45,D45,E45)</f>
        <v>0</v>
      </c>
      <c r="H45" s="3" t="s">
        <v>139</v>
      </c>
      <c r="I45" s="3">
        <v>0.13804821</v>
      </c>
    </row>
    <row r="46" spans="1:9">
      <c r="A46" s="3">
        <v>8</v>
      </c>
      <c r="B46" s="3">
        <v>28</v>
      </c>
      <c r="C46" s="3">
        <v>0.276863823</v>
      </c>
      <c r="D46" s="3" t="s">
        <v>7</v>
      </c>
      <c r="E46" s="3" t="s">
        <v>7</v>
      </c>
      <c r="F46" s="3" t="s">
        <v>7</v>
      </c>
      <c r="G46" s="3">
        <f>CONCATENATE(C46,D46,E46)</f>
        <v>0</v>
      </c>
      <c r="H46" s="3" t="s">
        <v>140</v>
      </c>
      <c r="I46" s="3">
        <v>0.276863823</v>
      </c>
    </row>
    <row r="47" spans="1:9">
      <c r="A47" s="3">
        <v>16</v>
      </c>
      <c r="B47" s="3">
        <v>56</v>
      </c>
      <c r="C47" s="3">
        <v>0.553727646</v>
      </c>
      <c r="D47" s="3" t="s">
        <v>7</v>
      </c>
      <c r="E47" s="3" t="s">
        <v>7</v>
      </c>
      <c r="F47" s="3" t="s">
        <v>7</v>
      </c>
      <c r="G47" s="3">
        <f>CONCATENATE(C47,D47,E47)</f>
        <v>0</v>
      </c>
      <c r="H47" s="3" t="s">
        <v>141</v>
      </c>
      <c r="I47" s="3">
        <v>0.553727646</v>
      </c>
    </row>
    <row r="48" spans="1:9">
      <c r="A48" s="3">
        <v>16</v>
      </c>
      <c r="B48" s="3">
        <v>128</v>
      </c>
      <c r="C48" s="3">
        <v>0.634878405</v>
      </c>
      <c r="D48" s="3" t="s">
        <v>7</v>
      </c>
      <c r="E48" s="3" t="s">
        <v>7</v>
      </c>
      <c r="F48" s="3" t="s">
        <v>7</v>
      </c>
      <c r="G48" s="3">
        <f>CONCATENATE(C48,D48,E48)</f>
        <v>0</v>
      </c>
      <c r="H48" s="3" t="s">
        <v>142</v>
      </c>
      <c r="I48" s="3">
        <v>0.634878405</v>
      </c>
    </row>
    <row r="49" spans="1:9">
      <c r="A49" s="3">
        <v>2</v>
      </c>
      <c r="B49" s="3">
        <v>16</v>
      </c>
      <c r="C49" s="3">
        <v>0.079320798</v>
      </c>
      <c r="D49" s="3" t="s">
        <v>7</v>
      </c>
      <c r="E49" s="3" t="s">
        <v>7</v>
      </c>
      <c r="F49" s="3" t="s">
        <v>7</v>
      </c>
      <c r="G49" s="3">
        <f>CONCATENATE(C49,D49,E49)</f>
        <v>0</v>
      </c>
      <c r="H49" s="3" t="s">
        <v>143</v>
      </c>
      <c r="I49" s="3">
        <v>0.079320798</v>
      </c>
    </row>
    <row r="50" spans="1:9">
      <c r="A50" s="3">
        <v>32</v>
      </c>
      <c r="B50" s="3">
        <v>256</v>
      </c>
      <c r="C50" s="3">
        <v>1.269765243</v>
      </c>
      <c r="D50" s="3" t="s">
        <v>7</v>
      </c>
      <c r="E50" s="3" t="s">
        <v>7</v>
      </c>
      <c r="F50" s="3" t="s">
        <v>7</v>
      </c>
      <c r="G50" s="3">
        <f>CONCATENATE(C50,D50,E50)</f>
        <v>0</v>
      </c>
      <c r="H50" s="3" t="s">
        <v>144</v>
      </c>
      <c r="I50" s="3">
        <v>1.269765243</v>
      </c>
    </row>
    <row r="51" spans="1:9">
      <c r="A51" s="3">
        <v>4</v>
      </c>
      <c r="B51" s="3">
        <v>32</v>
      </c>
      <c r="C51" s="3">
        <v>0.158742792</v>
      </c>
      <c r="D51" s="3" t="s">
        <v>7</v>
      </c>
      <c r="E51" s="3" t="s">
        <v>7</v>
      </c>
      <c r="F51" s="3" t="s">
        <v>7</v>
      </c>
      <c r="G51" s="3">
        <f>CONCATENATE(C51,D51,E51)</f>
        <v>0</v>
      </c>
      <c r="H51" s="3" t="s">
        <v>145</v>
      </c>
      <c r="I51" s="3">
        <v>0.158742792</v>
      </c>
    </row>
    <row r="52" spans="1:9">
      <c r="A52" s="3">
        <v>64</v>
      </c>
      <c r="B52" s="3">
        <v>432</v>
      </c>
      <c r="C52" s="3">
        <v>2.393588988</v>
      </c>
      <c r="D52" s="3" t="s">
        <v>7</v>
      </c>
      <c r="E52" s="3" t="s">
        <v>7</v>
      </c>
      <c r="F52" s="3" t="s">
        <v>7</v>
      </c>
      <c r="G52" s="3">
        <f>CONCATENATE(C52,D52,E52)</f>
        <v>0</v>
      </c>
      <c r="H52" s="3" t="s">
        <v>146</v>
      </c>
      <c r="I52" s="3">
        <v>2.393588988</v>
      </c>
    </row>
    <row r="53" spans="1:9">
      <c r="A53" s="3">
        <v>8</v>
      </c>
      <c r="B53" s="3">
        <v>64</v>
      </c>
      <c r="C53" s="3">
        <v>0.317485584</v>
      </c>
      <c r="D53" s="3" t="s">
        <v>7</v>
      </c>
      <c r="E53" s="3" t="s">
        <v>7</v>
      </c>
      <c r="F53" s="3" t="s">
        <v>7</v>
      </c>
      <c r="G53" s="3">
        <f>CONCATENATE(C53,D53,E53)</f>
        <v>0</v>
      </c>
      <c r="H53" s="3" t="s">
        <v>147</v>
      </c>
      <c r="I53" s="3">
        <v>0.317485584</v>
      </c>
    </row>
    <row r="54" spans="1:9">
      <c r="A54" s="3">
        <v>1</v>
      </c>
      <c r="B54" s="3">
        <v>2</v>
      </c>
      <c r="C54" s="3">
        <v>0.034845156</v>
      </c>
      <c r="D54" s="3" t="s">
        <v>7</v>
      </c>
      <c r="E54" s="3" t="s">
        <v>7</v>
      </c>
      <c r="F54" s="3" t="s">
        <v>7</v>
      </c>
      <c r="G54" s="3">
        <f>CONCATENATE(C54,D54,E54)</f>
        <v>0</v>
      </c>
      <c r="H54" s="3" t="s">
        <v>148</v>
      </c>
      <c r="I54" s="3">
        <v>0.034845156</v>
      </c>
    </row>
    <row r="55" spans="1:9">
      <c r="A55" s="3">
        <v>16</v>
      </c>
      <c r="B55" s="3">
        <v>32</v>
      </c>
      <c r="C55" s="3">
        <v>0.560178891</v>
      </c>
      <c r="D55" s="3" t="s">
        <v>7</v>
      </c>
      <c r="E55" s="3" t="s">
        <v>7</v>
      </c>
      <c r="F55" s="3" t="s">
        <v>7</v>
      </c>
      <c r="G55" s="3">
        <f>CONCATENATE(C55,D55,E55)</f>
        <v>0</v>
      </c>
      <c r="H55" s="3" t="s">
        <v>149</v>
      </c>
      <c r="I55" s="3">
        <v>0.560178891</v>
      </c>
    </row>
    <row r="56" spans="1:9">
      <c r="A56" s="3">
        <v>16</v>
      </c>
      <c r="B56" s="3">
        <v>32</v>
      </c>
      <c r="C56" s="3">
        <v>0.494232831</v>
      </c>
      <c r="D56" s="3" t="s">
        <v>7</v>
      </c>
      <c r="E56" s="3" t="s">
        <v>7</v>
      </c>
      <c r="F56" s="3" t="s">
        <v>7</v>
      </c>
      <c r="G56" s="3">
        <f>CONCATENATE(C56,D56,E56)</f>
        <v>0</v>
      </c>
      <c r="H56" s="3" t="s">
        <v>150</v>
      </c>
      <c r="I56" s="3">
        <v>0.494232831</v>
      </c>
    </row>
    <row r="57" spans="1:9">
      <c r="A57" s="3">
        <v>2</v>
      </c>
      <c r="B57" s="3">
        <v>4</v>
      </c>
      <c r="C57" s="3">
        <v>0.06969874500000001</v>
      </c>
      <c r="D57" s="3" t="s">
        <v>7</v>
      </c>
      <c r="E57" s="3" t="s">
        <v>7</v>
      </c>
      <c r="F57" s="3" t="s">
        <v>7</v>
      </c>
      <c r="G57" s="3">
        <f>CONCATENATE(C57,D57,E57)</f>
        <v>0</v>
      </c>
      <c r="H57" s="3" t="s">
        <v>151</v>
      </c>
      <c r="I57" s="3">
        <v>0.06969874500000001</v>
      </c>
    </row>
    <row r="58" spans="1:9">
      <c r="A58" s="3">
        <v>2</v>
      </c>
      <c r="B58" s="3">
        <v>4</v>
      </c>
      <c r="C58" s="3">
        <v>0.061999416</v>
      </c>
      <c r="D58" s="3" t="s">
        <v>7</v>
      </c>
      <c r="E58" s="3" t="s">
        <v>7</v>
      </c>
      <c r="F58" s="3" t="s">
        <v>7</v>
      </c>
      <c r="G58" s="3">
        <f>CONCATENATE(C58,D58,E58)</f>
        <v>0</v>
      </c>
      <c r="H58" s="3" t="s">
        <v>152</v>
      </c>
      <c r="I58" s="3">
        <v>0.061999416</v>
      </c>
    </row>
    <row r="59" spans="1:9">
      <c r="A59" s="3">
        <v>32</v>
      </c>
      <c r="B59" s="3">
        <v>64</v>
      </c>
      <c r="C59" s="3">
        <v>0.9892414980000001</v>
      </c>
      <c r="D59" s="3" t="s">
        <v>7</v>
      </c>
      <c r="E59" s="3" t="s">
        <v>7</v>
      </c>
      <c r="F59" s="3" t="s">
        <v>7</v>
      </c>
      <c r="G59" s="3">
        <f>CONCATENATE(C59,D59,E59)</f>
        <v>0</v>
      </c>
      <c r="H59" s="3" t="s">
        <v>153</v>
      </c>
      <c r="I59" s="3">
        <v>0.9892414980000001</v>
      </c>
    </row>
    <row r="60" spans="1:9">
      <c r="A60" s="3">
        <v>4</v>
      </c>
      <c r="B60" s="3">
        <v>8</v>
      </c>
      <c r="C60" s="3">
        <v>0.140451615</v>
      </c>
      <c r="D60" s="3" t="s">
        <v>7</v>
      </c>
      <c r="E60" s="3" t="s">
        <v>7</v>
      </c>
      <c r="F60" s="3" t="s">
        <v>7</v>
      </c>
      <c r="G60" s="3">
        <f>CONCATENATE(C60,D60,E60)</f>
        <v>0</v>
      </c>
      <c r="H60" s="3" t="s">
        <v>154</v>
      </c>
      <c r="I60" s="3">
        <v>0.140451615</v>
      </c>
    </row>
    <row r="61" spans="1:9">
      <c r="A61" s="3">
        <v>4</v>
      </c>
      <c r="B61" s="3">
        <v>8</v>
      </c>
      <c r="C61" s="3">
        <v>0.1231218</v>
      </c>
      <c r="D61" s="3" t="s">
        <v>7</v>
      </c>
      <c r="E61" s="3" t="s">
        <v>7</v>
      </c>
      <c r="F61" s="3" t="s">
        <v>7</v>
      </c>
      <c r="G61" s="3">
        <f>CONCATENATE(C61,D61,E61)</f>
        <v>0</v>
      </c>
      <c r="H61" s="3" t="s">
        <v>155</v>
      </c>
      <c r="I61" s="3">
        <v>0.1231218</v>
      </c>
    </row>
    <row r="62" spans="1:9">
      <c r="A62" s="3">
        <v>64</v>
      </c>
      <c r="B62" s="3">
        <v>128</v>
      </c>
      <c r="C62" s="3">
        <v>1.978482996</v>
      </c>
      <c r="D62" s="3" t="s">
        <v>7</v>
      </c>
      <c r="E62" s="3" t="s">
        <v>7</v>
      </c>
      <c r="F62" s="3" t="s">
        <v>7</v>
      </c>
      <c r="G62" s="3">
        <f>CONCATENATE(C62,D62,E62)</f>
        <v>0</v>
      </c>
      <c r="H62" s="3" t="s">
        <v>156</v>
      </c>
      <c r="I62" s="3">
        <v>1.978482996</v>
      </c>
    </row>
    <row r="63" spans="1:9">
      <c r="A63" s="3">
        <v>72</v>
      </c>
      <c r="B63" s="3">
        <v>144</v>
      </c>
      <c r="C63" s="3">
        <v>2.225789154</v>
      </c>
      <c r="D63" s="3" t="s">
        <v>7</v>
      </c>
      <c r="E63" s="3" t="s">
        <v>7</v>
      </c>
      <c r="F63" s="3" t="s">
        <v>7</v>
      </c>
      <c r="G63" s="3">
        <f>CONCATENATE(C63,D63,E63)</f>
        <v>0</v>
      </c>
      <c r="H63" s="3" t="s">
        <v>157</v>
      </c>
      <c r="I63" s="3">
        <v>2.225789154</v>
      </c>
    </row>
    <row r="64" spans="1:9">
      <c r="A64" s="3">
        <v>8</v>
      </c>
      <c r="B64" s="3">
        <v>16</v>
      </c>
      <c r="C64" s="3">
        <v>0.280043064</v>
      </c>
      <c r="D64" s="3" t="s">
        <v>7</v>
      </c>
      <c r="E64" s="3" t="s">
        <v>7</v>
      </c>
      <c r="F64" s="3" t="s">
        <v>7</v>
      </c>
      <c r="G64" s="3">
        <f>CONCATENATE(C64,D64,E64)</f>
        <v>0</v>
      </c>
      <c r="H64" s="3" t="s">
        <v>158</v>
      </c>
      <c r="I64" s="3">
        <v>0.280043064</v>
      </c>
    </row>
    <row r="65" spans="1:9">
      <c r="A65" s="3">
        <v>8</v>
      </c>
      <c r="B65" s="3">
        <v>16</v>
      </c>
      <c r="C65" s="3">
        <v>0.247120632</v>
      </c>
      <c r="D65" s="3" t="s">
        <v>7</v>
      </c>
      <c r="E65" s="3" t="s">
        <v>7</v>
      </c>
      <c r="F65" s="3" t="s">
        <v>7</v>
      </c>
      <c r="G65" s="3">
        <f>CONCATENATE(C65,D65,E65)</f>
        <v>0</v>
      </c>
      <c r="H65" s="3" t="s">
        <v>159</v>
      </c>
      <c r="I65" s="3">
        <v>0.247120632</v>
      </c>
    </row>
    <row r="66" spans="1:9">
      <c r="A66" s="3">
        <v>16</v>
      </c>
      <c r="B66" s="3">
        <v>112</v>
      </c>
      <c r="C66" s="3">
        <v>1.124110467</v>
      </c>
      <c r="D66" s="3" t="s">
        <v>7</v>
      </c>
      <c r="E66" s="3" t="s">
        <v>7</v>
      </c>
      <c r="F66" s="3" t="s">
        <v>7</v>
      </c>
      <c r="G66" s="3">
        <f>CONCATENATE(C66,D66,E66)</f>
        <v>0</v>
      </c>
      <c r="H66" s="3" t="s">
        <v>165</v>
      </c>
      <c r="I66" s="3">
        <v>1.124110467</v>
      </c>
    </row>
    <row r="67" spans="1:9">
      <c r="A67" s="3">
        <v>16</v>
      </c>
      <c r="B67" s="3">
        <v>224</v>
      </c>
      <c r="C67" s="3">
        <v>1.506294027</v>
      </c>
      <c r="D67" s="3" t="s">
        <v>7</v>
      </c>
      <c r="E67" s="3" t="s">
        <v>7</v>
      </c>
      <c r="F67" s="3" t="s">
        <v>7</v>
      </c>
      <c r="G67" s="3">
        <f>CONCATENATE(C67,D67,E67)</f>
        <v>0</v>
      </c>
      <c r="H67" s="3" t="s">
        <v>166</v>
      </c>
      <c r="I67" s="3">
        <v>1.506294027</v>
      </c>
    </row>
    <row r="68" spans="1:9">
      <c r="A68" s="3">
        <v>16</v>
      </c>
      <c r="B68" s="3">
        <v>224</v>
      </c>
      <c r="C68" s="3">
        <v>1.656949572</v>
      </c>
      <c r="D68" s="3" t="s">
        <v>7</v>
      </c>
      <c r="E68" s="3" t="s">
        <v>7</v>
      </c>
      <c r="F68" s="3" t="s">
        <v>7</v>
      </c>
      <c r="G68" s="3">
        <f>CONCATENATE(C68,D68,E68)</f>
        <v>0</v>
      </c>
      <c r="H68" s="3" t="s">
        <v>167</v>
      </c>
      <c r="I68" s="3">
        <v>1.656949572</v>
      </c>
    </row>
    <row r="69" spans="1:9">
      <c r="A69" s="3">
        <v>16</v>
      </c>
      <c r="B69" s="3">
        <v>112</v>
      </c>
      <c r="C69" s="3">
        <v>1.236547656</v>
      </c>
      <c r="D69" s="3" t="s">
        <v>7</v>
      </c>
      <c r="E69" s="3" t="s">
        <v>7</v>
      </c>
      <c r="F69" s="3" t="s">
        <v>7</v>
      </c>
      <c r="G69" s="3">
        <f>CONCATENATE(C69,D69,E69)</f>
        <v>0</v>
      </c>
      <c r="H69" s="3" t="s">
        <v>168</v>
      </c>
      <c r="I69" s="3">
        <v>1.236547656</v>
      </c>
    </row>
    <row r="70" spans="1:9">
      <c r="A70" s="3">
        <v>8</v>
      </c>
      <c r="B70" s="3">
        <v>56</v>
      </c>
      <c r="C70" s="3">
        <v>0.5620088519999999</v>
      </c>
      <c r="D70" s="3" t="s">
        <v>7</v>
      </c>
      <c r="E70" s="3" t="s">
        <v>7</v>
      </c>
      <c r="F70" s="3" t="s">
        <v>7</v>
      </c>
      <c r="G70" s="3">
        <f>CONCATENATE(C70,D70,E70)</f>
        <v>0</v>
      </c>
      <c r="H70" s="3" t="s">
        <v>169</v>
      </c>
      <c r="I70" s="3">
        <v>0.5620088519999999</v>
      </c>
    </row>
    <row r="71" spans="1:9">
      <c r="A71" s="3">
        <v>8</v>
      </c>
      <c r="B71" s="3">
        <v>112</v>
      </c>
      <c r="C71" s="3">
        <v>0.753100632</v>
      </c>
      <c r="D71" s="3" t="s">
        <v>7</v>
      </c>
      <c r="E71" s="3" t="s">
        <v>7</v>
      </c>
      <c r="F71" s="3" t="s">
        <v>7</v>
      </c>
      <c r="G71" s="3">
        <f>CONCATENATE(C71,D71,E71)</f>
        <v>0</v>
      </c>
      <c r="H71" s="3" t="s">
        <v>170</v>
      </c>
      <c r="I71" s="3">
        <v>0.753100632</v>
      </c>
    </row>
    <row r="72" spans="1:9">
      <c r="A72" s="3">
        <v>16</v>
      </c>
      <c r="B72" s="3">
        <v>128</v>
      </c>
      <c r="C72" s="3">
        <v>1.107261333</v>
      </c>
      <c r="D72" s="3" t="s">
        <v>7</v>
      </c>
      <c r="E72" s="3" t="s">
        <v>7</v>
      </c>
      <c r="F72" s="3" t="s">
        <v>7</v>
      </c>
      <c r="G72" s="3">
        <f>CONCATENATE(C72,D72,E72)</f>
        <v>0</v>
      </c>
      <c r="H72" s="3" t="s">
        <v>171</v>
      </c>
      <c r="I72" s="3">
        <v>1.107261333</v>
      </c>
    </row>
    <row r="73" spans="1:9">
      <c r="A73" s="3">
        <v>32</v>
      </c>
      <c r="B73" s="3">
        <v>256</v>
      </c>
      <c r="C73" s="3">
        <v>2.214531099</v>
      </c>
      <c r="D73" s="3" t="s">
        <v>7</v>
      </c>
      <c r="E73" s="3" t="s">
        <v>7</v>
      </c>
      <c r="F73" s="3" t="s">
        <v>7</v>
      </c>
      <c r="G73" s="3">
        <f>CONCATENATE(C73,D73,E73)</f>
        <v>0</v>
      </c>
      <c r="H73" s="3" t="s">
        <v>172</v>
      </c>
      <c r="I73" s="3">
        <v>2.214531099</v>
      </c>
    </row>
    <row r="74" spans="1:9">
      <c r="A74" s="3">
        <v>4</v>
      </c>
      <c r="B74" s="3">
        <v>32</v>
      </c>
      <c r="C74" s="3">
        <v>0.27677106</v>
      </c>
      <c r="D74" s="3" t="s">
        <v>7</v>
      </c>
      <c r="E74" s="3" t="s">
        <v>7</v>
      </c>
      <c r="F74" s="3" t="s">
        <v>7</v>
      </c>
      <c r="G74" s="3">
        <f>CONCATENATE(C74,D74,E74)</f>
        <v>0</v>
      </c>
      <c r="H74" s="3" t="s">
        <v>173</v>
      </c>
      <c r="I74" s="3">
        <v>0.27677106</v>
      </c>
    </row>
    <row r="75" spans="1:9">
      <c r="A75" s="3">
        <v>8</v>
      </c>
      <c r="B75" s="3">
        <v>64</v>
      </c>
      <c r="C75" s="3">
        <v>0.553634883</v>
      </c>
      <c r="D75" s="3" t="s">
        <v>7</v>
      </c>
      <c r="E75" s="3" t="s">
        <v>7</v>
      </c>
      <c r="F75" s="3" t="s">
        <v>7</v>
      </c>
      <c r="G75" s="3">
        <f>CONCATENATE(C75,D75,E75)</f>
        <v>0</v>
      </c>
      <c r="H75" s="3" t="s">
        <v>174</v>
      </c>
      <c r="I75" s="3">
        <v>0.553634883</v>
      </c>
    </row>
    <row r="76" spans="1:9">
      <c r="A76" s="3">
        <v>128</v>
      </c>
      <c r="B76" s="3">
        <v>3800</v>
      </c>
      <c r="C76" s="3">
        <v>18.070687782</v>
      </c>
      <c r="D76" s="3" t="s">
        <v>3</v>
      </c>
      <c r="E76" s="3" t="s">
        <v>7</v>
      </c>
      <c r="F76" s="3" t="s">
        <v>7</v>
      </c>
      <c r="G76" s="3">
        <f>CONCATENATE(C76,D76,E76)</f>
        <v>0</v>
      </c>
      <c r="H76" s="3" t="s">
        <v>175</v>
      </c>
      <c r="I76" s="3">
        <v>18.070687782</v>
      </c>
    </row>
    <row r="77" spans="1:9">
      <c r="A77" s="3">
        <v>128</v>
      </c>
      <c r="B77" s="3">
        <v>2000</v>
      </c>
      <c r="C77" s="3">
        <v>9.031683968999999</v>
      </c>
      <c r="D77" s="3" t="s">
        <v>3</v>
      </c>
      <c r="E77" s="3" t="s">
        <v>7</v>
      </c>
      <c r="F77" s="3" t="s">
        <v>7</v>
      </c>
      <c r="G77" s="3">
        <f>CONCATENATE(C77,D77,E77)</f>
        <v>0</v>
      </c>
      <c r="H77" s="3" t="s">
        <v>176</v>
      </c>
      <c r="I77" s="3">
        <v>9.031683968999999</v>
      </c>
    </row>
    <row r="78" spans="1:9">
      <c r="A78" s="3">
        <v>64</v>
      </c>
      <c r="B78" s="3">
        <v>1750</v>
      </c>
      <c r="C78" s="3">
        <v>6.99939</v>
      </c>
      <c r="D78" s="3" t="s">
        <v>3</v>
      </c>
      <c r="E78" s="3" t="s">
        <v>7</v>
      </c>
      <c r="F78" s="3" t="s">
        <v>7</v>
      </c>
      <c r="G78" s="3">
        <f>CONCATENATE(C78,D78,E78)</f>
        <v>0</v>
      </c>
      <c r="H78" s="3" t="s">
        <v>177</v>
      </c>
      <c r="I78" s="3">
        <v>6.99939</v>
      </c>
    </row>
    <row r="79" spans="1:9">
      <c r="A79" s="3">
        <v>64</v>
      </c>
      <c r="B79" s="3">
        <v>1000</v>
      </c>
      <c r="C79" s="3">
        <v>4.515795603</v>
      </c>
      <c r="D79" s="3" t="s">
        <v>3</v>
      </c>
      <c r="E79" s="3" t="s">
        <v>7</v>
      </c>
      <c r="F79" s="3" t="s">
        <v>7</v>
      </c>
      <c r="G79" s="3">
        <f>CONCATENATE(C79,D79,E79)</f>
        <v>0</v>
      </c>
      <c r="H79" s="3" t="s">
        <v>178</v>
      </c>
      <c r="I79" s="3">
        <v>4.515795603</v>
      </c>
    </row>
    <row r="80" spans="1:9">
      <c r="A80" s="3">
        <v>12</v>
      </c>
      <c r="B80" s="3">
        <v>112</v>
      </c>
      <c r="C80" s="3">
        <v>1.202857821</v>
      </c>
      <c r="D80" s="3" t="s">
        <v>7</v>
      </c>
      <c r="E80" s="3" t="s">
        <v>3</v>
      </c>
      <c r="F80" s="3" t="s">
        <v>7</v>
      </c>
      <c r="G80" s="3">
        <f>CONCATENATE(C80,D80,E80)</f>
        <v>0</v>
      </c>
      <c r="H80" s="3" t="s">
        <v>179</v>
      </c>
      <c r="I80" s="3">
        <v>1.202857821</v>
      </c>
    </row>
    <row r="81" spans="1:9">
      <c r="A81" s="3">
        <v>12</v>
      </c>
      <c r="B81" s="3">
        <v>224</v>
      </c>
      <c r="C81" s="3">
        <v>2.766622743</v>
      </c>
      <c r="D81" s="3" t="s">
        <v>7</v>
      </c>
      <c r="E81" s="3" t="s">
        <v>3</v>
      </c>
      <c r="F81" s="3" t="s">
        <v>7</v>
      </c>
      <c r="G81" s="3">
        <f>CONCATENATE(C81,D81,E81)</f>
        <v>0</v>
      </c>
      <c r="H81" s="3" t="s">
        <v>180</v>
      </c>
      <c r="I81" s="3">
        <v>2.766622743</v>
      </c>
    </row>
    <row r="82" spans="1:9">
      <c r="A82" s="3">
        <v>24</v>
      </c>
      <c r="B82" s="3">
        <v>224</v>
      </c>
      <c r="C82" s="3">
        <v>2.405715642</v>
      </c>
      <c r="D82" s="3" t="s">
        <v>7</v>
      </c>
      <c r="E82" s="3" t="s">
        <v>3</v>
      </c>
      <c r="F82" s="3" t="s">
        <v>7</v>
      </c>
      <c r="G82" s="3">
        <f>CONCATENATE(C82,D82,E82)</f>
        <v>0</v>
      </c>
      <c r="H82" s="3" t="s">
        <v>181</v>
      </c>
      <c r="I82" s="3">
        <v>2.405715642</v>
      </c>
    </row>
    <row r="83" spans="1:9">
      <c r="A83" s="3">
        <v>24</v>
      </c>
      <c r="B83" s="3">
        <v>224</v>
      </c>
      <c r="C83" s="3">
        <v>2.646283833</v>
      </c>
      <c r="D83" s="3" t="s">
        <v>7</v>
      </c>
      <c r="E83" s="3" t="s">
        <v>3</v>
      </c>
      <c r="F83" s="3" t="s">
        <v>7</v>
      </c>
      <c r="G83" s="3">
        <f>CONCATENATE(C83,D83,E83)</f>
        <v>0</v>
      </c>
      <c r="H83" s="3" t="s">
        <v>182</v>
      </c>
      <c r="I83" s="3">
        <v>2.646283833</v>
      </c>
    </row>
    <row r="84" spans="1:9">
      <c r="A84" s="3">
        <v>24</v>
      </c>
      <c r="B84" s="3">
        <v>448</v>
      </c>
      <c r="C84" s="3">
        <v>6.086492451</v>
      </c>
      <c r="D84" s="3" t="s">
        <v>7</v>
      </c>
      <c r="E84" s="3" t="s">
        <v>3</v>
      </c>
      <c r="F84" s="3" t="s">
        <v>7</v>
      </c>
      <c r="G84" s="3">
        <f>CONCATENATE(C84,D84,E84)</f>
        <v>0</v>
      </c>
      <c r="H84" s="3" t="s">
        <v>183</v>
      </c>
      <c r="I84" s="3">
        <v>6.086492451</v>
      </c>
    </row>
    <row r="85" spans="1:9">
      <c r="A85" s="3">
        <v>24</v>
      </c>
      <c r="B85" s="3">
        <v>448</v>
      </c>
      <c r="C85" s="3">
        <v>5.53314429</v>
      </c>
      <c r="D85" s="3" t="s">
        <v>7</v>
      </c>
      <c r="E85" s="3" t="s">
        <v>3</v>
      </c>
      <c r="F85" s="3" t="s">
        <v>7</v>
      </c>
      <c r="G85" s="3">
        <f>CONCATENATE(C85,D85,E85)</f>
        <v>0</v>
      </c>
      <c r="H85" s="3" t="s">
        <v>184</v>
      </c>
      <c r="I85" s="3">
        <v>5.53314429</v>
      </c>
    </row>
    <row r="86" spans="1:9">
      <c r="A86" s="3">
        <v>6</v>
      </c>
      <c r="B86" s="3">
        <v>56</v>
      </c>
      <c r="C86" s="3">
        <v>0.601382529</v>
      </c>
      <c r="D86" s="3" t="s">
        <v>7</v>
      </c>
      <c r="E86" s="3" t="s">
        <v>3</v>
      </c>
      <c r="F86" s="3" t="s">
        <v>7</v>
      </c>
      <c r="G86" s="3">
        <f>CONCATENATE(C86,D86,E86)</f>
        <v>0</v>
      </c>
      <c r="H86" s="3" t="s">
        <v>185</v>
      </c>
      <c r="I86" s="3">
        <v>0.601382529</v>
      </c>
    </row>
    <row r="87" spans="1:9">
      <c r="A87" s="3">
        <v>6</v>
      </c>
      <c r="B87" s="3">
        <v>112</v>
      </c>
      <c r="C87" s="3">
        <v>1.383163794</v>
      </c>
      <c r="D87" s="3" t="s">
        <v>7</v>
      </c>
      <c r="E87" s="3" t="s">
        <v>3</v>
      </c>
      <c r="F87" s="3" t="s">
        <v>7</v>
      </c>
      <c r="G87" s="3">
        <f>CONCATENATE(C87,D87,E87)</f>
        <v>0</v>
      </c>
      <c r="H87" s="3" t="s">
        <v>186</v>
      </c>
      <c r="I87" s="3">
        <v>1.383163794</v>
      </c>
    </row>
    <row r="88" spans="1:9">
      <c r="A88" s="3">
        <v>12</v>
      </c>
      <c r="B88" s="3">
        <v>224</v>
      </c>
      <c r="C88" s="3">
        <v>2.766622743</v>
      </c>
      <c r="D88" s="3" t="s">
        <v>7</v>
      </c>
      <c r="E88" s="3" t="s">
        <v>3</v>
      </c>
      <c r="F88" s="3" t="s">
        <v>7</v>
      </c>
      <c r="G88" s="3">
        <f>CONCATENATE(C88,D88,E88)</f>
        <v>0</v>
      </c>
      <c r="H88" s="3" t="s">
        <v>187</v>
      </c>
      <c r="I88" s="3">
        <v>2.766622743</v>
      </c>
    </row>
    <row r="89" spans="1:9">
      <c r="A89" s="3">
        <v>24</v>
      </c>
      <c r="B89" s="3">
        <v>448</v>
      </c>
      <c r="C89" s="3">
        <v>5.53314429</v>
      </c>
      <c r="D89" s="3" t="s">
        <v>7</v>
      </c>
      <c r="E89" s="3" t="s">
        <v>3</v>
      </c>
      <c r="F89" s="3" t="s">
        <v>7</v>
      </c>
      <c r="G89" s="3">
        <f>CONCATENATE(C89,D89,E89)</f>
        <v>0</v>
      </c>
      <c r="H89" s="3" t="s">
        <v>188</v>
      </c>
      <c r="I89" s="3">
        <v>5.53314429</v>
      </c>
    </row>
    <row r="90" spans="1:9">
      <c r="A90" s="3">
        <v>24</v>
      </c>
      <c r="B90" s="3">
        <v>448</v>
      </c>
      <c r="C90" s="3">
        <v>6.086492451</v>
      </c>
      <c r="D90" s="3" t="s">
        <v>7</v>
      </c>
      <c r="E90" s="3" t="s">
        <v>3</v>
      </c>
      <c r="F90" s="3" t="s">
        <v>7</v>
      </c>
      <c r="G90" s="3">
        <f>CONCATENATE(C90,D90,E90)</f>
        <v>0</v>
      </c>
      <c r="H90" s="3" t="s">
        <v>189</v>
      </c>
      <c r="I90" s="3">
        <v>6.086492451</v>
      </c>
    </row>
    <row r="91" spans="1:9">
      <c r="A91" s="3">
        <v>6</v>
      </c>
      <c r="B91" s="3">
        <v>112</v>
      </c>
      <c r="C91" s="3">
        <v>1.383163794</v>
      </c>
      <c r="D91" s="3" t="s">
        <v>7</v>
      </c>
      <c r="E91" s="3" t="s">
        <v>3</v>
      </c>
      <c r="F91" s="3" t="s">
        <v>7</v>
      </c>
      <c r="G91" s="3">
        <f>CONCATENATE(C91,D91,E91)</f>
        <v>0</v>
      </c>
      <c r="H91" s="3" t="s">
        <v>190</v>
      </c>
      <c r="I91" s="3">
        <v>1.383163794</v>
      </c>
    </row>
    <row r="92" spans="1:9">
      <c r="A92" s="3">
        <v>12</v>
      </c>
      <c r="B92" s="3">
        <v>112</v>
      </c>
      <c r="C92" s="3">
        <v>1.479915603</v>
      </c>
      <c r="D92" s="3" t="s">
        <v>7</v>
      </c>
      <c r="E92" s="3" t="s">
        <v>3</v>
      </c>
      <c r="F92" s="3" t="s">
        <v>7</v>
      </c>
      <c r="G92" s="3">
        <f>CONCATENATE(C92,D92,E92)</f>
        <v>0</v>
      </c>
      <c r="H92" s="3" t="s">
        <v>191</v>
      </c>
      <c r="I92" s="3">
        <v>1.479915603</v>
      </c>
    </row>
    <row r="93" spans="1:9">
      <c r="A93" s="3">
        <v>24</v>
      </c>
      <c r="B93" s="3">
        <v>224</v>
      </c>
      <c r="C93" s="3">
        <v>2.959923969</v>
      </c>
      <c r="D93" s="3" t="s">
        <v>7</v>
      </c>
      <c r="E93" s="3" t="s">
        <v>3</v>
      </c>
      <c r="F93" s="3" t="s">
        <v>7</v>
      </c>
      <c r="G93" s="3">
        <f>CONCATENATE(C93,D93,E93)</f>
        <v>0</v>
      </c>
      <c r="H93" s="3" t="s">
        <v>192</v>
      </c>
      <c r="I93" s="3">
        <v>2.959923969</v>
      </c>
    </row>
    <row r="94" spans="1:9">
      <c r="A94" s="3">
        <v>6</v>
      </c>
      <c r="B94" s="3">
        <v>56</v>
      </c>
      <c r="C94" s="3">
        <v>0.73991142</v>
      </c>
      <c r="D94" s="3" t="s">
        <v>7</v>
      </c>
      <c r="E94" s="3" t="s">
        <v>3</v>
      </c>
      <c r="F94" s="3" t="s">
        <v>7</v>
      </c>
      <c r="G94" s="3">
        <f>CONCATENATE(C94,D94,E94)</f>
        <v>0</v>
      </c>
      <c r="H94" s="3" t="s">
        <v>193</v>
      </c>
      <c r="I94" s="3">
        <v>0.73991142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3" max="3" width="12.7109375" customWidth="1"/>
    <col min="4" max="6" width="9.7109375" customWidth="1"/>
    <col min="7" max="7" width="0" customWidth="1"/>
    <col min="8" max="8" width="20.7109375" customWidth="1"/>
    <col min="9" max="9" width="0" customWidth="1"/>
  </cols>
  <sheetData>
    <row r="1" spans="1:9">
      <c r="A1" s="1" t="s">
        <v>14</v>
      </c>
      <c r="B1" s="1" t="s">
        <v>4</v>
      </c>
      <c r="C1" s="1" t="s">
        <v>74</v>
      </c>
      <c r="D1" s="1" t="s">
        <v>16</v>
      </c>
      <c r="E1" s="1" t="s">
        <v>6</v>
      </c>
      <c r="F1" s="1" t="s">
        <v>75</v>
      </c>
      <c r="H1" s="1" t="s">
        <v>76</v>
      </c>
    </row>
    <row r="2" spans="1:9">
      <c r="A2" s="3">
        <v>1</v>
      </c>
      <c r="B2" s="3">
        <v>2</v>
      </c>
      <c r="C2" s="3">
        <v>0.010237662</v>
      </c>
      <c r="D2" s="3" t="s">
        <v>7</v>
      </c>
      <c r="E2" s="3" t="s">
        <v>7</v>
      </c>
      <c r="F2" s="3" t="s">
        <v>3</v>
      </c>
      <c r="G2" s="3">
        <f>CONCATENATE(C2,D2,E2)</f>
        <v>0</v>
      </c>
      <c r="H2" s="3" t="s">
        <v>96</v>
      </c>
      <c r="I2" s="3">
        <v>10000.010237662</v>
      </c>
    </row>
    <row r="3" spans="1:9">
      <c r="A3" s="3">
        <v>1</v>
      </c>
      <c r="B3" s="3">
        <v>1</v>
      </c>
      <c r="C3" s="3">
        <v>0.005101965</v>
      </c>
      <c r="D3" s="3" t="s">
        <v>7</v>
      </c>
      <c r="E3" s="3" t="s">
        <v>7</v>
      </c>
      <c r="F3" s="3" t="s">
        <v>3</v>
      </c>
      <c r="G3" s="3">
        <f>CONCATENATE(C3,D3,E3)</f>
        <v>0</v>
      </c>
      <c r="H3" s="3" t="s">
        <v>97</v>
      </c>
      <c r="I3" s="3">
        <v>10000.005101965</v>
      </c>
    </row>
    <row r="4" spans="1:9">
      <c r="A4" s="3">
        <v>2</v>
      </c>
      <c r="B4" s="3">
        <v>8</v>
      </c>
      <c r="C4" s="3">
        <v>0.040916916</v>
      </c>
      <c r="D4" s="3" t="s">
        <v>7</v>
      </c>
      <c r="E4" s="3" t="s">
        <v>7</v>
      </c>
      <c r="F4" s="3" t="s">
        <v>3</v>
      </c>
      <c r="G4" s="3">
        <f>CONCATENATE(C4,D4,E4)</f>
        <v>0</v>
      </c>
      <c r="H4" s="3" t="s">
        <v>98</v>
      </c>
      <c r="I4" s="3">
        <v>10000.040916916</v>
      </c>
    </row>
    <row r="5" spans="1:9">
      <c r="A5" s="3">
        <v>2</v>
      </c>
      <c r="B5" s="3">
        <v>4</v>
      </c>
      <c r="C5" s="3">
        <v>0.020475324</v>
      </c>
      <c r="D5" s="3" t="s">
        <v>7</v>
      </c>
      <c r="E5" s="3" t="s">
        <v>7</v>
      </c>
      <c r="F5" s="3" t="s">
        <v>3</v>
      </c>
      <c r="G5" s="3">
        <f>CONCATENATE(C5,D5,E5)</f>
        <v>0</v>
      </c>
      <c r="H5" s="3" t="s">
        <v>99</v>
      </c>
      <c r="I5" s="3">
        <v>10000.020475324</v>
      </c>
    </row>
    <row r="6" spans="1:9">
      <c r="A6" s="3">
        <v>4</v>
      </c>
      <c r="B6" s="3">
        <v>16</v>
      </c>
      <c r="C6" s="3">
        <v>0.08182539899999999</v>
      </c>
      <c r="D6" s="3" t="s">
        <v>7</v>
      </c>
      <c r="E6" s="3" t="s">
        <v>7</v>
      </c>
      <c r="F6" s="3" t="s">
        <v>3</v>
      </c>
      <c r="G6" s="3">
        <f>CONCATENATE(C6,D6,E6)</f>
        <v>0</v>
      </c>
      <c r="H6" s="3" t="s">
        <v>100</v>
      </c>
      <c r="I6" s="3">
        <v>10000.081825399</v>
      </c>
    </row>
    <row r="7" spans="1:9">
      <c r="A7" s="3">
        <v>8</v>
      </c>
      <c r="B7" s="3">
        <v>32</v>
      </c>
      <c r="C7" s="3">
        <v>0.163650798</v>
      </c>
      <c r="D7" s="3" t="s">
        <v>7</v>
      </c>
      <c r="E7" s="3" t="s">
        <v>7</v>
      </c>
      <c r="F7" s="3" t="s">
        <v>3</v>
      </c>
      <c r="G7" s="3">
        <f>CONCATENATE(C7,D7,E7)</f>
        <v>0</v>
      </c>
      <c r="H7" s="3" t="s">
        <v>101</v>
      </c>
      <c r="I7" s="3">
        <v>10000.163650798</v>
      </c>
    </row>
    <row r="8" spans="1:9">
      <c r="A8" s="3">
        <v>1</v>
      </c>
      <c r="B8" s="3">
        <v>3.5</v>
      </c>
      <c r="C8" s="3">
        <v>0.030645522</v>
      </c>
      <c r="D8" s="3" t="s">
        <v>7</v>
      </c>
      <c r="E8" s="3" t="s">
        <v>7</v>
      </c>
      <c r="F8" s="3" t="s">
        <v>7</v>
      </c>
      <c r="G8" s="3">
        <f>CONCATENATE(C8,D8,E8)</f>
        <v>0</v>
      </c>
      <c r="H8" s="3" t="s">
        <v>102</v>
      </c>
      <c r="I8" s="3">
        <v>0.030645522</v>
      </c>
    </row>
    <row r="9" spans="1:9">
      <c r="A9" s="3">
        <v>2</v>
      </c>
      <c r="B9" s="3">
        <v>14</v>
      </c>
      <c r="C9" s="3">
        <v>0.09164984399999999</v>
      </c>
      <c r="D9" s="3" t="s">
        <v>3</v>
      </c>
      <c r="E9" s="3" t="s">
        <v>7</v>
      </c>
      <c r="F9" s="3" t="s">
        <v>7</v>
      </c>
      <c r="G9" s="3">
        <f>CONCATENATE(C9,D9,E9)</f>
        <v>0</v>
      </c>
      <c r="H9" s="3" t="s">
        <v>103</v>
      </c>
      <c r="I9" s="3">
        <v>0.09164984399999999</v>
      </c>
    </row>
    <row r="10" spans="1:9">
      <c r="A10" s="3">
        <v>2</v>
      </c>
      <c r="B10" s="3">
        <v>14</v>
      </c>
      <c r="C10" s="3">
        <v>0.06889761</v>
      </c>
      <c r="D10" s="3" t="s">
        <v>7</v>
      </c>
      <c r="E10" s="3" t="s">
        <v>7</v>
      </c>
      <c r="F10" s="3" t="s">
        <v>7</v>
      </c>
      <c r="G10" s="3">
        <f>CONCATENATE(C10,D10,E10)</f>
        <v>0</v>
      </c>
      <c r="H10" s="3" t="s">
        <v>104</v>
      </c>
      <c r="I10" s="3">
        <v>0.06889761</v>
      </c>
    </row>
    <row r="11" spans="1:9">
      <c r="A11" s="3">
        <v>4</v>
      </c>
      <c r="B11" s="3">
        <v>28</v>
      </c>
      <c r="C11" s="3">
        <v>0.183324987</v>
      </c>
      <c r="D11" s="3" t="s">
        <v>3</v>
      </c>
      <c r="E11" s="3" t="s">
        <v>7</v>
      </c>
      <c r="F11" s="3" t="s">
        <v>7</v>
      </c>
      <c r="G11" s="3">
        <f>CONCATENATE(C11,D11,E11)</f>
        <v>0</v>
      </c>
      <c r="H11" s="3" t="s">
        <v>105</v>
      </c>
      <c r="I11" s="3">
        <v>0.183324987</v>
      </c>
    </row>
    <row r="12" spans="1:9">
      <c r="A12" s="3">
        <v>4</v>
      </c>
      <c r="B12" s="3">
        <v>28</v>
      </c>
      <c r="C12" s="3">
        <v>0.137761488</v>
      </c>
      <c r="D12" s="3" t="s">
        <v>7</v>
      </c>
      <c r="E12" s="3" t="s">
        <v>7</v>
      </c>
      <c r="F12" s="3" t="s">
        <v>7</v>
      </c>
      <c r="G12" s="3">
        <f>CONCATENATE(C12,D12,E12)</f>
        <v>0</v>
      </c>
      <c r="H12" s="3" t="s">
        <v>106</v>
      </c>
      <c r="I12" s="3">
        <v>0.137761488</v>
      </c>
    </row>
    <row r="13" spans="1:9">
      <c r="A13" s="3">
        <v>8</v>
      </c>
      <c r="B13" s="3">
        <v>56</v>
      </c>
      <c r="C13" s="3">
        <v>0.366683706</v>
      </c>
      <c r="D13" s="3" t="s">
        <v>3</v>
      </c>
      <c r="E13" s="3" t="s">
        <v>7</v>
      </c>
      <c r="F13" s="3" t="s">
        <v>7</v>
      </c>
      <c r="G13" s="3">
        <f>CONCATENATE(C13,D13,E13)</f>
        <v>0</v>
      </c>
      <c r="H13" s="3" t="s">
        <v>107</v>
      </c>
      <c r="I13" s="3">
        <v>0.366683706</v>
      </c>
    </row>
    <row r="14" spans="1:9">
      <c r="A14" s="3">
        <v>8</v>
      </c>
      <c r="B14" s="3">
        <v>56</v>
      </c>
      <c r="C14" s="3">
        <v>0.275548275</v>
      </c>
      <c r="D14" s="3" t="s">
        <v>7</v>
      </c>
      <c r="E14" s="3" t="s">
        <v>7</v>
      </c>
      <c r="F14" s="3" t="s">
        <v>7</v>
      </c>
      <c r="G14" s="3">
        <f>CONCATENATE(C14,D14,E14)</f>
        <v>0</v>
      </c>
      <c r="H14" s="3" t="s">
        <v>108</v>
      </c>
      <c r="I14" s="3">
        <v>0.275548275</v>
      </c>
    </row>
    <row r="15" spans="1:9">
      <c r="A15" s="3">
        <v>16</v>
      </c>
      <c r="B15" s="3">
        <v>112</v>
      </c>
      <c r="C15" s="3">
        <v>0.733392711</v>
      </c>
      <c r="D15" s="3" t="s">
        <v>3</v>
      </c>
      <c r="E15" s="3" t="s">
        <v>7</v>
      </c>
      <c r="F15" s="3" t="s">
        <v>7</v>
      </c>
      <c r="G15" s="3">
        <f>CONCATENATE(C15,D15,E15)</f>
        <v>0</v>
      </c>
      <c r="H15" s="3" t="s">
        <v>109</v>
      </c>
      <c r="I15" s="3">
        <v>0.733392711</v>
      </c>
    </row>
    <row r="16" spans="1:9">
      <c r="A16" s="3">
        <v>16</v>
      </c>
      <c r="B16" s="3">
        <v>112</v>
      </c>
      <c r="C16" s="3">
        <v>0.55109655</v>
      </c>
      <c r="D16" s="3" t="s">
        <v>7</v>
      </c>
      <c r="E16" s="3" t="s">
        <v>7</v>
      </c>
      <c r="F16" s="3" t="s">
        <v>7</v>
      </c>
      <c r="G16" s="3">
        <f>CONCATENATE(C16,D16,E16)</f>
        <v>0</v>
      </c>
      <c r="H16" s="3" t="s">
        <v>110</v>
      </c>
      <c r="I16" s="3">
        <v>0.55109655</v>
      </c>
    </row>
    <row r="17" spans="1:9">
      <c r="A17" s="3">
        <v>20</v>
      </c>
      <c r="B17" s="3">
        <v>140</v>
      </c>
      <c r="C17" s="3">
        <v>0.688858038</v>
      </c>
      <c r="D17" s="3" t="s">
        <v>7</v>
      </c>
      <c r="E17" s="3" t="s">
        <v>7</v>
      </c>
      <c r="F17" s="3" t="s">
        <v>7</v>
      </c>
      <c r="G17" s="3">
        <f>CONCATENATE(C17,D17,E17)</f>
        <v>0</v>
      </c>
      <c r="H17" s="3" t="s">
        <v>111</v>
      </c>
      <c r="I17" s="3">
        <v>0.688858038</v>
      </c>
    </row>
    <row r="18" spans="1:9">
      <c r="A18" s="3">
        <v>16</v>
      </c>
      <c r="B18" s="3">
        <v>64</v>
      </c>
      <c r="C18" s="3">
        <v>0.355130496</v>
      </c>
      <c r="D18" s="3" t="s">
        <v>7</v>
      </c>
      <c r="E18" s="3" t="s">
        <v>7</v>
      </c>
      <c r="F18" s="3" t="s">
        <v>7</v>
      </c>
      <c r="G18" s="3">
        <f>CONCATENATE(C18,D18,E18)</f>
        <v>0</v>
      </c>
      <c r="H18" s="3" t="s">
        <v>112</v>
      </c>
      <c r="I18" s="3">
        <v>0.355130496</v>
      </c>
    </row>
    <row r="19" spans="1:9">
      <c r="A19" s="3">
        <v>16</v>
      </c>
      <c r="B19" s="3">
        <v>64</v>
      </c>
      <c r="C19" s="3">
        <v>0.355130496</v>
      </c>
      <c r="D19" s="3" t="s">
        <v>7</v>
      </c>
      <c r="E19" s="3" t="s">
        <v>7</v>
      </c>
      <c r="F19" s="3" t="s">
        <v>7</v>
      </c>
      <c r="G19" s="3">
        <f>CONCATENATE(C19,D19,E19)</f>
        <v>0</v>
      </c>
      <c r="H19" s="3" t="s">
        <v>113</v>
      </c>
      <c r="I19" s="3">
        <v>0.355130496</v>
      </c>
    </row>
    <row r="20" spans="1:9">
      <c r="A20" s="3">
        <v>1</v>
      </c>
      <c r="B20" s="3">
        <v>3.5</v>
      </c>
      <c r="C20" s="3">
        <v>0.02378106</v>
      </c>
      <c r="D20" s="3" t="s">
        <v>7</v>
      </c>
      <c r="E20" s="3" t="s">
        <v>7</v>
      </c>
      <c r="F20" s="3" t="s">
        <v>7</v>
      </c>
      <c r="G20" s="3">
        <f>CONCATENATE(C20,D20,E20)</f>
        <v>0</v>
      </c>
      <c r="H20" s="3" t="s">
        <v>114</v>
      </c>
      <c r="I20" s="3">
        <v>0.02378106</v>
      </c>
    </row>
    <row r="21" spans="1:9">
      <c r="A21" s="3">
        <v>2</v>
      </c>
      <c r="B21" s="3">
        <v>7</v>
      </c>
      <c r="C21" s="3">
        <v>0.061257312</v>
      </c>
      <c r="D21" s="3" t="s">
        <v>7</v>
      </c>
      <c r="E21" s="3" t="s">
        <v>7</v>
      </c>
      <c r="F21" s="3" t="s">
        <v>7</v>
      </c>
      <c r="G21" s="3">
        <f>CONCATENATE(C21,D21,E21)</f>
        <v>0</v>
      </c>
      <c r="H21" s="3" t="s">
        <v>115</v>
      </c>
      <c r="I21" s="3">
        <v>0.061257312</v>
      </c>
    </row>
    <row r="22" spans="1:9">
      <c r="A22" s="3">
        <v>2</v>
      </c>
      <c r="B22" s="3">
        <v>8</v>
      </c>
      <c r="C22" s="3">
        <v>0.044382879</v>
      </c>
      <c r="D22" s="3" t="s">
        <v>7</v>
      </c>
      <c r="E22" s="3" t="s">
        <v>7</v>
      </c>
      <c r="F22" s="3" t="s">
        <v>7</v>
      </c>
      <c r="G22" s="3">
        <f>CONCATENATE(C22,D22,E22)</f>
        <v>0</v>
      </c>
      <c r="H22" s="3" t="s">
        <v>116</v>
      </c>
      <c r="I22" s="3">
        <v>0.044382879</v>
      </c>
    </row>
    <row r="23" spans="1:9">
      <c r="A23" s="3">
        <v>2</v>
      </c>
      <c r="B23" s="3">
        <v>7</v>
      </c>
      <c r="C23" s="3">
        <v>0.047553687</v>
      </c>
      <c r="D23" s="3" t="s">
        <v>7</v>
      </c>
      <c r="E23" s="3" t="s">
        <v>7</v>
      </c>
      <c r="F23" s="3" t="s">
        <v>7</v>
      </c>
      <c r="G23" s="3">
        <f>CONCATENATE(C23,D23,E23)</f>
        <v>0</v>
      </c>
      <c r="H23" s="3" t="s">
        <v>117</v>
      </c>
      <c r="I23" s="3">
        <v>0.047553687</v>
      </c>
    </row>
    <row r="24" spans="1:9">
      <c r="A24" s="3">
        <v>2</v>
      </c>
      <c r="B24" s="3">
        <v>8</v>
      </c>
      <c r="C24" s="3">
        <v>0.044382879</v>
      </c>
      <c r="D24" s="3" t="s">
        <v>7</v>
      </c>
      <c r="E24" s="3" t="s">
        <v>7</v>
      </c>
      <c r="F24" s="3" t="s">
        <v>7</v>
      </c>
      <c r="G24" s="3">
        <f>CONCATENATE(C24,D24,E24)</f>
        <v>0</v>
      </c>
      <c r="H24" s="3" t="s">
        <v>118</v>
      </c>
      <c r="I24" s="3">
        <v>0.044382879</v>
      </c>
    </row>
    <row r="25" spans="1:9">
      <c r="A25" s="3">
        <v>4</v>
      </c>
      <c r="B25" s="3">
        <v>14</v>
      </c>
      <c r="C25" s="3">
        <v>0.121679757</v>
      </c>
      <c r="D25" s="3" t="s">
        <v>7</v>
      </c>
      <c r="E25" s="3" t="s">
        <v>7</v>
      </c>
      <c r="F25" s="3" t="s">
        <v>7</v>
      </c>
      <c r="G25" s="3">
        <f>CONCATENATE(C25,D25,E25)</f>
        <v>0</v>
      </c>
      <c r="H25" s="3" t="s">
        <v>119</v>
      </c>
      <c r="I25" s="3">
        <v>0.121679757</v>
      </c>
    </row>
    <row r="26" spans="1:9">
      <c r="A26" s="3">
        <v>32</v>
      </c>
      <c r="B26" s="3">
        <v>128</v>
      </c>
      <c r="C26" s="3">
        <v>0.710260992</v>
      </c>
      <c r="D26" s="3" t="s">
        <v>7</v>
      </c>
      <c r="E26" s="3" t="s">
        <v>7</v>
      </c>
      <c r="F26" s="3" t="s">
        <v>7</v>
      </c>
      <c r="G26" s="3">
        <f>CONCATENATE(C26,D26,E26)</f>
        <v>0</v>
      </c>
      <c r="H26" s="3" t="s">
        <v>120</v>
      </c>
      <c r="I26" s="3">
        <v>0.710260992</v>
      </c>
    </row>
    <row r="27" spans="1:9">
      <c r="A27" s="3">
        <v>32</v>
      </c>
      <c r="B27" s="3">
        <v>128</v>
      </c>
      <c r="C27" s="3">
        <v>0.710260992</v>
      </c>
      <c r="D27" s="3" t="s">
        <v>7</v>
      </c>
      <c r="E27" s="3" t="s">
        <v>7</v>
      </c>
      <c r="F27" s="3" t="s">
        <v>7</v>
      </c>
      <c r="G27" s="3">
        <f>CONCATENATE(C27,D27,E27)</f>
        <v>0</v>
      </c>
      <c r="H27" s="3" t="s">
        <v>121</v>
      </c>
      <c r="I27" s="3">
        <v>0.710260992</v>
      </c>
    </row>
    <row r="28" spans="1:9">
      <c r="A28" s="3">
        <v>4</v>
      </c>
      <c r="B28" s="3">
        <v>14</v>
      </c>
      <c r="C28" s="3">
        <v>0.095115807</v>
      </c>
      <c r="D28" s="3" t="s">
        <v>7</v>
      </c>
      <c r="E28" s="3" t="s">
        <v>7</v>
      </c>
      <c r="F28" s="3" t="s">
        <v>7</v>
      </c>
      <c r="G28" s="3">
        <f>CONCATENATE(C28,D28,E28)</f>
        <v>0</v>
      </c>
      <c r="H28" s="3" t="s">
        <v>122</v>
      </c>
      <c r="I28" s="3">
        <v>0.095115807</v>
      </c>
    </row>
    <row r="29" spans="1:9">
      <c r="A29" s="3">
        <v>8</v>
      </c>
      <c r="B29" s="3">
        <v>28</v>
      </c>
      <c r="C29" s="3">
        <v>0.243426978</v>
      </c>
      <c r="D29" s="3" t="s">
        <v>7</v>
      </c>
      <c r="E29" s="3" t="s">
        <v>7</v>
      </c>
      <c r="F29" s="3" t="s">
        <v>7</v>
      </c>
      <c r="G29" s="3">
        <f>CONCATENATE(C29,D29,E29)</f>
        <v>0</v>
      </c>
      <c r="H29" s="3" t="s">
        <v>123</v>
      </c>
      <c r="I29" s="3">
        <v>0.243426978</v>
      </c>
    </row>
    <row r="30" spans="1:9">
      <c r="A30" s="3">
        <v>4</v>
      </c>
      <c r="B30" s="3">
        <v>16</v>
      </c>
      <c r="C30" s="3">
        <v>0.08879105700000001</v>
      </c>
      <c r="D30" s="3" t="s">
        <v>7</v>
      </c>
      <c r="E30" s="3" t="s">
        <v>7</v>
      </c>
      <c r="F30" s="3" t="s">
        <v>7</v>
      </c>
      <c r="G30" s="3">
        <f>CONCATENATE(C30,D30,E30)</f>
        <v>0</v>
      </c>
      <c r="H30" s="3" t="s">
        <v>124</v>
      </c>
      <c r="I30" s="3">
        <v>0.08879105700000001</v>
      </c>
    </row>
    <row r="31" spans="1:9">
      <c r="A31" s="3">
        <v>8</v>
      </c>
      <c r="B31" s="3">
        <v>28</v>
      </c>
      <c r="C31" s="3">
        <v>0.189455778</v>
      </c>
      <c r="D31" s="3" t="s">
        <v>7</v>
      </c>
      <c r="E31" s="3" t="s">
        <v>7</v>
      </c>
      <c r="F31" s="3" t="s">
        <v>7</v>
      </c>
      <c r="G31" s="3">
        <f>CONCATENATE(C31,D31,E31)</f>
        <v>0</v>
      </c>
      <c r="H31" s="3" t="s">
        <v>125</v>
      </c>
      <c r="I31" s="3">
        <v>0.189455778</v>
      </c>
    </row>
    <row r="32" spans="1:9">
      <c r="A32" s="3">
        <v>4</v>
      </c>
      <c r="B32" s="3">
        <v>16</v>
      </c>
      <c r="C32" s="3">
        <v>0.08879105700000001</v>
      </c>
      <c r="D32" s="3" t="s">
        <v>7</v>
      </c>
      <c r="E32" s="3" t="s">
        <v>7</v>
      </c>
      <c r="F32" s="3" t="s">
        <v>7</v>
      </c>
      <c r="G32" s="3">
        <f>CONCATENATE(C32,D32,E32)</f>
        <v>0</v>
      </c>
      <c r="H32" s="3" t="s">
        <v>126</v>
      </c>
      <c r="I32" s="3">
        <v>0.08879105700000001</v>
      </c>
    </row>
    <row r="33" spans="1:9">
      <c r="A33" s="3">
        <v>16</v>
      </c>
      <c r="B33" s="3">
        <v>56</v>
      </c>
      <c r="C33" s="3">
        <v>0.379712691</v>
      </c>
      <c r="D33" s="3" t="s">
        <v>7</v>
      </c>
      <c r="E33" s="3" t="s">
        <v>7</v>
      </c>
      <c r="F33" s="3" t="s">
        <v>7</v>
      </c>
      <c r="G33" s="3">
        <f>CONCATENATE(C33,D33,E33)</f>
        <v>0</v>
      </c>
      <c r="H33" s="3" t="s">
        <v>127</v>
      </c>
      <c r="I33" s="3">
        <v>0.379712691</v>
      </c>
    </row>
    <row r="34" spans="1:9">
      <c r="A34" s="3">
        <v>64</v>
      </c>
      <c r="B34" s="3">
        <v>256</v>
      </c>
      <c r="C34" s="3">
        <v>1.420513551</v>
      </c>
      <c r="D34" s="3" t="s">
        <v>7</v>
      </c>
      <c r="E34" s="3" t="s">
        <v>7</v>
      </c>
      <c r="F34" s="3" t="s">
        <v>7</v>
      </c>
      <c r="G34" s="3">
        <f>CONCATENATE(C34,D34,E34)</f>
        <v>0</v>
      </c>
      <c r="H34" s="3" t="s">
        <v>128</v>
      </c>
      <c r="I34" s="3">
        <v>1.420513551</v>
      </c>
    </row>
    <row r="35" spans="1:9">
      <c r="A35" s="3">
        <v>64</v>
      </c>
      <c r="B35" s="3">
        <v>256</v>
      </c>
      <c r="C35" s="3">
        <v>1.420513551</v>
      </c>
      <c r="D35" s="3" t="s">
        <v>7</v>
      </c>
      <c r="E35" s="3" t="s">
        <v>7</v>
      </c>
      <c r="F35" s="3" t="s">
        <v>7</v>
      </c>
      <c r="G35" s="3">
        <f>CONCATENATE(C35,D35,E35)</f>
        <v>0</v>
      </c>
      <c r="H35" s="3" t="s">
        <v>129</v>
      </c>
      <c r="I35" s="3">
        <v>1.420513551</v>
      </c>
    </row>
    <row r="36" spans="1:9">
      <c r="A36" s="3">
        <v>8</v>
      </c>
      <c r="B36" s="3">
        <v>32</v>
      </c>
      <c r="C36" s="3">
        <v>0.177582114</v>
      </c>
      <c r="D36" s="3" t="s">
        <v>7</v>
      </c>
      <c r="E36" s="3" t="s">
        <v>7</v>
      </c>
      <c r="F36" s="3" t="s">
        <v>7</v>
      </c>
      <c r="G36" s="3">
        <f>CONCATENATE(C36,D36,E36)</f>
        <v>0</v>
      </c>
      <c r="H36" s="3" t="s">
        <v>130</v>
      </c>
      <c r="I36" s="3">
        <v>0.177582114</v>
      </c>
    </row>
    <row r="37" spans="1:9">
      <c r="A37" s="3">
        <v>8</v>
      </c>
      <c r="B37" s="3">
        <v>32</v>
      </c>
      <c r="C37" s="3">
        <v>0.177582114</v>
      </c>
      <c r="D37" s="3" t="s">
        <v>7</v>
      </c>
      <c r="E37" s="3" t="s">
        <v>7</v>
      </c>
      <c r="F37" s="3" t="s">
        <v>7</v>
      </c>
      <c r="G37" s="3">
        <f>CONCATENATE(C37,D37,E37)</f>
        <v>0</v>
      </c>
      <c r="H37" s="3" t="s">
        <v>131</v>
      </c>
      <c r="I37" s="3">
        <v>0.177582114</v>
      </c>
    </row>
    <row r="38" spans="1:9">
      <c r="A38" s="3">
        <v>2</v>
      </c>
      <c r="B38" s="3">
        <v>14</v>
      </c>
      <c r="C38" s="3">
        <v>0.06889761</v>
      </c>
      <c r="D38" s="3" t="s">
        <v>3</v>
      </c>
      <c r="E38" s="3" t="s">
        <v>7</v>
      </c>
      <c r="F38" s="3" t="s">
        <v>7</v>
      </c>
      <c r="G38" s="3">
        <f>CONCATENATE(C38,D38,E38)</f>
        <v>0</v>
      </c>
      <c r="H38" s="3" t="s">
        <v>132</v>
      </c>
      <c r="I38" s="3">
        <v>0.06889761</v>
      </c>
    </row>
    <row r="39" spans="1:9">
      <c r="A39" s="3">
        <v>4</v>
      </c>
      <c r="B39" s="3">
        <v>28</v>
      </c>
      <c r="C39" s="3">
        <v>0.137761488</v>
      </c>
      <c r="D39" s="3" t="s">
        <v>3</v>
      </c>
      <c r="E39" s="3" t="s">
        <v>7</v>
      </c>
      <c r="F39" s="3" t="s">
        <v>7</v>
      </c>
      <c r="G39" s="3">
        <f>CONCATENATE(C39,D39,E39)</f>
        <v>0</v>
      </c>
      <c r="H39" s="3" t="s">
        <v>133</v>
      </c>
      <c r="I39" s="3">
        <v>0.137761488</v>
      </c>
    </row>
    <row r="40" spans="1:9">
      <c r="A40" s="3">
        <v>8</v>
      </c>
      <c r="B40" s="3">
        <v>56</v>
      </c>
      <c r="C40" s="3">
        <v>0.275548275</v>
      </c>
      <c r="D40" s="3" t="s">
        <v>3</v>
      </c>
      <c r="E40" s="3" t="s">
        <v>7</v>
      </c>
      <c r="F40" s="3" t="s">
        <v>7</v>
      </c>
      <c r="G40" s="3">
        <f>CONCATENATE(C40,D40,E40)</f>
        <v>0</v>
      </c>
      <c r="H40" s="3" t="s">
        <v>134</v>
      </c>
      <c r="I40" s="3">
        <v>0.275548275</v>
      </c>
    </row>
    <row r="41" spans="1:9">
      <c r="A41" s="3">
        <v>16</v>
      </c>
      <c r="B41" s="3">
        <v>112</v>
      </c>
      <c r="C41" s="3">
        <v>0.55109655</v>
      </c>
      <c r="D41" s="3" t="s">
        <v>3</v>
      </c>
      <c r="E41" s="3" t="s">
        <v>7</v>
      </c>
      <c r="F41" s="3" t="s">
        <v>7</v>
      </c>
      <c r="G41" s="3">
        <f>CONCATENATE(C41,D41,E41)</f>
        <v>0</v>
      </c>
      <c r="H41" s="3" t="s">
        <v>135</v>
      </c>
      <c r="I41" s="3">
        <v>0.55109655</v>
      </c>
    </row>
    <row r="42" spans="1:9">
      <c r="A42" s="3">
        <v>20</v>
      </c>
      <c r="B42" s="3">
        <v>140</v>
      </c>
      <c r="C42" s="3">
        <v>0.688858038</v>
      </c>
      <c r="D42" s="3" t="s">
        <v>3</v>
      </c>
      <c r="E42" s="3" t="s">
        <v>7</v>
      </c>
      <c r="F42" s="3" t="s">
        <v>7</v>
      </c>
      <c r="G42" s="3">
        <f>CONCATENATE(C42,D42,E42)</f>
        <v>0</v>
      </c>
      <c r="H42" s="3" t="s">
        <v>136</v>
      </c>
      <c r="I42" s="3">
        <v>0.688858038</v>
      </c>
    </row>
    <row r="43" spans="1:9">
      <c r="A43" s="3">
        <v>1</v>
      </c>
      <c r="B43" s="3">
        <v>3.5</v>
      </c>
      <c r="C43" s="3">
        <v>0.02378106</v>
      </c>
      <c r="D43" s="3" t="s">
        <v>7</v>
      </c>
      <c r="E43" s="3" t="s">
        <v>7</v>
      </c>
      <c r="F43" s="3" t="s">
        <v>7</v>
      </c>
      <c r="G43" s="3">
        <f>CONCATENATE(C43,D43,E43)</f>
        <v>0</v>
      </c>
      <c r="H43" s="3" t="s">
        <v>137</v>
      </c>
      <c r="I43" s="3">
        <v>0.02378106</v>
      </c>
    </row>
    <row r="44" spans="1:9">
      <c r="A44" s="3">
        <v>2</v>
      </c>
      <c r="B44" s="3">
        <v>7</v>
      </c>
      <c r="C44" s="3">
        <v>0.047553687</v>
      </c>
      <c r="D44" s="3" t="s">
        <v>7</v>
      </c>
      <c r="E44" s="3" t="s">
        <v>7</v>
      </c>
      <c r="F44" s="3" t="s">
        <v>7</v>
      </c>
      <c r="G44" s="3">
        <f>CONCATENATE(C44,D44,E44)</f>
        <v>0</v>
      </c>
      <c r="H44" s="3" t="s">
        <v>138</v>
      </c>
      <c r="I44" s="3">
        <v>0.047553687</v>
      </c>
    </row>
    <row r="45" spans="1:9">
      <c r="A45" s="3">
        <v>4</v>
      </c>
      <c r="B45" s="3">
        <v>14</v>
      </c>
      <c r="C45" s="3">
        <v>0.095115807</v>
      </c>
      <c r="D45" s="3" t="s">
        <v>7</v>
      </c>
      <c r="E45" s="3" t="s">
        <v>7</v>
      </c>
      <c r="F45" s="3" t="s">
        <v>7</v>
      </c>
      <c r="G45" s="3">
        <f>CONCATENATE(C45,D45,E45)</f>
        <v>0</v>
      </c>
      <c r="H45" s="3" t="s">
        <v>139</v>
      </c>
      <c r="I45" s="3">
        <v>0.095115807</v>
      </c>
    </row>
    <row r="46" spans="1:9">
      <c r="A46" s="3">
        <v>8</v>
      </c>
      <c r="B46" s="3">
        <v>28</v>
      </c>
      <c r="C46" s="3">
        <v>0.189455778</v>
      </c>
      <c r="D46" s="3" t="s">
        <v>7</v>
      </c>
      <c r="E46" s="3" t="s">
        <v>7</v>
      </c>
      <c r="F46" s="3" t="s">
        <v>7</v>
      </c>
      <c r="G46" s="3">
        <f>CONCATENATE(C46,D46,E46)</f>
        <v>0</v>
      </c>
      <c r="H46" s="3" t="s">
        <v>140</v>
      </c>
      <c r="I46" s="3">
        <v>0.189455778</v>
      </c>
    </row>
    <row r="47" spans="1:9">
      <c r="A47" s="3">
        <v>16</v>
      </c>
      <c r="B47" s="3">
        <v>56</v>
      </c>
      <c r="C47" s="3">
        <v>0.379712691</v>
      </c>
      <c r="D47" s="3" t="s">
        <v>7</v>
      </c>
      <c r="E47" s="3" t="s">
        <v>7</v>
      </c>
      <c r="F47" s="3" t="s">
        <v>7</v>
      </c>
      <c r="G47" s="3">
        <f>CONCATENATE(C47,D47,E47)</f>
        <v>0</v>
      </c>
      <c r="H47" s="3" t="s">
        <v>141</v>
      </c>
      <c r="I47" s="3">
        <v>0.379712691</v>
      </c>
    </row>
    <row r="48" spans="1:9">
      <c r="A48" s="3">
        <v>16</v>
      </c>
      <c r="B48" s="3">
        <v>128</v>
      </c>
      <c r="C48" s="3">
        <v>0.405989919</v>
      </c>
      <c r="D48" s="3" t="s">
        <v>7</v>
      </c>
      <c r="E48" s="3" t="s">
        <v>7</v>
      </c>
      <c r="F48" s="3" t="s">
        <v>7</v>
      </c>
      <c r="G48" s="3">
        <f>CONCATENATE(C48,D48,E48)</f>
        <v>0</v>
      </c>
      <c r="H48" s="3" t="s">
        <v>142</v>
      </c>
      <c r="I48" s="3">
        <v>0.405989919</v>
      </c>
    </row>
    <row r="49" spans="1:9">
      <c r="A49" s="3">
        <v>2</v>
      </c>
      <c r="B49" s="3">
        <v>16</v>
      </c>
      <c r="C49" s="3">
        <v>0.050732928</v>
      </c>
      <c r="D49" s="3" t="s">
        <v>7</v>
      </c>
      <c r="E49" s="3" t="s">
        <v>7</v>
      </c>
      <c r="F49" s="3" t="s">
        <v>7</v>
      </c>
      <c r="G49" s="3">
        <f>CONCATENATE(C49,D49,E49)</f>
        <v>0</v>
      </c>
      <c r="H49" s="3" t="s">
        <v>143</v>
      </c>
      <c r="I49" s="3">
        <v>0.050732928</v>
      </c>
    </row>
    <row r="50" spans="1:9">
      <c r="A50" s="3">
        <v>32</v>
      </c>
      <c r="B50" s="3">
        <v>256</v>
      </c>
      <c r="C50" s="3">
        <v>0.811979838</v>
      </c>
      <c r="D50" s="3" t="s">
        <v>7</v>
      </c>
      <c r="E50" s="3" t="s">
        <v>7</v>
      </c>
      <c r="F50" s="3" t="s">
        <v>7</v>
      </c>
      <c r="G50" s="3">
        <f>CONCATENATE(C50,D50,E50)</f>
        <v>0</v>
      </c>
      <c r="H50" s="3" t="s">
        <v>144</v>
      </c>
      <c r="I50" s="3">
        <v>0.811979838</v>
      </c>
    </row>
    <row r="51" spans="1:9">
      <c r="A51" s="3">
        <v>4</v>
      </c>
      <c r="B51" s="3">
        <v>32</v>
      </c>
      <c r="C51" s="3">
        <v>0.101499588</v>
      </c>
      <c r="D51" s="3" t="s">
        <v>7</v>
      </c>
      <c r="E51" s="3" t="s">
        <v>7</v>
      </c>
      <c r="F51" s="3" t="s">
        <v>7</v>
      </c>
      <c r="G51" s="3">
        <f>CONCATENATE(C51,D51,E51)</f>
        <v>0</v>
      </c>
      <c r="H51" s="3" t="s">
        <v>145</v>
      </c>
      <c r="I51" s="3">
        <v>0.101499588</v>
      </c>
    </row>
    <row r="52" spans="1:9">
      <c r="A52" s="3">
        <v>64</v>
      </c>
      <c r="B52" s="3">
        <v>432</v>
      </c>
      <c r="C52" s="3">
        <v>1.530581067</v>
      </c>
      <c r="D52" s="3" t="s">
        <v>7</v>
      </c>
      <c r="E52" s="3" t="s">
        <v>7</v>
      </c>
      <c r="F52" s="3" t="s">
        <v>7</v>
      </c>
      <c r="G52" s="3">
        <f>CONCATENATE(C52,D52,E52)</f>
        <v>0</v>
      </c>
      <c r="H52" s="3" t="s">
        <v>146</v>
      </c>
      <c r="I52" s="3">
        <v>1.530581067</v>
      </c>
    </row>
    <row r="53" spans="1:9">
      <c r="A53" s="3">
        <v>8</v>
      </c>
      <c r="B53" s="3">
        <v>64</v>
      </c>
      <c r="C53" s="3">
        <v>0.202999176</v>
      </c>
      <c r="D53" s="3" t="s">
        <v>7</v>
      </c>
      <c r="E53" s="3" t="s">
        <v>7</v>
      </c>
      <c r="F53" s="3" t="s">
        <v>7</v>
      </c>
      <c r="G53" s="3">
        <f>CONCATENATE(C53,D53,E53)</f>
        <v>0</v>
      </c>
      <c r="H53" s="3" t="s">
        <v>147</v>
      </c>
      <c r="I53" s="3">
        <v>0.202999176</v>
      </c>
    </row>
    <row r="54" spans="1:9">
      <c r="A54" s="3">
        <v>1</v>
      </c>
      <c r="B54" s="3">
        <v>2</v>
      </c>
      <c r="C54" s="3">
        <v>0.02378106</v>
      </c>
      <c r="D54" s="3" t="s">
        <v>7</v>
      </c>
      <c r="E54" s="3" t="s">
        <v>7</v>
      </c>
      <c r="F54" s="3" t="s">
        <v>7</v>
      </c>
      <c r="G54" s="3">
        <f>CONCATENATE(C54,D54,E54)</f>
        <v>0</v>
      </c>
      <c r="H54" s="3" t="s">
        <v>148</v>
      </c>
      <c r="I54" s="3">
        <v>0.02378106</v>
      </c>
    </row>
    <row r="55" spans="1:9">
      <c r="A55" s="3">
        <v>16</v>
      </c>
      <c r="B55" s="3">
        <v>32</v>
      </c>
      <c r="C55" s="3">
        <v>0.375470892</v>
      </c>
      <c r="D55" s="3" t="s">
        <v>7</v>
      </c>
      <c r="E55" s="3" t="s">
        <v>7</v>
      </c>
      <c r="F55" s="3" t="s">
        <v>7</v>
      </c>
      <c r="G55" s="3">
        <f>CONCATENATE(C55,D55,E55)</f>
        <v>0</v>
      </c>
      <c r="H55" s="3" t="s">
        <v>149</v>
      </c>
      <c r="I55" s="3">
        <v>0.375470892</v>
      </c>
    </row>
    <row r="56" spans="1:9">
      <c r="A56" s="3">
        <v>16</v>
      </c>
      <c r="B56" s="3">
        <v>32</v>
      </c>
      <c r="C56" s="3">
        <v>0.355931631</v>
      </c>
      <c r="D56" s="3" t="s">
        <v>7</v>
      </c>
      <c r="E56" s="3" t="s">
        <v>7</v>
      </c>
      <c r="F56" s="3" t="s">
        <v>7</v>
      </c>
      <c r="G56" s="3">
        <f>CONCATENATE(C56,D56,E56)</f>
        <v>0</v>
      </c>
      <c r="H56" s="3" t="s">
        <v>150</v>
      </c>
      <c r="I56" s="3">
        <v>0.355931631</v>
      </c>
    </row>
    <row r="57" spans="1:9">
      <c r="A57" s="3">
        <v>2</v>
      </c>
      <c r="B57" s="3">
        <v>4</v>
      </c>
      <c r="C57" s="3">
        <v>0.047587419</v>
      </c>
      <c r="D57" s="3" t="s">
        <v>7</v>
      </c>
      <c r="E57" s="3" t="s">
        <v>7</v>
      </c>
      <c r="F57" s="3" t="s">
        <v>7</v>
      </c>
      <c r="G57" s="3">
        <f>CONCATENATE(C57,D57,E57)</f>
        <v>0</v>
      </c>
      <c r="H57" s="3" t="s">
        <v>151</v>
      </c>
      <c r="I57" s="3">
        <v>0.047587419</v>
      </c>
    </row>
    <row r="58" spans="1:9">
      <c r="A58" s="3">
        <v>2</v>
      </c>
      <c r="B58" s="3">
        <v>4</v>
      </c>
      <c r="C58" s="3">
        <v>0.044382879</v>
      </c>
      <c r="D58" s="3" t="s">
        <v>7</v>
      </c>
      <c r="E58" s="3" t="s">
        <v>7</v>
      </c>
      <c r="F58" s="3" t="s">
        <v>7</v>
      </c>
      <c r="G58" s="3">
        <f>CONCATENATE(C58,D58,E58)</f>
        <v>0</v>
      </c>
      <c r="H58" s="3" t="s">
        <v>152</v>
      </c>
      <c r="I58" s="3">
        <v>0.044382879</v>
      </c>
    </row>
    <row r="59" spans="1:9">
      <c r="A59" s="3">
        <v>32</v>
      </c>
      <c r="B59" s="3">
        <v>64</v>
      </c>
      <c r="C59" s="3">
        <v>0.7126306650000001</v>
      </c>
      <c r="D59" s="3" t="s">
        <v>7</v>
      </c>
      <c r="E59" s="3" t="s">
        <v>7</v>
      </c>
      <c r="F59" s="3" t="s">
        <v>7</v>
      </c>
      <c r="G59" s="3">
        <f>CONCATENATE(C59,D59,E59)</f>
        <v>0</v>
      </c>
      <c r="H59" s="3" t="s">
        <v>153</v>
      </c>
      <c r="I59" s="3">
        <v>0.7126306650000001</v>
      </c>
    </row>
    <row r="60" spans="1:9">
      <c r="A60" s="3">
        <v>4</v>
      </c>
      <c r="B60" s="3">
        <v>8</v>
      </c>
      <c r="C60" s="3">
        <v>0.093640032</v>
      </c>
      <c r="D60" s="3" t="s">
        <v>7</v>
      </c>
      <c r="E60" s="3" t="s">
        <v>7</v>
      </c>
      <c r="F60" s="3" t="s">
        <v>7</v>
      </c>
      <c r="G60" s="3">
        <f>CONCATENATE(C60,D60,E60)</f>
        <v>0</v>
      </c>
      <c r="H60" s="3" t="s">
        <v>154</v>
      </c>
      <c r="I60" s="3">
        <v>0.093640032</v>
      </c>
    </row>
    <row r="61" spans="1:9">
      <c r="A61" s="3">
        <v>4</v>
      </c>
      <c r="B61" s="3">
        <v>8</v>
      </c>
      <c r="C61" s="3">
        <v>0.08955846000000001</v>
      </c>
      <c r="D61" s="3" t="s">
        <v>7</v>
      </c>
      <c r="E61" s="3" t="s">
        <v>7</v>
      </c>
      <c r="F61" s="3" t="s">
        <v>7</v>
      </c>
      <c r="G61" s="3">
        <f>CONCATENATE(C61,D61,E61)</f>
        <v>0</v>
      </c>
      <c r="H61" s="3" t="s">
        <v>155</v>
      </c>
      <c r="I61" s="3">
        <v>0.08955846000000001</v>
      </c>
    </row>
    <row r="62" spans="1:9">
      <c r="A62" s="3">
        <v>64</v>
      </c>
      <c r="B62" s="3">
        <v>128</v>
      </c>
      <c r="C62" s="3">
        <v>1.425269763</v>
      </c>
      <c r="D62" s="3" t="s">
        <v>7</v>
      </c>
      <c r="E62" s="3" t="s">
        <v>7</v>
      </c>
      <c r="F62" s="3" t="s">
        <v>7</v>
      </c>
      <c r="G62" s="3">
        <f>CONCATENATE(C62,D62,E62)</f>
        <v>0</v>
      </c>
      <c r="H62" s="3" t="s">
        <v>156</v>
      </c>
      <c r="I62" s="3">
        <v>1.425269763</v>
      </c>
    </row>
    <row r="63" spans="1:9">
      <c r="A63" s="3">
        <v>72</v>
      </c>
      <c r="B63" s="3">
        <v>144</v>
      </c>
      <c r="C63" s="3">
        <v>1.603425321</v>
      </c>
      <c r="D63" s="3" t="s">
        <v>7</v>
      </c>
      <c r="E63" s="3" t="s">
        <v>7</v>
      </c>
      <c r="F63" s="3" t="s">
        <v>7</v>
      </c>
      <c r="G63" s="3">
        <f>CONCATENATE(C63,D63,E63)</f>
        <v>0</v>
      </c>
      <c r="H63" s="3" t="s">
        <v>157</v>
      </c>
      <c r="I63" s="3">
        <v>1.603425321</v>
      </c>
    </row>
    <row r="64" spans="1:9">
      <c r="A64" s="3">
        <v>8</v>
      </c>
      <c r="B64" s="3">
        <v>16</v>
      </c>
      <c r="C64" s="3">
        <v>0.187305363</v>
      </c>
      <c r="D64" s="3" t="s">
        <v>7</v>
      </c>
      <c r="E64" s="3" t="s">
        <v>7</v>
      </c>
      <c r="F64" s="3" t="s">
        <v>7</v>
      </c>
      <c r="G64" s="3">
        <f>CONCATENATE(C64,D64,E64)</f>
        <v>0</v>
      </c>
      <c r="H64" s="3" t="s">
        <v>158</v>
      </c>
      <c r="I64" s="3">
        <v>0.187305363</v>
      </c>
    </row>
    <row r="65" spans="1:9">
      <c r="A65" s="3">
        <v>8</v>
      </c>
      <c r="B65" s="3">
        <v>16</v>
      </c>
      <c r="C65" s="3">
        <v>0.178349517</v>
      </c>
      <c r="D65" s="3" t="s">
        <v>7</v>
      </c>
      <c r="E65" s="3" t="s">
        <v>7</v>
      </c>
      <c r="F65" s="3" t="s">
        <v>7</v>
      </c>
      <c r="G65" s="3">
        <f>CONCATENATE(C65,D65,E65)</f>
        <v>0</v>
      </c>
      <c r="H65" s="3" t="s">
        <v>159</v>
      </c>
      <c r="I65" s="3">
        <v>0.178349517</v>
      </c>
    </row>
    <row r="66" spans="1:9">
      <c r="A66" s="3">
        <v>16</v>
      </c>
      <c r="B66" s="3">
        <v>112</v>
      </c>
      <c r="C66" s="3">
        <v>0.809795691</v>
      </c>
      <c r="D66" s="3" t="s">
        <v>7</v>
      </c>
      <c r="E66" s="3" t="s">
        <v>7</v>
      </c>
      <c r="F66" s="3" t="s">
        <v>7</v>
      </c>
      <c r="G66" s="3">
        <f>CONCATENATE(C66,D66,E66)</f>
        <v>0</v>
      </c>
      <c r="H66" s="3" t="s">
        <v>165</v>
      </c>
      <c r="I66" s="3">
        <v>0.809795691</v>
      </c>
    </row>
    <row r="67" spans="1:9">
      <c r="A67" s="3">
        <v>16</v>
      </c>
      <c r="B67" s="3">
        <v>224</v>
      </c>
      <c r="C67" s="3">
        <v>1.085124708</v>
      </c>
      <c r="D67" s="3" t="s">
        <v>7</v>
      </c>
      <c r="E67" s="3" t="s">
        <v>7</v>
      </c>
      <c r="F67" s="3" t="s">
        <v>7</v>
      </c>
      <c r="G67" s="3">
        <f>CONCATENATE(C67,D67,E67)</f>
        <v>0</v>
      </c>
      <c r="H67" s="3" t="s">
        <v>166</v>
      </c>
      <c r="I67" s="3">
        <v>1.085124708</v>
      </c>
    </row>
    <row r="68" spans="1:9">
      <c r="A68" s="3">
        <v>16</v>
      </c>
      <c r="B68" s="3">
        <v>224</v>
      </c>
      <c r="C68" s="3">
        <v>1.193648985</v>
      </c>
      <c r="D68" s="3" t="s">
        <v>7</v>
      </c>
      <c r="E68" s="3" t="s">
        <v>7</v>
      </c>
      <c r="F68" s="3" t="s">
        <v>7</v>
      </c>
      <c r="G68" s="3">
        <f>CONCATENATE(C68,D68,E68)</f>
        <v>0</v>
      </c>
      <c r="H68" s="3" t="s">
        <v>167</v>
      </c>
      <c r="I68" s="3">
        <v>1.193648985</v>
      </c>
    </row>
    <row r="69" spans="1:9">
      <c r="A69" s="3">
        <v>16</v>
      </c>
      <c r="B69" s="3">
        <v>112</v>
      </c>
      <c r="C69" s="3">
        <v>0.890794656</v>
      </c>
      <c r="D69" s="3" t="s">
        <v>7</v>
      </c>
      <c r="E69" s="3" t="s">
        <v>7</v>
      </c>
      <c r="F69" s="3" t="s">
        <v>7</v>
      </c>
      <c r="G69" s="3">
        <f>CONCATENATE(C69,D69,E69)</f>
        <v>0</v>
      </c>
      <c r="H69" s="3" t="s">
        <v>168</v>
      </c>
      <c r="I69" s="3">
        <v>0.890794656</v>
      </c>
    </row>
    <row r="70" spans="1:9">
      <c r="A70" s="3">
        <v>8</v>
      </c>
      <c r="B70" s="3">
        <v>56</v>
      </c>
      <c r="C70" s="3">
        <v>0.404902062</v>
      </c>
      <c r="D70" s="3" t="s">
        <v>7</v>
      </c>
      <c r="E70" s="3" t="s">
        <v>7</v>
      </c>
      <c r="F70" s="3" t="s">
        <v>7</v>
      </c>
      <c r="G70" s="3">
        <f>CONCATENATE(C70,D70,E70)</f>
        <v>0</v>
      </c>
      <c r="H70" s="3" t="s">
        <v>169</v>
      </c>
      <c r="I70" s="3">
        <v>0.404902062</v>
      </c>
    </row>
    <row r="71" spans="1:9">
      <c r="A71" s="3">
        <v>8</v>
      </c>
      <c r="B71" s="3">
        <v>112</v>
      </c>
      <c r="C71" s="3">
        <v>0.542562354</v>
      </c>
      <c r="D71" s="3" t="s">
        <v>7</v>
      </c>
      <c r="E71" s="3" t="s">
        <v>7</v>
      </c>
      <c r="F71" s="3" t="s">
        <v>7</v>
      </c>
      <c r="G71" s="3">
        <f>CONCATENATE(C71,D71,E71)</f>
        <v>0</v>
      </c>
      <c r="H71" s="3" t="s">
        <v>170</v>
      </c>
      <c r="I71" s="3">
        <v>0.542562354</v>
      </c>
    </row>
    <row r="72" spans="1:9">
      <c r="A72" s="3">
        <v>16</v>
      </c>
      <c r="B72" s="3">
        <v>128</v>
      </c>
      <c r="C72" s="3">
        <v>1.006605045</v>
      </c>
      <c r="D72" s="3" t="s">
        <v>7</v>
      </c>
      <c r="E72" s="3" t="s">
        <v>7</v>
      </c>
      <c r="F72" s="3" t="s">
        <v>7</v>
      </c>
      <c r="G72" s="3">
        <f>CONCATENATE(C72,D72,E72)</f>
        <v>0</v>
      </c>
      <c r="H72" s="3" t="s">
        <v>171</v>
      </c>
      <c r="I72" s="3">
        <v>1.006605045</v>
      </c>
    </row>
    <row r="73" spans="1:9">
      <c r="A73" s="3">
        <v>32</v>
      </c>
      <c r="B73" s="3">
        <v>256</v>
      </c>
      <c r="C73" s="3">
        <v>2.013201657</v>
      </c>
      <c r="D73" s="3" t="s">
        <v>7</v>
      </c>
      <c r="E73" s="3" t="s">
        <v>7</v>
      </c>
      <c r="F73" s="3" t="s">
        <v>7</v>
      </c>
      <c r="G73" s="3">
        <f>CONCATENATE(C73,D73,E73)</f>
        <v>0</v>
      </c>
      <c r="H73" s="3" t="s">
        <v>172</v>
      </c>
      <c r="I73" s="3">
        <v>2.013201657</v>
      </c>
    </row>
    <row r="74" spans="1:9">
      <c r="A74" s="3">
        <v>4</v>
      </c>
      <c r="B74" s="3">
        <v>32</v>
      </c>
      <c r="C74" s="3">
        <v>0.25164072</v>
      </c>
      <c r="D74" s="3" t="s">
        <v>7</v>
      </c>
      <c r="E74" s="3" t="s">
        <v>7</v>
      </c>
      <c r="F74" s="3" t="s">
        <v>7</v>
      </c>
      <c r="G74" s="3">
        <f>CONCATENATE(C74,D74,E74)</f>
        <v>0</v>
      </c>
      <c r="H74" s="3" t="s">
        <v>173</v>
      </c>
      <c r="I74" s="3">
        <v>0.25164072</v>
      </c>
    </row>
    <row r="75" spans="1:9">
      <c r="A75" s="3">
        <v>8</v>
      </c>
      <c r="B75" s="3">
        <v>64</v>
      </c>
      <c r="C75" s="3">
        <v>0.50328144</v>
      </c>
      <c r="D75" s="3" t="s">
        <v>7</v>
      </c>
      <c r="E75" s="3" t="s">
        <v>7</v>
      </c>
      <c r="F75" s="3" t="s">
        <v>7</v>
      </c>
      <c r="G75" s="3">
        <f>CONCATENATE(C75,D75,E75)</f>
        <v>0</v>
      </c>
      <c r="H75" s="3" t="s">
        <v>174</v>
      </c>
      <c r="I75" s="3">
        <v>0.50328144</v>
      </c>
    </row>
    <row r="76" spans="1:9">
      <c r="A76" s="3">
        <v>128</v>
      </c>
      <c r="B76" s="3">
        <v>3800</v>
      </c>
      <c r="C76" s="3">
        <v>8.791014582000001</v>
      </c>
      <c r="D76" s="3" t="s">
        <v>3</v>
      </c>
      <c r="E76" s="3" t="s">
        <v>7</v>
      </c>
      <c r="F76" s="3" t="s">
        <v>7</v>
      </c>
      <c r="G76" s="3">
        <f>CONCATENATE(C76,D76,E76)</f>
        <v>0</v>
      </c>
      <c r="H76" s="3" t="s">
        <v>175</v>
      </c>
      <c r="I76" s="3">
        <v>8.791014582000001</v>
      </c>
    </row>
    <row r="77" spans="1:9">
      <c r="A77" s="3">
        <v>128</v>
      </c>
      <c r="B77" s="3">
        <v>2000</v>
      </c>
      <c r="C77" s="3">
        <v>4.393727928</v>
      </c>
      <c r="D77" s="3" t="s">
        <v>3</v>
      </c>
      <c r="E77" s="3" t="s">
        <v>7</v>
      </c>
      <c r="F77" s="3" t="s">
        <v>7</v>
      </c>
      <c r="G77" s="3">
        <f>CONCATENATE(C77,D77,E77)</f>
        <v>0</v>
      </c>
      <c r="H77" s="3" t="s">
        <v>176</v>
      </c>
      <c r="I77" s="3">
        <v>4.393727928</v>
      </c>
    </row>
    <row r="78" spans="1:9">
      <c r="A78" s="3">
        <v>64</v>
      </c>
      <c r="B78" s="3">
        <v>1750</v>
      </c>
      <c r="C78" s="3">
        <v>3.405034575</v>
      </c>
      <c r="D78" s="3" t="s">
        <v>3</v>
      </c>
      <c r="E78" s="3" t="s">
        <v>7</v>
      </c>
      <c r="F78" s="3" t="s">
        <v>7</v>
      </c>
      <c r="G78" s="3">
        <f>CONCATENATE(C78,D78,E78)</f>
        <v>0</v>
      </c>
      <c r="H78" s="3" t="s">
        <v>177</v>
      </c>
      <c r="I78" s="3">
        <v>3.405034575</v>
      </c>
    </row>
    <row r="79" spans="1:9">
      <c r="A79" s="3">
        <v>64</v>
      </c>
      <c r="B79" s="3">
        <v>1000</v>
      </c>
      <c r="C79" s="3">
        <v>2.196847098</v>
      </c>
      <c r="D79" s="3" t="s">
        <v>3</v>
      </c>
      <c r="E79" s="3" t="s">
        <v>7</v>
      </c>
      <c r="F79" s="3" t="s">
        <v>7</v>
      </c>
      <c r="G79" s="3">
        <f>CONCATENATE(C79,D79,E79)</f>
        <v>0</v>
      </c>
      <c r="H79" s="3" t="s">
        <v>178</v>
      </c>
      <c r="I79" s="3">
        <v>2.196847098</v>
      </c>
    </row>
    <row r="80" spans="1:9">
      <c r="A80" s="3">
        <v>12</v>
      </c>
      <c r="B80" s="3">
        <v>112</v>
      </c>
      <c r="C80" s="3">
        <v>0.847921284</v>
      </c>
      <c r="D80" s="3" t="s">
        <v>7</v>
      </c>
      <c r="E80" s="3" t="s">
        <v>3</v>
      </c>
      <c r="F80" s="3" t="s">
        <v>7</v>
      </c>
      <c r="G80" s="3">
        <f>CONCATENATE(C80,D80,E80)</f>
        <v>0</v>
      </c>
      <c r="H80" s="3" t="s">
        <v>179</v>
      </c>
      <c r="I80" s="3">
        <v>0.847921284</v>
      </c>
    </row>
    <row r="81" spans="1:9">
      <c r="A81" s="3">
        <v>12</v>
      </c>
      <c r="B81" s="3">
        <v>224</v>
      </c>
      <c r="C81" s="3">
        <v>1.95021558</v>
      </c>
      <c r="D81" s="3" t="s">
        <v>7</v>
      </c>
      <c r="E81" s="3" t="s">
        <v>3</v>
      </c>
      <c r="F81" s="3" t="s">
        <v>7</v>
      </c>
      <c r="G81" s="3">
        <f>CONCATENATE(C81,D81,E81)</f>
        <v>0</v>
      </c>
      <c r="H81" s="3" t="s">
        <v>180</v>
      </c>
      <c r="I81" s="3">
        <v>1.95021558</v>
      </c>
    </row>
    <row r="82" spans="1:9">
      <c r="A82" s="3">
        <v>24</v>
      </c>
      <c r="B82" s="3">
        <v>224</v>
      </c>
      <c r="C82" s="3">
        <v>1.6958763</v>
      </c>
      <c r="D82" s="3" t="s">
        <v>7</v>
      </c>
      <c r="E82" s="3" t="s">
        <v>3</v>
      </c>
      <c r="F82" s="3" t="s">
        <v>7</v>
      </c>
      <c r="G82" s="3">
        <f>CONCATENATE(C82,D82,E82)</f>
        <v>0</v>
      </c>
      <c r="H82" s="3" t="s">
        <v>181</v>
      </c>
      <c r="I82" s="3">
        <v>1.6958763</v>
      </c>
    </row>
    <row r="83" spans="1:9">
      <c r="A83" s="3">
        <v>24</v>
      </c>
      <c r="B83" s="3">
        <v>224</v>
      </c>
      <c r="C83" s="3">
        <v>1.86546393</v>
      </c>
      <c r="D83" s="3" t="s">
        <v>7</v>
      </c>
      <c r="E83" s="3" t="s">
        <v>3</v>
      </c>
      <c r="F83" s="3" t="s">
        <v>7</v>
      </c>
      <c r="G83" s="3">
        <f>CONCATENATE(C83,D83,E83)</f>
        <v>0</v>
      </c>
      <c r="H83" s="3" t="s">
        <v>182</v>
      </c>
      <c r="I83" s="3">
        <v>1.86546393</v>
      </c>
    </row>
    <row r="84" spans="1:9">
      <c r="A84" s="3">
        <v>24</v>
      </c>
      <c r="B84" s="3">
        <v>448</v>
      </c>
      <c r="C84" s="3">
        <v>4.290558606</v>
      </c>
      <c r="D84" s="3" t="s">
        <v>7</v>
      </c>
      <c r="E84" s="3" t="s">
        <v>3</v>
      </c>
      <c r="F84" s="3" t="s">
        <v>7</v>
      </c>
      <c r="G84" s="3">
        <f>CONCATENATE(C84,D84,E84)</f>
        <v>0</v>
      </c>
      <c r="H84" s="3" t="s">
        <v>183</v>
      </c>
      <c r="I84" s="3">
        <v>4.290558606</v>
      </c>
    </row>
    <row r="85" spans="1:9">
      <c r="A85" s="3">
        <v>24</v>
      </c>
      <c r="B85" s="3">
        <v>448</v>
      </c>
      <c r="C85" s="3">
        <v>3.90051549</v>
      </c>
      <c r="D85" s="3" t="s">
        <v>7</v>
      </c>
      <c r="E85" s="3" t="s">
        <v>3</v>
      </c>
      <c r="F85" s="3" t="s">
        <v>7</v>
      </c>
      <c r="G85" s="3">
        <f>CONCATENATE(C85,D85,E85)</f>
        <v>0</v>
      </c>
      <c r="H85" s="3" t="s">
        <v>184</v>
      </c>
      <c r="I85" s="3">
        <v>3.90051549</v>
      </c>
    </row>
    <row r="86" spans="1:9">
      <c r="A86" s="3">
        <v>6</v>
      </c>
      <c r="B86" s="3">
        <v>56</v>
      </c>
      <c r="C86" s="3">
        <v>0.423960642</v>
      </c>
      <c r="D86" s="3" t="s">
        <v>7</v>
      </c>
      <c r="E86" s="3" t="s">
        <v>3</v>
      </c>
      <c r="F86" s="3" t="s">
        <v>7</v>
      </c>
      <c r="G86" s="3">
        <f>CONCATENATE(C86,D86,E86)</f>
        <v>0</v>
      </c>
      <c r="H86" s="3" t="s">
        <v>185</v>
      </c>
      <c r="I86" s="3">
        <v>0.423960642</v>
      </c>
    </row>
    <row r="87" spans="1:9">
      <c r="A87" s="3">
        <v>6</v>
      </c>
      <c r="B87" s="3">
        <v>112</v>
      </c>
      <c r="C87" s="3">
        <v>0.975124656</v>
      </c>
      <c r="D87" s="3" t="s">
        <v>7</v>
      </c>
      <c r="E87" s="3" t="s">
        <v>3</v>
      </c>
      <c r="F87" s="3" t="s">
        <v>7</v>
      </c>
      <c r="G87" s="3">
        <f>CONCATENATE(C87,D87,E87)</f>
        <v>0</v>
      </c>
      <c r="H87" s="3" t="s">
        <v>186</v>
      </c>
      <c r="I87" s="3">
        <v>0.975124656</v>
      </c>
    </row>
    <row r="88" spans="1:9">
      <c r="A88" s="3">
        <v>12</v>
      </c>
      <c r="B88" s="3">
        <v>224</v>
      </c>
      <c r="C88" s="3">
        <v>1.95021558</v>
      </c>
      <c r="D88" s="3" t="s">
        <v>7</v>
      </c>
      <c r="E88" s="3" t="s">
        <v>3</v>
      </c>
      <c r="F88" s="3" t="s">
        <v>7</v>
      </c>
      <c r="G88" s="3">
        <f>CONCATENATE(C88,D88,E88)</f>
        <v>0</v>
      </c>
      <c r="H88" s="3" t="s">
        <v>187</v>
      </c>
      <c r="I88" s="3">
        <v>1.95021558</v>
      </c>
    </row>
    <row r="89" spans="1:9">
      <c r="A89" s="3">
        <v>24</v>
      </c>
      <c r="B89" s="3">
        <v>448</v>
      </c>
      <c r="C89" s="3">
        <v>3.90051549</v>
      </c>
      <c r="D89" s="3" t="s">
        <v>7</v>
      </c>
      <c r="E89" s="3" t="s">
        <v>3</v>
      </c>
      <c r="F89" s="3" t="s">
        <v>7</v>
      </c>
      <c r="G89" s="3">
        <f>CONCATENATE(C89,D89,E89)</f>
        <v>0</v>
      </c>
      <c r="H89" s="3" t="s">
        <v>188</v>
      </c>
      <c r="I89" s="3">
        <v>3.90051549</v>
      </c>
    </row>
    <row r="90" spans="1:9">
      <c r="A90" s="3">
        <v>24</v>
      </c>
      <c r="B90" s="3">
        <v>448</v>
      </c>
      <c r="C90" s="3">
        <v>4.290558606</v>
      </c>
      <c r="D90" s="3" t="s">
        <v>7</v>
      </c>
      <c r="E90" s="3" t="s">
        <v>3</v>
      </c>
      <c r="F90" s="3" t="s">
        <v>7</v>
      </c>
      <c r="G90" s="3">
        <f>CONCATENATE(C90,D90,E90)</f>
        <v>0</v>
      </c>
      <c r="H90" s="3" t="s">
        <v>189</v>
      </c>
      <c r="I90" s="3">
        <v>4.290558606</v>
      </c>
    </row>
    <row r="91" spans="1:9">
      <c r="A91" s="3">
        <v>6</v>
      </c>
      <c r="B91" s="3">
        <v>112</v>
      </c>
      <c r="C91" s="3">
        <v>0.975124656</v>
      </c>
      <c r="D91" s="3" t="s">
        <v>7</v>
      </c>
      <c r="E91" s="3" t="s">
        <v>3</v>
      </c>
      <c r="F91" s="3" t="s">
        <v>7</v>
      </c>
      <c r="G91" s="3">
        <f>CONCATENATE(C91,D91,E91)</f>
        <v>0</v>
      </c>
      <c r="H91" s="3" t="s">
        <v>190</v>
      </c>
      <c r="I91" s="3">
        <v>0.975124656</v>
      </c>
    </row>
    <row r="92" spans="1:9">
      <c r="A92" s="3">
        <v>12</v>
      </c>
      <c r="B92" s="3">
        <v>112</v>
      </c>
      <c r="C92" s="3">
        <v>1.074246138</v>
      </c>
      <c r="D92" s="3" t="s">
        <v>7</v>
      </c>
      <c r="E92" s="3" t="s">
        <v>3</v>
      </c>
      <c r="F92" s="3" t="s">
        <v>7</v>
      </c>
      <c r="G92" s="3">
        <f>CONCATENATE(C92,D92,E92)</f>
        <v>0</v>
      </c>
      <c r="H92" s="3" t="s">
        <v>191</v>
      </c>
      <c r="I92" s="3">
        <v>1.074246138</v>
      </c>
    </row>
    <row r="93" spans="1:9">
      <c r="A93" s="3">
        <v>24</v>
      </c>
      <c r="B93" s="3">
        <v>224</v>
      </c>
      <c r="C93" s="3">
        <v>2.148492276</v>
      </c>
      <c r="D93" s="3" t="s">
        <v>7</v>
      </c>
      <c r="E93" s="3" t="s">
        <v>3</v>
      </c>
      <c r="F93" s="3" t="s">
        <v>7</v>
      </c>
      <c r="G93" s="3">
        <f>CONCATENATE(C93,D93,E93)</f>
        <v>0</v>
      </c>
      <c r="H93" s="3" t="s">
        <v>192</v>
      </c>
      <c r="I93" s="3">
        <v>2.148492276</v>
      </c>
    </row>
    <row r="94" spans="1:9">
      <c r="A94" s="3">
        <v>6</v>
      </c>
      <c r="B94" s="3">
        <v>56</v>
      </c>
      <c r="C94" s="3">
        <v>0.537106203</v>
      </c>
      <c r="D94" s="3" t="s">
        <v>7</v>
      </c>
      <c r="E94" s="3" t="s">
        <v>3</v>
      </c>
      <c r="F94" s="3" t="s">
        <v>7</v>
      </c>
      <c r="G94" s="3">
        <f>CONCATENATE(C94,D94,E94)</f>
        <v>0</v>
      </c>
      <c r="H94" s="3" t="s">
        <v>193</v>
      </c>
      <c r="I94" s="3">
        <v>0.537106203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5.7109375" customWidth="1"/>
  </cols>
  <sheetData>
    <row r="1" spans="1:1">
      <c r="A1" s="1" t="s">
        <v>194</v>
      </c>
    </row>
    <row r="2" spans="1:1">
      <c r="A2" s="3">
        <v>21.0825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1" t="s">
        <v>195</v>
      </c>
      <c r="B1" s="1" t="s">
        <v>196</v>
      </c>
      <c r="C1" s="1" t="s">
        <v>197</v>
      </c>
    </row>
    <row r="2" spans="1:3">
      <c r="A2" s="3" t="s">
        <v>198</v>
      </c>
      <c r="B2" s="3">
        <v>32</v>
      </c>
      <c r="C2" s="3">
        <v>4.89721176</v>
      </c>
    </row>
    <row r="3" spans="1:3">
      <c r="A3" s="3" t="s">
        <v>199</v>
      </c>
      <c r="B3" s="3">
        <v>64</v>
      </c>
      <c r="C3" s="3">
        <v>9.46789776</v>
      </c>
    </row>
    <row r="4" spans="1:3">
      <c r="A4" s="3" t="s">
        <v>200</v>
      </c>
      <c r="B4" s="3">
        <v>128</v>
      </c>
      <c r="C4" s="3">
        <v>18.282744</v>
      </c>
    </row>
    <row r="5" spans="1:3">
      <c r="A5" s="3" t="s">
        <v>201</v>
      </c>
      <c r="B5" s="3">
        <v>256</v>
      </c>
      <c r="C5" s="3">
        <v>35.2595772324</v>
      </c>
    </row>
    <row r="6" spans="1:3">
      <c r="A6" s="3" t="s">
        <v>202</v>
      </c>
      <c r="B6" s="3">
        <v>512</v>
      </c>
      <c r="C6" s="3">
        <v>67.919382</v>
      </c>
    </row>
    <row r="7" spans="1:3">
      <c r="A7" s="3" t="s">
        <v>203</v>
      </c>
      <c r="B7" s="3">
        <v>1024</v>
      </c>
      <c r="C7" s="3">
        <v>125.381844</v>
      </c>
    </row>
    <row r="8" spans="1:3">
      <c r="A8" s="3" t="s">
        <v>204</v>
      </c>
      <c r="B8" s="3">
        <v>2048</v>
      </c>
      <c r="C8" s="3">
        <v>240.28745643</v>
      </c>
    </row>
    <row r="9" spans="1:3">
      <c r="A9" s="3" t="s">
        <v>205</v>
      </c>
      <c r="B9" s="3">
        <v>4096</v>
      </c>
      <c r="C9" s="3">
        <v>459.68038443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1" t="s">
        <v>195</v>
      </c>
      <c r="B1" s="1" t="s">
        <v>196</v>
      </c>
      <c r="C1" s="1" t="s">
        <v>197</v>
      </c>
    </row>
    <row r="2" spans="1:3">
      <c r="A2" s="3" t="s">
        <v>206</v>
      </c>
      <c r="B2" s="3">
        <v>32</v>
      </c>
      <c r="C2" s="3">
        <v>1.2953088</v>
      </c>
    </row>
    <row r="3" spans="1:3">
      <c r="A3" s="3" t="s">
        <v>207</v>
      </c>
      <c r="B3" s="3">
        <v>64</v>
      </c>
      <c r="C3" s="3">
        <v>2.5366464</v>
      </c>
    </row>
    <row r="4" spans="1:3">
      <c r="A4" s="3" t="s">
        <v>208</v>
      </c>
      <c r="B4" s="3">
        <v>128</v>
      </c>
      <c r="C4" s="3">
        <v>4.9653504</v>
      </c>
    </row>
    <row r="5" spans="1:3">
      <c r="A5" s="3" t="s">
        <v>209</v>
      </c>
      <c r="B5" s="3">
        <v>256</v>
      </c>
      <c r="C5" s="3">
        <v>9.552902400000001</v>
      </c>
    </row>
    <row r="6" spans="1:3">
      <c r="A6" s="3" t="s">
        <v>210</v>
      </c>
      <c r="B6" s="3">
        <v>512</v>
      </c>
      <c r="C6" s="3">
        <v>18.350208</v>
      </c>
    </row>
    <row r="7" spans="1:3">
      <c r="A7" s="3" t="s">
        <v>211</v>
      </c>
      <c r="B7" s="3">
        <v>1024</v>
      </c>
      <c r="C7" s="3">
        <v>34.541568</v>
      </c>
    </row>
    <row r="8" spans="1:3">
      <c r="A8" s="3" t="s">
        <v>212</v>
      </c>
      <c r="B8" s="3">
        <v>2048</v>
      </c>
      <c r="C8" s="3">
        <v>69.083136</v>
      </c>
    </row>
    <row r="9" spans="1:3">
      <c r="A9" s="3" t="s">
        <v>213</v>
      </c>
      <c r="B9" s="3">
        <v>4096</v>
      </c>
      <c r="C9" s="3">
        <v>138.166272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customer-vm-list</vt:lpstr>
      <vt:lpstr>azure-vm-prices-base</vt:lpstr>
      <vt:lpstr>azure-vm-prices-1Y</vt:lpstr>
      <vt:lpstr>azure-vm-prices-3Y</vt:lpstr>
      <vt:lpstr>azure-asr-prices</vt:lpstr>
      <vt:lpstr>azure-premium-disk-prices</vt:lpstr>
      <vt:lpstr>azure-standard-disk-prices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2018-03-19T12:26:49Z</dcterms:created>
  <dcterms:modified xsi:type="dcterms:W3CDTF">2018-03-19T12:26:49Z</dcterms:modified>
</cp:coreProperties>
</file>