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Pictures\"/>
    </mc:Choice>
  </mc:AlternateContent>
  <bookViews>
    <workbookView xWindow="0" yWindow="0" windowWidth="28800" windowHeight="12336" activeTab="1"/>
  </bookViews>
  <sheets>
    <sheet name="Sheet1" sheetId="1" r:id="rId1"/>
    <sheet name="27-10 --- 9-1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2" l="1"/>
  <c r="G42" i="2"/>
  <c r="G41" i="2" l="1"/>
  <c r="G44" i="2" l="1"/>
  <c r="D40" i="2"/>
  <c r="G40" i="2" l="1"/>
  <c r="D39" i="2"/>
  <c r="G39" i="2" s="1"/>
  <c r="G38" i="2"/>
  <c r="D38" i="2"/>
  <c r="D37" i="2"/>
  <c r="G37" i="2" s="1"/>
  <c r="G36" i="2"/>
  <c r="D36" i="2"/>
  <c r="D35" i="2"/>
  <c r="G35" i="2" s="1"/>
  <c r="G34" i="2"/>
  <c r="D34" i="2"/>
  <c r="D33" i="2"/>
  <c r="G33" i="2" s="1"/>
  <c r="G32" i="2"/>
  <c r="D32" i="2"/>
  <c r="D31" i="2"/>
  <c r="G31" i="2" s="1"/>
  <c r="G30" i="2"/>
  <c r="D30" i="2"/>
  <c r="D29" i="2"/>
  <c r="G28" i="2"/>
  <c r="D28" i="2"/>
  <c r="D27" i="2"/>
  <c r="G27" i="2" s="1"/>
  <c r="G26" i="2"/>
  <c r="D26" i="2"/>
  <c r="D25" i="2"/>
  <c r="G25" i="2" s="1"/>
  <c r="G24" i="2"/>
  <c r="D24" i="2"/>
  <c r="D23" i="2"/>
  <c r="G22" i="2"/>
  <c r="D22" i="2"/>
  <c r="D21" i="2"/>
  <c r="G21" i="2" s="1"/>
  <c r="G20" i="2"/>
  <c r="D20" i="2"/>
  <c r="D19" i="2"/>
  <c r="G19" i="2" s="1"/>
  <c r="G18" i="2"/>
  <c r="D18" i="2"/>
  <c r="D17" i="2"/>
  <c r="G17" i="2" s="1"/>
  <c r="G16" i="2"/>
  <c r="D16" i="2"/>
  <c r="D15" i="2"/>
  <c r="G15" i="2" s="1"/>
  <c r="G14" i="2"/>
  <c r="D14" i="2"/>
  <c r="D13" i="2"/>
  <c r="G13" i="2" s="1"/>
  <c r="G12" i="2"/>
  <c r="D12" i="2"/>
  <c r="D11" i="2"/>
  <c r="G11" i="2" s="1"/>
  <c r="G10" i="2"/>
  <c r="D10" i="2"/>
  <c r="D9" i="2"/>
  <c r="G9" i="2" s="1"/>
  <c r="G8" i="2"/>
  <c r="D8" i="2"/>
  <c r="D7" i="2"/>
  <c r="G7" i="2" s="1"/>
  <c r="G6" i="2"/>
  <c r="D6" i="2"/>
  <c r="D5" i="2"/>
  <c r="G5" i="2" s="1"/>
  <c r="G4" i="2"/>
  <c r="D4" i="2"/>
  <c r="D3" i="2"/>
  <c r="G3" i="2" s="1"/>
  <c r="G2" i="2"/>
  <c r="D2" i="2"/>
  <c r="G76" i="1"/>
  <c r="D76" i="1"/>
  <c r="G43" i="2" l="1"/>
  <c r="G45" i="2" s="1"/>
  <c r="G87" i="1"/>
  <c r="G85" i="1"/>
  <c r="G83" i="1"/>
  <c r="G78" i="1"/>
  <c r="D78" i="1"/>
  <c r="D79" i="1"/>
  <c r="G79" i="1" s="1"/>
  <c r="D80" i="1"/>
  <c r="G80" i="1" s="1"/>
  <c r="D81" i="1"/>
  <c r="G81" i="1" s="1"/>
  <c r="D82" i="1"/>
  <c r="G82" i="1" s="1"/>
  <c r="D83" i="1"/>
  <c r="D77" i="1"/>
  <c r="G77" i="1" s="1"/>
  <c r="D75" i="1"/>
  <c r="G75" i="1" s="1"/>
  <c r="D74" i="1"/>
  <c r="G74" i="1" s="1"/>
  <c r="D73" i="1"/>
  <c r="G73" i="1" s="1"/>
  <c r="D72" i="1"/>
  <c r="G72" i="1" s="1"/>
  <c r="G70" i="1"/>
  <c r="D71" i="1"/>
  <c r="G71" i="1" s="1"/>
  <c r="D64" i="1"/>
  <c r="G64" i="1" s="1"/>
  <c r="D63" i="1"/>
  <c r="G63" i="1" s="1"/>
  <c r="D62" i="1"/>
  <c r="D61" i="1"/>
  <c r="G61" i="1" s="1"/>
  <c r="D60" i="1"/>
  <c r="G60" i="1" s="1"/>
  <c r="D59" i="1"/>
  <c r="G59" i="1" s="1"/>
  <c r="D58" i="1"/>
  <c r="G58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50" i="1"/>
  <c r="G50" i="1" s="1"/>
  <c r="G48" i="1"/>
  <c r="G62" i="1"/>
  <c r="D49" i="1"/>
  <c r="G49" i="1" s="1"/>
  <c r="D70" i="1"/>
  <c r="D69" i="1"/>
  <c r="G69" i="1" s="1"/>
  <c r="D68" i="1"/>
  <c r="G68" i="1" s="1"/>
  <c r="G84" i="1" s="1"/>
  <c r="G86" i="1" s="1"/>
  <c r="G88" i="1" s="1"/>
  <c r="D67" i="1"/>
  <c r="G67" i="1" s="1"/>
  <c r="D66" i="1"/>
  <c r="G66" i="1" s="1"/>
  <c r="D65" i="1"/>
  <c r="G65" i="1" s="1"/>
  <c r="D48" i="1"/>
  <c r="D47" i="1"/>
  <c r="G47" i="1" s="1"/>
  <c r="D46" i="1"/>
  <c r="G46" i="1" s="1"/>
  <c r="D45" i="1"/>
  <c r="G45" i="1" s="1"/>
  <c r="G41" i="1" l="1"/>
  <c r="G28" i="1" l="1"/>
  <c r="G31" i="1"/>
  <c r="G32" i="1"/>
  <c r="G33" i="1"/>
  <c r="G36" i="1"/>
  <c r="G39" i="1"/>
  <c r="D31" i="1"/>
  <c r="C28" i="1"/>
  <c r="G38" i="1"/>
  <c r="G37" i="1"/>
  <c r="D36" i="1"/>
  <c r="D35" i="1"/>
  <c r="G35" i="1" s="1"/>
  <c r="D34" i="1"/>
  <c r="G34" i="1" s="1"/>
  <c r="D33" i="1"/>
  <c r="D32" i="1"/>
  <c r="D30" i="1"/>
  <c r="G30" i="1" s="1"/>
  <c r="D29" i="1"/>
  <c r="G29" i="1" s="1"/>
  <c r="D28" i="1"/>
  <c r="D27" i="1"/>
  <c r="G27" i="1" s="1"/>
  <c r="D24" i="1"/>
  <c r="G24" i="1" s="1"/>
  <c r="G40" i="1" l="1"/>
  <c r="G42" i="1" s="1"/>
  <c r="D11" i="1"/>
  <c r="G11" i="1" s="1"/>
  <c r="C10" i="1"/>
  <c r="D10" i="1" s="1"/>
  <c r="G10" i="1" s="1"/>
  <c r="D9" i="1"/>
  <c r="G9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C8" i="1"/>
  <c r="D8" i="1" s="1"/>
  <c r="G8" i="1" s="1"/>
  <c r="G21" i="1" s="1"/>
  <c r="G23" i="1" s="1"/>
  <c r="G25" i="1" s="1"/>
</calcChain>
</file>

<file path=xl/sharedStrings.xml><?xml version="1.0" encoding="utf-8"?>
<sst xmlns="http://schemas.openxmlformats.org/spreadsheetml/2006/main" count="261" uniqueCount="77">
  <si>
    <t>stt</t>
  </si>
  <si>
    <t>ngang</t>
  </si>
  <si>
    <t>cao</t>
  </si>
  <si>
    <t xml:space="preserve">diện tích </t>
  </si>
  <si>
    <t xml:space="preserve">đơn giá </t>
  </si>
  <si>
    <t>thành tiền</t>
  </si>
  <si>
    <t>cty Phú tài(chi nhánh quảng cáo in kts)</t>
  </si>
  <si>
    <t>BÊN IN:</t>
  </si>
  <si>
    <t>HÓA ĐƠN BÁN HÀNG</t>
  </si>
  <si>
    <t>ngày: 25/09/2020</t>
  </si>
  <si>
    <t>đàn cá đại dương</t>
  </si>
  <si>
    <t>máy giặt 3 cá heo đại dương</t>
  </si>
  <si>
    <t>thỏ conny</t>
  </si>
  <si>
    <t>heo hồng</t>
  </si>
  <si>
    <t>gấu thỏ + heo hồng</t>
  </si>
  <si>
    <t>cat family</t>
  </si>
  <si>
    <t>voi</t>
  </si>
  <si>
    <t>nhận tiền đơn gấu thỏ + heo hồng</t>
  </si>
  <si>
    <t>tổng cộng:</t>
  </si>
  <si>
    <t>Còn lại</t>
  </si>
  <si>
    <t>gói 5 đơn</t>
  </si>
  <si>
    <t>ngày</t>
  </si>
  <si>
    <t>ly chanh</t>
  </si>
  <si>
    <t>khúc dưới ly chanh</t>
  </si>
  <si>
    <t>thu tiền 44k</t>
  </si>
  <si>
    <t>gói</t>
  </si>
  <si>
    <t>gấu thỏ vàng</t>
  </si>
  <si>
    <t>bãi biển</t>
  </si>
  <si>
    <t>gói đơn</t>
  </si>
  <si>
    <t>nhận tiền 1 đơn</t>
  </si>
  <si>
    <t>còn lại</t>
  </si>
  <si>
    <t>thu tiền 115</t>
  </si>
  <si>
    <t>mèo kitty kim cương</t>
  </si>
  <si>
    <t>kinh khí cầu xanh</t>
  </si>
  <si>
    <t>đàn cá</t>
  </si>
  <si>
    <t>chipi dễ thương</t>
  </si>
  <si>
    <t>2 heo hồng - 1 mèo thần tài - 1 cá heo xanh</t>
  </si>
  <si>
    <t>gói 4 đơn</t>
  </si>
  <si>
    <t>gói 1 đơn</t>
  </si>
  <si>
    <t>hoa cẩmm chướng</t>
  </si>
  <si>
    <t>gấu vàng</t>
  </si>
  <si>
    <t>mèo thần tài</t>
  </si>
  <si>
    <t>sen thuyền</t>
  </si>
  <si>
    <t>trả ship 30</t>
  </si>
  <si>
    <t>cẩm chướng</t>
  </si>
  <si>
    <t>gói gửi ghtk</t>
  </si>
  <si>
    <t>family cat</t>
  </si>
  <si>
    <t>mẹ con voi</t>
  </si>
  <si>
    <t>máy giặt</t>
  </si>
  <si>
    <t>cá heo</t>
  </si>
  <si>
    <t>ship ko thu</t>
  </si>
  <si>
    <t>bọ đỏ</t>
  </si>
  <si>
    <t>hoa văn nền đỏ đô</t>
  </si>
  <si>
    <t>gấu thỏ nền đỏ</t>
  </si>
  <si>
    <t>cá heo đại dương</t>
  </si>
  <si>
    <t>gấu thỏ 3 mặt</t>
  </si>
  <si>
    <t>ship grap ko thu</t>
  </si>
  <si>
    <t>ship thu 297k</t>
  </si>
  <si>
    <t>trả ship 30k</t>
  </si>
  <si>
    <t>heo nền nâu đậm</t>
  </si>
  <si>
    <t>gửi ship thu 170k</t>
  </si>
  <si>
    <t>ship thu 95k</t>
  </si>
  <si>
    <t>pokemon</t>
  </si>
  <si>
    <t>gói , gửi bưu điện thu 240k</t>
  </si>
  <si>
    <t>gói ghtk</t>
  </si>
  <si>
    <t>nhận tiền 5 đơn</t>
  </si>
  <si>
    <t>trả ship dùm 2 đơn</t>
  </si>
  <si>
    <t>tổng cộng tiền là :</t>
  </si>
  <si>
    <t>ghtk ko lấy ship</t>
  </si>
  <si>
    <t>đơn ship grap và ahamove ko gói</t>
  </si>
  <si>
    <t>ahamove - thu 160k</t>
  </si>
  <si>
    <t>SL</t>
  </si>
  <si>
    <t>sL</t>
  </si>
  <si>
    <t>x</t>
  </si>
  <si>
    <t>gói - trả 37k ship</t>
  </si>
  <si>
    <t>gửi pdf sau 1 ngày nên bị lập vào ngày 30/11</t>
  </si>
  <si>
    <t>dư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</si>
</sst>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_);_(* \(#,##0.000\);_(* &quot;-&quot;??_);_(@_)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164" fontId="0" fillId="0" borderId="0" xfId="1" applyNumberFormat="1" applyFont="1"/>
    <xf numFmtId="164" fontId="0" fillId="0" borderId="1" xfId="1" applyNumberFormat="1" applyFont="1" applyFill="1" applyBorder="1"/>
    <xf numFmtId="164" fontId="0" fillId="0" borderId="1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164" fontId="0" fillId="0" borderId="4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3" fontId="0" fillId="0" borderId="2" xfId="0" applyNumberFormat="1" applyBorder="1"/>
    <xf numFmtId="3" fontId="0" fillId="0" borderId="0" xfId="0" applyNumberFormat="1" applyBorder="1"/>
    <xf numFmtId="3" fontId="0" fillId="0" borderId="1" xfId="0" applyNumberFormat="1" applyBorder="1"/>
    <xf numFmtId="3" fontId="0" fillId="0" borderId="0" xfId="0" applyNumberFormat="1"/>
    <xf numFmtId="16" fontId="0" fillId="0" borderId="0" xfId="0" applyNumberFormat="1"/>
    <xf numFmtId="165" fontId="0" fillId="0" borderId="3" xfId="0" applyNumberFormat="1" applyBorder="1"/>
    <xf numFmtId="165" fontId="0" fillId="0" borderId="5" xfId="0" applyNumberFormat="1" applyBorder="1"/>
    <xf numFmtId="165" fontId="0" fillId="0" borderId="1" xfId="0" applyNumberFormat="1" applyBorder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164" fontId="2" fillId="0" borderId="1" xfId="1" applyNumberFormat="1" applyFont="1" applyBorder="1"/>
    <xf numFmtId="0" fontId="3" fillId="0" borderId="0" xfId="0" applyFont="1"/>
    <xf numFmtId="0" fontId="0" fillId="0" borderId="0" xfId="0" applyAlignment="1">
      <alignment wrapText="1"/>
    </xf>
    <xf numFmtId="165" fontId="3" fillId="2" borderId="1" xfId="0" applyNumberFormat="1" applyFont="1" applyFill="1" applyBorder="1"/>
    <xf numFmtId="0" fontId="3" fillId="2" borderId="1" xfId="0" applyFont="1" applyFill="1" applyBorder="1"/>
    <xf numFmtId="3" fontId="3" fillId="2" borderId="1" xfId="0" applyNumberFormat="1" applyFont="1" applyFill="1" applyBorder="1"/>
    <xf numFmtId="164" fontId="3" fillId="2" borderId="1" xfId="1" applyNumberFormat="1" applyFont="1" applyFill="1" applyBorder="1"/>
    <xf numFmtId="0" fontId="3" fillId="2" borderId="0" xfId="0" applyFont="1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9300</xdr:colOff>
      <xdr:row>16</xdr:row>
      <xdr:rowOff>160020</xdr:rowOff>
    </xdr:from>
    <xdr:to>
      <xdr:col>16</xdr:col>
      <xdr:colOff>571500</xdr:colOff>
      <xdr:row>22</xdr:row>
      <xdr:rowOff>156995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7220" y="4183380"/>
          <a:ext cx="1171800" cy="1094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topLeftCell="A55" workbookViewId="0">
      <selection activeCell="J88" sqref="A44:J88"/>
    </sheetView>
  </sheetViews>
  <sheetFormatPr defaultRowHeight="14.4" x14ac:dyDescent="0.3"/>
  <cols>
    <col min="1" max="1" width="10.6640625" style="19" bestFit="1" customWidth="1"/>
    <col min="2" max="2" width="7.5546875" bestFit="1" customWidth="1"/>
    <col min="3" max="3" width="6" bestFit="1" customWidth="1"/>
    <col min="4" max="4" width="9" bestFit="1" customWidth="1"/>
    <col min="5" max="5" width="3" style="14" bestFit="1" customWidth="1"/>
    <col min="6" max="6" width="10.5546875" style="2" bestFit="1" customWidth="1"/>
    <col min="7" max="7" width="11.5546875" style="2" bestFit="1" customWidth="1"/>
    <col min="8" max="8" width="17.6640625" customWidth="1"/>
    <col min="9" max="9" width="13.88671875" customWidth="1"/>
    <col min="10" max="10" width="7.44140625" customWidth="1"/>
    <col min="11" max="11" width="10.6640625" bestFit="1" customWidth="1"/>
  </cols>
  <sheetData>
    <row r="1" spans="1:8" x14ac:dyDescent="0.3">
      <c r="A1" s="16" t="s">
        <v>6</v>
      </c>
      <c r="B1" s="5"/>
      <c r="C1" s="5"/>
      <c r="D1" s="5"/>
      <c r="E1" s="11"/>
      <c r="F1" s="6"/>
      <c r="G1" s="7"/>
    </row>
    <row r="2" spans="1:8" x14ac:dyDescent="0.3">
      <c r="A2" s="17"/>
      <c r="B2" s="8"/>
      <c r="C2" s="8"/>
      <c r="D2" s="8"/>
      <c r="E2" s="12"/>
      <c r="F2" s="9"/>
      <c r="G2" s="10"/>
    </row>
    <row r="3" spans="1:8" x14ac:dyDescent="0.3">
      <c r="A3" s="30" t="s">
        <v>8</v>
      </c>
      <c r="B3" s="31"/>
      <c r="C3" s="31"/>
      <c r="D3" s="31"/>
      <c r="E3" s="31"/>
      <c r="F3" s="31"/>
      <c r="G3" s="32"/>
    </row>
    <row r="4" spans="1:8" x14ac:dyDescent="0.3">
      <c r="A4" s="17"/>
      <c r="B4" s="8"/>
      <c r="C4" s="8"/>
      <c r="D4" s="8"/>
      <c r="E4" s="12"/>
      <c r="F4" s="9" t="s">
        <v>9</v>
      </c>
      <c r="G4" s="10"/>
    </row>
    <row r="5" spans="1:8" x14ac:dyDescent="0.3">
      <c r="A5" s="17"/>
      <c r="B5" s="8"/>
      <c r="C5" s="8"/>
      <c r="D5" s="8"/>
      <c r="E5" s="12"/>
      <c r="F5" s="9"/>
      <c r="G5" s="10"/>
    </row>
    <row r="6" spans="1:8" x14ac:dyDescent="0.3">
      <c r="A6" s="17"/>
      <c r="B6" s="8" t="s">
        <v>7</v>
      </c>
      <c r="C6" s="8"/>
      <c r="D6" s="8"/>
      <c r="E6" s="12"/>
      <c r="F6" s="9"/>
      <c r="G6" s="10"/>
    </row>
    <row r="7" spans="1:8" x14ac:dyDescent="0.3">
      <c r="A7" s="18" t="s">
        <v>0</v>
      </c>
      <c r="B7" s="1" t="s">
        <v>1</v>
      </c>
      <c r="C7" s="1" t="s">
        <v>2</v>
      </c>
      <c r="D7" s="1" t="s">
        <v>3</v>
      </c>
      <c r="E7" s="13" t="s">
        <v>71</v>
      </c>
      <c r="F7" s="3" t="s">
        <v>4</v>
      </c>
      <c r="G7" s="3" t="s">
        <v>5</v>
      </c>
    </row>
    <row r="8" spans="1:8" x14ac:dyDescent="0.3">
      <c r="A8" s="18"/>
      <c r="B8" s="1">
        <v>0.6</v>
      </c>
      <c r="C8" s="1">
        <f>0.265+0.54</f>
        <v>0.80500000000000005</v>
      </c>
      <c r="D8" s="1">
        <f>C8*B8</f>
        <v>0.48299999999999998</v>
      </c>
      <c r="E8" s="13">
        <v>2</v>
      </c>
      <c r="F8" s="3">
        <v>65</v>
      </c>
      <c r="G8" s="4">
        <f>F8*E8*D8</f>
        <v>62.79</v>
      </c>
      <c r="H8" t="s">
        <v>14</v>
      </c>
    </row>
    <row r="9" spans="1:8" x14ac:dyDescent="0.3">
      <c r="A9" s="18"/>
      <c r="B9" s="1">
        <v>0.8</v>
      </c>
      <c r="C9" s="1">
        <v>1</v>
      </c>
      <c r="D9" s="1">
        <f t="shared" ref="D9:D19" si="0">C9*B9</f>
        <v>0.8</v>
      </c>
      <c r="E9" s="13">
        <v>1</v>
      </c>
      <c r="F9" s="3">
        <v>65</v>
      </c>
      <c r="G9" s="4">
        <f t="shared" ref="G9:G19" si="1">F9*E9*D9</f>
        <v>52</v>
      </c>
      <c r="H9" t="s">
        <v>11</v>
      </c>
    </row>
    <row r="10" spans="1:8" x14ac:dyDescent="0.3">
      <c r="A10" s="18"/>
      <c r="B10" s="1">
        <v>0.4</v>
      </c>
      <c r="C10" s="1">
        <f>0.5+0.9</f>
        <v>1.4</v>
      </c>
      <c r="D10" s="1">
        <f t="shared" si="0"/>
        <v>0.55999999999999994</v>
      </c>
      <c r="E10" s="13">
        <v>1</v>
      </c>
      <c r="F10" s="3">
        <v>65</v>
      </c>
      <c r="G10" s="4">
        <f t="shared" si="1"/>
        <v>36.4</v>
      </c>
      <c r="H10" t="s">
        <v>10</v>
      </c>
    </row>
    <row r="11" spans="1:8" x14ac:dyDescent="0.3">
      <c r="A11" s="18"/>
      <c r="B11" s="1">
        <v>0.6</v>
      </c>
      <c r="C11" s="1">
        <v>1.6</v>
      </c>
      <c r="D11" s="1">
        <f t="shared" si="0"/>
        <v>0.96</v>
      </c>
      <c r="E11" s="13">
        <v>1</v>
      </c>
      <c r="F11" s="3">
        <v>65</v>
      </c>
      <c r="G11" s="4">
        <f t="shared" si="1"/>
        <v>62.4</v>
      </c>
      <c r="H11" t="s">
        <v>10</v>
      </c>
    </row>
    <row r="12" spans="1:8" x14ac:dyDescent="0.3">
      <c r="A12" s="18"/>
      <c r="B12" s="1">
        <v>0.6</v>
      </c>
      <c r="C12" s="1">
        <v>1.6</v>
      </c>
      <c r="D12" s="1">
        <f t="shared" si="0"/>
        <v>0.96</v>
      </c>
      <c r="E12" s="13">
        <v>2</v>
      </c>
      <c r="F12" s="3">
        <v>65</v>
      </c>
      <c r="G12" s="4">
        <f t="shared" si="1"/>
        <v>124.8</v>
      </c>
      <c r="H12" t="s">
        <v>12</v>
      </c>
    </row>
    <row r="13" spans="1:8" x14ac:dyDescent="0.3">
      <c r="A13" s="18"/>
      <c r="B13" s="1">
        <v>0.5</v>
      </c>
      <c r="C13" s="1">
        <v>1.3</v>
      </c>
      <c r="D13" s="1">
        <f t="shared" si="0"/>
        <v>0.65</v>
      </c>
      <c r="E13" s="13">
        <v>1</v>
      </c>
      <c r="F13" s="3">
        <v>65</v>
      </c>
      <c r="G13" s="4">
        <f t="shared" si="1"/>
        <v>42.25</v>
      </c>
      <c r="H13" t="s">
        <v>13</v>
      </c>
    </row>
    <row r="14" spans="1:8" x14ac:dyDescent="0.3">
      <c r="A14" s="18"/>
      <c r="B14" s="1">
        <v>0.6</v>
      </c>
      <c r="C14" s="1">
        <v>1.6</v>
      </c>
      <c r="D14" s="1">
        <f t="shared" si="0"/>
        <v>0.96</v>
      </c>
      <c r="E14" s="13">
        <v>1</v>
      </c>
      <c r="F14" s="3">
        <v>65</v>
      </c>
      <c r="G14" s="4">
        <f t="shared" si="1"/>
        <v>62.4</v>
      </c>
      <c r="H14" t="s">
        <v>15</v>
      </c>
    </row>
    <row r="15" spans="1:8" x14ac:dyDescent="0.3">
      <c r="A15" s="18"/>
      <c r="B15" s="1">
        <v>0.6</v>
      </c>
      <c r="C15" s="1">
        <v>1.3</v>
      </c>
      <c r="D15" s="1">
        <f t="shared" si="0"/>
        <v>0.78</v>
      </c>
      <c r="E15" s="13">
        <v>1</v>
      </c>
      <c r="F15" s="3">
        <v>65</v>
      </c>
      <c r="G15" s="4">
        <f t="shared" si="1"/>
        <v>50.7</v>
      </c>
      <c r="H15" t="s">
        <v>16</v>
      </c>
    </row>
    <row r="16" spans="1:8" x14ac:dyDescent="0.3">
      <c r="A16" s="18"/>
      <c r="B16" s="1">
        <v>0.6</v>
      </c>
      <c r="C16" s="1">
        <v>1.3</v>
      </c>
      <c r="D16" s="1">
        <f t="shared" si="0"/>
        <v>0.78</v>
      </c>
      <c r="E16" s="13">
        <v>2</v>
      </c>
      <c r="F16" s="3">
        <v>65</v>
      </c>
      <c r="G16" s="4">
        <f t="shared" si="1"/>
        <v>101.4</v>
      </c>
      <c r="H16" t="s">
        <v>10</v>
      </c>
    </row>
    <row r="17" spans="1:9" x14ac:dyDescent="0.3">
      <c r="A17" s="18"/>
      <c r="B17" s="1">
        <v>0.6</v>
      </c>
      <c r="C17" s="1">
        <v>1.3</v>
      </c>
      <c r="D17" s="1">
        <f t="shared" si="0"/>
        <v>0.78</v>
      </c>
      <c r="E17" s="13">
        <v>1</v>
      </c>
      <c r="F17" s="3">
        <v>65</v>
      </c>
      <c r="G17" s="4">
        <f t="shared" si="1"/>
        <v>50.7</v>
      </c>
      <c r="H17" t="s">
        <v>15</v>
      </c>
    </row>
    <row r="18" spans="1:9" x14ac:dyDescent="0.3">
      <c r="A18" s="18"/>
      <c r="B18" s="1">
        <v>0.6</v>
      </c>
      <c r="C18" s="1">
        <v>1</v>
      </c>
      <c r="D18" s="1">
        <f t="shared" si="0"/>
        <v>0.6</v>
      </c>
      <c r="E18" s="13">
        <v>1</v>
      </c>
      <c r="F18" s="3">
        <v>65</v>
      </c>
      <c r="G18" s="4">
        <f t="shared" si="1"/>
        <v>39</v>
      </c>
      <c r="H18" t="s">
        <v>11</v>
      </c>
    </row>
    <row r="19" spans="1:9" x14ac:dyDescent="0.3">
      <c r="A19" s="18"/>
      <c r="B19" s="1">
        <v>0.6</v>
      </c>
      <c r="C19" s="1">
        <v>1.3</v>
      </c>
      <c r="D19" s="1">
        <f t="shared" si="0"/>
        <v>0.78</v>
      </c>
      <c r="E19" s="13">
        <v>1</v>
      </c>
      <c r="F19" s="3">
        <v>65</v>
      </c>
      <c r="G19" s="4">
        <f t="shared" si="1"/>
        <v>50.7</v>
      </c>
      <c r="H19" t="s">
        <v>10</v>
      </c>
    </row>
    <row r="20" spans="1:9" x14ac:dyDescent="0.3">
      <c r="A20" s="18" t="s">
        <v>20</v>
      </c>
      <c r="B20" s="1"/>
      <c r="C20" s="1"/>
      <c r="D20" s="1"/>
      <c r="E20" s="13"/>
      <c r="F20" s="3"/>
      <c r="G20" s="4">
        <v>25</v>
      </c>
    </row>
    <row r="21" spans="1:9" x14ac:dyDescent="0.3">
      <c r="A21" s="33" t="s">
        <v>18</v>
      </c>
      <c r="B21" s="33"/>
      <c r="C21" s="33"/>
      <c r="D21" s="33"/>
      <c r="E21" s="33"/>
      <c r="F21" s="33"/>
      <c r="G21" s="4">
        <f>SUM(G8:G20)</f>
        <v>760.54000000000008</v>
      </c>
    </row>
    <row r="22" spans="1:9" x14ac:dyDescent="0.3">
      <c r="A22" s="34" t="s">
        <v>17</v>
      </c>
      <c r="B22" s="35"/>
      <c r="C22" s="35"/>
      <c r="D22" s="35"/>
      <c r="E22" s="36"/>
      <c r="F22" s="4"/>
      <c r="G22" s="4">
        <v>165</v>
      </c>
    </row>
    <row r="23" spans="1:9" x14ac:dyDescent="0.3">
      <c r="A23" s="37" t="s">
        <v>19</v>
      </c>
      <c r="B23" s="38"/>
      <c r="C23" s="38"/>
      <c r="D23" s="38"/>
      <c r="E23" s="39"/>
      <c r="F23" s="4"/>
      <c r="G23" s="4">
        <f>G21-G22</f>
        <v>595.54000000000008</v>
      </c>
    </row>
    <row r="24" spans="1:9" x14ac:dyDescent="0.3">
      <c r="B24">
        <v>0.6</v>
      </c>
      <c r="C24">
        <v>1.3</v>
      </c>
      <c r="D24">
        <f>C24*B24</f>
        <v>0.78</v>
      </c>
      <c r="E24" s="14">
        <v>1</v>
      </c>
      <c r="F24" s="3">
        <v>65</v>
      </c>
      <c r="G24" s="4">
        <f t="shared" ref="G24" si="2">F24*E24*D24</f>
        <v>50.7</v>
      </c>
      <c r="H24" s="15">
        <v>44100</v>
      </c>
    </row>
    <row r="25" spans="1:9" x14ac:dyDescent="0.3">
      <c r="G25" s="2">
        <f>G24+G23</f>
        <v>646.24000000000012</v>
      </c>
    </row>
    <row r="26" spans="1:9" x14ac:dyDescent="0.3">
      <c r="A26" s="18" t="s">
        <v>21</v>
      </c>
      <c r="B26" s="1" t="s">
        <v>1</v>
      </c>
      <c r="C26" s="1" t="s">
        <v>2</v>
      </c>
      <c r="D26" s="1" t="s">
        <v>3</v>
      </c>
      <c r="E26" s="13" t="s">
        <v>72</v>
      </c>
      <c r="F26" s="3" t="s">
        <v>4</v>
      </c>
      <c r="G26" s="3" t="s">
        <v>5</v>
      </c>
    </row>
    <row r="27" spans="1:9" x14ac:dyDescent="0.3">
      <c r="A27" s="18">
        <v>44107</v>
      </c>
      <c r="B27" s="1"/>
      <c r="C27" s="1"/>
      <c r="D27" s="1">
        <f>C27*B27</f>
        <v>0</v>
      </c>
      <c r="E27" s="13">
        <v>1</v>
      </c>
      <c r="F27" s="3">
        <v>65</v>
      </c>
      <c r="G27" s="4">
        <f>F27*E27*D27</f>
        <v>0</v>
      </c>
    </row>
    <row r="28" spans="1:9" x14ac:dyDescent="0.3">
      <c r="A28" s="18"/>
      <c r="B28" s="1">
        <v>0.6</v>
      </c>
      <c r="C28" s="1">
        <f>0.61+0.61</f>
        <v>1.22</v>
      </c>
      <c r="D28" s="1">
        <f t="shared" ref="D28:D36" si="3">C28*B28</f>
        <v>0.73199999999999998</v>
      </c>
      <c r="E28" s="13">
        <v>1</v>
      </c>
      <c r="F28" s="3">
        <v>65</v>
      </c>
      <c r="G28" s="4">
        <f t="shared" ref="G28:G36" si="4">F28*E28*D28</f>
        <v>47.58</v>
      </c>
      <c r="H28" t="s">
        <v>22</v>
      </c>
      <c r="I28" t="s">
        <v>31</v>
      </c>
    </row>
    <row r="29" spans="1:9" x14ac:dyDescent="0.3">
      <c r="A29" s="18">
        <v>44109</v>
      </c>
      <c r="B29" s="1">
        <v>0.6</v>
      </c>
      <c r="C29" s="1">
        <v>0.98</v>
      </c>
      <c r="D29" s="1">
        <f t="shared" si="3"/>
        <v>0.58799999999999997</v>
      </c>
      <c r="E29" s="13">
        <v>1</v>
      </c>
      <c r="F29" s="3">
        <v>65</v>
      </c>
      <c r="G29" s="4">
        <f t="shared" si="4"/>
        <v>38.22</v>
      </c>
      <c r="H29" t="s">
        <v>23</v>
      </c>
      <c r="I29" t="s">
        <v>24</v>
      </c>
    </row>
    <row r="30" spans="1:9" x14ac:dyDescent="0.3">
      <c r="A30" s="18">
        <v>44111</v>
      </c>
      <c r="B30" s="1">
        <v>0.6</v>
      </c>
      <c r="C30" s="1">
        <v>1.3</v>
      </c>
      <c r="D30" s="1">
        <f t="shared" si="3"/>
        <v>0.78</v>
      </c>
      <c r="E30" s="13">
        <v>1</v>
      </c>
      <c r="F30" s="3">
        <v>65</v>
      </c>
      <c r="G30" s="4">
        <f t="shared" si="4"/>
        <v>50.7</v>
      </c>
      <c r="H30" t="s">
        <v>12</v>
      </c>
      <c r="I30" t="s">
        <v>25</v>
      </c>
    </row>
    <row r="31" spans="1:9" x14ac:dyDescent="0.3">
      <c r="A31" s="18"/>
      <c r="B31" s="1">
        <v>0.6</v>
      </c>
      <c r="C31" s="1">
        <v>1.6</v>
      </c>
      <c r="D31" s="1">
        <f>C31*B31</f>
        <v>0.96</v>
      </c>
      <c r="E31" s="13">
        <v>1</v>
      </c>
      <c r="F31" s="3">
        <v>65</v>
      </c>
      <c r="G31" s="4">
        <f t="shared" si="4"/>
        <v>62.4</v>
      </c>
      <c r="H31" t="s">
        <v>26</v>
      </c>
      <c r="I31" t="s">
        <v>25</v>
      </c>
    </row>
    <row r="32" spans="1:9" x14ac:dyDescent="0.3">
      <c r="A32" s="18">
        <v>44115</v>
      </c>
      <c r="B32" s="1">
        <v>0.6</v>
      </c>
      <c r="C32" s="1">
        <v>1.3</v>
      </c>
      <c r="D32" s="1">
        <f t="shared" si="3"/>
        <v>0.78</v>
      </c>
      <c r="E32" s="13">
        <v>1</v>
      </c>
      <c r="F32" s="3">
        <v>65</v>
      </c>
      <c r="G32" s="4">
        <f t="shared" si="4"/>
        <v>50.7</v>
      </c>
      <c r="H32" t="s">
        <v>27</v>
      </c>
      <c r="I32" t="s">
        <v>25</v>
      </c>
    </row>
    <row r="33" spans="1:9" x14ac:dyDescent="0.3">
      <c r="A33" s="18"/>
      <c r="B33" s="1">
        <v>0.6</v>
      </c>
      <c r="C33" s="1">
        <v>1.3</v>
      </c>
      <c r="D33" s="1">
        <f t="shared" si="3"/>
        <v>0.78</v>
      </c>
      <c r="E33" s="13">
        <v>1</v>
      </c>
      <c r="F33" s="3">
        <v>65</v>
      </c>
      <c r="G33" s="4">
        <f t="shared" si="4"/>
        <v>50.7</v>
      </c>
      <c r="H33" t="s">
        <v>13</v>
      </c>
    </row>
    <row r="34" spans="1:9" x14ac:dyDescent="0.3">
      <c r="A34" s="18">
        <v>44116</v>
      </c>
      <c r="B34" s="1">
        <v>0.6</v>
      </c>
      <c r="C34" s="1">
        <v>1.6</v>
      </c>
      <c r="D34" s="1">
        <f t="shared" si="3"/>
        <v>0.96</v>
      </c>
      <c r="E34" s="13">
        <v>1</v>
      </c>
      <c r="F34" s="3">
        <v>65</v>
      </c>
      <c r="G34" s="4">
        <f t="shared" si="4"/>
        <v>62.4</v>
      </c>
      <c r="H34" t="s">
        <v>26</v>
      </c>
      <c r="I34" s="41" t="s">
        <v>25</v>
      </c>
    </row>
    <row r="35" spans="1:9" x14ac:dyDescent="0.3">
      <c r="A35" s="18"/>
      <c r="B35" s="1">
        <v>0.7</v>
      </c>
      <c r="C35" s="1">
        <v>1.6</v>
      </c>
      <c r="D35" s="1">
        <f t="shared" si="3"/>
        <v>1.1199999999999999</v>
      </c>
      <c r="E35" s="13">
        <v>1</v>
      </c>
      <c r="F35" s="3">
        <v>65</v>
      </c>
      <c r="G35" s="4">
        <f t="shared" si="4"/>
        <v>72.8</v>
      </c>
      <c r="H35" t="s">
        <v>26</v>
      </c>
      <c r="I35" s="41"/>
    </row>
    <row r="36" spans="1:9" x14ac:dyDescent="0.3">
      <c r="A36" s="18">
        <v>44123</v>
      </c>
      <c r="B36" s="1">
        <v>0.6</v>
      </c>
      <c r="C36" s="1">
        <v>1.3</v>
      </c>
      <c r="D36" s="1">
        <f t="shared" si="3"/>
        <v>0.78</v>
      </c>
      <c r="E36" s="13">
        <v>2</v>
      </c>
      <c r="F36" s="3">
        <v>65</v>
      </c>
      <c r="G36" s="4">
        <f t="shared" si="4"/>
        <v>101.4</v>
      </c>
      <c r="H36" t="s">
        <v>13</v>
      </c>
      <c r="I36" t="s">
        <v>25</v>
      </c>
    </row>
    <row r="37" spans="1:9" x14ac:dyDescent="0.3">
      <c r="A37" s="18"/>
      <c r="B37" s="1"/>
      <c r="C37" s="1"/>
      <c r="D37" s="1"/>
      <c r="E37" s="13"/>
      <c r="F37" s="3"/>
      <c r="G37" s="4">
        <f t="shared" ref="G37:G38" si="5">F37*E37*D37</f>
        <v>0</v>
      </c>
    </row>
    <row r="38" spans="1:9" x14ac:dyDescent="0.3">
      <c r="A38" s="18"/>
      <c r="B38" s="1"/>
      <c r="C38" s="1"/>
      <c r="D38" s="1"/>
      <c r="E38" s="13"/>
      <c r="F38" s="3"/>
      <c r="G38" s="4">
        <f t="shared" si="5"/>
        <v>0</v>
      </c>
    </row>
    <row r="39" spans="1:9" x14ac:dyDescent="0.3">
      <c r="A39" s="18" t="s">
        <v>28</v>
      </c>
      <c r="B39" s="1"/>
      <c r="C39" s="1"/>
      <c r="D39" s="1"/>
      <c r="E39" s="13">
        <v>5</v>
      </c>
      <c r="F39" s="3"/>
      <c r="G39" s="4">
        <f>E39*5</f>
        <v>25</v>
      </c>
    </row>
    <row r="40" spans="1:9" x14ac:dyDescent="0.3">
      <c r="A40" s="33" t="s">
        <v>18</v>
      </c>
      <c r="B40" s="33"/>
      <c r="C40" s="33"/>
      <c r="D40" s="33"/>
      <c r="E40" s="33"/>
      <c r="F40" s="33"/>
      <c r="G40" s="4">
        <f>SUM(G27:G39)</f>
        <v>561.9</v>
      </c>
    </row>
    <row r="41" spans="1:9" x14ac:dyDescent="0.3">
      <c r="A41" s="42" t="s">
        <v>29</v>
      </c>
      <c r="B41" s="42"/>
      <c r="C41" s="42"/>
      <c r="D41" s="42"/>
      <c r="E41" s="42"/>
      <c r="F41" s="42"/>
      <c r="G41" s="4">
        <f>44+115</f>
        <v>159</v>
      </c>
    </row>
    <row r="42" spans="1:9" x14ac:dyDescent="0.3">
      <c r="A42" s="43" t="s">
        <v>30</v>
      </c>
      <c r="B42" s="44"/>
      <c r="C42" s="44"/>
      <c r="D42" s="44"/>
      <c r="E42" s="44"/>
      <c r="F42" s="45"/>
      <c r="G42" s="4">
        <f>G40-G41</f>
        <v>402.9</v>
      </c>
    </row>
    <row r="44" spans="1:9" x14ac:dyDescent="0.3">
      <c r="A44" s="18" t="s">
        <v>21</v>
      </c>
      <c r="B44" s="1" t="s">
        <v>1</v>
      </c>
      <c r="C44" s="1" t="s">
        <v>2</v>
      </c>
      <c r="D44" s="1" t="s">
        <v>3</v>
      </c>
      <c r="E44" s="13" t="s">
        <v>71</v>
      </c>
      <c r="F44" s="3" t="s">
        <v>4</v>
      </c>
      <c r="G44" s="3" t="s">
        <v>5</v>
      </c>
    </row>
    <row r="45" spans="1:9" x14ac:dyDescent="0.3">
      <c r="A45" s="18">
        <v>44131</v>
      </c>
      <c r="B45" s="1">
        <v>0.6</v>
      </c>
      <c r="C45" s="1">
        <v>1.6</v>
      </c>
      <c r="D45" s="1">
        <f>C45*B45</f>
        <v>0.96</v>
      </c>
      <c r="E45" s="13">
        <v>1</v>
      </c>
      <c r="F45" s="3">
        <v>65</v>
      </c>
      <c r="G45" s="4">
        <f>F45*E45*D45</f>
        <v>62.4</v>
      </c>
      <c r="H45" t="s">
        <v>32</v>
      </c>
      <c r="I45" t="s">
        <v>25</v>
      </c>
    </row>
    <row r="46" spans="1:9" x14ac:dyDescent="0.3">
      <c r="A46" s="18"/>
      <c r="B46" s="1">
        <v>0.6</v>
      </c>
      <c r="C46" s="1">
        <v>1.6</v>
      </c>
      <c r="D46" s="1">
        <f t="shared" ref="D46:D64" si="6">C46*B46</f>
        <v>0.96</v>
      </c>
      <c r="E46" s="13">
        <v>1</v>
      </c>
      <c r="F46" s="3">
        <v>65</v>
      </c>
      <c r="G46" s="4">
        <f t="shared" ref="G46:G82" si="7">F46*E46*D46</f>
        <v>62.4</v>
      </c>
      <c r="H46" t="s">
        <v>33</v>
      </c>
    </row>
    <row r="47" spans="1:9" x14ac:dyDescent="0.3">
      <c r="A47" s="18">
        <v>44134</v>
      </c>
      <c r="B47" s="1">
        <v>0.6</v>
      </c>
      <c r="C47" s="1">
        <v>1.3</v>
      </c>
      <c r="D47" s="1">
        <f t="shared" si="6"/>
        <v>0.78</v>
      </c>
      <c r="E47" s="13">
        <v>1</v>
      </c>
      <c r="F47" s="3">
        <v>65</v>
      </c>
      <c r="G47" s="4">
        <f t="shared" si="7"/>
        <v>50.7</v>
      </c>
      <c r="H47" t="s">
        <v>34</v>
      </c>
      <c r="I47" t="s">
        <v>25</v>
      </c>
    </row>
    <row r="48" spans="1:9" x14ac:dyDescent="0.3">
      <c r="A48" s="18"/>
      <c r="B48" s="1">
        <v>0.6</v>
      </c>
      <c r="C48" s="1">
        <v>1.3</v>
      </c>
      <c r="D48" s="1">
        <f t="shared" si="6"/>
        <v>0.78</v>
      </c>
      <c r="E48" s="13">
        <v>3</v>
      </c>
      <c r="F48" s="3">
        <v>65</v>
      </c>
      <c r="G48" s="4">
        <f t="shared" si="7"/>
        <v>152.1</v>
      </c>
      <c r="H48" t="s">
        <v>35</v>
      </c>
      <c r="I48" t="s">
        <v>38</v>
      </c>
    </row>
    <row r="49" spans="1:11" ht="47.25" customHeight="1" x14ac:dyDescent="0.3">
      <c r="A49" s="18">
        <v>44137</v>
      </c>
      <c r="B49" s="1">
        <v>0.6</v>
      </c>
      <c r="C49" s="1">
        <v>1.3</v>
      </c>
      <c r="D49" s="1">
        <f t="shared" si="6"/>
        <v>0.78</v>
      </c>
      <c r="E49" s="13">
        <v>4</v>
      </c>
      <c r="F49" s="3">
        <v>65</v>
      </c>
      <c r="G49" s="4">
        <f t="shared" si="7"/>
        <v>202.8</v>
      </c>
      <c r="H49" s="24" t="s">
        <v>36</v>
      </c>
      <c r="I49" t="s">
        <v>37</v>
      </c>
    </row>
    <row r="50" spans="1:11" x14ac:dyDescent="0.3">
      <c r="A50" s="18"/>
      <c r="B50" s="1">
        <v>0.6</v>
      </c>
      <c r="C50" s="1">
        <v>1.3</v>
      </c>
      <c r="D50" s="1">
        <f t="shared" si="6"/>
        <v>0.78</v>
      </c>
      <c r="E50" s="13">
        <v>1</v>
      </c>
      <c r="F50" s="3">
        <v>65</v>
      </c>
      <c r="G50" s="4">
        <f t="shared" si="7"/>
        <v>50.7</v>
      </c>
      <c r="H50" t="s">
        <v>12</v>
      </c>
      <c r="I50" t="s">
        <v>25</v>
      </c>
    </row>
    <row r="51" spans="1:11" x14ac:dyDescent="0.3">
      <c r="A51" s="18">
        <v>44139</v>
      </c>
      <c r="B51" s="1">
        <v>0.6</v>
      </c>
      <c r="C51" s="1">
        <v>1.6</v>
      </c>
      <c r="D51" s="1">
        <f t="shared" si="6"/>
        <v>0.96</v>
      </c>
      <c r="E51" s="13">
        <v>1</v>
      </c>
      <c r="F51" s="3">
        <v>65</v>
      </c>
      <c r="G51" s="4">
        <f t="shared" si="7"/>
        <v>62.4</v>
      </c>
      <c r="H51" t="s">
        <v>39</v>
      </c>
      <c r="I51" t="s">
        <v>25</v>
      </c>
    </row>
    <row r="52" spans="1:11" x14ac:dyDescent="0.3">
      <c r="A52" s="18"/>
      <c r="B52" s="1">
        <v>0.6</v>
      </c>
      <c r="C52" s="1">
        <v>1.3</v>
      </c>
      <c r="D52" s="1">
        <f t="shared" si="6"/>
        <v>0.78</v>
      </c>
      <c r="E52" s="13">
        <v>1</v>
      </c>
      <c r="F52" s="3">
        <v>65</v>
      </c>
      <c r="G52" s="4">
        <f t="shared" si="7"/>
        <v>50.7</v>
      </c>
      <c r="H52" t="s">
        <v>13</v>
      </c>
      <c r="I52" t="s">
        <v>25</v>
      </c>
    </row>
    <row r="53" spans="1:11" x14ac:dyDescent="0.3">
      <c r="A53" s="18">
        <v>44143</v>
      </c>
      <c r="B53" s="1">
        <v>0.6</v>
      </c>
      <c r="C53" s="1">
        <v>1.3</v>
      </c>
      <c r="D53" s="1">
        <f t="shared" si="6"/>
        <v>0.78</v>
      </c>
      <c r="E53" s="13">
        <v>1</v>
      </c>
      <c r="F53" s="3">
        <v>65</v>
      </c>
      <c r="G53" s="4">
        <f t="shared" si="7"/>
        <v>50.7</v>
      </c>
      <c r="H53" t="s">
        <v>40</v>
      </c>
      <c r="I53" t="s">
        <v>25</v>
      </c>
    </row>
    <row r="54" spans="1:11" x14ac:dyDescent="0.3">
      <c r="A54" s="18">
        <v>44146</v>
      </c>
      <c r="B54" s="1">
        <v>0.6</v>
      </c>
      <c r="C54" s="1">
        <v>1.3</v>
      </c>
      <c r="D54" s="1">
        <f t="shared" si="6"/>
        <v>0.78</v>
      </c>
      <c r="E54" s="13">
        <v>1</v>
      </c>
      <c r="F54" s="3">
        <v>65</v>
      </c>
      <c r="G54" s="4">
        <f t="shared" si="7"/>
        <v>50.7</v>
      </c>
      <c r="H54" t="s">
        <v>41</v>
      </c>
      <c r="I54" t="s">
        <v>25</v>
      </c>
    </row>
    <row r="55" spans="1:11" ht="28.8" x14ac:dyDescent="0.3">
      <c r="A55" s="18">
        <v>44148</v>
      </c>
      <c r="B55" s="1">
        <v>0.6</v>
      </c>
      <c r="C55" s="1">
        <v>1.6</v>
      </c>
      <c r="D55" s="1">
        <f t="shared" si="6"/>
        <v>0.96</v>
      </c>
      <c r="E55" s="13">
        <v>1</v>
      </c>
      <c r="F55" s="3">
        <v>65</v>
      </c>
      <c r="G55" s="4">
        <f t="shared" si="7"/>
        <v>62.4</v>
      </c>
      <c r="H55" t="s">
        <v>42</v>
      </c>
      <c r="I55" s="24" t="s">
        <v>70</v>
      </c>
      <c r="J55" s="24" t="s">
        <v>43</v>
      </c>
    </row>
    <row r="56" spans="1:11" x14ac:dyDescent="0.3">
      <c r="A56" s="20">
        <v>44151</v>
      </c>
      <c r="B56" s="1">
        <v>0.5</v>
      </c>
      <c r="C56" s="1">
        <v>1.5</v>
      </c>
      <c r="D56" s="1">
        <f t="shared" si="6"/>
        <v>0.75</v>
      </c>
      <c r="E56" s="13">
        <v>1</v>
      </c>
      <c r="F56" s="3">
        <v>65</v>
      </c>
      <c r="G56" s="4">
        <f t="shared" si="7"/>
        <v>48.75</v>
      </c>
      <c r="H56" t="s">
        <v>44</v>
      </c>
      <c r="I56" t="s">
        <v>45</v>
      </c>
      <c r="K56" s="20"/>
    </row>
    <row r="57" spans="1:11" x14ac:dyDescent="0.3">
      <c r="A57" s="18">
        <v>44153</v>
      </c>
      <c r="B57" s="1">
        <v>0.6</v>
      </c>
      <c r="C57" s="1">
        <v>1.6</v>
      </c>
      <c r="D57" s="1">
        <f t="shared" si="6"/>
        <v>0.96</v>
      </c>
      <c r="E57" s="13">
        <v>1</v>
      </c>
      <c r="F57" s="3">
        <v>65</v>
      </c>
      <c r="G57" s="4">
        <f t="shared" si="7"/>
        <v>62.4</v>
      </c>
      <c r="H57" t="s">
        <v>46</v>
      </c>
      <c r="I57" t="s">
        <v>25</v>
      </c>
    </row>
    <row r="58" spans="1:11" x14ac:dyDescent="0.3">
      <c r="A58" s="18">
        <v>44154</v>
      </c>
      <c r="B58" s="1">
        <v>0.6</v>
      </c>
      <c r="C58" s="1">
        <v>1.6</v>
      </c>
      <c r="D58" s="1">
        <f t="shared" si="6"/>
        <v>0.96</v>
      </c>
      <c r="E58" s="13">
        <v>1</v>
      </c>
      <c r="F58" s="3">
        <v>65</v>
      </c>
      <c r="G58" s="4">
        <f t="shared" si="7"/>
        <v>62.4</v>
      </c>
      <c r="H58" t="s">
        <v>47</v>
      </c>
      <c r="I58" s="40" t="s">
        <v>25</v>
      </c>
    </row>
    <row r="59" spans="1:11" x14ac:dyDescent="0.3">
      <c r="A59" s="18"/>
      <c r="B59" s="1">
        <v>0.6</v>
      </c>
      <c r="C59" s="1">
        <v>1</v>
      </c>
      <c r="D59" s="1">
        <f t="shared" si="6"/>
        <v>0.6</v>
      </c>
      <c r="E59" s="13">
        <v>1</v>
      </c>
      <c r="F59" s="3">
        <v>65</v>
      </c>
      <c r="G59" s="4">
        <f t="shared" si="7"/>
        <v>39</v>
      </c>
      <c r="H59" t="s">
        <v>48</v>
      </c>
      <c r="I59" s="40"/>
    </row>
    <row r="60" spans="1:11" x14ac:dyDescent="0.3">
      <c r="A60" s="18">
        <v>44155</v>
      </c>
      <c r="B60" s="1">
        <v>0.6</v>
      </c>
      <c r="C60" s="1">
        <v>1.6</v>
      </c>
      <c r="D60" s="1">
        <f t="shared" si="6"/>
        <v>0.96</v>
      </c>
      <c r="E60" s="13">
        <v>1</v>
      </c>
      <c r="F60" s="3">
        <v>65</v>
      </c>
      <c r="G60" s="4">
        <f t="shared" si="7"/>
        <v>62.4</v>
      </c>
      <c r="H60" t="s">
        <v>46</v>
      </c>
      <c r="I60" s="15" t="s">
        <v>25</v>
      </c>
    </row>
    <row r="61" spans="1:11" x14ac:dyDescent="0.3">
      <c r="A61" s="18"/>
      <c r="B61" s="1">
        <v>0.6</v>
      </c>
      <c r="C61" s="1">
        <v>1.6</v>
      </c>
      <c r="D61" s="1">
        <f t="shared" si="6"/>
        <v>0.96</v>
      </c>
      <c r="E61" s="13">
        <v>1</v>
      </c>
      <c r="F61" s="3">
        <v>65</v>
      </c>
      <c r="G61" s="4">
        <f t="shared" si="7"/>
        <v>62.4</v>
      </c>
      <c r="H61" t="s">
        <v>49</v>
      </c>
      <c r="I61" t="s">
        <v>25</v>
      </c>
    </row>
    <row r="62" spans="1:11" x14ac:dyDescent="0.3">
      <c r="A62" s="18">
        <v>44159</v>
      </c>
      <c r="B62" s="1">
        <v>0.6</v>
      </c>
      <c r="C62" s="1">
        <v>1.3</v>
      </c>
      <c r="D62" s="1">
        <f t="shared" si="6"/>
        <v>0.78</v>
      </c>
      <c r="E62" s="13">
        <v>1</v>
      </c>
      <c r="F62" s="3">
        <v>65</v>
      </c>
      <c r="G62" s="4">
        <f t="shared" si="7"/>
        <v>50.7</v>
      </c>
      <c r="H62" t="s">
        <v>34</v>
      </c>
      <c r="I62" t="s">
        <v>25</v>
      </c>
    </row>
    <row r="63" spans="1:11" x14ac:dyDescent="0.3">
      <c r="A63" s="18"/>
      <c r="B63" s="1">
        <v>0.6</v>
      </c>
      <c r="C63" s="1">
        <v>1.3</v>
      </c>
      <c r="D63" s="1">
        <f t="shared" si="6"/>
        <v>0.78</v>
      </c>
      <c r="E63" s="13">
        <v>1</v>
      </c>
      <c r="F63" s="3">
        <v>65</v>
      </c>
      <c r="G63" s="4">
        <f t="shared" si="7"/>
        <v>50.7</v>
      </c>
      <c r="H63" t="s">
        <v>13</v>
      </c>
      <c r="I63" t="s">
        <v>50</v>
      </c>
    </row>
    <row r="64" spans="1:11" x14ac:dyDescent="0.3">
      <c r="A64" s="18">
        <v>44160</v>
      </c>
      <c r="B64" s="1">
        <v>0.6</v>
      </c>
      <c r="C64" s="1">
        <v>1.6</v>
      </c>
      <c r="D64" s="1">
        <f t="shared" si="6"/>
        <v>0.96</v>
      </c>
      <c r="E64" s="13">
        <v>1</v>
      </c>
      <c r="F64" s="3">
        <v>65</v>
      </c>
      <c r="G64" s="4">
        <f t="shared" si="7"/>
        <v>62.4</v>
      </c>
      <c r="H64" t="s">
        <v>13</v>
      </c>
      <c r="I64" t="s">
        <v>25</v>
      </c>
    </row>
    <row r="65" spans="1:10" x14ac:dyDescent="0.3">
      <c r="A65" s="18">
        <v>44162</v>
      </c>
      <c r="B65" s="1">
        <v>0.6</v>
      </c>
      <c r="C65" s="1">
        <v>1.3</v>
      </c>
      <c r="D65" s="1">
        <f>C65*B65</f>
        <v>0.78</v>
      </c>
      <c r="E65" s="13">
        <v>1</v>
      </c>
      <c r="F65" s="3">
        <v>65</v>
      </c>
      <c r="G65" s="4">
        <f t="shared" si="7"/>
        <v>50.7</v>
      </c>
      <c r="H65" t="s">
        <v>51</v>
      </c>
      <c r="I65" t="s">
        <v>25</v>
      </c>
    </row>
    <row r="66" spans="1:10" x14ac:dyDescent="0.3">
      <c r="A66" s="18">
        <v>44163</v>
      </c>
      <c r="B66" s="1">
        <v>0.6</v>
      </c>
      <c r="C66" s="1">
        <v>1.6</v>
      </c>
      <c r="D66" s="1">
        <f t="shared" ref="D66:D83" si="8">C66*B66</f>
        <v>0.96</v>
      </c>
      <c r="E66" s="13">
        <v>1</v>
      </c>
      <c r="F66" s="3">
        <v>65</v>
      </c>
      <c r="G66" s="4">
        <f t="shared" si="7"/>
        <v>62.4</v>
      </c>
      <c r="H66" t="s">
        <v>13</v>
      </c>
      <c r="I66" t="s">
        <v>25</v>
      </c>
    </row>
    <row r="67" spans="1:10" x14ac:dyDescent="0.3">
      <c r="A67" s="18">
        <v>44164</v>
      </c>
      <c r="B67" s="1">
        <v>0.6</v>
      </c>
      <c r="C67" s="1">
        <v>1.6</v>
      </c>
      <c r="D67" s="1">
        <f t="shared" si="8"/>
        <v>0.96</v>
      </c>
      <c r="E67" s="13">
        <v>1</v>
      </c>
      <c r="F67" s="3">
        <v>65</v>
      </c>
      <c r="G67" s="4">
        <f t="shared" si="7"/>
        <v>62.4</v>
      </c>
      <c r="H67" t="s">
        <v>46</v>
      </c>
      <c r="I67" t="s">
        <v>45</v>
      </c>
    </row>
    <row r="68" spans="1:10" x14ac:dyDescent="0.3">
      <c r="A68" s="18">
        <v>44164</v>
      </c>
      <c r="B68" s="1">
        <v>0.6</v>
      </c>
      <c r="C68" s="1">
        <v>1.2</v>
      </c>
      <c r="D68" s="1">
        <f t="shared" si="8"/>
        <v>0.72</v>
      </c>
      <c r="E68" s="13">
        <v>1</v>
      </c>
      <c r="F68" s="3">
        <v>65</v>
      </c>
      <c r="G68" s="4">
        <f t="shared" si="7"/>
        <v>46.8</v>
      </c>
      <c r="H68" t="s">
        <v>52</v>
      </c>
      <c r="I68" t="s">
        <v>45</v>
      </c>
    </row>
    <row r="69" spans="1:10" x14ac:dyDescent="0.3">
      <c r="A69" s="18">
        <v>44164</v>
      </c>
      <c r="B69" s="1">
        <v>0.6</v>
      </c>
      <c r="C69" s="1">
        <v>1</v>
      </c>
      <c r="D69" s="1">
        <f t="shared" si="8"/>
        <v>0.6</v>
      </c>
      <c r="E69" s="13">
        <v>1</v>
      </c>
      <c r="F69" s="3">
        <v>65</v>
      </c>
      <c r="G69" s="4">
        <f t="shared" si="7"/>
        <v>39</v>
      </c>
      <c r="H69" t="s">
        <v>48</v>
      </c>
    </row>
    <row r="70" spans="1:10" x14ac:dyDescent="0.3">
      <c r="A70" s="18">
        <v>44164</v>
      </c>
      <c r="B70" s="1">
        <v>0.7</v>
      </c>
      <c r="C70" s="1">
        <v>1.7</v>
      </c>
      <c r="D70" s="1">
        <f t="shared" si="8"/>
        <v>1.19</v>
      </c>
      <c r="E70" s="13">
        <v>1</v>
      </c>
      <c r="F70" s="3">
        <v>65</v>
      </c>
      <c r="G70" s="4">
        <f t="shared" si="7"/>
        <v>77.349999999999994</v>
      </c>
      <c r="H70" t="s">
        <v>53</v>
      </c>
      <c r="I70" t="s">
        <v>56</v>
      </c>
    </row>
    <row r="71" spans="1:10" x14ac:dyDescent="0.3">
      <c r="A71" s="18">
        <v>44165</v>
      </c>
      <c r="B71" s="1">
        <v>0.6</v>
      </c>
      <c r="C71" s="1">
        <v>1</v>
      </c>
      <c r="D71" s="1">
        <f t="shared" si="8"/>
        <v>0.6</v>
      </c>
      <c r="E71" s="13">
        <v>1</v>
      </c>
      <c r="F71" s="3">
        <v>65</v>
      </c>
      <c r="G71" s="4">
        <f t="shared" si="7"/>
        <v>39</v>
      </c>
      <c r="H71" t="s">
        <v>54</v>
      </c>
      <c r="I71" t="s">
        <v>25</v>
      </c>
    </row>
    <row r="72" spans="1:10" x14ac:dyDescent="0.3">
      <c r="A72" s="18">
        <v>44165</v>
      </c>
      <c r="B72" s="1">
        <v>0.6</v>
      </c>
      <c r="C72" s="1">
        <v>1.6</v>
      </c>
      <c r="D72" s="1">
        <f t="shared" si="8"/>
        <v>0.96</v>
      </c>
      <c r="E72" s="13">
        <v>1</v>
      </c>
      <c r="F72" s="3">
        <v>65</v>
      </c>
      <c r="G72" s="4">
        <f t="shared" si="7"/>
        <v>62.4</v>
      </c>
      <c r="H72" t="s">
        <v>13</v>
      </c>
      <c r="I72" t="s">
        <v>25</v>
      </c>
    </row>
    <row r="73" spans="1:10" x14ac:dyDescent="0.3">
      <c r="A73" s="18">
        <v>44165</v>
      </c>
      <c r="B73" s="1">
        <v>0.6</v>
      </c>
      <c r="C73" s="1">
        <v>1.3</v>
      </c>
      <c r="D73" s="1">
        <f t="shared" si="8"/>
        <v>0.78</v>
      </c>
      <c r="E73" s="13">
        <v>3</v>
      </c>
      <c r="F73" s="3">
        <v>65</v>
      </c>
      <c r="G73" s="4">
        <f t="shared" si="7"/>
        <v>152.1</v>
      </c>
      <c r="H73" t="s">
        <v>55</v>
      </c>
      <c r="I73" t="s">
        <v>57</v>
      </c>
    </row>
    <row r="74" spans="1:10" x14ac:dyDescent="0.3">
      <c r="A74" s="18">
        <v>44165</v>
      </c>
      <c r="B74" s="1">
        <v>0.55000000000000004</v>
      </c>
      <c r="C74" s="1">
        <v>0.8</v>
      </c>
      <c r="D74" s="1">
        <f t="shared" si="8"/>
        <v>0.44000000000000006</v>
      </c>
      <c r="E74" s="13">
        <v>1</v>
      </c>
      <c r="F74" s="3">
        <v>65</v>
      </c>
      <c r="G74" s="4">
        <f t="shared" si="7"/>
        <v>28.600000000000005</v>
      </c>
      <c r="H74" t="s">
        <v>40</v>
      </c>
      <c r="I74" s="40" t="s">
        <v>25</v>
      </c>
    </row>
    <row r="75" spans="1:10" x14ac:dyDescent="0.3">
      <c r="A75" s="18">
        <v>44165</v>
      </c>
      <c r="B75" s="1">
        <v>0.55000000000000004</v>
      </c>
      <c r="C75" s="1">
        <v>1.3</v>
      </c>
      <c r="D75" s="1">
        <f t="shared" si="8"/>
        <v>0.71500000000000008</v>
      </c>
      <c r="E75" s="13">
        <v>1</v>
      </c>
      <c r="F75" s="3">
        <v>65</v>
      </c>
      <c r="G75" s="4">
        <f t="shared" si="7"/>
        <v>46.475000000000009</v>
      </c>
      <c r="H75" t="s">
        <v>40</v>
      </c>
      <c r="I75" s="40"/>
    </row>
    <row r="76" spans="1:10" x14ac:dyDescent="0.3">
      <c r="A76" s="18">
        <v>44165</v>
      </c>
      <c r="B76" s="1">
        <v>0.6</v>
      </c>
      <c r="C76" s="1">
        <v>1.2</v>
      </c>
      <c r="D76" s="1">
        <f t="shared" si="8"/>
        <v>0.72</v>
      </c>
      <c r="E76" s="13">
        <v>1</v>
      </c>
      <c r="F76" s="3">
        <v>65</v>
      </c>
      <c r="G76" s="4">
        <f t="shared" si="7"/>
        <v>46.8</v>
      </c>
      <c r="I76" s="21"/>
    </row>
    <row r="77" spans="1:10" ht="29.25" customHeight="1" x14ac:dyDescent="0.3">
      <c r="A77" s="18">
        <v>44167</v>
      </c>
      <c r="B77" s="1">
        <v>0.91</v>
      </c>
      <c r="C77" s="1">
        <v>1.8</v>
      </c>
      <c r="D77" s="1">
        <f t="shared" si="8"/>
        <v>1.6380000000000001</v>
      </c>
      <c r="E77" s="13">
        <v>1</v>
      </c>
      <c r="F77" s="3">
        <v>65</v>
      </c>
      <c r="G77" s="4">
        <f t="shared" si="7"/>
        <v>106.47000000000001</v>
      </c>
      <c r="H77" t="s">
        <v>34</v>
      </c>
      <c r="I77" s="24" t="s">
        <v>63</v>
      </c>
      <c r="J77" s="24" t="s">
        <v>58</v>
      </c>
    </row>
    <row r="78" spans="1:10" x14ac:dyDescent="0.3">
      <c r="A78" s="18">
        <v>44169</v>
      </c>
      <c r="B78" s="1">
        <v>0.73</v>
      </c>
      <c r="C78" s="1">
        <v>1.65</v>
      </c>
      <c r="D78" s="1">
        <f t="shared" si="8"/>
        <v>1.2044999999999999</v>
      </c>
      <c r="E78" s="13">
        <v>1</v>
      </c>
      <c r="F78" s="3">
        <v>65</v>
      </c>
      <c r="G78" s="4">
        <f t="shared" si="7"/>
        <v>78.29249999999999</v>
      </c>
      <c r="H78" t="s">
        <v>59</v>
      </c>
      <c r="I78" t="s">
        <v>60</v>
      </c>
    </row>
    <row r="79" spans="1:10" x14ac:dyDescent="0.3">
      <c r="A79" s="18">
        <v>44172</v>
      </c>
      <c r="B79" s="1">
        <v>0.5</v>
      </c>
      <c r="C79" s="1">
        <v>1.5</v>
      </c>
      <c r="D79" s="1">
        <f t="shared" si="8"/>
        <v>0.75</v>
      </c>
      <c r="E79" s="13">
        <v>1</v>
      </c>
      <c r="F79" s="3">
        <v>65</v>
      </c>
      <c r="G79" s="4">
        <f t="shared" si="7"/>
        <v>48.75</v>
      </c>
      <c r="H79" t="s">
        <v>46</v>
      </c>
      <c r="I79" t="s">
        <v>61</v>
      </c>
    </row>
    <row r="80" spans="1:10" x14ac:dyDescent="0.3">
      <c r="A80" s="18">
        <v>44173</v>
      </c>
      <c r="B80" s="1">
        <v>0.6</v>
      </c>
      <c r="C80" s="1">
        <v>1.6</v>
      </c>
      <c r="D80" s="1">
        <f t="shared" si="8"/>
        <v>0.96</v>
      </c>
      <c r="E80" s="13">
        <v>1</v>
      </c>
      <c r="F80" s="3">
        <v>65</v>
      </c>
      <c r="G80" s="4">
        <f t="shared" si="7"/>
        <v>62.4</v>
      </c>
      <c r="H80" t="s">
        <v>62</v>
      </c>
      <c r="I80" t="s">
        <v>50</v>
      </c>
    </row>
    <row r="81" spans="1:9" x14ac:dyDescent="0.3">
      <c r="A81" s="18"/>
      <c r="B81" s="1">
        <v>0.5</v>
      </c>
      <c r="C81" s="1">
        <v>1.4</v>
      </c>
      <c r="D81" s="1">
        <f t="shared" si="8"/>
        <v>0.7</v>
      </c>
      <c r="E81" s="13">
        <v>1</v>
      </c>
      <c r="F81" s="3">
        <v>65</v>
      </c>
      <c r="G81" s="4">
        <f t="shared" si="7"/>
        <v>45.5</v>
      </c>
      <c r="H81" t="s">
        <v>46</v>
      </c>
      <c r="I81" t="s">
        <v>64</v>
      </c>
    </row>
    <row r="82" spans="1:9" x14ac:dyDescent="0.3">
      <c r="A82" s="18">
        <v>44174</v>
      </c>
      <c r="B82" s="1">
        <v>0.6</v>
      </c>
      <c r="C82" s="1">
        <v>1.6</v>
      </c>
      <c r="D82" s="1">
        <f t="shared" si="8"/>
        <v>0.96</v>
      </c>
      <c r="E82" s="13">
        <v>1</v>
      </c>
      <c r="F82" s="3">
        <v>65</v>
      </c>
      <c r="G82" s="4">
        <f t="shared" si="7"/>
        <v>62.4</v>
      </c>
      <c r="H82" t="s">
        <v>13</v>
      </c>
      <c r="I82" t="s">
        <v>25</v>
      </c>
    </row>
    <row r="83" spans="1:9" x14ac:dyDescent="0.3">
      <c r="A83" s="18" t="s">
        <v>28</v>
      </c>
      <c r="B83" s="1"/>
      <c r="C83" s="1"/>
      <c r="D83" s="1">
        <f t="shared" si="8"/>
        <v>0</v>
      </c>
      <c r="E83" s="13">
        <v>28</v>
      </c>
      <c r="F83" s="3">
        <v>5</v>
      </c>
      <c r="G83" s="4">
        <f>F83*E83</f>
        <v>140</v>
      </c>
      <c r="H83" s="23" t="s">
        <v>69</v>
      </c>
    </row>
    <row r="84" spans="1:9" x14ac:dyDescent="0.3">
      <c r="A84" s="33" t="s">
        <v>18</v>
      </c>
      <c r="B84" s="33"/>
      <c r="C84" s="33"/>
      <c r="D84" s="33"/>
      <c r="E84" s="33"/>
      <c r="F84" s="33"/>
      <c r="G84" s="4">
        <f>SUM(G45:G83)</f>
        <v>2616.9875000000006</v>
      </c>
    </row>
    <row r="85" spans="1:9" x14ac:dyDescent="0.3">
      <c r="A85" s="42" t="s">
        <v>65</v>
      </c>
      <c r="B85" s="42"/>
      <c r="C85" s="42"/>
      <c r="D85" s="42"/>
      <c r="E85" s="42"/>
      <c r="F85" s="42"/>
      <c r="G85" s="4">
        <f>95+170+279+240+160</f>
        <v>944</v>
      </c>
    </row>
    <row r="86" spans="1:9" x14ac:dyDescent="0.3">
      <c r="A86" s="43" t="s">
        <v>30</v>
      </c>
      <c r="B86" s="44"/>
      <c r="C86" s="44"/>
      <c r="D86" s="44"/>
      <c r="E86" s="44"/>
      <c r="F86" s="45"/>
      <c r="G86" s="4">
        <f>G84-G85</f>
        <v>1672.9875000000006</v>
      </c>
    </row>
    <row r="87" spans="1:9" x14ac:dyDescent="0.3">
      <c r="A87" s="42" t="s">
        <v>66</v>
      </c>
      <c r="B87" s="42"/>
      <c r="C87" s="42"/>
      <c r="D87" s="42"/>
      <c r="E87" s="42"/>
      <c r="F87" s="42"/>
      <c r="G87" s="4">
        <f>30+30</f>
        <v>60</v>
      </c>
      <c r="H87" s="23" t="s">
        <v>68</v>
      </c>
    </row>
    <row r="88" spans="1:9" x14ac:dyDescent="0.3">
      <c r="A88" s="42" t="s">
        <v>67</v>
      </c>
      <c r="B88" s="42"/>
      <c r="C88" s="42"/>
      <c r="D88" s="42"/>
      <c r="E88" s="42"/>
      <c r="F88" s="42"/>
      <c r="G88" s="22">
        <f>G87+G86</f>
        <v>1732.9875000000006</v>
      </c>
    </row>
  </sheetData>
  <mergeCells count="15">
    <mergeCell ref="A87:F87"/>
    <mergeCell ref="A88:F88"/>
    <mergeCell ref="A84:F84"/>
    <mergeCell ref="A85:F85"/>
    <mergeCell ref="A86:F86"/>
    <mergeCell ref="I58:I59"/>
    <mergeCell ref="I74:I75"/>
    <mergeCell ref="I34:I35"/>
    <mergeCell ref="A41:F41"/>
    <mergeCell ref="A42:F42"/>
    <mergeCell ref="A3:G3"/>
    <mergeCell ref="A21:F21"/>
    <mergeCell ref="A22:E22"/>
    <mergeCell ref="A23:E23"/>
    <mergeCell ref="A40:F40"/>
  </mergeCells>
  <pageMargins left="0" right="0" top="0.3" bottom="0" header="0" footer="0"/>
  <pageSetup paperSize="1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22" workbookViewId="0">
      <selection activeCell="I44" sqref="I44"/>
    </sheetView>
  </sheetViews>
  <sheetFormatPr defaultRowHeight="14.4" x14ac:dyDescent="0.3"/>
  <cols>
    <col min="1" max="1" width="10.6640625" bestFit="1" customWidth="1"/>
    <col min="5" max="5" width="2.88671875" customWidth="1"/>
    <col min="7" max="7" width="11.5546875" bestFit="1" customWidth="1"/>
    <col min="8" max="8" width="17.44140625" customWidth="1"/>
    <col min="9" max="9" width="14.77734375" bestFit="1" customWidth="1"/>
  </cols>
  <sheetData>
    <row r="1" spans="1:11" x14ac:dyDescent="0.3">
      <c r="A1" s="18" t="s">
        <v>21</v>
      </c>
      <c r="B1" s="1" t="s">
        <v>1</v>
      </c>
      <c r="C1" s="1" t="s">
        <v>2</v>
      </c>
      <c r="D1" s="1" t="s">
        <v>3</v>
      </c>
      <c r="E1" s="13" t="s">
        <v>71</v>
      </c>
      <c r="F1" s="3" t="s">
        <v>4</v>
      </c>
      <c r="G1" s="3" t="s">
        <v>5</v>
      </c>
    </row>
    <row r="2" spans="1:11" x14ac:dyDescent="0.3">
      <c r="A2" s="18">
        <v>44131</v>
      </c>
      <c r="B2" s="1">
        <v>0.6</v>
      </c>
      <c r="C2" s="1">
        <v>1.6</v>
      </c>
      <c r="D2" s="1">
        <f>C2*B2</f>
        <v>0.96</v>
      </c>
      <c r="E2" s="13">
        <v>1</v>
      </c>
      <c r="F2" s="3">
        <v>65</v>
      </c>
      <c r="G2" s="4">
        <f>F2*E2*D2</f>
        <v>62.4</v>
      </c>
      <c r="H2" t="s">
        <v>32</v>
      </c>
      <c r="I2" t="s">
        <v>25</v>
      </c>
      <c r="J2" t="s">
        <v>73</v>
      </c>
    </row>
    <row r="3" spans="1:11" x14ac:dyDescent="0.3">
      <c r="A3" s="18"/>
      <c r="B3" s="1">
        <v>0.6</v>
      </c>
      <c r="C3" s="1">
        <v>1.6</v>
      </c>
      <c r="D3" s="1">
        <f t="shared" ref="D3:D21" si="0">C3*B3</f>
        <v>0.96</v>
      </c>
      <c r="E3" s="13">
        <v>1</v>
      </c>
      <c r="F3" s="3">
        <v>65</v>
      </c>
      <c r="G3" s="4">
        <f t="shared" ref="G3:G39" si="1">F3*E3*D3</f>
        <v>62.4</v>
      </c>
      <c r="H3" t="s">
        <v>33</v>
      </c>
      <c r="J3" t="s">
        <v>73</v>
      </c>
    </row>
    <row r="4" spans="1:11" x14ac:dyDescent="0.3">
      <c r="A4" s="18">
        <v>44134</v>
      </c>
      <c r="B4" s="1">
        <v>0.6</v>
      </c>
      <c r="C4" s="1">
        <v>1.3</v>
      </c>
      <c r="D4" s="1">
        <f t="shared" si="0"/>
        <v>0.78</v>
      </c>
      <c r="E4" s="13">
        <v>1</v>
      </c>
      <c r="F4" s="3">
        <v>65</v>
      </c>
      <c r="G4" s="4">
        <f t="shared" si="1"/>
        <v>50.7</v>
      </c>
      <c r="H4" t="s">
        <v>34</v>
      </c>
      <c r="I4" t="s">
        <v>25</v>
      </c>
      <c r="J4" t="s">
        <v>73</v>
      </c>
    </row>
    <row r="5" spans="1:11" x14ac:dyDescent="0.3">
      <c r="A5" s="18"/>
      <c r="B5" s="1">
        <v>0.6</v>
      </c>
      <c r="C5" s="1">
        <v>1.3</v>
      </c>
      <c r="D5" s="1">
        <f t="shared" si="0"/>
        <v>0.78</v>
      </c>
      <c r="E5" s="13">
        <v>3</v>
      </c>
      <c r="F5" s="3">
        <v>65</v>
      </c>
      <c r="G5" s="4">
        <f t="shared" si="1"/>
        <v>152.1</v>
      </c>
      <c r="H5" t="s">
        <v>35</v>
      </c>
      <c r="I5" t="s">
        <v>38</v>
      </c>
      <c r="J5" t="s">
        <v>73</v>
      </c>
    </row>
    <row r="6" spans="1:11" ht="43.2" x14ac:dyDescent="0.3">
      <c r="A6" s="18">
        <v>44137</v>
      </c>
      <c r="B6" s="1">
        <v>0.6</v>
      </c>
      <c r="C6" s="1">
        <v>1.3</v>
      </c>
      <c r="D6" s="1">
        <f t="shared" si="0"/>
        <v>0.78</v>
      </c>
      <c r="E6" s="13">
        <v>4</v>
      </c>
      <c r="F6" s="3">
        <v>65</v>
      </c>
      <c r="G6" s="4">
        <f t="shared" si="1"/>
        <v>202.8</v>
      </c>
      <c r="H6" s="24" t="s">
        <v>36</v>
      </c>
      <c r="I6" t="s">
        <v>37</v>
      </c>
      <c r="J6" t="s">
        <v>73</v>
      </c>
    </row>
    <row r="7" spans="1:11" x14ac:dyDescent="0.3">
      <c r="A7" s="18"/>
      <c r="B7" s="1">
        <v>0.6</v>
      </c>
      <c r="C7" s="1">
        <v>1.3</v>
      </c>
      <c r="D7" s="1">
        <f t="shared" si="0"/>
        <v>0.78</v>
      </c>
      <c r="E7" s="13">
        <v>1</v>
      </c>
      <c r="F7" s="3">
        <v>65</v>
      </c>
      <c r="G7" s="4">
        <f t="shared" si="1"/>
        <v>50.7</v>
      </c>
      <c r="H7" t="s">
        <v>12</v>
      </c>
      <c r="I7" t="s">
        <v>25</v>
      </c>
      <c r="J7" t="s">
        <v>73</v>
      </c>
    </row>
    <row r="8" spans="1:11" x14ac:dyDescent="0.3">
      <c r="A8" s="18">
        <v>44139</v>
      </c>
      <c r="B8" s="1">
        <v>0.6</v>
      </c>
      <c r="C8" s="1">
        <v>1.6</v>
      </c>
      <c r="D8" s="1">
        <f t="shared" si="0"/>
        <v>0.96</v>
      </c>
      <c r="E8" s="13">
        <v>1</v>
      </c>
      <c r="F8" s="3">
        <v>65</v>
      </c>
      <c r="G8" s="4">
        <f t="shared" si="1"/>
        <v>62.4</v>
      </c>
      <c r="H8" t="s">
        <v>39</v>
      </c>
      <c r="I8" t="s">
        <v>25</v>
      </c>
      <c r="J8" t="s">
        <v>73</v>
      </c>
    </row>
    <row r="9" spans="1:11" x14ac:dyDescent="0.3">
      <c r="A9" s="18"/>
      <c r="B9" s="1">
        <v>0.6</v>
      </c>
      <c r="C9" s="1">
        <v>1.3</v>
      </c>
      <c r="D9" s="1">
        <f t="shared" si="0"/>
        <v>0.78</v>
      </c>
      <c r="E9" s="13">
        <v>1</v>
      </c>
      <c r="F9" s="3">
        <v>65</v>
      </c>
      <c r="G9" s="4">
        <f t="shared" si="1"/>
        <v>50.7</v>
      </c>
      <c r="H9" t="s">
        <v>13</v>
      </c>
      <c r="I9" t="s">
        <v>25</v>
      </c>
      <c r="J9" t="s">
        <v>73</v>
      </c>
    </row>
    <row r="10" spans="1:11" x14ac:dyDescent="0.3">
      <c r="A10" s="18">
        <v>44143</v>
      </c>
      <c r="B10" s="1">
        <v>0.6</v>
      </c>
      <c r="C10" s="1">
        <v>1.3</v>
      </c>
      <c r="D10" s="1">
        <f t="shared" si="0"/>
        <v>0.78</v>
      </c>
      <c r="E10" s="13">
        <v>1</v>
      </c>
      <c r="F10" s="3">
        <v>65</v>
      </c>
      <c r="G10" s="4">
        <f t="shared" si="1"/>
        <v>50.7</v>
      </c>
      <c r="H10" t="s">
        <v>40</v>
      </c>
      <c r="I10" t="s">
        <v>25</v>
      </c>
      <c r="J10" t="s">
        <v>73</v>
      </c>
    </row>
    <row r="11" spans="1:11" x14ac:dyDescent="0.3">
      <c r="A11" s="18">
        <v>44146</v>
      </c>
      <c r="B11" s="1">
        <v>0.6</v>
      </c>
      <c r="C11" s="1">
        <v>1.3</v>
      </c>
      <c r="D11" s="1">
        <f t="shared" si="0"/>
        <v>0.78</v>
      </c>
      <c r="E11" s="13">
        <v>1</v>
      </c>
      <c r="F11" s="3">
        <v>65</v>
      </c>
      <c r="G11" s="4">
        <f t="shared" si="1"/>
        <v>50.7</v>
      </c>
      <c r="H11" t="s">
        <v>41</v>
      </c>
      <c r="I11" t="s">
        <v>25</v>
      </c>
      <c r="J11" t="s">
        <v>73</v>
      </c>
    </row>
    <row r="12" spans="1:11" ht="28.8" x14ac:dyDescent="0.3">
      <c r="A12" s="18">
        <v>44148</v>
      </c>
      <c r="B12" s="1">
        <v>0.6</v>
      </c>
      <c r="C12" s="1">
        <v>1.6</v>
      </c>
      <c r="D12" s="1">
        <f t="shared" si="0"/>
        <v>0.96</v>
      </c>
      <c r="E12" s="13">
        <v>1</v>
      </c>
      <c r="F12" s="3">
        <v>65</v>
      </c>
      <c r="G12" s="4">
        <f t="shared" si="1"/>
        <v>62.4</v>
      </c>
      <c r="H12" t="s">
        <v>42</v>
      </c>
      <c r="I12" s="24" t="s">
        <v>70</v>
      </c>
      <c r="J12" s="24" t="s">
        <v>43</v>
      </c>
      <c r="K12" t="s">
        <v>73</v>
      </c>
    </row>
    <row r="13" spans="1:11" x14ac:dyDescent="0.3">
      <c r="A13" s="20">
        <v>44151</v>
      </c>
      <c r="B13" s="1">
        <v>0.5</v>
      </c>
      <c r="C13" s="1">
        <v>1.5</v>
      </c>
      <c r="D13" s="1">
        <f t="shared" si="0"/>
        <v>0.75</v>
      </c>
      <c r="E13" s="13">
        <v>1</v>
      </c>
      <c r="F13" s="3">
        <v>65</v>
      </c>
      <c r="G13" s="4">
        <f t="shared" si="1"/>
        <v>48.75</v>
      </c>
      <c r="H13" t="s">
        <v>44</v>
      </c>
      <c r="I13" t="s">
        <v>45</v>
      </c>
      <c r="J13" t="s">
        <v>73</v>
      </c>
    </row>
    <row r="14" spans="1:11" x14ac:dyDescent="0.3">
      <c r="A14" s="18">
        <v>44153</v>
      </c>
      <c r="B14" s="1">
        <v>0.6</v>
      </c>
      <c r="C14" s="1">
        <v>1.6</v>
      </c>
      <c r="D14" s="1">
        <f t="shared" si="0"/>
        <v>0.96</v>
      </c>
      <c r="E14" s="13">
        <v>1</v>
      </c>
      <c r="F14" s="3">
        <v>65</v>
      </c>
      <c r="G14" s="4">
        <f t="shared" si="1"/>
        <v>62.4</v>
      </c>
      <c r="H14" t="s">
        <v>46</v>
      </c>
      <c r="I14" t="s">
        <v>25</v>
      </c>
      <c r="J14" t="s">
        <v>73</v>
      </c>
    </row>
    <row r="15" spans="1:11" x14ac:dyDescent="0.3">
      <c r="A15" s="18">
        <v>44154</v>
      </c>
      <c r="B15" s="1">
        <v>0.6</v>
      </c>
      <c r="C15" s="1">
        <v>1.6</v>
      </c>
      <c r="D15" s="1">
        <f t="shared" si="0"/>
        <v>0.96</v>
      </c>
      <c r="E15" s="13">
        <v>1</v>
      </c>
      <c r="F15" s="3">
        <v>65</v>
      </c>
      <c r="G15" s="4">
        <f t="shared" si="1"/>
        <v>62.4</v>
      </c>
      <c r="H15" t="s">
        <v>47</v>
      </c>
      <c r="I15" s="40" t="s">
        <v>25</v>
      </c>
      <c r="J15" t="s">
        <v>73</v>
      </c>
    </row>
    <row r="16" spans="1:11" x14ac:dyDescent="0.3">
      <c r="A16" s="18"/>
      <c r="B16" s="1">
        <v>0.6</v>
      </c>
      <c r="C16" s="1">
        <v>1</v>
      </c>
      <c r="D16" s="1">
        <f t="shared" si="0"/>
        <v>0.6</v>
      </c>
      <c r="E16" s="13">
        <v>1</v>
      </c>
      <c r="F16" s="3">
        <v>65</v>
      </c>
      <c r="G16" s="4">
        <f t="shared" si="1"/>
        <v>39</v>
      </c>
      <c r="H16" t="s">
        <v>48</v>
      </c>
      <c r="I16" s="40"/>
    </row>
    <row r="17" spans="1:12" x14ac:dyDescent="0.3">
      <c r="A17" s="18">
        <v>44155</v>
      </c>
      <c r="B17" s="1">
        <v>0.6</v>
      </c>
      <c r="C17" s="1">
        <v>1.6</v>
      </c>
      <c r="D17" s="1">
        <f t="shared" si="0"/>
        <v>0.96</v>
      </c>
      <c r="E17" s="13">
        <v>1</v>
      </c>
      <c r="F17" s="3">
        <v>65</v>
      </c>
      <c r="G17" s="4">
        <f t="shared" si="1"/>
        <v>62.4</v>
      </c>
      <c r="H17" t="s">
        <v>46</v>
      </c>
      <c r="I17" s="15" t="s">
        <v>25</v>
      </c>
      <c r="J17" t="s">
        <v>73</v>
      </c>
    </row>
    <row r="18" spans="1:12" x14ac:dyDescent="0.3">
      <c r="A18" s="18"/>
      <c r="B18" s="1">
        <v>0.6</v>
      </c>
      <c r="C18" s="1">
        <v>1.6</v>
      </c>
      <c r="D18" s="1">
        <f t="shared" si="0"/>
        <v>0.96</v>
      </c>
      <c r="E18" s="13">
        <v>1</v>
      </c>
      <c r="F18" s="3">
        <v>65</v>
      </c>
      <c r="G18" s="4">
        <f t="shared" si="1"/>
        <v>62.4</v>
      </c>
      <c r="H18" t="s">
        <v>49</v>
      </c>
      <c r="I18" t="s">
        <v>25</v>
      </c>
      <c r="J18" t="s">
        <v>73</v>
      </c>
    </row>
    <row r="19" spans="1:12" x14ac:dyDescent="0.3">
      <c r="A19" s="18">
        <v>44159</v>
      </c>
      <c r="B19" s="1">
        <v>0.6</v>
      </c>
      <c r="C19" s="1">
        <v>1.3</v>
      </c>
      <c r="D19" s="1">
        <f t="shared" si="0"/>
        <v>0.78</v>
      </c>
      <c r="E19" s="13">
        <v>1</v>
      </c>
      <c r="F19" s="3">
        <v>65</v>
      </c>
      <c r="G19" s="4">
        <f t="shared" si="1"/>
        <v>50.7</v>
      </c>
      <c r="H19" t="s">
        <v>34</v>
      </c>
      <c r="I19" t="s">
        <v>25</v>
      </c>
      <c r="J19" t="s">
        <v>73</v>
      </c>
    </row>
    <row r="20" spans="1:12" x14ac:dyDescent="0.3">
      <c r="A20" s="18"/>
      <c r="B20" s="1">
        <v>0.6</v>
      </c>
      <c r="C20" s="1">
        <v>1.3</v>
      </c>
      <c r="D20" s="1">
        <f t="shared" si="0"/>
        <v>0.78</v>
      </c>
      <c r="E20" s="13">
        <v>1</v>
      </c>
      <c r="F20" s="3">
        <v>65</v>
      </c>
      <c r="G20" s="4">
        <f t="shared" si="1"/>
        <v>50.7</v>
      </c>
      <c r="H20" t="s">
        <v>13</v>
      </c>
      <c r="I20" t="s">
        <v>50</v>
      </c>
      <c r="J20" t="s">
        <v>73</v>
      </c>
    </row>
    <row r="21" spans="1:12" x14ac:dyDescent="0.3">
      <c r="A21" s="18">
        <v>44160</v>
      </c>
      <c r="B21" s="1">
        <v>0.6</v>
      </c>
      <c r="C21" s="1">
        <v>1.6</v>
      </c>
      <c r="D21" s="1">
        <f t="shared" si="0"/>
        <v>0.96</v>
      </c>
      <c r="E21" s="13">
        <v>1</v>
      </c>
      <c r="F21" s="3">
        <v>65</v>
      </c>
      <c r="G21" s="4">
        <f t="shared" si="1"/>
        <v>62.4</v>
      </c>
      <c r="H21" t="s">
        <v>13</v>
      </c>
      <c r="I21" t="s">
        <v>25</v>
      </c>
      <c r="J21" t="s">
        <v>73</v>
      </c>
    </row>
    <row r="22" spans="1:12" x14ac:dyDescent="0.3">
      <c r="A22" s="18">
        <v>44162</v>
      </c>
      <c r="B22" s="1">
        <v>0.6</v>
      </c>
      <c r="C22" s="1">
        <v>1.3</v>
      </c>
      <c r="D22" s="1">
        <f>C22*B22</f>
        <v>0.78</v>
      </c>
      <c r="E22" s="13">
        <v>1</v>
      </c>
      <c r="F22" s="3">
        <v>65</v>
      </c>
      <c r="G22" s="4">
        <f t="shared" si="1"/>
        <v>50.7</v>
      </c>
      <c r="H22" t="s">
        <v>51</v>
      </c>
      <c r="I22" t="s">
        <v>25</v>
      </c>
      <c r="J22" t="s">
        <v>73</v>
      </c>
    </row>
    <row r="23" spans="1:12" x14ac:dyDescent="0.3">
      <c r="A23" s="18">
        <v>44163</v>
      </c>
      <c r="B23" s="1">
        <v>0.6</v>
      </c>
      <c r="C23" s="1">
        <v>1.6</v>
      </c>
      <c r="D23" s="1">
        <f t="shared" ref="D23:D40" si="2">C23*B23</f>
        <v>0.96</v>
      </c>
      <c r="E23" s="13">
        <v>1</v>
      </c>
      <c r="F23" s="3">
        <v>65</v>
      </c>
      <c r="G23" s="4"/>
      <c r="H23" t="s">
        <v>13</v>
      </c>
      <c r="I23" t="s">
        <v>25</v>
      </c>
      <c r="J23" t="s">
        <v>73</v>
      </c>
      <c r="K23" t="s">
        <v>75</v>
      </c>
    </row>
    <row r="24" spans="1:12" x14ac:dyDescent="0.3">
      <c r="A24" s="18">
        <v>44164</v>
      </c>
      <c r="B24" s="1">
        <v>0.6</v>
      </c>
      <c r="C24" s="1">
        <v>1.6</v>
      </c>
      <c r="D24" s="1">
        <f t="shared" si="2"/>
        <v>0.96</v>
      </c>
      <c r="E24" s="13">
        <v>1</v>
      </c>
      <c r="F24" s="3">
        <v>65</v>
      </c>
      <c r="G24" s="4">
        <f t="shared" si="1"/>
        <v>62.4</v>
      </c>
      <c r="H24" t="s">
        <v>46</v>
      </c>
      <c r="I24" t="s">
        <v>45</v>
      </c>
      <c r="J24" t="s">
        <v>73</v>
      </c>
    </row>
    <row r="25" spans="1:12" x14ac:dyDescent="0.3">
      <c r="A25" s="18">
        <v>44164</v>
      </c>
      <c r="B25" s="1">
        <v>0.6</v>
      </c>
      <c r="C25" s="1">
        <v>1.2</v>
      </c>
      <c r="D25" s="1">
        <f t="shared" si="2"/>
        <v>0.72</v>
      </c>
      <c r="E25" s="13">
        <v>1</v>
      </c>
      <c r="F25" s="3">
        <v>65</v>
      </c>
      <c r="G25" s="4">
        <f t="shared" si="1"/>
        <v>46.8</v>
      </c>
      <c r="H25" t="s">
        <v>52</v>
      </c>
      <c r="I25" t="s">
        <v>45</v>
      </c>
      <c r="J25" t="s">
        <v>73</v>
      </c>
    </row>
    <row r="26" spans="1:12" x14ac:dyDescent="0.3">
      <c r="A26" s="18">
        <v>44164</v>
      </c>
      <c r="B26" s="1">
        <v>0.6</v>
      </c>
      <c r="C26" s="1">
        <v>1</v>
      </c>
      <c r="D26" s="1">
        <f t="shared" si="2"/>
        <v>0.6</v>
      </c>
      <c r="E26" s="13">
        <v>1</v>
      </c>
      <c r="F26" s="3">
        <v>65</v>
      </c>
      <c r="G26" s="4">
        <f t="shared" si="1"/>
        <v>39</v>
      </c>
      <c r="H26" t="s">
        <v>48</v>
      </c>
    </row>
    <row r="27" spans="1:12" x14ac:dyDescent="0.3">
      <c r="A27" s="18">
        <v>44164</v>
      </c>
      <c r="B27" s="1">
        <v>0.7</v>
      </c>
      <c r="C27" s="1">
        <v>1.7</v>
      </c>
      <c r="D27" s="1">
        <f t="shared" si="2"/>
        <v>1.19</v>
      </c>
      <c r="E27" s="13">
        <v>1</v>
      </c>
      <c r="F27" s="3">
        <v>65</v>
      </c>
      <c r="G27" s="4">
        <f t="shared" si="1"/>
        <v>77.349999999999994</v>
      </c>
      <c r="H27" t="s">
        <v>53</v>
      </c>
      <c r="I27" t="s">
        <v>56</v>
      </c>
      <c r="K27" t="s">
        <v>73</v>
      </c>
    </row>
    <row r="28" spans="1:12" x14ac:dyDescent="0.3">
      <c r="A28" s="18">
        <v>44165</v>
      </c>
      <c r="B28" s="1">
        <v>0.6</v>
      </c>
      <c r="C28" s="1">
        <v>1</v>
      </c>
      <c r="D28" s="1">
        <f t="shared" si="2"/>
        <v>0.6</v>
      </c>
      <c r="E28" s="13">
        <v>1</v>
      </c>
      <c r="F28" s="3">
        <v>65</v>
      </c>
      <c r="G28" s="4">
        <f t="shared" si="1"/>
        <v>39</v>
      </c>
      <c r="H28" t="s">
        <v>54</v>
      </c>
      <c r="I28" t="s">
        <v>25</v>
      </c>
      <c r="K28" t="s">
        <v>73</v>
      </c>
    </row>
    <row r="29" spans="1:12" x14ac:dyDescent="0.3">
      <c r="A29" s="25">
        <v>44165</v>
      </c>
      <c r="B29" s="26">
        <v>0.6</v>
      </c>
      <c r="C29" s="26">
        <v>1.6</v>
      </c>
      <c r="D29" s="26">
        <f t="shared" si="2"/>
        <v>0.96</v>
      </c>
      <c r="E29" s="27">
        <v>1</v>
      </c>
      <c r="F29" s="28">
        <v>65</v>
      </c>
      <c r="G29" s="4">
        <f t="shared" si="1"/>
        <v>62.4</v>
      </c>
      <c r="H29" s="29" t="s">
        <v>13</v>
      </c>
      <c r="I29" s="29" t="s">
        <v>25</v>
      </c>
      <c r="J29" s="29"/>
      <c r="K29" s="29"/>
      <c r="L29" t="s">
        <v>76</v>
      </c>
    </row>
    <row r="30" spans="1:12" x14ac:dyDescent="0.3">
      <c r="A30" s="18">
        <v>44165</v>
      </c>
      <c r="B30" s="1">
        <v>0.6</v>
      </c>
      <c r="C30" s="1">
        <v>1.3</v>
      </c>
      <c r="D30" s="1">
        <f t="shared" si="2"/>
        <v>0.78</v>
      </c>
      <c r="E30" s="13">
        <v>3</v>
      </c>
      <c r="F30" s="3">
        <v>65</v>
      </c>
      <c r="G30" s="4">
        <f t="shared" si="1"/>
        <v>152.1</v>
      </c>
      <c r="H30" t="s">
        <v>55</v>
      </c>
      <c r="I30" t="s">
        <v>57</v>
      </c>
      <c r="K30" t="s">
        <v>73</v>
      </c>
    </row>
    <row r="31" spans="1:12" x14ac:dyDescent="0.3">
      <c r="A31" s="18">
        <v>44165</v>
      </c>
      <c r="B31" s="1">
        <v>0.55000000000000004</v>
      </c>
      <c r="C31" s="1">
        <v>0.8</v>
      </c>
      <c r="D31" s="1">
        <f t="shared" si="2"/>
        <v>0.44000000000000006</v>
      </c>
      <c r="E31" s="13">
        <v>1</v>
      </c>
      <c r="F31" s="3">
        <v>65</v>
      </c>
      <c r="G31" s="4">
        <f t="shared" si="1"/>
        <v>28.600000000000005</v>
      </c>
      <c r="H31" t="s">
        <v>40</v>
      </c>
      <c r="I31" s="46" t="s">
        <v>74</v>
      </c>
      <c r="K31" t="s">
        <v>73</v>
      </c>
    </row>
    <row r="32" spans="1:12" x14ac:dyDescent="0.3">
      <c r="A32" s="18">
        <v>44165</v>
      </c>
      <c r="B32" s="1">
        <v>0.55000000000000004</v>
      </c>
      <c r="C32" s="1">
        <v>1.3</v>
      </c>
      <c r="D32" s="1">
        <f t="shared" si="2"/>
        <v>0.71500000000000008</v>
      </c>
      <c r="E32" s="13">
        <v>1</v>
      </c>
      <c r="F32" s="3">
        <v>65</v>
      </c>
      <c r="G32" s="4">
        <f t="shared" si="1"/>
        <v>46.475000000000009</v>
      </c>
      <c r="H32" t="s">
        <v>40</v>
      </c>
      <c r="I32" s="46"/>
      <c r="K32" t="s">
        <v>73</v>
      </c>
    </row>
    <row r="33" spans="1:11" x14ac:dyDescent="0.3">
      <c r="A33" s="18">
        <v>44165</v>
      </c>
      <c r="B33" s="1">
        <v>0.6</v>
      </c>
      <c r="C33" s="1">
        <v>1.2</v>
      </c>
      <c r="D33" s="1">
        <f t="shared" si="2"/>
        <v>0.72</v>
      </c>
      <c r="E33" s="13">
        <v>1</v>
      </c>
      <c r="F33" s="3">
        <v>65</v>
      </c>
      <c r="G33" s="4">
        <f t="shared" si="1"/>
        <v>46.8</v>
      </c>
      <c r="H33" t="s">
        <v>12</v>
      </c>
      <c r="I33" s="21" t="s">
        <v>25</v>
      </c>
      <c r="K33" t="s">
        <v>73</v>
      </c>
    </row>
    <row r="34" spans="1:11" ht="28.8" x14ac:dyDescent="0.3">
      <c r="A34" s="18">
        <v>44167</v>
      </c>
      <c r="B34" s="1">
        <v>0.91</v>
      </c>
      <c r="C34" s="1">
        <v>1.8</v>
      </c>
      <c r="D34" s="1">
        <f t="shared" si="2"/>
        <v>1.6380000000000001</v>
      </c>
      <c r="E34" s="13">
        <v>1</v>
      </c>
      <c r="F34" s="3">
        <v>65</v>
      </c>
      <c r="G34" s="4">
        <f t="shared" si="1"/>
        <v>106.47000000000001</v>
      </c>
      <c r="H34" t="s">
        <v>34</v>
      </c>
      <c r="I34" s="24" t="s">
        <v>63</v>
      </c>
      <c r="J34" s="24" t="s">
        <v>58</v>
      </c>
    </row>
    <row r="35" spans="1:11" x14ac:dyDescent="0.3">
      <c r="A35" s="18">
        <v>44169</v>
      </c>
      <c r="B35" s="1">
        <v>0.73</v>
      </c>
      <c r="C35" s="1">
        <v>1.65</v>
      </c>
      <c r="D35" s="1">
        <f t="shared" si="2"/>
        <v>1.2044999999999999</v>
      </c>
      <c r="E35" s="13">
        <v>1</v>
      </c>
      <c r="F35" s="3">
        <v>65</v>
      </c>
      <c r="G35" s="4">
        <f t="shared" si="1"/>
        <v>78.29249999999999</v>
      </c>
      <c r="H35" t="s">
        <v>59</v>
      </c>
      <c r="I35" t="s">
        <v>60</v>
      </c>
    </row>
    <row r="36" spans="1:11" x14ac:dyDescent="0.3">
      <c r="A36" s="18">
        <v>44172</v>
      </c>
      <c r="B36" s="1">
        <v>0.5</v>
      </c>
      <c r="C36" s="1">
        <v>1.5</v>
      </c>
      <c r="D36" s="1">
        <f t="shared" si="2"/>
        <v>0.75</v>
      </c>
      <c r="E36" s="13">
        <v>1</v>
      </c>
      <c r="F36" s="3">
        <v>65</v>
      </c>
      <c r="G36" s="4">
        <f t="shared" si="1"/>
        <v>48.75</v>
      </c>
      <c r="H36" t="s">
        <v>46</v>
      </c>
      <c r="I36" t="s">
        <v>61</v>
      </c>
    </row>
    <row r="37" spans="1:11" x14ac:dyDescent="0.3">
      <c r="A37" s="18">
        <v>44173</v>
      </c>
      <c r="B37" s="1">
        <v>0.6</v>
      </c>
      <c r="C37" s="1">
        <v>1.6</v>
      </c>
      <c r="D37" s="1">
        <f t="shared" si="2"/>
        <v>0.96</v>
      </c>
      <c r="E37" s="13">
        <v>1</v>
      </c>
      <c r="F37" s="3">
        <v>65</v>
      </c>
      <c r="G37" s="4">
        <f t="shared" si="1"/>
        <v>62.4</v>
      </c>
      <c r="H37" t="s">
        <v>62</v>
      </c>
      <c r="I37" t="s">
        <v>50</v>
      </c>
    </row>
    <row r="38" spans="1:11" x14ac:dyDescent="0.3">
      <c r="A38" s="18"/>
      <c r="B38" s="1">
        <v>0.5</v>
      </c>
      <c r="C38" s="1">
        <v>1.4</v>
      </c>
      <c r="D38" s="1">
        <f t="shared" si="2"/>
        <v>0.7</v>
      </c>
      <c r="E38" s="13">
        <v>1</v>
      </c>
      <c r="F38" s="3">
        <v>65</v>
      </c>
      <c r="G38" s="4">
        <f t="shared" si="1"/>
        <v>45.5</v>
      </c>
      <c r="H38" t="s">
        <v>46</v>
      </c>
      <c r="I38" t="s">
        <v>64</v>
      </c>
    </row>
    <row r="39" spans="1:11" x14ac:dyDescent="0.3">
      <c r="A39" s="18">
        <v>44174</v>
      </c>
      <c r="B39" s="1">
        <v>0.6</v>
      </c>
      <c r="C39" s="1">
        <v>1.6</v>
      </c>
      <c r="D39" s="1">
        <f t="shared" si="2"/>
        <v>0.96</v>
      </c>
      <c r="E39" s="13">
        <v>1</v>
      </c>
      <c r="F39" s="3">
        <v>65</v>
      </c>
      <c r="G39" s="4">
        <f t="shared" si="1"/>
        <v>62.4</v>
      </c>
      <c r="H39" t="s">
        <v>13</v>
      </c>
      <c r="I39" t="s">
        <v>25</v>
      </c>
    </row>
    <row r="40" spans="1:11" x14ac:dyDescent="0.3">
      <c r="A40" s="18" t="s">
        <v>28</v>
      </c>
      <c r="B40" s="1"/>
      <c r="C40" s="1"/>
      <c r="D40" s="1">
        <f t="shared" si="2"/>
        <v>0</v>
      </c>
      <c r="E40" s="13">
        <v>30</v>
      </c>
      <c r="F40" s="3">
        <v>5</v>
      </c>
      <c r="G40" s="4">
        <f>F40*E40</f>
        <v>150</v>
      </c>
      <c r="H40" s="23" t="s">
        <v>69</v>
      </c>
    </row>
    <row r="41" spans="1:11" x14ac:dyDescent="0.3">
      <c r="A41" s="33" t="s">
        <v>18</v>
      </c>
      <c r="B41" s="33"/>
      <c r="C41" s="33"/>
      <c r="D41" s="33"/>
      <c r="E41" s="33"/>
      <c r="F41" s="33"/>
      <c r="G41" s="4">
        <f>SUM(G2:G40)</f>
        <v>2564.5875000000005</v>
      </c>
    </row>
    <row r="42" spans="1:11" x14ac:dyDescent="0.3">
      <c r="A42" s="42" t="s">
        <v>65</v>
      </c>
      <c r="B42" s="42"/>
      <c r="C42" s="42"/>
      <c r="D42" s="42"/>
      <c r="E42" s="42"/>
      <c r="F42" s="42"/>
      <c r="G42" s="4">
        <f>95+170+279+240+160</f>
        <v>944</v>
      </c>
    </row>
    <row r="43" spans="1:11" x14ac:dyDescent="0.3">
      <c r="A43" s="43" t="s">
        <v>30</v>
      </c>
      <c r="B43" s="44"/>
      <c r="C43" s="44"/>
      <c r="D43" s="44"/>
      <c r="E43" s="44"/>
      <c r="F43" s="45"/>
      <c r="G43" s="4">
        <f>G41-G42</f>
        <v>1620.5875000000005</v>
      </c>
    </row>
    <row r="44" spans="1:11" x14ac:dyDescent="0.3">
      <c r="A44" s="42" t="s">
        <v>66</v>
      </c>
      <c r="B44" s="42"/>
      <c r="C44" s="42"/>
      <c r="D44" s="42"/>
      <c r="E44" s="42"/>
      <c r="F44" s="42"/>
      <c r="G44" s="4">
        <f>30+30+37</f>
        <v>97</v>
      </c>
      <c r="H44" s="23" t="s">
        <v>68</v>
      </c>
    </row>
    <row r="45" spans="1:11" x14ac:dyDescent="0.3">
      <c r="A45" s="42" t="s">
        <v>67</v>
      </c>
      <c r="B45" s="42"/>
      <c r="C45" s="42"/>
      <c r="D45" s="42"/>
      <c r="E45" s="42"/>
      <c r="F45" s="42"/>
      <c r="G45" s="22">
        <f>G44+G43</f>
        <v>1717.5875000000005</v>
      </c>
    </row>
  </sheetData>
  <mergeCells count="7">
    <mergeCell ref="A45:F45"/>
    <mergeCell ref="I15:I16"/>
    <mergeCell ref="I31:I32"/>
    <mergeCell ref="A41:F41"/>
    <mergeCell ref="A42:F42"/>
    <mergeCell ref="A43:F43"/>
    <mergeCell ref="A44:F4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27-10 --- 9-12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1650</dc:creator>
  <cp:lastModifiedBy>Admin</cp:lastModifiedBy>
  <cp:lastPrinted>2020-12-13T02:40:53Z</cp:lastPrinted>
  <dcterms:created xsi:type="dcterms:W3CDTF">2020-05-16T12:02:15Z</dcterms:created>
  <dcterms:modified xsi:type="dcterms:W3CDTF">2020-12-17T08:41:07Z</dcterms:modified>
</cp:coreProperties>
</file>