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A:\KPI\2026\MASTER ACTION PLAN &amp; TRACKING\C2-P1 &amp; YVF ONBOARDING\"/>
    </mc:Choice>
  </mc:AlternateContent>
  <xr:revisionPtr revIDLastSave="0" documentId="13_ncr:1_{121EFFE8-58D3-40DF-AC46-043C1F93DB20}" xr6:coauthVersionLast="47" xr6:coauthVersionMax="47" xr10:uidLastSave="{00000000-0000-0000-0000-000000000000}"/>
  <bookViews>
    <workbookView xWindow="-110" yWindow="-110" windowWidth="19420" windowHeight="10300" tabRatio="676" xr2:uid="{2A192B02-0904-4193-8B2A-D9DB1C82376E}"/>
  </bookViews>
  <sheets>
    <sheet name="Booking_Records" sheetId="6" r:id="rId1"/>
    <sheet name="Dashboard_Overview" sheetId="4" r:id="rId2"/>
    <sheet name="Customer_Volume" sheetId="2"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0">[10]!'[Module1].MARU'</definedName>
    <definedName name="_1Module1_.MARU" localSheetId="2">[10]!'[Module1].MARU'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0" hidden="1">Booking_Records!$A$32:$J$33</definedName>
    <definedName name="_xlnm._FilterDatabase" localSheetId="2"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0">[30]!ガイドB511</definedName>
    <definedName name="bcvshfbv" localSheetId="2">[30]!ガイドB511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0">[31]!CheckInputData</definedName>
    <definedName name="CheckInputData" localSheetId="2">[31]!CheckInputData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0">[30]!サンプルB513</definedName>
    <definedName name="cvhsgdhgsjk" localSheetId="2">[30]!サンプルB513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0">[31]!CheckInputData</definedName>
    <definedName name="DetailOe" localSheetId="2">[31]!CheckInputData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0">[31]!EndMain</definedName>
    <definedName name="EndMain" localSheetId="2">[31]!EndMain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0">[10]!kurikoshi</definedName>
    <definedName name="ff" localSheetId="2">[10]!kurikoshi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0">[50]!MARU</definedName>
    <definedName name="Gロジ" localSheetId="2">[50]!MARU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0">[10]!mi_blue</definedName>
    <definedName name="hh" localSheetId="2">[10]!mi_blue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0">[51]!Module1.MARU</definedName>
    <definedName name="ii" localSheetId="2">[51]!Module1.MARU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0">[52]!Process</definedName>
    <definedName name="jj" localSheetId="2">[52]!Process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0">[51]!Question1</definedName>
    <definedName name="kk" localSheetId="2">[51]!Question1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0">[10]!kurikoshi</definedName>
    <definedName name="kurikoshi" localSheetId="2">[10]!kurikoshi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0">[50]!SANKAKU</definedName>
    <definedName name="ll" localSheetId="2">[50]!SANKAKU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0">[50]!MARU</definedName>
    <definedName name="MARU" localSheetId="2">[50]!MARU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0">[10]!mi</definedName>
    <definedName name="mi" localSheetId="2">[10]!mi</definedName>
    <definedName name="mi" localSheetId="5">[10]!mi</definedName>
    <definedName name="mi">[10]!mi</definedName>
    <definedName name="mi_blue" localSheetId="0">[10]!mi_blue</definedName>
    <definedName name="mi_blue" localSheetId="2">[10]!mi_blue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0">[51]!Module1.MARU</definedName>
    <definedName name="Module1.MARU" localSheetId="2">[51]!Module1.MARU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0">[52]!Process</definedName>
    <definedName name="Process" localSheetId="2">[52]!Process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0">[51]!Question1</definedName>
    <definedName name="Question1" localSheetId="2">[51]!Question1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0">[50]!SANKAKU</definedName>
    <definedName name="SANKAKU" localSheetId="2">[50]!SANKAKU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0">[30]!ガイドA011</definedName>
    <definedName name="ガイドA011" localSheetId="2">[30]!ガイドA011</definedName>
    <definedName name="ガイドA011" localSheetId="5">[30]!ガイドA011</definedName>
    <definedName name="ガイドA011">[30]!ガイドA011</definedName>
    <definedName name="ガイドA111" localSheetId="0">[30]!ガイドA111</definedName>
    <definedName name="ガイドA111" localSheetId="2">[30]!ガイドA111</definedName>
    <definedName name="ガイドA111" localSheetId="5">[30]!ガイドA111</definedName>
    <definedName name="ガイドA111">[30]!ガイドA111</definedName>
    <definedName name="ガイドA121" localSheetId="0">[30]!ガイドA121</definedName>
    <definedName name="ガイドA121" localSheetId="2">[30]!ガイドA121</definedName>
    <definedName name="ガイドA121" localSheetId="5">[30]!ガイドA121</definedName>
    <definedName name="ガイドA121">[30]!ガイドA121</definedName>
    <definedName name="ガイドA131" localSheetId="0">[30]!ガイドA131</definedName>
    <definedName name="ガイドA131" localSheetId="2">[30]!ガイドA131</definedName>
    <definedName name="ガイドA131" localSheetId="5">[30]!ガイドA131</definedName>
    <definedName name="ガイドA131">[30]!ガイドA131</definedName>
    <definedName name="ガイドA132" localSheetId="0">[30]!ガイドA132</definedName>
    <definedName name="ガイドA132" localSheetId="2">[30]!ガイドA132</definedName>
    <definedName name="ガイドA132" localSheetId="5">[30]!ガイドA132</definedName>
    <definedName name="ガイドA132">[30]!ガイドA132</definedName>
    <definedName name="ガイドB011" localSheetId="0">[30]!ガイドB011</definedName>
    <definedName name="ガイドB011" localSheetId="2">[30]!ガイドB011</definedName>
    <definedName name="ガイドB011" localSheetId="5">[30]!ガイドB011</definedName>
    <definedName name="ガイドB011">[30]!ガイドB011</definedName>
    <definedName name="ガイドB021" localSheetId="0">[30]!ガイドB021</definedName>
    <definedName name="ガイドB021" localSheetId="2">[30]!ガイドB021</definedName>
    <definedName name="ガイドB021" localSheetId="5">[30]!ガイドB021</definedName>
    <definedName name="ガイドB021">[30]!ガイドB021</definedName>
    <definedName name="ガイドB111" localSheetId="0">[30]!ガイドB111</definedName>
    <definedName name="ガイドB111" localSheetId="2">[30]!ガイドB111</definedName>
    <definedName name="ガイドB111" localSheetId="5">[30]!ガイドB111</definedName>
    <definedName name="ガイドB111">[30]!ガイドB111</definedName>
    <definedName name="ガイドB121" localSheetId="0">[30]!ガイドB121</definedName>
    <definedName name="ガイドB121" localSheetId="2">[30]!ガイドB121</definedName>
    <definedName name="ガイドB121" localSheetId="5">[30]!ガイドB121</definedName>
    <definedName name="ガイドB121">[30]!ガイドB121</definedName>
    <definedName name="ガイドB211" localSheetId="0">[30]!ガイドB211</definedName>
    <definedName name="ガイドB211" localSheetId="2">[30]!ガイドB211</definedName>
    <definedName name="ガイドB211" localSheetId="5">[30]!ガイドB211</definedName>
    <definedName name="ガイドB211">[30]!ガイドB211</definedName>
    <definedName name="ガイドB212" localSheetId="0">[30]!ガイドB212</definedName>
    <definedName name="ガイドB212" localSheetId="2">[30]!ガイドB212</definedName>
    <definedName name="ガイドB212" localSheetId="5">[30]!ガイドB212</definedName>
    <definedName name="ガイドB212">[30]!ガイドB212</definedName>
    <definedName name="ガイドB311" localSheetId="0">[30]!ガイドB311</definedName>
    <definedName name="ガイドB311" localSheetId="2">[30]!ガイドB311</definedName>
    <definedName name="ガイドB311" localSheetId="5">[30]!ガイドB311</definedName>
    <definedName name="ガイドB311">[30]!ガイドB311</definedName>
    <definedName name="ガイドB321" localSheetId="0">[30]!ガイドB321</definedName>
    <definedName name="ガイドB321" localSheetId="2">[30]!ガイドB321</definedName>
    <definedName name="ガイドB321" localSheetId="5">[30]!ガイドB321</definedName>
    <definedName name="ガイドB321">[30]!ガイドB321</definedName>
    <definedName name="ガイドB331" localSheetId="0">[30]!ガイドB331</definedName>
    <definedName name="ガイドB331" localSheetId="2">[30]!ガイドB331</definedName>
    <definedName name="ガイドB331" localSheetId="5">[30]!ガイドB331</definedName>
    <definedName name="ガイドB331">[30]!ガイドB331</definedName>
    <definedName name="ガイドB332" localSheetId="0">[30]!ガイドB332</definedName>
    <definedName name="ガイドB332" localSheetId="2">[30]!ガイドB332</definedName>
    <definedName name="ガイドB332" localSheetId="5">[30]!ガイドB332</definedName>
    <definedName name="ガイドB332">[30]!ガイドB332</definedName>
    <definedName name="ガイドB411" localSheetId="0">[30]!ガイドB411</definedName>
    <definedName name="ガイドB411" localSheetId="2">[30]!ガイドB411</definedName>
    <definedName name="ガイドB411" localSheetId="5">[30]!ガイドB411</definedName>
    <definedName name="ガイドB411">[30]!ガイドB411</definedName>
    <definedName name="ガイドB421" localSheetId="0">[30]!ガイドB421</definedName>
    <definedName name="ガイドB421" localSheetId="2">[30]!ガイドB421</definedName>
    <definedName name="ガイドB421" localSheetId="5">[30]!ガイドB421</definedName>
    <definedName name="ガイドB421">[30]!ガイドB421</definedName>
    <definedName name="ガイドB422" localSheetId="0">[30]!ガイドB422</definedName>
    <definedName name="ガイドB422" localSheetId="2">[30]!ガイドB422</definedName>
    <definedName name="ガイドB422" localSheetId="5">[30]!ガイドB422</definedName>
    <definedName name="ガイドB422">[30]!ガイドB422</definedName>
    <definedName name="ガイドB511" localSheetId="0">[30]!ガイドB511</definedName>
    <definedName name="ガイドB511" localSheetId="2">[30]!ガイドB511</definedName>
    <definedName name="ガイドB511" localSheetId="5">[30]!ガイドB511</definedName>
    <definedName name="ガイドB511">[30]!ガイドB511</definedName>
    <definedName name="ガイドB512" localSheetId="0">[30]!ガイドB512</definedName>
    <definedName name="ガイドB512" localSheetId="2">[30]!ガイドB512</definedName>
    <definedName name="ガイドB512" localSheetId="5">[30]!ガイドB512</definedName>
    <definedName name="ガイドB512">[30]!ガイドB512</definedName>
    <definedName name="ガイドB513" localSheetId="0">[30]!ガイドB513</definedName>
    <definedName name="ガイドB513" localSheetId="2">[30]!ガイドB513</definedName>
    <definedName name="ガイドB513" localSheetId="5">[30]!ガイドB513</definedName>
    <definedName name="ガイドB513">[30]!ガイドB513</definedName>
    <definedName name="ガイドB514" localSheetId="0">[30]!ガイドB514</definedName>
    <definedName name="ガイドB514" localSheetId="2">[30]!ガイドB514</definedName>
    <definedName name="ガイドB514" localSheetId="5">[30]!ガイドB514</definedName>
    <definedName name="ガイドB514">[30]!ガイドB514</definedName>
    <definedName name="ガイドB611" localSheetId="0">[30]!ガイドB611</definedName>
    <definedName name="ガイドB611" localSheetId="2">[30]!ガイドB611</definedName>
    <definedName name="ガイドB611" localSheetId="5">[30]!ガイドB611</definedName>
    <definedName name="ガイドB611">[30]!ガイドB611</definedName>
    <definedName name="ガイドB621" localSheetId="0">[30]!ガイドB621</definedName>
    <definedName name="ガイドB621" localSheetId="2">[30]!ガイドB621</definedName>
    <definedName name="ガイドB621" localSheetId="5">[30]!ガイドB621</definedName>
    <definedName name="ガイドB621">[30]!ガイドB621</definedName>
    <definedName name="ガイドB711" localSheetId="0">[30]!ガイドB711</definedName>
    <definedName name="ガイドB711" localSheetId="2">[30]!ガイドB711</definedName>
    <definedName name="ガイドB711" localSheetId="5">[30]!ガイドB711</definedName>
    <definedName name="ガイドB711">[30]!ガイドB711</definedName>
    <definedName name="ガイドB721" localSheetId="0">[30]!ガイドB721</definedName>
    <definedName name="ガイドB721" localSheetId="2">[30]!ガイドB721</definedName>
    <definedName name="ガイドB721" localSheetId="5">[30]!ガイドB721</definedName>
    <definedName name="ガイドB721">[30]!ガイドB721</definedName>
    <definedName name="ガイドB731" localSheetId="0">[30]!ガイドB731</definedName>
    <definedName name="ガイドB731" localSheetId="2">[30]!ガイドB731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0">[30]!サンプルA111</definedName>
    <definedName name="サンプルA111" localSheetId="2">[30]!サンプルA111</definedName>
    <definedName name="サンプルA111" localSheetId="5">[30]!サンプルA111</definedName>
    <definedName name="サンプルA111">[30]!サンプルA111</definedName>
    <definedName name="サンプルA121" localSheetId="0">[30]!サンプルA121</definedName>
    <definedName name="サンプルA121" localSheetId="2">[30]!サンプルA121</definedName>
    <definedName name="サンプルA121" localSheetId="5">[30]!サンプルA121</definedName>
    <definedName name="サンプルA121">[30]!サンプルA121</definedName>
    <definedName name="サンプルA131" localSheetId="0">[30]!サンプルA131</definedName>
    <definedName name="サンプルA131" localSheetId="2">[30]!サンプルA131</definedName>
    <definedName name="サンプルA131" localSheetId="5">[30]!サンプルA131</definedName>
    <definedName name="サンプルA131">[30]!サンプルA131</definedName>
    <definedName name="サンプルA132" localSheetId="0">[30]!サンプルA132</definedName>
    <definedName name="サンプルA132" localSheetId="2">[30]!サンプルA132</definedName>
    <definedName name="サンプルA132" localSheetId="5">[30]!サンプルA132</definedName>
    <definedName name="サンプルA132">[30]!サンプルA132</definedName>
    <definedName name="サンプルB111" localSheetId="0">[30]!サンプルB111</definedName>
    <definedName name="サンプルB111" localSheetId="2">[30]!サンプルB111</definedName>
    <definedName name="サンプルB111" localSheetId="5">[30]!サンプルB111</definedName>
    <definedName name="サンプルB111">[30]!サンプルB111</definedName>
    <definedName name="サンプルB121" localSheetId="0">[30]!サンプルB121</definedName>
    <definedName name="サンプルB121" localSheetId="2">[30]!サンプルB121</definedName>
    <definedName name="サンプルB121" localSheetId="5">[30]!サンプルB121</definedName>
    <definedName name="サンプルB121">[30]!サンプルB121</definedName>
    <definedName name="サンプルB211" localSheetId="0">[30]!サンプルB211</definedName>
    <definedName name="サンプルB211" localSheetId="2">[30]!サンプルB211</definedName>
    <definedName name="サンプルB211" localSheetId="5">[30]!サンプルB211</definedName>
    <definedName name="サンプルB211">[30]!サンプルB211</definedName>
    <definedName name="サンプルB212" localSheetId="0">[30]!サンプルB212</definedName>
    <definedName name="サンプルB212" localSheetId="2">[30]!サンプルB212</definedName>
    <definedName name="サンプルB212" localSheetId="5">[30]!サンプルB212</definedName>
    <definedName name="サンプルB212">[30]!サンプルB212</definedName>
    <definedName name="サンプルB311" localSheetId="0">[30]!サンプルB311</definedName>
    <definedName name="サンプルB311" localSheetId="2">[30]!サンプルB311</definedName>
    <definedName name="サンプルB311" localSheetId="5">[30]!サンプルB311</definedName>
    <definedName name="サンプルB311">[30]!サンプルB311</definedName>
    <definedName name="サンプルB321" localSheetId="0">[30]!サンプルB321</definedName>
    <definedName name="サンプルB321" localSheetId="2">[30]!サンプルB321</definedName>
    <definedName name="サンプルB321" localSheetId="5">[30]!サンプルB321</definedName>
    <definedName name="サンプルB321">[30]!サンプルB321</definedName>
    <definedName name="サンプルB331" localSheetId="0">[30]!サンプルB331</definedName>
    <definedName name="サンプルB331" localSheetId="2">[30]!サンプルB331</definedName>
    <definedName name="サンプルB331" localSheetId="5">[30]!サンプルB331</definedName>
    <definedName name="サンプルB331">[30]!サンプルB331</definedName>
    <definedName name="サンプルB411" localSheetId="0">[30]!サンプルB411</definedName>
    <definedName name="サンプルB411" localSheetId="2">[30]!サンプルB411</definedName>
    <definedName name="サンプルB411" localSheetId="5">[30]!サンプルB411</definedName>
    <definedName name="サンプルB411">[30]!サンプルB411</definedName>
    <definedName name="サンプルB421" localSheetId="0">[30]!サンプルB421</definedName>
    <definedName name="サンプルB421" localSheetId="2">[30]!サンプルB421</definedName>
    <definedName name="サンプルB421" localSheetId="5">[30]!サンプルB421</definedName>
    <definedName name="サンプルB421">[30]!サンプルB421</definedName>
    <definedName name="サンプルB422" localSheetId="0">[30]!サンプルB422</definedName>
    <definedName name="サンプルB422" localSheetId="2">[30]!サンプルB422</definedName>
    <definedName name="サンプルB422" localSheetId="5">[30]!サンプルB422</definedName>
    <definedName name="サンプルB422">[30]!サンプルB422</definedName>
    <definedName name="サンプルB511" localSheetId="0">[30]!サンプルB511</definedName>
    <definedName name="サンプルB511" localSheetId="2">[30]!サンプルB511</definedName>
    <definedName name="サンプルB511" localSheetId="5">[30]!サンプルB511</definedName>
    <definedName name="サンプルB511">[30]!サンプルB511</definedName>
    <definedName name="サンプルB512" localSheetId="0">[30]!サンプルB512</definedName>
    <definedName name="サンプルB512" localSheetId="2">[30]!サンプルB512</definedName>
    <definedName name="サンプルB512" localSheetId="5">[30]!サンプルB512</definedName>
    <definedName name="サンプルB512">[30]!サンプルB512</definedName>
    <definedName name="サンプルB513" localSheetId="0">[30]!サンプルB513</definedName>
    <definedName name="サンプルB513" localSheetId="2">[30]!サンプルB513</definedName>
    <definedName name="サンプルB513" localSheetId="5">[30]!サンプルB513</definedName>
    <definedName name="サンプルB513">[30]!サンプルB513</definedName>
    <definedName name="サンプルB514" localSheetId="0">[30]!サンプルB514</definedName>
    <definedName name="サンプルB514" localSheetId="2">[30]!サンプルB514</definedName>
    <definedName name="サンプルB514" localSheetId="5">[30]!サンプルB514</definedName>
    <definedName name="サンプルB514">[30]!サンプルB514</definedName>
    <definedName name="サンプルB611" localSheetId="0">[30]!サンプルB611</definedName>
    <definedName name="サンプルB611" localSheetId="2">[30]!サンプルB611</definedName>
    <definedName name="サンプルB611" localSheetId="5">[30]!サンプルB611</definedName>
    <definedName name="サンプルB611">[30]!サンプルB611</definedName>
    <definedName name="サンプルB621" localSheetId="0">[30]!サンプルB621</definedName>
    <definedName name="サンプルB621" localSheetId="2">[30]!サンプルB621</definedName>
    <definedName name="サンプルB621" localSheetId="5">[30]!サンプルB621</definedName>
    <definedName name="サンプルB621">[30]!サンプルB621</definedName>
    <definedName name="サンプルB711" localSheetId="0">[30]!サンプルB711</definedName>
    <definedName name="サンプルB711" localSheetId="2">[30]!サンプルB711</definedName>
    <definedName name="サンプルB711" localSheetId="5">[30]!サンプルB711</definedName>
    <definedName name="サンプルB711">[30]!サンプルB711</definedName>
    <definedName name="サンプルB731" localSheetId="0">[30]!サンプルB731</definedName>
    <definedName name="サンプルB731" localSheetId="2">[30]!サンプルB731</definedName>
    <definedName name="サンプルB731" localSheetId="5">[30]!サンプルB731</definedName>
    <definedName name="サンプルB731">[30]!サンプルB731</definedName>
    <definedName name="シｰトA011" localSheetId="0">[30]!シｰトA011</definedName>
    <definedName name="シｰトA011" localSheetId="2">[30]!シｰトA011</definedName>
    <definedName name="シｰトA011" localSheetId="5">[30]!シｰトA011</definedName>
    <definedName name="シｰトA011">[30]!シｰトA011</definedName>
    <definedName name="シｰトA111" localSheetId="0">[30]!シｰトA111</definedName>
    <definedName name="シｰトA111" localSheetId="2">[30]!シｰトA111</definedName>
    <definedName name="シｰトA111" localSheetId="5">[30]!シｰトA111</definedName>
    <definedName name="シｰトA111">[30]!シｰトA111</definedName>
    <definedName name="シｰトA121" localSheetId="0">[30]!シｰトA121</definedName>
    <definedName name="シｰトA121" localSheetId="2">[30]!シｰトA121</definedName>
    <definedName name="シｰトA121" localSheetId="5">[30]!シｰトA121</definedName>
    <definedName name="シｰトA121">[30]!シｰトA121</definedName>
    <definedName name="シｰトA131" localSheetId="0">[30]!シｰトA131</definedName>
    <definedName name="シｰトA131" localSheetId="2">[30]!シｰトA131</definedName>
    <definedName name="シｰトA131" localSheetId="5">[30]!シｰトA131</definedName>
    <definedName name="シｰトA131">[30]!シｰトA131</definedName>
    <definedName name="シｰトA132" localSheetId="0">[30]!シｰトA132</definedName>
    <definedName name="シｰトA132" localSheetId="2">[30]!シｰトA132</definedName>
    <definedName name="シｰトA132" localSheetId="5">[30]!シｰトA132</definedName>
    <definedName name="シｰトA132">[30]!シｰトA132</definedName>
    <definedName name="シｰトB011" localSheetId="0">[30]!シｰトB011</definedName>
    <definedName name="シｰトB011" localSheetId="2">[30]!シｰトB011</definedName>
    <definedName name="シｰトB011" localSheetId="5">[30]!シｰトB011</definedName>
    <definedName name="シｰトB011">[30]!シｰトB011</definedName>
    <definedName name="シｰトB021" localSheetId="0">[30]!シｰトB021</definedName>
    <definedName name="シｰトB021" localSheetId="2">[30]!シｰトB021</definedName>
    <definedName name="シｰトB021" localSheetId="5">[30]!シｰトB021</definedName>
    <definedName name="シｰトB021">[30]!シｰトB021</definedName>
    <definedName name="シｰトB111" localSheetId="0">[30]!シｰトB111</definedName>
    <definedName name="シｰトB111" localSheetId="2">[30]!シｰトB111</definedName>
    <definedName name="シｰトB111" localSheetId="5">[30]!シｰトB111</definedName>
    <definedName name="シｰトB111">[30]!シｰトB111</definedName>
    <definedName name="シｰトB121" localSheetId="0">[30]!シｰトB121</definedName>
    <definedName name="シｰトB121" localSheetId="2">[30]!シｰトB121</definedName>
    <definedName name="シｰトB121" localSheetId="5">[30]!シｰトB121</definedName>
    <definedName name="シｰトB121">[30]!シｰトB121</definedName>
    <definedName name="シｰトB211" localSheetId="0">[30]!シｰトB211</definedName>
    <definedName name="シｰトB211" localSheetId="2">[30]!シｰトB211</definedName>
    <definedName name="シｰトB211" localSheetId="5">[30]!シｰトB211</definedName>
    <definedName name="シｰトB211">[30]!シｰトB211</definedName>
    <definedName name="シｰトB212" localSheetId="0">[30]!シｰトB212</definedName>
    <definedName name="シｰトB212" localSheetId="2">[30]!シｰトB212</definedName>
    <definedName name="シｰトB212" localSheetId="5">[30]!シｰトB212</definedName>
    <definedName name="シｰトB212">[30]!シｰトB212</definedName>
    <definedName name="シｰトB311" localSheetId="0">[30]!シｰトB311</definedName>
    <definedName name="シｰトB311" localSheetId="2">[30]!シｰトB311</definedName>
    <definedName name="シｰトB311" localSheetId="5">[30]!シｰトB311</definedName>
    <definedName name="シｰトB311">[30]!シｰトB311</definedName>
    <definedName name="シｰトB321" localSheetId="0">[30]!シｰトB321</definedName>
    <definedName name="シｰトB321" localSheetId="2">[30]!シｰトB321</definedName>
    <definedName name="シｰトB321" localSheetId="5">[30]!シｰトB321</definedName>
    <definedName name="シｰトB321">[30]!シｰトB321</definedName>
    <definedName name="シｰトB331" localSheetId="0">[30]!シｰトB331</definedName>
    <definedName name="シｰトB331" localSheetId="2">[30]!シｰトB331</definedName>
    <definedName name="シｰトB331" localSheetId="5">[30]!シｰトB331</definedName>
    <definedName name="シｰトB331">[30]!シｰトB331</definedName>
    <definedName name="シｰトB411" localSheetId="0">[30]!シｰトB411</definedName>
    <definedName name="シｰトB411" localSheetId="2">[30]!シｰトB411</definedName>
    <definedName name="シｰトB411" localSheetId="5">[30]!シｰトB411</definedName>
    <definedName name="シｰトB411">[30]!シｰトB411</definedName>
    <definedName name="シｰトB421" localSheetId="0">[30]!シｰトB421</definedName>
    <definedName name="シｰトB421" localSheetId="2">[30]!シｰトB421</definedName>
    <definedName name="シｰトB421" localSheetId="5">[30]!シｰトB421</definedName>
    <definedName name="シｰトB421">[30]!シｰトB421</definedName>
    <definedName name="シｰトB422" localSheetId="0">[30]!シｰトB422</definedName>
    <definedName name="シｰトB422" localSheetId="2">[30]!シｰトB422</definedName>
    <definedName name="シｰトB422" localSheetId="5">[30]!シｰトB422</definedName>
    <definedName name="シｰトB422">[30]!シｰトB422</definedName>
    <definedName name="シｰトB511" localSheetId="0">[30]!シｰトB511</definedName>
    <definedName name="シｰトB511" localSheetId="2">[30]!シｰトB511</definedName>
    <definedName name="シｰトB511" localSheetId="5">[30]!シｰトB511</definedName>
    <definedName name="シｰトB511">[30]!シｰトB511</definedName>
    <definedName name="シｰトB512" localSheetId="0">[30]!シｰトB512</definedName>
    <definedName name="シｰトB512" localSheetId="2">[30]!シｰトB512</definedName>
    <definedName name="シｰトB512" localSheetId="5">[30]!シｰトB512</definedName>
    <definedName name="シｰトB512">[30]!シｰトB512</definedName>
    <definedName name="シｰトB513" localSheetId="0">[30]!シｰトB513</definedName>
    <definedName name="シｰトB513" localSheetId="2">[30]!シｰトB513</definedName>
    <definedName name="シｰトB513" localSheetId="5">[30]!シｰトB513</definedName>
    <definedName name="シｰトB513">[30]!シｰトB513</definedName>
    <definedName name="シｰトB514" localSheetId="0">[30]!シｰトB514</definedName>
    <definedName name="シｰトB514" localSheetId="2">[30]!シｰトB514</definedName>
    <definedName name="シｰトB514" localSheetId="5">[30]!シｰトB514</definedName>
    <definedName name="シｰトB514">[30]!シｰトB514</definedName>
    <definedName name="シｰトB611" localSheetId="0">[30]!シｰトB611</definedName>
    <definedName name="シｰトB611" localSheetId="2">[30]!シｰトB611</definedName>
    <definedName name="シｰトB611" localSheetId="5">[30]!シｰトB611</definedName>
    <definedName name="シｰトB611">[30]!シｰトB611</definedName>
    <definedName name="シｰトB621" localSheetId="0">[30]!シｰトB621</definedName>
    <definedName name="シｰトB621" localSheetId="2">[30]!シｰトB621</definedName>
    <definedName name="シｰトB621" localSheetId="5">[30]!シｰトB621</definedName>
    <definedName name="シｰトB621">[30]!シｰトB621</definedName>
    <definedName name="シｰトB711" localSheetId="0">[30]!シｰトB711</definedName>
    <definedName name="シｰトB711" localSheetId="2">[30]!シｰトB711</definedName>
    <definedName name="シｰトB711" localSheetId="5">[30]!シｰトB711</definedName>
    <definedName name="シｰトB711">[30]!シｰトB711</definedName>
    <definedName name="シｰトB731" localSheetId="0">[30]!シｰトB731</definedName>
    <definedName name="シｰトB731" localSheetId="2">[30]!シｰトB731</definedName>
    <definedName name="シｰトB731" localSheetId="5">[30]!シｰトB731</definedName>
    <definedName name="シｰトB731">[30]!シｰトB731</definedName>
    <definedName name="シｰト詳細1" localSheetId="0">[30]!シｰト詳細1</definedName>
    <definedName name="シｰト詳細1" localSheetId="2">[30]!シｰト詳細1</definedName>
    <definedName name="シｰト詳細1" localSheetId="5">[30]!シｰト詳細1</definedName>
    <definedName name="シｰト詳細1">[30]!シｰト詳細1</definedName>
    <definedName name="シｰト詳細2" localSheetId="0">[30]!シｰト詳細2</definedName>
    <definedName name="シｰト詳細2" localSheetId="2">[30]!シｰト詳細2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4" i="6" l="1"/>
  <c r="H4" i="6"/>
  <c r="I33" i="6"/>
  <c r="H33" i="6"/>
  <c r="I32" i="6"/>
  <c r="H32" i="6"/>
  <c r="H30" i="6"/>
  <c r="H31" i="6"/>
  <c r="I30" i="6"/>
  <c r="I31" i="6"/>
  <c r="H29" i="6"/>
  <c r="I29" i="6"/>
  <c r="H28" i="6"/>
  <c r="I28" i="6"/>
  <c r="H27" i="6"/>
  <c r="I27" i="6"/>
  <c r="H25" i="6"/>
  <c r="I25" i="6"/>
  <c r="H26" i="6"/>
  <c r="I26" i="6"/>
  <c r="H24" i="6"/>
  <c r="I24" i="6"/>
  <c r="L26" i="2"/>
  <c r="L25" i="2"/>
  <c r="L24" i="2"/>
  <c r="L23" i="2"/>
  <c r="L22" i="2"/>
  <c r="L21" i="2"/>
  <c r="L20" i="2"/>
  <c r="L19" i="2"/>
  <c r="L18" i="2"/>
  <c r="L17" i="2"/>
  <c r="L16" i="2"/>
  <c r="L15" i="2"/>
  <c r="L14" i="2"/>
  <c r="L13" i="2"/>
  <c r="L12" i="2"/>
  <c r="L11" i="2"/>
  <c r="L10" i="2"/>
  <c r="L9" i="2"/>
  <c r="L8" i="2"/>
  <c r="L7" i="2"/>
  <c r="L6" i="2"/>
  <c r="L5" i="2"/>
  <c r="L4" i="2"/>
  <c r="F4" i="4"/>
  <c r="B4" i="4"/>
  <c r="H23" i="6"/>
  <c r="I23" i="6"/>
  <c r="H3" i="6"/>
  <c r="I3"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4" i="4" s="1"/>
  <c r="H20" i="6"/>
  <c r="I20" i="6"/>
  <c r="H21" i="6"/>
  <c r="I21" i="6"/>
  <c r="H22" i="6"/>
  <c r="I22" i="6"/>
  <c r="D4" i="4"/>
  <c r="G4" i="4"/>
  <c r="A4" i="4"/>
  <c r="C27" i="2"/>
  <c r="K27" i="2"/>
  <c r="J27" i="2"/>
  <c r="I27" i="2"/>
  <c r="H27" i="2"/>
  <c r="G27" i="2"/>
  <c r="F27" i="2"/>
  <c r="E27" i="2"/>
  <c r="D27" i="2"/>
  <c r="E4" i="4" l="1"/>
  <c r="C4" i="4"/>
  <c r="L27" i="2"/>
  <c r="L28" i="2" s="1"/>
</calcChain>
</file>

<file path=xl/sharedStrings.xml><?xml version="1.0" encoding="utf-8"?>
<sst xmlns="http://schemas.openxmlformats.org/spreadsheetml/2006/main" count="333" uniqueCount="115">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</sst>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4"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
      <sz val="10"/>
      <color theme="1"/>
      <name val="Calibr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6">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13" fillId="0" borderId="3" xfId="0" applyFont="1" applyBorder="1" applyAlignment="1">
      <alignment horizontal="left" vertical="center"/>
    </xf>
    <xf numFmtId="0" fontId="4" fillId="0" borderId="3" xfId="0" applyFont="1" applyBorder="1" applyAlignment="1">
      <alignment horizontal="left" vertical="center"/>
    </xf>
    <xf numFmtId="0" fontId="8" fillId="0" borderId="15" xfId="0" applyFont="1" applyBorder="1" applyAlignment="1">
      <alignment vertical="center" wrapText="1"/>
    </xf>
    <xf numFmtId="0" fontId="8" fillId="0" borderId="7" xfId="0" applyFont="1" applyBorder="1" applyAlignment="1">
      <alignment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8" fillId="0" borderId="3" xfId="0" applyNumberFormat="1" applyFont="1" applyBorder="1" applyAlignment="1">
      <alignment horizontal="center" vertical="center"/>
    </xf>
  </cellXfs>
  <cellStyles count="3">
    <cellStyle name="Comma" xfId="1" builtinId="3"/>
    <cellStyle name="Normal" xfId="0" builtinId="0"/>
    <cellStyle name="Percent" xfId="2" builtinId="5"/>
  </cellStyles>
  <dxfs count="67">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left style="thin">
          <color indexed="64"/>
        </left>
        <right/>
        <top style="thin">
          <color indexed="64"/>
        </top>
        <bottom style="thin">
          <color indexed="64"/>
        </bottom>
        <vertical/>
        <horizontal/>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ykgroup-my.sharepoint.com/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nykgroup-my.sharepoint.com/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ykgroup-my.sharepoint.com/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ykgroup-my.sharepoint.com/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nykgroup-my.sharepoint.com/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ykgroup-my.sharepoint.com/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ykgroup-my.sharepoint.com/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ykgroup-my.sharepoint.com/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ykgroup-my.sharepoint.com/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ykgroup-my.sharepoint.com/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ykgroup-my.sharepoint.com/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Logistic"/>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EF"/>
      <sheetName val="Dialog2"/>
      <sheetName val="Module1"/>
      <sheetName val="CONTROL TABLE"/>
      <sheetName val="CC-TRD order"/>
      <sheetName val="AFT order"/>
      <sheetName val="Daily issue"/>
      <sheetName val="Cargo damage"/>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row r="4">
          <cell r="B4" t="str">
            <v>00E662</v>
          </cell>
          <cell r="C4" t="str">
            <v>NYK HOLDING (USA) INC.</v>
          </cell>
        </row>
        <row r="5">
          <cell r="C5" t="str">
            <v>US$</v>
          </cell>
        </row>
      </sheetData>
      <sheetData sheetId="59"/>
      <sheetData sheetId="60" refreshError="1"/>
      <sheetData sheetId="61">
        <row r="1">
          <cell r="B1">
            <v>1</v>
          </cell>
        </row>
      </sheetData>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33" totalsRowShown="0" headerRowDxfId="66" dataDxfId="64" totalsRowDxfId="62" headerRowBorderDxfId="65" tableBorderDxfId="63" totalsRowBorderDxfId="61">
  <autoFilter ref="A2:K33" xr:uid="{FFC90638-85C3-40B7-8AC3-A369A2A787CA}"/>
  <tableColumns count="11">
    <tableColumn id="1" xr3:uid="{F0BBFC25-6D98-4EBE-96D3-98D15394B80B}" name="Booking Date" dataDxfId="60"/>
    <tableColumn id="2" xr3:uid="{04FAC7D1-6CDE-424A-9301-D5E9718BEC4F}" name="Customer Name" dataDxfId="59"/>
    <tableColumn id="3" xr3:uid="{27163F9A-5F39-4F99-9308-FC420FAB7189}" name="Transport Mode" dataDxfId="58"/>
    <tableColumn id="4" xr3:uid="{9AC472A0-EF8A-493F-870A-C38B5E43A7F2}" name="Bookings" dataDxfId="57"/>
    <tableColumn id="5" xr3:uid="{C29E5F74-9315-4DC4-B430-3AF8A8372046}" name="Processing Time (min)" dataDxfId="56"/>
    <tableColumn id="11" xr3:uid="{A9190A50-1678-4150-8F4D-67E54C2A204E}" name="YVF Used" dataDxfId="55"/>
    <tableColumn id="10" xr3:uid="{0637DB2D-6B0F-456F-ADBB-464F240AD6FA}" name="Status" dataDxfId="54"/>
    <tableColumn id="6" xr3:uid="{110376DA-349F-45D1-BC9E-0332C303B304}" name="Week" dataDxfId="53">
      <calculatedColumnFormula>WEEKNUM(A3,2)</calculatedColumnFormula>
    </tableColumn>
    <tableColumn id="7" xr3:uid="{179DBED2-476D-48ED-9876-6F414000F7D2}" name="Month" dataDxfId="52">
      <calculatedColumnFormula>TEXT(A3,"mmm-yyyy")</calculatedColumnFormula>
    </tableColumn>
    <tableColumn id="8" xr3:uid="{C050AF29-B2A9-4C32-AD0F-79CAE3C568B4}" name="Handled By" dataDxfId="51"/>
    <tableColumn id="9" xr3:uid="{397D8B99-2244-464C-9957-D5BA541DAB11}" name="Remarks" dataDxfId="5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49" headerRowBorderDxfId="48" tableBorderDxfId="47" headerRowCellStyle="Comma">
  <tableColumns count="13">
    <tableColumn id="1" xr3:uid="{3D8AE97F-A335-43F9-AA87-C843C967D540}" name="No." dataDxfId="46"/>
    <tableColumn id="2" xr3:uid="{6B6688B3-2130-4A0F-968B-2CB8D0364BD4}" name="Customer Name" dataDxfId="45"/>
    <tableColumn id="3" xr3:uid="{7FD553AA-D98A-49DD-9234-BA10CDE586E2}" name="Apr-26" dataDxfId="44"/>
    <tableColumn id="4" xr3:uid="{E95E5A1A-9BEE-4288-B7A1-5252F87DFCAB}" name="May-26" dataDxfId="43"/>
    <tableColumn id="5" xr3:uid="{7ED1F89E-266A-400C-B0D9-9CE4C9C22D4D}" name="Jun-26" dataDxfId="42"/>
    <tableColumn id="6" xr3:uid="{89D659D4-2875-4028-9962-F0925C71B0E1}" name="Apr-262" dataDxfId="41"/>
    <tableColumn id="7" xr3:uid="{1B923A0C-FA28-4949-AE98-DC1EE5F5D8D9}" name="May-263" dataDxfId="40"/>
    <tableColumn id="8" xr3:uid="{51D7F3BB-85C1-45F4-AB6C-F11D1E4A9D40}" name="Jun-264" dataDxfId="39"/>
    <tableColumn id="9" xr3:uid="{F9A5C37A-B7C1-4D9D-B327-4B37A31E1271}" name="Apr-265" dataDxfId="38"/>
    <tableColumn id="10" xr3:uid="{667D4030-B93B-410A-930F-F7AEA3CC1352}" name="May-266" dataDxfId="37"/>
    <tableColumn id="11" xr3:uid="{B40EE3AE-92DD-4B63-8AA0-088DC3C6C0D8}" name="Jun-267" dataDxfId="36"/>
    <tableColumn id="12" xr3:uid="{81868DC2-0306-4F3B-808B-72723C20E6D5}" name="Total Volume" dataDxfId="35" dataCellStyle="Comma">
      <calculatedColumnFormula>SUM(C4:K4)</calculatedColumnFormula>
    </tableColumn>
    <tableColumn id="13" xr3:uid="{A7892454-DD89-4F62-936F-7361B29C732B}" name="YVF Status" dataDxfId="34"/>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2" totalsRowShown="0" tableBorderDxfId="33">
  <tableColumns count="5">
    <tableColumn id="1" xr3:uid="{A3F77FF5-E335-4854-9DF3-BBC5EB3A7F34}" name="No." dataDxfId="32" totalsRowDxfId="31"/>
    <tableColumn id="2" xr3:uid="{5CF4A409-3F2D-4D18-A453-1A19C4B9EFDB}" name="Customer Name" dataDxfId="30" totalsRowDxfId="29"/>
    <tableColumn id="3" xr3:uid="{23CEE71A-D488-4374-B86F-9D36E433AA46}" name="Transport Mode" dataDxfId="28" totalsRowDxfId="27"/>
    <tableColumn id="5" xr3:uid="{ED9D28A8-E79E-46DA-9694-747BE867482C}" name="YVF Booking Status" dataDxfId="26" totalsRowDxfId="25"/>
    <tableColumn id="6" xr3:uid="{AD91BB76-5ED0-4185-83FF-4DB226A663BE}" name="Remarks" dataDxfId="24" totalsRowDxfId="2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22" dataDxfId="20" headerRowBorderDxfId="21" tableBorderDxfId="19" totalsRowBorderDxfId="18">
  <autoFilter ref="A2:H7" xr:uid="{28604BEE-1693-47A5-86BA-65BCF4ABF4A0}"/>
  <sortState xmlns:xlrd2="http://schemas.microsoft.com/office/spreadsheetml/2017/richdata2" ref="A3:H6">
    <sortCondition ref="B3:B6"/>
  </sortState>
  <tableColumns count="8">
    <tableColumn id="1" xr3:uid="{4227AD1E-FC50-4C25-933E-B7551850E661}" name="Column1" dataDxfId="17"/>
    <tableColumn id="2" xr3:uid="{094417A4-BE9D-4736-85C7-BB97352B6E96}" name="Date" dataDxfId="16"/>
    <tableColumn id="3" xr3:uid="{1DD90363-DD60-415E-8D5F-FD42BC76BD80}" name="Submitted By" dataDxfId="15"/>
    <tableColumn id="4" xr3:uid="{E435C684-4FC9-4CA6-832D-E9674D387531}" name="Category" dataDxfId="14"/>
    <tableColumn id="5" xr3:uid="{B24F1046-0140-474C-9002-4FCF4D2E0E02}" name="Module" dataDxfId="13"/>
    <tableColumn id="6" xr3:uid="{E8EA3959-AF63-47F6-8678-8737A022EBAA}" name="Current User Issue" dataDxfId="12"/>
    <tableColumn id="9" xr3:uid="{59AA3BFF-5DE6-41C9-BE0E-AB7351BBF134}" name="Improvement Proposal" dataDxfId="11"/>
    <tableColumn id="8" xr3:uid="{712647CD-BC4C-480C-B502-31CEEC691AC6}" name="Status" dataDxfId="1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41"/>
  <sheetViews>
    <sheetView tabSelected="1" zoomScale="85" zoomScaleNormal="85" workbookViewId="0">
      <pane xSplit="2" ySplit="2" topLeftCell="C3" activePane="bottomRight" state="frozen"/>
      <selection pane="topRight" activeCell="C1" sqref="C1"/>
      <selection pane="bottomLeft" activeCell="A3" sqref="A3"/>
      <selection pane="bottomRight" activeCell="E10" sqref="E10"/>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7" style="49" customWidth="1"/>
    <col min="13" max="16384" width="8.7265625" style="49"/>
  </cols>
  <sheetData>
    <row r="1" spans="1:11" x14ac:dyDescent="0.35">
      <c r="A1" s="71" t="s">
        <v>79</v>
      </c>
    </row>
    <row r="2" spans="1:11" s="48" customFormat="1" ht="35.5" customHeight="1" x14ac:dyDescent="0.35">
      <c r="A2" s="53" t="s">
        <v>24</v>
      </c>
      <c r="B2" s="42" t="s">
        <v>30</v>
      </c>
      <c r="C2" s="42" t="s">
        <v>31</v>
      </c>
      <c r="D2" s="42" t="s">
        <v>53</v>
      </c>
      <c r="E2" s="42" t="s">
        <v>54</v>
      </c>
      <c r="F2" s="42" t="s">
        <v>56</v>
      </c>
      <c r="G2" s="42" t="s">
        <v>57</v>
      </c>
      <c r="H2" s="42" t="s">
        <v>25</v>
      </c>
      <c r="I2" s="42" t="s">
        <v>26</v>
      </c>
      <c r="J2" s="42" t="s">
        <v>32</v>
      </c>
      <c r="K2" s="54" t="s">
        <v>33</v>
      </c>
    </row>
    <row r="3" spans="1:11" ht="16.5" customHeight="1" x14ac:dyDescent="0.35">
      <c r="A3" s="51">
        <v>46210</v>
      </c>
      <c r="B3" s="46" t="s">
        <v>29</v>
      </c>
      <c r="C3" s="46" t="s">
        <v>55</v>
      </c>
      <c r="D3" s="46">
        <v>1</v>
      </c>
      <c r="E3" s="46">
        <v>3</v>
      </c>
      <c r="F3" s="46" t="s">
        <v>58</v>
      </c>
      <c r="G3" s="46" t="s">
        <v>59</v>
      </c>
      <c r="H3" s="46">
        <f>WEEKNUM(A3,2)</f>
        <v>28</v>
      </c>
      <c r="I3" s="46" t="str">
        <f>TEXT(A3,"mmm-yyyy")</f>
        <v>Jul-2026</v>
      </c>
      <c r="J3" s="46" t="s">
        <v>29</v>
      </c>
      <c r="K3" s="52"/>
    </row>
    <row r="4" spans="1:11" ht="16.5" customHeight="1" x14ac:dyDescent="0.35">
      <c r="A4" s="51">
        <v>46225</v>
      </c>
      <c r="B4" s="46" t="s">
        <v>29</v>
      </c>
      <c r="C4" s="46" t="s">
        <v>55</v>
      </c>
      <c r="D4" s="46">
        <v>1</v>
      </c>
      <c r="E4" s="46">
        <v>3</v>
      </c>
      <c r="F4" s="46" t="s">
        <v>58</v>
      </c>
      <c r="G4" s="46" t="s">
        <v>59</v>
      </c>
      <c r="H4" s="46">
        <f t="shared" ref="H4" si="0">WEEKNUM(A4,2)</f>
        <v>30</v>
      </c>
      <c r="I4" s="46" t="str">
        <f t="shared" ref="I4" si="1">TEXT(A4,"mmm-yyyy")</f>
        <v>Jul-2026</v>
      </c>
      <c r="J4" s="46" t="s">
        <v>29</v>
      </c>
      <c r="K4" s="52"/>
    </row>
    <row r="5" spans="1:11" ht="16.5" customHeight="1" x14ac:dyDescent="0.35">
      <c r="A5" s="51">
        <v>46225</v>
      </c>
      <c r="B5" s="46" t="s">
        <v>29</v>
      </c>
      <c r="C5" s="46" t="s">
        <v>55</v>
      </c>
      <c r="D5" s="46">
        <v>1</v>
      </c>
      <c r="E5" s="46">
        <v>3</v>
      </c>
      <c r="F5" s="46" t="s">
        <v>58</v>
      </c>
      <c r="G5" s="46" t="s">
        <v>59</v>
      </c>
      <c r="H5" s="46">
        <f t="shared" ref="H5:H12" si="2">WEEKNUM(A5,2)</f>
        <v>30</v>
      </c>
      <c r="I5" s="46" t="str">
        <f t="shared" ref="I5:I12" si="3">TEXT(A5,"mmm-yyyy")</f>
        <v>Jul-2026</v>
      </c>
      <c r="J5" s="52" t="s">
        <v>27</v>
      </c>
      <c r="K5" s="52"/>
    </row>
    <row r="6" spans="1:11" ht="16.5" customHeight="1" x14ac:dyDescent="0.35">
      <c r="A6" s="51">
        <v>46226</v>
      </c>
      <c r="B6" s="46" t="s">
        <v>29</v>
      </c>
      <c r="C6" s="46" t="s">
        <v>28</v>
      </c>
      <c r="D6" s="46">
        <v>1</v>
      </c>
      <c r="E6" s="46">
        <v>3.5</v>
      </c>
      <c r="F6" s="46" t="s">
        <v>58</v>
      </c>
      <c r="G6" s="46" t="s">
        <v>59</v>
      </c>
      <c r="H6" s="46">
        <f t="shared" si="2"/>
        <v>30</v>
      </c>
      <c r="I6" s="46" t="str">
        <f t="shared" si="3"/>
        <v>Jul-2026</v>
      </c>
      <c r="J6" s="46" t="s">
        <v>29</v>
      </c>
      <c r="K6" s="52"/>
    </row>
    <row r="7" spans="1:11" ht="16.5" customHeight="1" x14ac:dyDescent="0.35">
      <c r="A7" s="51">
        <v>46226</v>
      </c>
      <c r="B7" s="46" t="s">
        <v>29</v>
      </c>
      <c r="C7" s="46" t="s">
        <v>28</v>
      </c>
      <c r="D7" s="46">
        <v>3</v>
      </c>
      <c r="E7" s="46">
        <v>3.5</v>
      </c>
      <c r="F7" s="46" t="s">
        <v>58</v>
      </c>
      <c r="G7" s="46" t="s">
        <v>59</v>
      </c>
      <c r="H7" s="46">
        <f t="shared" si="2"/>
        <v>30</v>
      </c>
      <c r="I7" s="46" t="str">
        <f t="shared" si="3"/>
        <v>Jul-2026</v>
      </c>
      <c r="J7" s="46" t="s">
        <v>29</v>
      </c>
      <c r="K7" s="52"/>
    </row>
    <row r="8" spans="1:11" ht="16.5" customHeight="1" x14ac:dyDescent="0.35">
      <c r="A8" s="51">
        <v>46227</v>
      </c>
      <c r="B8" s="46" t="s">
        <v>29</v>
      </c>
      <c r="C8" s="46" t="s">
        <v>28</v>
      </c>
      <c r="D8" s="46">
        <v>8</v>
      </c>
      <c r="E8" s="46">
        <v>3</v>
      </c>
      <c r="F8" s="46" t="s">
        <v>58</v>
      </c>
      <c r="G8" s="46" t="s">
        <v>59</v>
      </c>
      <c r="H8" s="46">
        <f t="shared" si="2"/>
        <v>30</v>
      </c>
      <c r="I8" s="46" t="str">
        <f t="shared" si="3"/>
        <v>Jul-2026</v>
      </c>
      <c r="J8" s="46" t="s">
        <v>29</v>
      </c>
      <c r="K8" s="52"/>
    </row>
    <row r="9" spans="1:11" ht="16.5" customHeight="1" x14ac:dyDescent="0.35">
      <c r="A9" s="51">
        <v>46227</v>
      </c>
      <c r="B9" s="46" t="s">
        <v>51</v>
      </c>
      <c r="C9" s="46" t="s">
        <v>28</v>
      </c>
      <c r="D9" s="46">
        <v>2</v>
      </c>
      <c r="E9" s="46">
        <v>4</v>
      </c>
      <c r="F9" s="46" t="s">
        <v>58</v>
      </c>
      <c r="G9" s="46" t="s">
        <v>59</v>
      </c>
      <c r="H9" s="46">
        <f t="shared" si="2"/>
        <v>30</v>
      </c>
      <c r="I9" s="46" t="str">
        <f t="shared" si="3"/>
        <v>Jul-2026</v>
      </c>
      <c r="J9" s="46" t="s">
        <v>51</v>
      </c>
      <c r="K9" s="52"/>
    </row>
    <row r="10" spans="1:11" ht="16.5" customHeight="1" x14ac:dyDescent="0.35">
      <c r="A10" s="51">
        <v>46230</v>
      </c>
      <c r="B10" s="46" t="s">
        <v>29</v>
      </c>
      <c r="C10" s="46" t="s">
        <v>28</v>
      </c>
      <c r="D10" s="46">
        <v>3</v>
      </c>
      <c r="E10" s="46">
        <v>4.5</v>
      </c>
      <c r="F10" s="46" t="s">
        <v>58</v>
      </c>
      <c r="G10" s="46" t="s">
        <v>59</v>
      </c>
      <c r="H10" s="46">
        <f t="shared" si="2"/>
        <v>31</v>
      </c>
      <c r="I10" s="46" t="str">
        <f t="shared" si="3"/>
        <v>Jul-2026</v>
      </c>
      <c r="J10" s="46" t="s">
        <v>29</v>
      </c>
      <c r="K10" s="52"/>
    </row>
    <row r="11" spans="1:11" ht="16.5" customHeight="1" x14ac:dyDescent="0.35">
      <c r="A11" s="51">
        <v>46231</v>
      </c>
      <c r="B11" s="46" t="s">
        <v>29</v>
      </c>
      <c r="C11" s="46" t="s">
        <v>28</v>
      </c>
      <c r="D11" s="46">
        <v>5</v>
      </c>
      <c r="E11" s="46">
        <v>3</v>
      </c>
      <c r="F11" s="46" t="s">
        <v>58</v>
      </c>
      <c r="G11" s="46" t="s">
        <v>59</v>
      </c>
      <c r="H11" s="46">
        <f t="shared" si="2"/>
        <v>31</v>
      </c>
      <c r="I11" s="46" t="str">
        <f t="shared" si="3"/>
        <v>Jul-2026</v>
      </c>
      <c r="J11" s="46" t="s">
        <v>29</v>
      </c>
      <c r="K11" s="52"/>
    </row>
    <row r="12" spans="1:11" ht="16.5" customHeight="1" x14ac:dyDescent="0.35">
      <c r="A12" s="51">
        <v>46232</v>
      </c>
      <c r="B12" s="46" t="s">
        <v>51</v>
      </c>
      <c r="C12" s="46" t="s">
        <v>28</v>
      </c>
      <c r="D12" s="46">
        <v>1</v>
      </c>
      <c r="E12" s="46">
        <v>2</v>
      </c>
      <c r="F12" s="46" t="s">
        <v>58</v>
      </c>
      <c r="G12" s="46" t="s">
        <v>59</v>
      </c>
      <c r="H12" s="46">
        <f t="shared" si="2"/>
        <v>31</v>
      </c>
      <c r="I12" s="46" t="str">
        <f t="shared" si="3"/>
        <v>Jul-2026</v>
      </c>
      <c r="J12" s="46" t="s">
        <v>51</v>
      </c>
      <c r="K12" s="52"/>
    </row>
    <row r="13" spans="1:11" ht="16.5" customHeight="1" x14ac:dyDescent="0.35">
      <c r="A13" s="51">
        <v>46233</v>
      </c>
      <c r="B13" s="46" t="s">
        <v>29</v>
      </c>
      <c r="C13" s="46" t="s">
        <v>28</v>
      </c>
      <c r="D13" s="46">
        <v>6</v>
      </c>
      <c r="E13" s="46">
        <v>2</v>
      </c>
      <c r="F13" s="46" t="s">
        <v>58</v>
      </c>
      <c r="G13" s="46" t="s">
        <v>59</v>
      </c>
      <c r="H13" s="46">
        <f t="shared" ref="H13:H18" si="4">WEEKNUM(A13,2)</f>
        <v>31</v>
      </c>
      <c r="I13" s="46" t="str">
        <f t="shared" ref="I13:I18" si="5">TEXT(A13,"mmm-yyyy")</f>
        <v>Jul-2026</v>
      </c>
      <c r="J13" s="46" t="s">
        <v>29</v>
      </c>
      <c r="K13" s="52"/>
    </row>
    <row r="14" spans="1:11" ht="16.5" customHeight="1" x14ac:dyDescent="0.35">
      <c r="A14" s="51">
        <v>46233</v>
      </c>
      <c r="B14" s="46" t="s">
        <v>51</v>
      </c>
      <c r="C14" s="46" t="s">
        <v>28</v>
      </c>
      <c r="D14" s="46">
        <v>1</v>
      </c>
      <c r="E14" s="46">
        <v>2</v>
      </c>
      <c r="F14" s="46" t="s">
        <v>58</v>
      </c>
      <c r="G14" s="46" t="s">
        <v>59</v>
      </c>
      <c r="H14" s="46">
        <f t="shared" si="4"/>
        <v>31</v>
      </c>
      <c r="I14" s="46" t="str">
        <f t="shared" si="5"/>
        <v>Jul-2026</v>
      </c>
      <c r="J14" s="46" t="s">
        <v>51</v>
      </c>
      <c r="K14" s="52"/>
    </row>
    <row r="15" spans="1:11" ht="16.5" customHeight="1" x14ac:dyDescent="0.35">
      <c r="A15" s="51">
        <v>46234</v>
      </c>
      <c r="B15" s="46" t="s">
        <v>29</v>
      </c>
      <c r="C15" s="46" t="s">
        <v>28</v>
      </c>
      <c r="D15" s="46">
        <v>2</v>
      </c>
      <c r="E15" s="46">
        <v>3.5</v>
      </c>
      <c r="F15" s="46" t="s">
        <v>58</v>
      </c>
      <c r="G15" s="46" t="s">
        <v>59</v>
      </c>
      <c r="H15" s="46">
        <f t="shared" si="4"/>
        <v>31</v>
      </c>
      <c r="I15" s="46" t="str">
        <f t="shared" si="5"/>
        <v>Jul-2026</v>
      </c>
      <c r="J15" s="46" t="s">
        <v>29</v>
      </c>
      <c r="K15" s="52"/>
    </row>
    <row r="16" spans="1:11" ht="16.5" customHeight="1" x14ac:dyDescent="0.35">
      <c r="A16" s="51">
        <v>46235</v>
      </c>
      <c r="B16" s="46" t="s">
        <v>29</v>
      </c>
      <c r="C16" s="46" t="s">
        <v>28</v>
      </c>
      <c r="D16" s="46">
        <v>7</v>
      </c>
      <c r="E16" s="46">
        <v>3.5</v>
      </c>
      <c r="F16" s="46" t="s">
        <v>58</v>
      </c>
      <c r="G16" s="46" t="s">
        <v>59</v>
      </c>
      <c r="H16" s="46">
        <f t="shared" si="4"/>
        <v>31</v>
      </c>
      <c r="I16" s="46" t="str">
        <f t="shared" si="5"/>
        <v>Aug-2026</v>
      </c>
      <c r="J16" s="46" t="s">
        <v>29</v>
      </c>
      <c r="K16" s="52"/>
    </row>
    <row r="17" spans="1:11" ht="16.5" customHeight="1" x14ac:dyDescent="0.35">
      <c r="A17" s="51">
        <v>46235</v>
      </c>
      <c r="B17" s="46" t="s">
        <v>51</v>
      </c>
      <c r="C17" s="46" t="s">
        <v>28</v>
      </c>
      <c r="D17" s="46">
        <v>2</v>
      </c>
      <c r="E17" s="46">
        <v>3.5</v>
      </c>
      <c r="F17" s="46" t="s">
        <v>58</v>
      </c>
      <c r="G17" s="46" t="s">
        <v>59</v>
      </c>
      <c r="H17" s="46">
        <f t="shared" si="4"/>
        <v>31</v>
      </c>
      <c r="I17" s="46" t="str">
        <f t="shared" si="5"/>
        <v>Aug-2026</v>
      </c>
      <c r="J17" s="46" t="s">
        <v>51</v>
      </c>
      <c r="K17" s="52"/>
    </row>
    <row r="18" spans="1:11" x14ac:dyDescent="0.35">
      <c r="A18" s="80">
        <v>46237</v>
      </c>
      <c r="B18" s="46" t="s">
        <v>29</v>
      </c>
      <c r="C18" s="46" t="s">
        <v>55</v>
      </c>
      <c r="D18" s="81">
        <v>1</v>
      </c>
      <c r="E18" s="81">
        <v>3.5</v>
      </c>
      <c r="F18" s="46" t="s">
        <v>58</v>
      </c>
      <c r="G18" s="46" t="s">
        <v>59</v>
      </c>
      <c r="H18" s="81">
        <f t="shared" si="4"/>
        <v>32</v>
      </c>
      <c r="I18" s="81" t="str">
        <f t="shared" si="5"/>
        <v>Aug-2026</v>
      </c>
      <c r="J18" s="46" t="s">
        <v>29</v>
      </c>
      <c r="K18" s="82"/>
    </row>
    <row r="19" spans="1:11" x14ac:dyDescent="0.35">
      <c r="A19" s="51">
        <v>46237</v>
      </c>
      <c r="B19" s="46" t="s">
        <v>29</v>
      </c>
      <c r="C19" s="46" t="s">
        <v>28</v>
      </c>
      <c r="D19" s="46">
        <v>12</v>
      </c>
      <c r="E19" s="46">
        <v>1.08</v>
      </c>
      <c r="F19" s="46" t="s">
        <v>58</v>
      </c>
      <c r="G19" s="46" t="s">
        <v>59</v>
      </c>
      <c r="H19" s="46">
        <f t="shared" ref="H19:H23" si="6">WEEKNUM(A19,2)</f>
        <v>32</v>
      </c>
      <c r="I19" s="46" t="str">
        <f t="shared" ref="I19:I23" si="7">TEXT(A19,"mmm-yyyy")</f>
        <v>Aug-2026</v>
      </c>
      <c r="J19" s="46" t="s">
        <v>29</v>
      </c>
      <c r="K19" s="52"/>
    </row>
    <row r="20" spans="1:11" x14ac:dyDescent="0.35">
      <c r="A20" s="80">
        <v>46238</v>
      </c>
      <c r="B20" s="46" t="s">
        <v>29</v>
      </c>
      <c r="C20" s="46" t="s">
        <v>55</v>
      </c>
      <c r="D20" s="81">
        <v>2</v>
      </c>
      <c r="E20" s="81">
        <f>(2+2)/2</f>
        <v>2</v>
      </c>
      <c r="F20" s="46" t="s">
        <v>58</v>
      </c>
      <c r="G20" s="46" t="s">
        <v>59</v>
      </c>
      <c r="H20" s="81">
        <f t="shared" si="6"/>
        <v>32</v>
      </c>
      <c r="I20" s="81" t="str">
        <f t="shared" si="7"/>
        <v>Aug-2026</v>
      </c>
      <c r="J20" s="81" t="s">
        <v>29</v>
      </c>
      <c r="K20" s="82"/>
    </row>
    <row r="21" spans="1:11" x14ac:dyDescent="0.35">
      <c r="A21" s="51">
        <v>46238</v>
      </c>
      <c r="B21" s="46" t="s">
        <v>29</v>
      </c>
      <c r="C21" s="46" t="s">
        <v>28</v>
      </c>
      <c r="D21" s="46">
        <v>1</v>
      </c>
      <c r="E21" s="46">
        <v>3</v>
      </c>
      <c r="F21" s="46" t="s">
        <v>58</v>
      </c>
      <c r="G21" s="46" t="s">
        <v>59</v>
      </c>
      <c r="H21" s="46">
        <f t="shared" si="6"/>
        <v>32</v>
      </c>
      <c r="I21" s="46" t="str">
        <f t="shared" si="7"/>
        <v>Aug-2026</v>
      </c>
      <c r="J21" s="46" t="s">
        <v>29</v>
      </c>
      <c r="K21" s="52"/>
    </row>
    <row r="22" spans="1:11" x14ac:dyDescent="0.35">
      <c r="A22" s="80">
        <v>46240</v>
      </c>
      <c r="B22" s="46" t="s">
        <v>29</v>
      </c>
      <c r="C22" s="46" t="s">
        <v>28</v>
      </c>
      <c r="D22" s="81">
        <v>2</v>
      </c>
      <c r="E22" s="81">
        <v>2.5</v>
      </c>
      <c r="F22" s="46" t="s">
        <v>58</v>
      </c>
      <c r="G22" s="46" t="s">
        <v>59</v>
      </c>
      <c r="H22" s="81">
        <f t="shared" si="6"/>
        <v>32</v>
      </c>
      <c r="I22" s="81" t="str">
        <f t="shared" si="7"/>
        <v>Aug-2026</v>
      </c>
      <c r="J22" s="81" t="s">
        <v>29</v>
      </c>
      <c r="K22" s="82"/>
    </row>
    <row r="23" spans="1:11" x14ac:dyDescent="0.35">
      <c r="A23" s="80">
        <v>46241</v>
      </c>
      <c r="B23" s="46" t="s">
        <v>29</v>
      </c>
      <c r="C23" s="46" t="s">
        <v>28</v>
      </c>
      <c r="D23" s="81">
        <v>5</v>
      </c>
      <c r="E23" s="81">
        <v>2.5</v>
      </c>
      <c r="F23" s="46" t="s">
        <v>58</v>
      </c>
      <c r="G23" s="46" t="s">
        <v>59</v>
      </c>
      <c r="H23" s="81">
        <f t="shared" si="6"/>
        <v>32</v>
      </c>
      <c r="I23" s="81" t="str">
        <f t="shared" si="7"/>
        <v>Aug-2026</v>
      </c>
      <c r="J23" s="81" t="s">
        <v>29</v>
      </c>
      <c r="K23" s="82"/>
    </row>
    <row r="24" spans="1:11" x14ac:dyDescent="0.35">
      <c r="A24" s="80">
        <v>46244</v>
      </c>
      <c r="B24" s="46" t="s">
        <v>29</v>
      </c>
      <c r="C24" s="46" t="s">
        <v>55</v>
      </c>
      <c r="D24" s="81">
        <v>1</v>
      </c>
      <c r="E24" s="81">
        <v>3</v>
      </c>
      <c r="F24" s="46" t="s">
        <v>58</v>
      </c>
      <c r="G24" s="46" t="s">
        <v>59</v>
      </c>
      <c r="H24" s="81">
        <f t="shared" ref="H24:H29" si="8">WEEKNUM(A24,2)</f>
        <v>33</v>
      </c>
      <c r="I24" s="81" t="str">
        <f t="shared" ref="I24:I29" si="9">TEXT(A24,"mmm-yyyy")</f>
        <v>Aug-2026</v>
      </c>
      <c r="J24" s="81" t="s">
        <v>29</v>
      </c>
      <c r="K24" s="82"/>
    </row>
    <row r="25" spans="1:11" x14ac:dyDescent="0.35">
      <c r="A25" s="80">
        <v>46244</v>
      </c>
      <c r="B25" s="46" t="s">
        <v>29</v>
      </c>
      <c r="C25" s="46" t="s">
        <v>28</v>
      </c>
      <c r="D25" s="81">
        <v>4</v>
      </c>
      <c r="E25" s="81">
        <v>2.5</v>
      </c>
      <c r="F25" s="46" t="s">
        <v>58</v>
      </c>
      <c r="G25" s="46" t="s">
        <v>59</v>
      </c>
      <c r="H25" s="81">
        <f t="shared" si="8"/>
        <v>33</v>
      </c>
      <c r="I25" s="81" t="str">
        <f t="shared" si="9"/>
        <v>Aug-2026</v>
      </c>
      <c r="J25" s="81" t="s">
        <v>29</v>
      </c>
      <c r="K25" s="82"/>
    </row>
    <row r="26" spans="1:11" x14ac:dyDescent="0.35">
      <c r="A26" s="51">
        <v>46244</v>
      </c>
      <c r="B26" s="46" t="s">
        <v>51</v>
      </c>
      <c r="C26" s="46" t="s">
        <v>28</v>
      </c>
      <c r="D26" s="46">
        <v>2</v>
      </c>
      <c r="E26" s="81">
        <v>2.5</v>
      </c>
      <c r="F26" s="46" t="s">
        <v>58</v>
      </c>
      <c r="G26" s="46" t="s">
        <v>59</v>
      </c>
      <c r="H26" s="46">
        <f t="shared" si="8"/>
        <v>33</v>
      </c>
      <c r="I26" s="46" t="str">
        <f t="shared" si="9"/>
        <v>Aug-2026</v>
      </c>
      <c r="J26" s="46" t="s">
        <v>51</v>
      </c>
      <c r="K26" s="52"/>
    </row>
    <row r="27" spans="1:11" x14ac:dyDescent="0.35">
      <c r="A27" s="51">
        <v>46245</v>
      </c>
      <c r="B27" s="46" t="s">
        <v>29</v>
      </c>
      <c r="C27" s="46" t="s">
        <v>28</v>
      </c>
      <c r="D27" s="46">
        <v>1</v>
      </c>
      <c r="E27" s="81">
        <v>3</v>
      </c>
      <c r="F27" s="46" t="s">
        <v>58</v>
      </c>
      <c r="G27" s="46" t="s">
        <v>59</v>
      </c>
      <c r="H27" s="46">
        <f t="shared" si="8"/>
        <v>33</v>
      </c>
      <c r="I27" s="46" t="str">
        <f t="shared" si="9"/>
        <v>Aug-2026</v>
      </c>
      <c r="J27" s="46" t="s">
        <v>29</v>
      </c>
      <c r="K27" s="52"/>
    </row>
    <row r="28" spans="1:11" x14ac:dyDescent="0.35">
      <c r="A28" s="51">
        <v>46246</v>
      </c>
      <c r="B28" s="46" t="s">
        <v>29</v>
      </c>
      <c r="C28" s="46" t="s">
        <v>28</v>
      </c>
      <c r="D28" s="46">
        <v>9</v>
      </c>
      <c r="E28" s="81">
        <v>2</v>
      </c>
      <c r="F28" s="46" t="s">
        <v>58</v>
      </c>
      <c r="G28" s="46" t="s">
        <v>59</v>
      </c>
      <c r="H28" s="46">
        <f t="shared" si="8"/>
        <v>33</v>
      </c>
      <c r="I28" s="46" t="str">
        <f t="shared" si="9"/>
        <v>Aug-2026</v>
      </c>
      <c r="J28" s="46" t="s">
        <v>29</v>
      </c>
      <c r="K28" s="52"/>
    </row>
    <row r="29" spans="1:11" x14ac:dyDescent="0.35">
      <c r="A29" s="51">
        <v>46247</v>
      </c>
      <c r="B29" s="46" t="s">
        <v>29</v>
      </c>
      <c r="C29" s="46" t="s">
        <v>55</v>
      </c>
      <c r="D29" s="46">
        <v>1</v>
      </c>
      <c r="E29" s="81">
        <v>3</v>
      </c>
      <c r="F29" s="46" t="s">
        <v>58</v>
      </c>
      <c r="G29" s="46" t="s">
        <v>59</v>
      </c>
      <c r="H29" s="46">
        <f t="shared" si="8"/>
        <v>33</v>
      </c>
      <c r="I29" s="46" t="str">
        <f t="shared" si="9"/>
        <v>Aug-2026</v>
      </c>
      <c r="J29" s="46" t="s">
        <v>29</v>
      </c>
      <c r="K29" s="52"/>
    </row>
    <row r="30" spans="1:11" x14ac:dyDescent="0.35">
      <c r="A30" s="51">
        <v>46247</v>
      </c>
      <c r="B30" s="46" t="s">
        <v>29</v>
      </c>
      <c r="C30" s="46" t="s">
        <v>28</v>
      </c>
      <c r="D30" s="46">
        <v>6</v>
      </c>
      <c r="E30" s="81">
        <v>2.5</v>
      </c>
      <c r="F30" s="46" t="s">
        <v>58</v>
      </c>
      <c r="G30" s="46" t="s">
        <v>59</v>
      </c>
      <c r="H30" s="46">
        <f t="shared" ref="H30:H33" si="10">WEEKNUM(A30,2)</f>
        <v>33</v>
      </c>
      <c r="I30" s="46" t="str">
        <f t="shared" ref="I30:I33" si="11">TEXT(A30,"mmm-yyyy")</f>
        <v>Aug-2026</v>
      </c>
      <c r="J30" s="46" t="s">
        <v>29</v>
      </c>
      <c r="K30" s="52"/>
    </row>
    <row r="31" spans="1:11" x14ac:dyDescent="0.35">
      <c r="A31" s="51">
        <v>46247</v>
      </c>
      <c r="B31" s="46" t="s">
        <v>51</v>
      </c>
      <c r="C31" s="46" t="s">
        <v>28</v>
      </c>
      <c r="D31" s="46">
        <v>1</v>
      </c>
      <c r="E31" s="81">
        <v>4</v>
      </c>
      <c r="F31" s="46" t="s">
        <v>58</v>
      </c>
      <c r="G31" s="46" t="s">
        <v>59</v>
      </c>
      <c r="H31" s="46">
        <f t="shared" si="10"/>
        <v>33</v>
      </c>
      <c r="I31" s="46" t="str">
        <f t="shared" si="11"/>
        <v>Aug-2026</v>
      </c>
      <c r="J31" s="46" t="s">
        <v>51</v>
      </c>
      <c r="K31" s="52"/>
    </row>
    <row r="32" spans="1:11" x14ac:dyDescent="0.35">
      <c r="A32" s="80">
        <v>46248</v>
      </c>
      <c r="B32" s="81" t="s">
        <v>29</v>
      </c>
      <c r="C32" s="81" t="s">
        <v>28</v>
      </c>
      <c r="D32" s="81">
        <v>18</v>
      </c>
      <c r="E32" s="95">
        <v>2</v>
      </c>
      <c r="F32" s="81" t="s">
        <v>58</v>
      </c>
      <c r="G32" s="81" t="s">
        <v>59</v>
      </c>
      <c r="H32" s="46">
        <f t="shared" si="10"/>
        <v>33</v>
      </c>
      <c r="I32" s="46" t="str">
        <f t="shared" si="11"/>
        <v>Aug-2026</v>
      </c>
      <c r="J32" s="81" t="s">
        <v>29</v>
      </c>
      <c r="K32" s="82"/>
    </row>
    <row r="33" spans="1:11" x14ac:dyDescent="0.35">
      <c r="A33" s="80">
        <v>46248</v>
      </c>
      <c r="B33" s="81" t="s">
        <v>51</v>
      </c>
      <c r="C33" s="81" t="s">
        <v>28</v>
      </c>
      <c r="D33" s="81">
        <v>2</v>
      </c>
      <c r="E33" s="95">
        <v>4</v>
      </c>
      <c r="F33" s="81" t="s">
        <v>58</v>
      </c>
      <c r="G33" s="81" t="s">
        <v>59</v>
      </c>
      <c r="H33" s="46">
        <f t="shared" si="10"/>
        <v>33</v>
      </c>
      <c r="I33" s="46" t="str">
        <f t="shared" si="11"/>
        <v>Aug-2026</v>
      </c>
      <c r="J33" s="81" t="s">
        <v>51</v>
      </c>
      <c r="K33" s="82"/>
    </row>
    <row r="34" spans="1:11" x14ac:dyDescent="0.35">
      <c r="A34" s="51"/>
      <c r="B34" s="46"/>
      <c r="C34" s="46"/>
      <c r="D34" s="46"/>
      <c r="E34" s="81"/>
      <c r="F34" s="46"/>
      <c r="G34" s="46"/>
      <c r="H34" s="46"/>
      <c r="I34" s="46"/>
      <c r="J34" s="46"/>
      <c r="K34" s="52"/>
    </row>
    <row r="35" spans="1:11" x14ac:dyDescent="0.35">
      <c r="A35" s="51"/>
      <c r="B35" s="46"/>
      <c r="C35" s="46"/>
      <c r="D35" s="46"/>
      <c r="E35" s="81"/>
      <c r="F35" s="46"/>
      <c r="G35" s="46"/>
      <c r="H35" s="46"/>
      <c r="I35" s="46"/>
      <c r="J35" s="46"/>
      <c r="K35" s="52"/>
    </row>
    <row r="36" spans="1:11" x14ac:dyDescent="0.35">
      <c r="A36" s="51"/>
      <c r="B36" s="46"/>
      <c r="C36" s="46"/>
      <c r="D36" s="46"/>
      <c r="E36" s="81"/>
      <c r="F36" s="46"/>
      <c r="G36" s="46"/>
      <c r="H36" s="46"/>
      <c r="I36" s="46"/>
      <c r="J36" s="46"/>
      <c r="K36" s="52"/>
    </row>
    <row r="37" spans="1:11" x14ac:dyDescent="0.35">
      <c r="A37" s="51"/>
      <c r="B37" s="46"/>
      <c r="C37" s="46"/>
      <c r="D37" s="46"/>
      <c r="E37" s="81"/>
      <c r="F37" s="46"/>
      <c r="G37" s="46"/>
      <c r="H37" s="46"/>
      <c r="I37" s="46"/>
      <c r="J37" s="46"/>
      <c r="K37" s="52"/>
    </row>
    <row r="38" spans="1:11" x14ac:dyDescent="0.35">
      <c r="A38" s="51"/>
      <c r="B38" s="46"/>
      <c r="C38" s="46"/>
      <c r="D38" s="46"/>
      <c r="E38" s="81"/>
      <c r="F38" s="46"/>
      <c r="G38" s="46"/>
      <c r="H38" s="46"/>
      <c r="I38" s="46"/>
      <c r="J38" s="46"/>
      <c r="K38" s="52"/>
    </row>
    <row r="39" spans="1:11" x14ac:dyDescent="0.35">
      <c r="A39" s="51"/>
      <c r="B39" s="46"/>
      <c r="C39" s="46"/>
      <c r="D39" s="46"/>
      <c r="E39" s="81"/>
      <c r="F39" s="46"/>
      <c r="G39" s="46"/>
      <c r="H39" s="46"/>
      <c r="I39" s="46"/>
      <c r="J39" s="46"/>
      <c r="K39" s="52"/>
    </row>
    <row r="40" spans="1:11" x14ac:dyDescent="0.35">
      <c r="A40" s="51"/>
      <c r="B40" s="46"/>
      <c r="C40" s="46"/>
      <c r="D40" s="46"/>
      <c r="E40" s="81"/>
      <c r="F40" s="46"/>
      <c r="G40" s="46"/>
      <c r="H40" s="46"/>
      <c r="I40" s="46"/>
      <c r="J40" s="46"/>
      <c r="K40" s="52"/>
    </row>
    <row r="41" spans="1:11" x14ac:dyDescent="0.35">
      <c r="A41" s="51"/>
      <c r="B41" s="46"/>
      <c r="C41" s="46"/>
      <c r="D41" s="46"/>
      <c r="E41" s="81"/>
      <c r="F41" s="46"/>
      <c r="G41" s="46"/>
      <c r="H41" s="46"/>
      <c r="I41" s="46"/>
      <c r="J41" s="46"/>
      <c r="K41" s="5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sqref="A1:XFD1048576"/>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7" t="s">
        <v>20</v>
      </c>
      <c r="B2" s="87" t="s">
        <v>82</v>
      </c>
      <c r="C2" s="87"/>
      <c r="D2" s="87" t="s">
        <v>90</v>
      </c>
      <c r="E2" s="87"/>
      <c r="F2" s="90" t="s">
        <v>89</v>
      </c>
      <c r="G2" s="87" t="s">
        <v>87</v>
      </c>
      <c r="H2" s="87" t="s">
        <v>81</v>
      </c>
      <c r="I2" s="88" t="s">
        <v>83</v>
      </c>
      <c r="J2" s="89"/>
    </row>
    <row r="3" spans="1:10" s="45" customFormat="1" ht="31.5" customHeight="1" x14ac:dyDescent="0.35">
      <c r="A3" s="87"/>
      <c r="B3" s="41" t="s">
        <v>21</v>
      </c>
      <c r="C3" s="41" t="s">
        <v>52</v>
      </c>
      <c r="D3" s="41" t="s">
        <v>21</v>
      </c>
      <c r="E3" s="41" t="s">
        <v>52</v>
      </c>
      <c r="F3" s="91"/>
      <c r="G3" s="87"/>
      <c r="H3" s="87"/>
      <c r="I3" s="41" t="s">
        <v>85</v>
      </c>
      <c r="J3" s="41" t="s">
        <v>84</v>
      </c>
    </row>
    <row r="4" spans="1:10" ht="24" customHeight="1" x14ac:dyDescent="0.35">
      <c r="A4" s="46">
        <f>COUNTIF(Table3[YVF Status],"&lt;&gt;")</f>
        <v>23</v>
      </c>
      <c r="B4" s="77">
        <f>COUNTIF(Table3[YVF Status],"Onboarded*")</f>
        <v>10</v>
      </c>
      <c r="C4" s="47">
        <f>$B$4/$A$4</f>
        <v>0.43478260869565216</v>
      </c>
      <c r="D4" s="77">
        <f>COUNTIF(Table3[YVF Status],"*Onboarded FY2026")</f>
        <v>6</v>
      </c>
      <c r="E4" s="47">
        <f>$D$4/$A$4</f>
        <v>0.2608695652173913</v>
      </c>
      <c r="F4" s="73">
        <f>COUNTIF(Customer_Volume!$M$4:$M$1000,"In Progress")</f>
        <v>2</v>
      </c>
      <c r="G4" s="72">
        <f>INT(SUM(Booking_Records!$D$3:$D$968))</f>
        <v>112</v>
      </c>
      <c r="H4" s="74">
        <f>ROUND(AVERAGE(Booking_Records!$E$3:$E$968),0)</f>
        <v>3</v>
      </c>
      <c r="I4" s="46">
        <v>6</v>
      </c>
      <c r="J4" s="72">
        <v>800</v>
      </c>
    </row>
  </sheetData>
  <sheetProtection algorithmName="SHA-512" hashValue="QJBIOEMvfvnW8LyeOME6tDnK0roxadPxqa0bw8Z7bWWwAgLMhJZ6ZDbw0ZT4ahhFggCSOOkms/heGXXhDLo1Fw==" saltValue="3kAOD6kJ5ulor5XG7Yc8tg==" spinCount="100000" sheet="1" objects="1" scenarios="1"/>
  <mergeCells count="7">
    <mergeCell ref="H2:H3"/>
    <mergeCell ref="I2:J2"/>
    <mergeCell ref="B2:C2"/>
    <mergeCell ref="A2:A3"/>
    <mergeCell ref="G2:G3"/>
    <mergeCell ref="F2:F3"/>
    <mergeCell ref="D2:E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16" activePane="bottomRight" state="frozen"/>
      <selection activeCell="D15" sqref="D15"/>
      <selection pane="topRight" activeCell="D15" sqref="D15"/>
      <selection pane="bottomLeft" activeCell="D15" sqref="D15"/>
      <selection pane="bottomRight" activeCell="O9" sqref="O9"/>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92" t="s">
        <v>38</v>
      </c>
      <c r="D2" s="92"/>
      <c r="E2" s="92"/>
      <c r="F2" s="92" t="s">
        <v>39</v>
      </c>
      <c r="G2" s="92"/>
      <c r="H2" s="92"/>
      <c r="I2" s="92" t="s">
        <v>40</v>
      </c>
      <c r="J2" s="92"/>
      <c r="K2" s="92"/>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113</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113</v>
      </c>
    </row>
    <row r="15" spans="1:13" x14ac:dyDescent="0.45">
      <c r="A15" s="21">
        <v>12</v>
      </c>
      <c r="B15" s="22" t="s">
        <v>18</v>
      </c>
      <c r="C15" s="11">
        <v>3</v>
      </c>
      <c r="D15" s="11">
        <v>2</v>
      </c>
      <c r="E15" s="11">
        <v>3</v>
      </c>
      <c r="F15" s="11"/>
      <c r="G15" s="11"/>
      <c r="H15" s="11"/>
      <c r="I15" s="11"/>
      <c r="J15" s="11"/>
      <c r="K15" s="27"/>
      <c r="L15" s="25">
        <f t="shared" si="0"/>
        <v>8</v>
      </c>
      <c r="M15" s="26" t="s">
        <v>113</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111</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3" t="s">
        <v>41</v>
      </c>
      <c r="B27" s="93"/>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4" t="s">
        <v>22</v>
      </c>
      <c r="B28" s="94"/>
      <c r="C28" s="94"/>
      <c r="D28" s="94"/>
      <c r="E28" s="94"/>
      <c r="F28" s="94"/>
      <c r="G28" s="94"/>
      <c r="H28" s="94"/>
      <c r="I28" s="94"/>
      <c r="J28" s="94"/>
      <c r="K28" s="94"/>
      <c r="L28" s="39">
        <f>L27/3</f>
        <v>483</v>
      </c>
    </row>
    <row r="29" spans="1:13" x14ac:dyDescent="0.45">
      <c r="C29" s="20"/>
      <c r="D29" s="40"/>
      <c r="E29" s="20"/>
    </row>
  </sheetData>
  <sheetProtection algorithmName="SHA-512" hashValue="WbzWoyFrrlBkJaSPihnFFwOiM9wHO6Ez8ewPVu4rdbUoJKJaT7zvzG1wwPVVhCHCdydlA2zvobiFMgw7B0PyZg==" saltValue="1ibOERkDyY1RdW8Jkpzs5A==" spinCount="100000" sheet="1" objects="1" scenarios="1"/>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2"/>
  <sheetViews>
    <sheetView zoomScale="85" zoomScaleNormal="85" workbookViewId="0">
      <selection activeCell="G10" sqref="G10"/>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row r="10" spans="1:5" ht="16" x14ac:dyDescent="0.45">
      <c r="A10" s="57">
        <v>8</v>
      </c>
      <c r="B10" s="22" t="s">
        <v>0</v>
      </c>
      <c r="C10" s="57" t="s">
        <v>28</v>
      </c>
      <c r="D10" s="7" t="s">
        <v>111</v>
      </c>
      <c r="E10" s="59"/>
    </row>
    <row r="11" spans="1:5" x14ac:dyDescent="0.35">
      <c r="A11" s="57">
        <v>9</v>
      </c>
      <c r="B11" s="83" t="s">
        <v>10</v>
      </c>
      <c r="C11" s="5" t="s">
        <v>64</v>
      </c>
      <c r="D11" s="7" t="s">
        <v>111</v>
      </c>
      <c r="E11" s="59"/>
    </row>
    <row r="12" spans="1:5" x14ac:dyDescent="0.35">
      <c r="A12" s="57">
        <v>10</v>
      </c>
      <c r="B12" s="84" t="s">
        <v>18</v>
      </c>
      <c r="C12" s="57" t="s">
        <v>28</v>
      </c>
      <c r="D12" s="7" t="s">
        <v>111</v>
      </c>
      <c r="E12" s="59"/>
    </row>
  </sheetData>
  <sheetProtection algorithmName="SHA-512" hashValue="r57+TBWwwDLbtIxmxxRgaGDDcu7gevxAgFWkPlPpDtm75LiOYuSZdM2W1BDNOimfbuQ8rA8w5Ldn+4770Rd1kQ==" saltValue="Lal28YAZkUA7+9/vpvBScw==" spinCount="100000" sheet="1" objects="1" scenarios="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G6" sqref="G6"/>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453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A7" s="85"/>
      <c r="B7" s="67"/>
      <c r="C7" s="65"/>
      <c r="D7" s="76"/>
      <c r="E7" s="65"/>
      <c r="F7" s="65"/>
      <c r="G7" s="65"/>
      <c r="H7" s="86"/>
    </row>
    <row r="8" spans="1:8" x14ac:dyDescent="0.35">
      <c r="B8" s="60"/>
    </row>
    <row r="9" spans="1:8" x14ac:dyDescent="0.35">
      <c r="B9" s="60"/>
    </row>
  </sheetData>
  <sheetProtection algorithmName="SHA-512" hashValue="eIlHbSNqYiD+5+fUbgnGZJyy6rH+jwZlJCrcxTGaOywfHluIDafmZNmWydBvqKEocup6iCK88/PFc99NvVD4GQ==" saltValue="igEYPkiltC8Jc1+Wg4sKFg==" spinCount="100000" sheet="1" objects="1" scenarios="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9" sqref="C9"/>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sheetProtection algorithmName="SHA-512" hashValue="viti/JKKmY+yarrEuO7XO5qZ6oGdl+0GV5gEBtbwZU4AGHJD8tXFCyd2H1hYQUVHO7UYgcRiyFvU0Znjmlg2nA==" saltValue="Q/sic86/RlrTTSyvam11ww==" spinCount="100000"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Booking_Records</vt:lpstr>
      <vt:lpstr>Dashboard_Overview</vt:lpstr>
      <vt:lpstr>Customer_Volume</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2026-08-15T06:52:13Z</dcterms:modified>
  <cp:category/>
  <cp:contentStatus/>
</cp:coreProperties>
</file>