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A:\KPI\2026\MASTER ACTION PLAN &amp; TRACKING\C2-P1 &amp; YVF ONBOARDING\"/>
    </mc:Choice>
  </mc:AlternateContent>
  <xr:revisionPtr revIDLastSave="0" documentId="13_ncr:1_{132D6CD7-CC05-40F7-841B-BD3B0B70B3D9}" xr6:coauthVersionLast="47" xr6:coauthVersionMax="47" xr10:uidLastSave="{00000000-0000-0000-0000-000000000000}"/>
  <bookViews>
    <workbookView xWindow="-110" yWindow="-110" windowWidth="19420" windowHeight="10300" tabRatio="676" firstSheet="1" activeTab="1" xr2:uid="{2A192B02-0904-4193-8B2A-D9DB1C82376E}"/>
  </bookViews>
  <sheets>
    <sheet name="Booking_Records" sheetId="6" r:id="rId1"/>
    <sheet name="Onboarded_Customers" sheetId="5" r:id="rId2"/>
    <sheet name="Dashboard_Overview" sheetId="4" r:id="rId3"/>
    <sheet name="Customer_Volume" sheetId="2"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0">[10]!'[Module1].MARU'</definedName>
    <definedName name="_1Module1_.MARU" localSheetId="3">[10]!'[Module1].MARU'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0" hidden="1">Booking_Records!$A$32:$J$33</definedName>
    <definedName name="_xlnm._FilterDatabase" localSheetId="3"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0">[30]!ガイドB511</definedName>
    <definedName name="bcvshfbv" localSheetId="3">[30]!ガイドB511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0">[31]!CheckInputData</definedName>
    <definedName name="CheckInputData" localSheetId="3">[31]!CheckInputData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0">[30]!サンプルB513</definedName>
    <definedName name="cvhsgdhgsjk" localSheetId="3">[30]!サンプルB513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0">[31]!CheckInputData</definedName>
    <definedName name="DetailOe" localSheetId="3">[31]!CheckInputData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0">[31]!EndMain</definedName>
    <definedName name="EndMain" localSheetId="3">[31]!EndMain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0">[10]!kurikoshi</definedName>
    <definedName name="ff" localSheetId="3">[10]!kurikoshi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0">[50]!MARU</definedName>
    <definedName name="Gロジ" localSheetId="3">[50]!MARU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0">[10]!mi_blue</definedName>
    <definedName name="hh" localSheetId="3">[10]!mi_blue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0">[51]!Module1.MARU</definedName>
    <definedName name="ii" localSheetId="3">[51]!Module1.MARU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0">[52]!Process</definedName>
    <definedName name="jj" localSheetId="3">[52]!Process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0">[51]!Question1</definedName>
    <definedName name="kk" localSheetId="3">[51]!Question1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0">[10]!kurikoshi</definedName>
    <definedName name="kurikoshi" localSheetId="3">[10]!kurikoshi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0">[50]!SANKAKU</definedName>
    <definedName name="ll" localSheetId="3">[50]!SANKAKU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0">[50]!MARU</definedName>
    <definedName name="MARU" localSheetId="3">[50]!MARU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0">[10]!mi</definedName>
    <definedName name="mi" localSheetId="3">[10]!mi</definedName>
    <definedName name="mi" localSheetId="5">[10]!mi</definedName>
    <definedName name="mi">[10]!mi</definedName>
    <definedName name="mi_blue" localSheetId="0">[10]!mi_blue</definedName>
    <definedName name="mi_blue" localSheetId="3">[10]!mi_blue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0">[51]!Module1.MARU</definedName>
    <definedName name="Module1.MARU" localSheetId="3">[51]!Module1.MARU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0">[52]!Process</definedName>
    <definedName name="Process" localSheetId="3">[52]!Process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0">[51]!Question1</definedName>
    <definedName name="Question1" localSheetId="3">[51]!Question1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0">[50]!SANKAKU</definedName>
    <definedName name="SANKAKU" localSheetId="3">[50]!SANKAKU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0">[30]!ガイドA011</definedName>
    <definedName name="ガイドA011" localSheetId="3">[30]!ガイドA011</definedName>
    <definedName name="ガイドA011" localSheetId="5">[30]!ガイドA011</definedName>
    <definedName name="ガイドA011">[30]!ガイドA011</definedName>
    <definedName name="ガイドA111" localSheetId="0">[30]!ガイドA111</definedName>
    <definedName name="ガイドA111" localSheetId="3">[30]!ガイドA111</definedName>
    <definedName name="ガイドA111" localSheetId="5">[30]!ガイドA111</definedName>
    <definedName name="ガイドA111">[30]!ガイドA111</definedName>
    <definedName name="ガイドA121" localSheetId="0">[30]!ガイドA121</definedName>
    <definedName name="ガイドA121" localSheetId="3">[30]!ガイドA121</definedName>
    <definedName name="ガイドA121" localSheetId="5">[30]!ガイドA121</definedName>
    <definedName name="ガイドA121">[30]!ガイドA121</definedName>
    <definedName name="ガイドA131" localSheetId="0">[30]!ガイドA131</definedName>
    <definedName name="ガイドA131" localSheetId="3">[30]!ガイドA131</definedName>
    <definedName name="ガイドA131" localSheetId="5">[30]!ガイドA131</definedName>
    <definedName name="ガイドA131">[30]!ガイドA131</definedName>
    <definedName name="ガイドA132" localSheetId="0">[30]!ガイドA132</definedName>
    <definedName name="ガイドA132" localSheetId="3">[30]!ガイドA132</definedName>
    <definedName name="ガイドA132" localSheetId="5">[30]!ガイドA132</definedName>
    <definedName name="ガイドA132">[30]!ガイドA132</definedName>
    <definedName name="ガイドB011" localSheetId="0">[30]!ガイドB011</definedName>
    <definedName name="ガイドB011" localSheetId="3">[30]!ガイドB011</definedName>
    <definedName name="ガイドB011" localSheetId="5">[30]!ガイドB011</definedName>
    <definedName name="ガイドB011">[30]!ガイドB011</definedName>
    <definedName name="ガイドB021" localSheetId="0">[30]!ガイドB021</definedName>
    <definedName name="ガイドB021" localSheetId="3">[30]!ガイドB021</definedName>
    <definedName name="ガイドB021" localSheetId="5">[30]!ガイドB021</definedName>
    <definedName name="ガイドB021">[30]!ガイドB021</definedName>
    <definedName name="ガイドB111" localSheetId="0">[30]!ガイドB111</definedName>
    <definedName name="ガイドB111" localSheetId="3">[30]!ガイドB111</definedName>
    <definedName name="ガイドB111" localSheetId="5">[30]!ガイドB111</definedName>
    <definedName name="ガイドB111">[30]!ガイドB111</definedName>
    <definedName name="ガイドB121" localSheetId="0">[30]!ガイドB121</definedName>
    <definedName name="ガイドB121" localSheetId="3">[30]!ガイドB121</definedName>
    <definedName name="ガイドB121" localSheetId="5">[30]!ガイドB121</definedName>
    <definedName name="ガイドB121">[30]!ガイドB121</definedName>
    <definedName name="ガイドB211" localSheetId="0">[30]!ガイドB211</definedName>
    <definedName name="ガイドB211" localSheetId="3">[30]!ガイドB211</definedName>
    <definedName name="ガイドB211" localSheetId="5">[30]!ガイドB211</definedName>
    <definedName name="ガイドB211">[30]!ガイドB211</definedName>
    <definedName name="ガイドB212" localSheetId="0">[30]!ガイドB212</definedName>
    <definedName name="ガイドB212" localSheetId="3">[30]!ガイドB212</definedName>
    <definedName name="ガイドB212" localSheetId="5">[30]!ガイドB212</definedName>
    <definedName name="ガイドB212">[30]!ガイドB212</definedName>
    <definedName name="ガイドB311" localSheetId="0">[30]!ガイドB311</definedName>
    <definedName name="ガイドB311" localSheetId="3">[30]!ガイドB311</definedName>
    <definedName name="ガイドB311" localSheetId="5">[30]!ガイドB311</definedName>
    <definedName name="ガイドB311">[30]!ガイドB311</definedName>
    <definedName name="ガイドB321" localSheetId="0">[30]!ガイドB321</definedName>
    <definedName name="ガイドB321" localSheetId="3">[30]!ガイドB321</definedName>
    <definedName name="ガイドB321" localSheetId="5">[30]!ガイドB321</definedName>
    <definedName name="ガイドB321">[30]!ガイドB321</definedName>
    <definedName name="ガイドB331" localSheetId="0">[30]!ガイドB331</definedName>
    <definedName name="ガイドB331" localSheetId="3">[30]!ガイドB331</definedName>
    <definedName name="ガイドB331" localSheetId="5">[30]!ガイドB331</definedName>
    <definedName name="ガイドB331">[30]!ガイドB331</definedName>
    <definedName name="ガイドB332" localSheetId="0">[30]!ガイドB332</definedName>
    <definedName name="ガイドB332" localSheetId="3">[30]!ガイドB332</definedName>
    <definedName name="ガイドB332" localSheetId="5">[30]!ガイドB332</definedName>
    <definedName name="ガイドB332">[30]!ガイドB332</definedName>
    <definedName name="ガイドB411" localSheetId="0">[30]!ガイドB411</definedName>
    <definedName name="ガイドB411" localSheetId="3">[30]!ガイドB411</definedName>
    <definedName name="ガイドB411" localSheetId="5">[30]!ガイドB411</definedName>
    <definedName name="ガイドB411">[30]!ガイドB411</definedName>
    <definedName name="ガイドB421" localSheetId="0">[30]!ガイドB421</definedName>
    <definedName name="ガイドB421" localSheetId="3">[30]!ガイドB421</definedName>
    <definedName name="ガイドB421" localSheetId="5">[30]!ガイドB421</definedName>
    <definedName name="ガイドB421">[30]!ガイドB421</definedName>
    <definedName name="ガイドB422" localSheetId="0">[30]!ガイドB422</definedName>
    <definedName name="ガイドB422" localSheetId="3">[30]!ガイドB422</definedName>
    <definedName name="ガイドB422" localSheetId="5">[30]!ガイドB422</definedName>
    <definedName name="ガイドB422">[30]!ガイドB422</definedName>
    <definedName name="ガイドB511" localSheetId="0">[30]!ガイドB511</definedName>
    <definedName name="ガイドB511" localSheetId="3">[30]!ガイドB511</definedName>
    <definedName name="ガイドB511" localSheetId="5">[30]!ガイドB511</definedName>
    <definedName name="ガイドB511">[30]!ガイドB511</definedName>
    <definedName name="ガイドB512" localSheetId="0">[30]!ガイドB512</definedName>
    <definedName name="ガイドB512" localSheetId="3">[30]!ガイドB512</definedName>
    <definedName name="ガイドB512" localSheetId="5">[30]!ガイドB512</definedName>
    <definedName name="ガイドB512">[30]!ガイドB512</definedName>
    <definedName name="ガイドB513" localSheetId="0">[30]!ガイドB513</definedName>
    <definedName name="ガイドB513" localSheetId="3">[30]!ガイドB513</definedName>
    <definedName name="ガイドB513" localSheetId="5">[30]!ガイドB513</definedName>
    <definedName name="ガイドB513">[30]!ガイドB513</definedName>
    <definedName name="ガイドB514" localSheetId="0">[30]!ガイドB514</definedName>
    <definedName name="ガイドB514" localSheetId="3">[30]!ガイドB514</definedName>
    <definedName name="ガイドB514" localSheetId="5">[30]!ガイドB514</definedName>
    <definedName name="ガイドB514">[30]!ガイドB514</definedName>
    <definedName name="ガイドB611" localSheetId="0">[30]!ガイドB611</definedName>
    <definedName name="ガイドB611" localSheetId="3">[30]!ガイドB611</definedName>
    <definedName name="ガイドB611" localSheetId="5">[30]!ガイドB611</definedName>
    <definedName name="ガイドB611">[30]!ガイドB611</definedName>
    <definedName name="ガイドB621" localSheetId="0">[30]!ガイドB621</definedName>
    <definedName name="ガイドB621" localSheetId="3">[30]!ガイドB621</definedName>
    <definedName name="ガイドB621" localSheetId="5">[30]!ガイドB621</definedName>
    <definedName name="ガイドB621">[30]!ガイドB621</definedName>
    <definedName name="ガイドB711" localSheetId="0">[30]!ガイドB711</definedName>
    <definedName name="ガイドB711" localSheetId="3">[30]!ガイドB711</definedName>
    <definedName name="ガイドB711" localSheetId="5">[30]!ガイドB711</definedName>
    <definedName name="ガイドB711">[30]!ガイドB711</definedName>
    <definedName name="ガイドB721" localSheetId="0">[30]!ガイドB721</definedName>
    <definedName name="ガイドB721" localSheetId="3">[30]!ガイドB721</definedName>
    <definedName name="ガイドB721" localSheetId="5">[30]!ガイドB721</definedName>
    <definedName name="ガイドB721">[30]!ガイドB721</definedName>
    <definedName name="ガイドB731" localSheetId="0">[30]!ガイドB731</definedName>
    <definedName name="ガイドB731" localSheetId="3">[30]!ガイドB731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0">[30]!サンプルA111</definedName>
    <definedName name="サンプルA111" localSheetId="3">[30]!サンプルA111</definedName>
    <definedName name="サンプルA111" localSheetId="5">[30]!サンプルA111</definedName>
    <definedName name="サンプルA111">[30]!サンプルA111</definedName>
    <definedName name="サンプルA121" localSheetId="0">[30]!サンプルA121</definedName>
    <definedName name="サンプルA121" localSheetId="3">[30]!サンプルA121</definedName>
    <definedName name="サンプルA121" localSheetId="5">[30]!サンプルA121</definedName>
    <definedName name="サンプルA121">[30]!サンプルA121</definedName>
    <definedName name="サンプルA131" localSheetId="0">[30]!サンプルA131</definedName>
    <definedName name="サンプルA131" localSheetId="3">[30]!サンプルA131</definedName>
    <definedName name="サンプルA131" localSheetId="5">[30]!サンプルA131</definedName>
    <definedName name="サンプルA131">[30]!サンプルA131</definedName>
    <definedName name="サンプルA132" localSheetId="0">[30]!サンプルA132</definedName>
    <definedName name="サンプルA132" localSheetId="3">[30]!サンプルA132</definedName>
    <definedName name="サンプルA132" localSheetId="5">[30]!サンプルA132</definedName>
    <definedName name="サンプルA132">[30]!サンプルA132</definedName>
    <definedName name="サンプルB111" localSheetId="0">[30]!サンプルB111</definedName>
    <definedName name="サンプルB111" localSheetId="3">[30]!サンプルB111</definedName>
    <definedName name="サンプルB111" localSheetId="5">[30]!サンプルB111</definedName>
    <definedName name="サンプルB111">[30]!サンプルB111</definedName>
    <definedName name="サンプルB121" localSheetId="0">[30]!サンプルB121</definedName>
    <definedName name="サンプルB121" localSheetId="3">[30]!サンプルB121</definedName>
    <definedName name="サンプルB121" localSheetId="5">[30]!サンプルB121</definedName>
    <definedName name="サンプルB121">[30]!サンプルB121</definedName>
    <definedName name="サンプルB211" localSheetId="0">[30]!サンプルB211</definedName>
    <definedName name="サンプルB211" localSheetId="3">[30]!サンプルB211</definedName>
    <definedName name="サンプルB211" localSheetId="5">[30]!サンプルB211</definedName>
    <definedName name="サンプルB211">[30]!サンプルB211</definedName>
    <definedName name="サンプルB212" localSheetId="0">[30]!サンプルB212</definedName>
    <definedName name="サンプルB212" localSheetId="3">[30]!サンプルB212</definedName>
    <definedName name="サンプルB212" localSheetId="5">[30]!サンプルB212</definedName>
    <definedName name="サンプルB212">[30]!サンプルB212</definedName>
    <definedName name="サンプルB311" localSheetId="0">[30]!サンプルB311</definedName>
    <definedName name="サンプルB311" localSheetId="3">[30]!サンプルB311</definedName>
    <definedName name="サンプルB311" localSheetId="5">[30]!サンプルB311</definedName>
    <definedName name="サンプルB311">[30]!サンプルB311</definedName>
    <definedName name="サンプルB321" localSheetId="0">[30]!サンプルB321</definedName>
    <definedName name="サンプルB321" localSheetId="3">[30]!サンプルB321</definedName>
    <definedName name="サンプルB321" localSheetId="5">[30]!サンプルB321</definedName>
    <definedName name="サンプルB321">[30]!サンプルB321</definedName>
    <definedName name="サンプルB331" localSheetId="0">[30]!サンプルB331</definedName>
    <definedName name="サンプルB331" localSheetId="3">[30]!サンプルB331</definedName>
    <definedName name="サンプルB331" localSheetId="5">[30]!サンプルB331</definedName>
    <definedName name="サンプルB331">[30]!サンプルB331</definedName>
    <definedName name="サンプルB411" localSheetId="0">[30]!サンプルB411</definedName>
    <definedName name="サンプルB411" localSheetId="3">[30]!サンプルB411</definedName>
    <definedName name="サンプルB411" localSheetId="5">[30]!サンプルB411</definedName>
    <definedName name="サンプルB411">[30]!サンプルB411</definedName>
    <definedName name="サンプルB421" localSheetId="0">[30]!サンプルB421</definedName>
    <definedName name="サンプルB421" localSheetId="3">[30]!サンプルB421</definedName>
    <definedName name="サンプルB421" localSheetId="5">[30]!サンプルB421</definedName>
    <definedName name="サンプルB421">[30]!サンプルB421</definedName>
    <definedName name="サンプルB422" localSheetId="0">[30]!サンプルB422</definedName>
    <definedName name="サンプルB422" localSheetId="3">[30]!サンプルB422</definedName>
    <definedName name="サンプルB422" localSheetId="5">[30]!サンプルB422</definedName>
    <definedName name="サンプルB422">[30]!サンプルB422</definedName>
    <definedName name="サンプルB511" localSheetId="0">[30]!サンプルB511</definedName>
    <definedName name="サンプルB511" localSheetId="3">[30]!サンプルB511</definedName>
    <definedName name="サンプルB511" localSheetId="5">[30]!サンプルB511</definedName>
    <definedName name="サンプルB511">[30]!サンプルB511</definedName>
    <definedName name="サンプルB512" localSheetId="0">[30]!サンプルB512</definedName>
    <definedName name="サンプルB512" localSheetId="3">[30]!サンプルB512</definedName>
    <definedName name="サンプルB512" localSheetId="5">[30]!サンプルB512</definedName>
    <definedName name="サンプルB512">[30]!サンプルB512</definedName>
    <definedName name="サンプルB513" localSheetId="0">[30]!サンプルB513</definedName>
    <definedName name="サンプルB513" localSheetId="3">[30]!サンプルB513</definedName>
    <definedName name="サンプルB513" localSheetId="5">[30]!サンプルB513</definedName>
    <definedName name="サンプルB513">[30]!サンプルB513</definedName>
    <definedName name="サンプルB514" localSheetId="0">[30]!サンプルB514</definedName>
    <definedName name="サンプルB514" localSheetId="3">[30]!サンプルB514</definedName>
    <definedName name="サンプルB514" localSheetId="5">[30]!サンプルB514</definedName>
    <definedName name="サンプルB514">[30]!サンプルB514</definedName>
    <definedName name="サンプルB611" localSheetId="0">[30]!サンプルB611</definedName>
    <definedName name="サンプルB611" localSheetId="3">[30]!サンプルB611</definedName>
    <definedName name="サンプルB611" localSheetId="5">[30]!サンプルB611</definedName>
    <definedName name="サンプルB611">[30]!サンプルB611</definedName>
    <definedName name="サンプルB621" localSheetId="0">[30]!サンプルB621</definedName>
    <definedName name="サンプルB621" localSheetId="3">[30]!サンプルB621</definedName>
    <definedName name="サンプルB621" localSheetId="5">[30]!サンプルB621</definedName>
    <definedName name="サンプルB621">[30]!サンプルB621</definedName>
    <definedName name="サンプルB711" localSheetId="0">[30]!サンプルB711</definedName>
    <definedName name="サンプルB711" localSheetId="3">[30]!サンプルB711</definedName>
    <definedName name="サンプルB711" localSheetId="5">[30]!サンプルB711</definedName>
    <definedName name="サンプルB711">[30]!サンプルB711</definedName>
    <definedName name="サンプルB731" localSheetId="0">[30]!サンプルB731</definedName>
    <definedName name="サンプルB731" localSheetId="3">[30]!サンプルB731</definedName>
    <definedName name="サンプルB731" localSheetId="5">[30]!サンプルB731</definedName>
    <definedName name="サンプルB731">[30]!サンプルB731</definedName>
    <definedName name="シｰトA011" localSheetId="0">[30]!シｰトA011</definedName>
    <definedName name="シｰトA011" localSheetId="3">[30]!シｰトA011</definedName>
    <definedName name="シｰトA011" localSheetId="5">[30]!シｰトA011</definedName>
    <definedName name="シｰトA011">[30]!シｰトA011</definedName>
    <definedName name="シｰトA111" localSheetId="0">[30]!シｰトA111</definedName>
    <definedName name="シｰトA111" localSheetId="3">[30]!シｰトA111</definedName>
    <definedName name="シｰトA111" localSheetId="5">[30]!シｰトA111</definedName>
    <definedName name="シｰトA111">[30]!シｰトA111</definedName>
    <definedName name="シｰトA121" localSheetId="0">[30]!シｰトA121</definedName>
    <definedName name="シｰトA121" localSheetId="3">[30]!シｰトA121</definedName>
    <definedName name="シｰトA121" localSheetId="5">[30]!シｰトA121</definedName>
    <definedName name="シｰトA121">[30]!シｰトA121</definedName>
    <definedName name="シｰトA131" localSheetId="0">[30]!シｰトA131</definedName>
    <definedName name="シｰトA131" localSheetId="3">[30]!シｰトA131</definedName>
    <definedName name="シｰトA131" localSheetId="5">[30]!シｰトA131</definedName>
    <definedName name="シｰトA131">[30]!シｰトA131</definedName>
    <definedName name="シｰトA132" localSheetId="0">[30]!シｰトA132</definedName>
    <definedName name="シｰトA132" localSheetId="3">[30]!シｰトA132</definedName>
    <definedName name="シｰトA132" localSheetId="5">[30]!シｰトA132</definedName>
    <definedName name="シｰトA132">[30]!シｰトA132</definedName>
    <definedName name="シｰトB011" localSheetId="0">[30]!シｰトB011</definedName>
    <definedName name="シｰトB011" localSheetId="3">[30]!シｰトB011</definedName>
    <definedName name="シｰトB011" localSheetId="5">[30]!シｰトB011</definedName>
    <definedName name="シｰトB011">[30]!シｰトB011</definedName>
    <definedName name="シｰトB021" localSheetId="0">[30]!シｰトB021</definedName>
    <definedName name="シｰトB021" localSheetId="3">[30]!シｰトB021</definedName>
    <definedName name="シｰトB021" localSheetId="5">[30]!シｰトB021</definedName>
    <definedName name="シｰトB021">[30]!シｰトB021</definedName>
    <definedName name="シｰトB111" localSheetId="0">[30]!シｰトB111</definedName>
    <definedName name="シｰトB111" localSheetId="3">[30]!シｰトB111</definedName>
    <definedName name="シｰトB111" localSheetId="5">[30]!シｰトB111</definedName>
    <definedName name="シｰトB111">[30]!シｰトB111</definedName>
    <definedName name="シｰトB121" localSheetId="0">[30]!シｰトB121</definedName>
    <definedName name="シｰトB121" localSheetId="3">[30]!シｰトB121</definedName>
    <definedName name="シｰトB121" localSheetId="5">[30]!シｰトB121</definedName>
    <definedName name="シｰトB121">[30]!シｰトB121</definedName>
    <definedName name="シｰトB211" localSheetId="0">[30]!シｰトB211</definedName>
    <definedName name="シｰトB211" localSheetId="3">[30]!シｰトB211</definedName>
    <definedName name="シｰトB211" localSheetId="5">[30]!シｰトB211</definedName>
    <definedName name="シｰトB211">[30]!シｰトB211</definedName>
    <definedName name="シｰトB212" localSheetId="0">[30]!シｰトB212</definedName>
    <definedName name="シｰトB212" localSheetId="3">[30]!シｰトB212</definedName>
    <definedName name="シｰトB212" localSheetId="5">[30]!シｰトB212</definedName>
    <definedName name="シｰトB212">[30]!シｰトB212</definedName>
    <definedName name="シｰトB311" localSheetId="0">[30]!シｰトB311</definedName>
    <definedName name="シｰトB311" localSheetId="3">[30]!シｰトB311</definedName>
    <definedName name="シｰトB311" localSheetId="5">[30]!シｰトB311</definedName>
    <definedName name="シｰトB311">[30]!シｰトB311</definedName>
    <definedName name="シｰトB321" localSheetId="0">[30]!シｰトB321</definedName>
    <definedName name="シｰトB321" localSheetId="3">[30]!シｰトB321</definedName>
    <definedName name="シｰトB321" localSheetId="5">[30]!シｰトB321</definedName>
    <definedName name="シｰトB321">[30]!シｰトB321</definedName>
    <definedName name="シｰトB331" localSheetId="0">[30]!シｰトB331</definedName>
    <definedName name="シｰトB331" localSheetId="3">[30]!シｰトB331</definedName>
    <definedName name="シｰトB331" localSheetId="5">[30]!シｰトB331</definedName>
    <definedName name="シｰトB331">[30]!シｰトB331</definedName>
    <definedName name="シｰトB411" localSheetId="0">[30]!シｰトB411</definedName>
    <definedName name="シｰトB411" localSheetId="3">[30]!シｰトB411</definedName>
    <definedName name="シｰトB411" localSheetId="5">[30]!シｰトB411</definedName>
    <definedName name="シｰトB411">[30]!シｰトB411</definedName>
    <definedName name="シｰトB421" localSheetId="0">[30]!シｰトB421</definedName>
    <definedName name="シｰトB421" localSheetId="3">[30]!シｰトB421</definedName>
    <definedName name="シｰトB421" localSheetId="5">[30]!シｰトB421</definedName>
    <definedName name="シｰトB421">[30]!シｰトB421</definedName>
    <definedName name="シｰトB422" localSheetId="0">[30]!シｰトB422</definedName>
    <definedName name="シｰトB422" localSheetId="3">[30]!シｰトB422</definedName>
    <definedName name="シｰトB422" localSheetId="5">[30]!シｰトB422</definedName>
    <definedName name="シｰトB422">[30]!シｰトB422</definedName>
    <definedName name="シｰトB511" localSheetId="0">[30]!シｰトB511</definedName>
    <definedName name="シｰトB511" localSheetId="3">[30]!シｰトB511</definedName>
    <definedName name="シｰトB511" localSheetId="5">[30]!シｰトB511</definedName>
    <definedName name="シｰトB511">[30]!シｰトB511</definedName>
    <definedName name="シｰトB512" localSheetId="0">[30]!シｰトB512</definedName>
    <definedName name="シｰトB512" localSheetId="3">[30]!シｰトB512</definedName>
    <definedName name="シｰトB512" localSheetId="5">[30]!シｰトB512</definedName>
    <definedName name="シｰトB512">[30]!シｰトB512</definedName>
    <definedName name="シｰトB513" localSheetId="0">[30]!シｰトB513</definedName>
    <definedName name="シｰトB513" localSheetId="3">[30]!シｰトB513</definedName>
    <definedName name="シｰトB513" localSheetId="5">[30]!シｰトB513</definedName>
    <definedName name="シｰトB513">[30]!シｰトB513</definedName>
    <definedName name="シｰトB514" localSheetId="0">[30]!シｰトB514</definedName>
    <definedName name="シｰトB514" localSheetId="3">[30]!シｰトB514</definedName>
    <definedName name="シｰトB514" localSheetId="5">[30]!シｰトB514</definedName>
    <definedName name="シｰトB514">[30]!シｰトB514</definedName>
    <definedName name="シｰトB611" localSheetId="0">[30]!シｰトB611</definedName>
    <definedName name="シｰトB611" localSheetId="3">[30]!シｰトB611</definedName>
    <definedName name="シｰトB611" localSheetId="5">[30]!シｰトB611</definedName>
    <definedName name="シｰトB611">[30]!シｰトB611</definedName>
    <definedName name="シｰトB621" localSheetId="0">[30]!シｰトB621</definedName>
    <definedName name="シｰトB621" localSheetId="3">[30]!シｰトB621</definedName>
    <definedName name="シｰトB621" localSheetId="5">[30]!シｰトB621</definedName>
    <definedName name="シｰトB621">[30]!シｰトB621</definedName>
    <definedName name="シｰトB711" localSheetId="0">[30]!シｰトB711</definedName>
    <definedName name="シｰトB711" localSheetId="3">[30]!シｰトB711</definedName>
    <definedName name="シｰトB711" localSheetId="5">[30]!シｰトB711</definedName>
    <definedName name="シｰトB711">[30]!シｰトB711</definedName>
    <definedName name="シｰトB731" localSheetId="0">[30]!シｰトB731</definedName>
    <definedName name="シｰトB731" localSheetId="3">[30]!シｰトB731</definedName>
    <definedName name="シｰトB731" localSheetId="5">[30]!シｰトB731</definedName>
    <definedName name="シｰトB731">[30]!シｰトB731</definedName>
    <definedName name="シｰト詳細1" localSheetId="0">[30]!シｰト詳細1</definedName>
    <definedName name="シｰト詳細1" localSheetId="3">[30]!シｰト詳細1</definedName>
    <definedName name="シｰト詳細1" localSheetId="5">[30]!シｰト詳細1</definedName>
    <definedName name="シｰト詳細1">[30]!シｰト詳細1</definedName>
    <definedName name="シｰト詳細2" localSheetId="0">[30]!シｰト詳細2</definedName>
    <definedName name="シｰト詳細2" localSheetId="3">[30]!シｰト詳細2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38" i="6" l="1"/>
  <c r="I38" i="6"/>
  <c r="H36" i="6"/>
  <c r="H37" i="6"/>
  <c r="I36" i="6"/>
  <c r="I37" i="6"/>
  <c r="H35" i="6"/>
  <c r="I35" i="6"/>
  <c r="H34" i="6"/>
  <c r="I34" i="6"/>
  <c r="I4" i="6"/>
  <c r="H4" i="6"/>
  <c r="I33" i="6"/>
  <c r="H33" i="6"/>
  <c r="I32" i="6"/>
  <c r="H32" i="6"/>
  <c r="H30" i="6"/>
  <c r="H31" i="6"/>
  <c r="I30" i="6"/>
  <c r="I31" i="6"/>
  <c r="H29" i="6"/>
  <c r="I29" i="6"/>
  <c r="H28" i="6"/>
  <c r="I28" i="6"/>
  <c r="H27" i="6"/>
  <c r="I27" i="6"/>
  <c r="H25" i="6"/>
  <c r="I25" i="6"/>
  <c r="H26" i="6"/>
  <c r="I26" i="6"/>
  <c r="H24" i="6"/>
  <c r="I24" i="6"/>
  <c r="L26" i="2"/>
  <c r="L25" i="2"/>
  <c r="L24" i="2"/>
  <c r="L23" i="2"/>
  <c r="L22" i="2"/>
  <c r="L21" i="2"/>
  <c r="L20" i="2"/>
  <c r="L19" i="2"/>
  <c r="L18" i="2"/>
  <c r="L17" i="2"/>
  <c r="L16" i="2"/>
  <c r="L15" i="2"/>
  <c r="L14" i="2"/>
  <c r="L13" i="2"/>
  <c r="L12" i="2"/>
  <c r="L11" i="2"/>
  <c r="L10" i="2"/>
  <c r="L9" i="2"/>
  <c r="L8" i="2"/>
  <c r="L7" i="2"/>
  <c r="L6" i="2"/>
  <c r="L5" i="2"/>
  <c r="L4" i="2"/>
  <c r="F4" i="4"/>
  <c r="B4" i="4"/>
  <c r="H23" i="6"/>
  <c r="I23" i="6"/>
  <c r="H3" i="6"/>
  <c r="I3" i="6"/>
  <c r="H5" i="6"/>
  <c r="I5" i="6"/>
  <c r="H6" i="6"/>
  <c r="I6" i="6"/>
  <c r="H7" i="6"/>
  <c r="I7" i="6"/>
  <c r="H8" i="6"/>
  <c r="I8" i="6"/>
  <c r="H9" i="6"/>
  <c r="I9" i="6"/>
  <c r="H10" i="6"/>
  <c r="I10" i="6"/>
  <c r="H11" i="6"/>
  <c r="I11" i="6"/>
  <c r="H12" i="6"/>
  <c r="I12" i="6"/>
  <c r="H13" i="6"/>
  <c r="I13" i="6"/>
  <c r="H14" i="6"/>
  <c r="I14" i="6"/>
  <c r="H15" i="6"/>
  <c r="I15" i="6"/>
  <c r="H16" i="6"/>
  <c r="I16" i="6"/>
  <c r="H17" i="6"/>
  <c r="I17" i="6"/>
  <c r="H18" i="6"/>
  <c r="I18" i="6"/>
  <c r="H19" i="6"/>
  <c r="I19" i="6"/>
  <c r="E20" i="6"/>
  <c r="H4" i="4" s="1"/>
  <c r="H20" i="6"/>
  <c r="I20" i="6"/>
  <c r="H21" i="6"/>
  <c r="I21" i="6"/>
  <c r="H22" i="6"/>
  <c r="I22" i="6"/>
  <c r="D4" i="4"/>
  <c r="G4" i="4"/>
  <c r="A4" i="4"/>
  <c r="C27" i="2"/>
  <c r="K27" i="2"/>
  <c r="J27" i="2"/>
  <c r="I27" i="2"/>
  <c r="H27" i="2"/>
  <c r="G27" i="2"/>
  <c r="F27" i="2"/>
  <c r="E27" i="2"/>
  <c r="D27" i="2"/>
  <c r="E4" i="4" l="1"/>
  <c r="C4" i="4"/>
  <c r="L27" i="2"/>
  <c r="L28" i="2" s="1"/>
</calcChain>
</file>

<file path=xl/sharedStrings.xml><?xml version="1.0" encoding="utf-8"?>
<sst xmlns="http://schemas.openxmlformats.org/spreadsheetml/2006/main" count="361" uniqueCount="116">
  <si>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</si>
  <si>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</si>
  <si>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</si>
  <si>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</si>
  <si>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</si>
  <si>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</si>
  <si>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</si>
  <si>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</si>
  <si>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</si>
  <si>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</si>
  <si>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</si>
  <si>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</si>
  <si>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</si>
  <si>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</si>
  <si>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</si>
  <si>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</si>
  <si>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</si>
  <si>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</si>
  <si>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</si>
  <si>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</si>
  <si>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</si>
  <si>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</si>
  <si>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</si>
  <si>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</si>
  <si>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</si>
  <si>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</si>
  <si>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</si>
  <si>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</si>
  <si>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</si>
  <si>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</si>
  <si>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</si>
  <si>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</si>
  <si>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</si>
  <si>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</si>
  <si>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</si>
  <si>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</si>
  <si>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</si>
  <si>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</si>
  <si>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</si>
  <si>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</si>
  <si>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</si>
  <si>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</si>
  <si>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</si>
  <si>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</si>
  <si>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</si>
  <si>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</si>
  <si>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</si>
  <si>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</si>
  <si>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</si>
  <si>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</si>
  <si>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</si>
  <si>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</si>
  <si>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</si>
  <si>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</si>
  <si>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</si>
  <si>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</si>
  <si>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</si>
  <si>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</si>
  <si>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</si>
  <si>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</si>
  <si>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</si>
  <si>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</si>
  <si>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</si>
  <si>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</si>
  <si>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</si>
  <si>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</si>
  <si>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</si>
  <si>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</si>
  <si>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</si>
  <si>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</si>
  <si>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</si>
  <si>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</si>
  <si>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</si>
  <si>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</si>
  <si>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</si>
  <si>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</si>
  <si>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</si>
  <si>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</si>
  <si>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</si>
  <si>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</si>
  <si>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</si>
  <si>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Avg. Processing Time (min/booking)</t>
  </si>
  <si>
    <t>Total Onboarded</t>
  </si>
  <si>
    <t>Onboarding Target (2026)</t>
  </si>
  <si>
    <t>FY2026 Booking Target</t>
  </si>
  <si>
    <t>Customer Target</t>
  </si>
  <si>
    <t>User Management</t>
  </si>
  <si>
    <t>YTD Bookings</t>
  </si>
  <si>
    <t>From 23 Jul 2026</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</si>
  <si>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</si>
  <si>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</si>
  <si>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</si>
  <si>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</si>
  <si>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</si>
  <si>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</si>
  <si>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</si>
  <si>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</si>
  <si>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</si>
  <si>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</si>
  <si>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</si>
  <si>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</si>
  <si>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Người dùng phải xác thực bằng mã xác minh mỗi lần đăng nhập, làm tăng thời gian đăng nhập hệ thống booking</t>
  </si>
  <si>
    <t>Hỗ trợ tra cứu tình trạng lô hàng bằng cả YVF Booking No và Carrier Booking No.</t>
  </si>
  <si>
    <t>Hệ thống YVF đơn giản, dễ sử dụng</t>
  </si>
  <si>
    <t>Hệ thống YVF chậm, thường mất khoảng 60–75 giây để tải Booking Template, làm tăng thời gian tạo booking.</t>
  </si>
  <si>
    <t>Khách hàng, Broker sử dụng Carrier Booking No. để track lô hàng. YVF không cho phép sử dụng Booking No. để tra cứu lô hàng.</t>
  </si>
  <si>
    <t>Cho phép đăng ký nhiều email trên cùng một tài khoản SDVN (Đại An) để các PIC có thể chủ động tạo booking trên YVF.
(CS - Promoter đã hỗ trợ xử lý xong)</t>
  </si>
  <si>
    <t>Bỏ yêu cầu nhập mã xác thực khi đăng nhập
(SAO/DIO đã hỗ trợ xử lý xong)</t>
  </si>
  <si>
    <t>Thông báo về lô hàng (New Booking is Submitted, Booking Cancellation Submitted, HAWB Generated...) chỉ được gửi đến email đăng ký ban đầu, các email đăng ký bổ sung không nhận được thông báo.</t>
  </si>
  <si>
    <t>Hỗ trợ cho phép gửi thông báo về lô hàng (New Booking is Submitted, Booking Cancellation Submitted, HAWB Generated...) tới các email đăng ký bổ sung.</t>
  </si>
  <si>
    <t>Trial</t>
  </si>
  <si>
    <t>Not yet</t>
  </si>
  <si>
    <t>90-100%</t>
  </si>
  <si>
    <t>Onboarded FY2026</t>
  </si>
  <si>
    <t>Onboarded FY2025</t>
  </si>
  <si>
    <t xml:space="preserve">Vietnak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</si>
</sst>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3"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
      <sz val="8"/>
      <name val="Aptos Narrow"/>
      <family val="2"/>
      <scheme val="minor"/>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3">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165" fontId="8" fillId="0" borderId="15" xfId="0" applyNumberFormat="1" applyFont="1" applyBorder="1" applyAlignment="1">
      <alignment horizontal="center" vertical="center"/>
    </xf>
    <xf numFmtId="0" fontId="8" fillId="0" borderId="3" xfId="0" applyFont="1" applyBorder="1" applyAlignment="1">
      <alignment horizontal="center" vertical="center"/>
    </xf>
    <xf numFmtId="0" fontId="8" fillId="0" borderId="7" xfId="0" applyFont="1" applyBorder="1" applyAlignment="1">
      <alignment horizontal="center" vertical="center"/>
    </xf>
    <xf numFmtId="0" fontId="8" fillId="0" borderId="15" xfId="0" applyFont="1" applyBorder="1" applyAlignment="1">
      <alignment vertical="center" wrapText="1"/>
    </xf>
    <xf numFmtId="0" fontId="8" fillId="0" borderId="7" xfId="0" applyFont="1" applyBorder="1" applyAlignment="1">
      <alignment vertical="center" wrapText="1"/>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cellXfs>
  <cellStyles count="3">
    <cellStyle name="Comma" xfId="1" builtinId="3"/>
    <cellStyle name="Normal" xfId="0" builtinId="0"/>
    <cellStyle name="Percent" xfId="2" builtinId="5"/>
  </cellStyles>
  <dxfs count="69">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font>
        <name val="Calibri"/>
        <family val="2"/>
        <scheme val="none"/>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strike val="0"/>
        <outline val="0"/>
        <shadow val="0"/>
        <u val="none"/>
        <vertAlign val="baseline"/>
        <sz val="10"/>
        <name val="Segoe UI"/>
        <family val="2"/>
        <scheme val="none"/>
      </font>
      <border diagonalUp="0" diagonalDown="0">
        <left style="thin">
          <color indexed="64"/>
        </left>
        <right/>
        <top style="thin">
          <color indexed="64"/>
        </top>
        <bottom style="thin">
          <color indexed="64"/>
        </bottom>
        <vertical/>
        <horizontal/>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top style="thin">
          <color indexed="64"/>
        </top>
      </border>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nykgroup-my.sharepoint.com/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nykgroup-my.sharepoint.com/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nykgroup-my.sharepoint.com/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s://nykgroup-my.sharepoint.com/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nykgroup-my.sharepoint.com/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nykgroup-my.sharepoint.com/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nykgroup-my.sharepoint.com/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Worksheet%20in%20R-61024-6TopMeetingDec-00.ppt"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https://nykgroup-my.sharepoint.com/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https://nykgroup-my.sharepoint.com/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nykgroup-my.sharepoint.com/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https://nykgroup-my.sharepoint.com/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nykgroup-my.sharepoint.com/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nykgroup-my.sharepoint.com/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https://nykgroup-my.sharepoint.com/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https://nykgroup-my.sharepoint.com/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TABLE"/>
      <sheetName val="CC-TRD order"/>
      <sheetName val="AFT order"/>
      <sheetName val="Daily issue"/>
      <sheetName val="Cargo damage"/>
      <sheetName val="FORM"/>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 val="FA.MV(2)-Logistic"/>
      <sheetName val="DEF"/>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ialog2"/>
      <sheetName val="Module1"/>
    </sheetNames>
    <sheetDataSet>
      <sheetData sheetId="0">
        <row r="1">
          <cell r="B1">
            <v>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row r="4">
          <cell r="B4" t="str">
            <v>00E662</v>
          </cell>
          <cell r="C4" t="str">
            <v>NYK HOLDING (USA) INC.</v>
          </cell>
        </row>
        <row r="5">
          <cell r="C5" t="str">
            <v>US$</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 sheetId="75"/>
      <sheetData sheetId="76"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K38" totalsRowShown="0" headerRowDxfId="68" dataDxfId="66" totalsRowDxfId="64" headerRowBorderDxfId="67" tableBorderDxfId="65" totalsRowBorderDxfId="63">
  <autoFilter ref="A2:K38" xr:uid="{FFC90638-85C3-40B7-8AC3-A369A2A787CA}"/>
  <tableColumns count="11">
    <tableColumn id="1" xr3:uid="{F0BBFC25-6D98-4EBE-96D3-98D15394B80B}" name="Booking Date" dataDxfId="62"/>
    <tableColumn id="2" xr3:uid="{04FAC7D1-6CDE-424A-9301-D5E9718BEC4F}" name="Customer Name" dataDxfId="61"/>
    <tableColumn id="3" xr3:uid="{27163F9A-5F39-4F99-9308-FC420FAB7189}" name="Transport Mode" dataDxfId="60"/>
    <tableColumn id="4" xr3:uid="{9AC472A0-EF8A-493F-870A-C38B5E43A7F2}" name="Bookings" dataDxfId="59"/>
    <tableColumn id="5" xr3:uid="{C29E5F74-9315-4DC4-B430-3AF8A8372046}" name="Processing Time (min)" dataDxfId="58"/>
    <tableColumn id="11" xr3:uid="{A9190A50-1678-4150-8F4D-67E54C2A204E}" name="YVF Used" dataDxfId="57"/>
    <tableColumn id="10" xr3:uid="{0637DB2D-6B0F-456F-ADBB-464F240AD6FA}" name="Status" dataDxfId="56"/>
    <tableColumn id="6" xr3:uid="{110376DA-349F-45D1-BC9E-0332C303B304}" name="Week" dataDxfId="55">
      <calculatedColumnFormula>WEEKNUM(A3,2)</calculatedColumnFormula>
    </tableColumn>
    <tableColumn id="7" xr3:uid="{179DBED2-476D-48ED-9876-6F414000F7D2}" name="Month" dataDxfId="54">
      <calculatedColumnFormula>TEXT(A3,"mmm-yyyy")</calculatedColumnFormula>
    </tableColumn>
    <tableColumn id="8" xr3:uid="{C050AF29-B2A9-4C32-AD0F-79CAE3C568B4}" name="Handled By" dataDxfId="53"/>
    <tableColumn id="9" xr3:uid="{397D8B99-2244-464C-9957-D5BA541DAB11}" name="Remarks" dataDxfId="52"/>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AA7068-C1FD-4A48-A5E4-1A27CC7625DE}" name="Table62" displayName="Table62" ref="A2:E13" totalsRowShown="0" tableBorderDxfId="35">
  <tableColumns count="5">
    <tableColumn id="1" xr3:uid="{A3F77FF5-E335-4854-9DF3-BBC5EB3A7F34}" name="No." dataDxfId="34" totalsRowDxfId="33"/>
    <tableColumn id="2" xr3:uid="{5CF4A409-3F2D-4D18-A453-1A19C4B9EFDB}" name="Customer Name" dataDxfId="32" totalsRowDxfId="31"/>
    <tableColumn id="3" xr3:uid="{23CEE71A-D488-4374-B86F-9D36E433AA46}" name="Transport Mode" dataDxfId="30" totalsRowDxfId="29"/>
    <tableColumn id="5" xr3:uid="{ED9D28A8-E79E-46DA-9694-747BE867482C}" name="YVF Booking Status" dataDxfId="28" totalsRowDxfId="27"/>
    <tableColumn id="6" xr3:uid="{AD91BB76-5ED0-4185-83FF-4DB226A663BE}" name="Remarks" dataDxfId="26" totalsRowDxfId="25"/>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51" headerRowBorderDxfId="50" tableBorderDxfId="49" headerRowCellStyle="Comma">
  <autoFilter ref="A3:M26" xr:uid="{563E7AF8-4E8F-47FB-B396-11E82E42186F}"/>
  <tableColumns count="13">
    <tableColumn id="1" xr3:uid="{3D8AE97F-A335-43F9-AA87-C843C967D540}" name="No." dataDxfId="48"/>
    <tableColumn id="2" xr3:uid="{6B6688B3-2130-4A0F-968B-2CB8D0364BD4}" name="Customer Name" dataDxfId="47"/>
    <tableColumn id="3" xr3:uid="{7FD553AA-D98A-49DD-9234-BA10CDE586E2}" name="Apr-26" dataDxfId="46"/>
    <tableColumn id="4" xr3:uid="{E95E5A1A-9BEE-4288-B7A1-5252F87DFCAB}" name="May-26" dataDxfId="45"/>
    <tableColumn id="5" xr3:uid="{7ED1F89E-266A-400C-B0D9-9CE4C9C22D4D}" name="Jun-26" dataDxfId="44"/>
    <tableColumn id="6" xr3:uid="{89D659D4-2875-4028-9962-F0925C71B0E1}" name="Apr-262" dataDxfId="43"/>
    <tableColumn id="7" xr3:uid="{1B923A0C-FA28-4949-AE98-DC1EE5F5D8D9}" name="May-263" dataDxfId="42"/>
    <tableColumn id="8" xr3:uid="{51D7F3BB-85C1-45F4-AB6C-F11D1E4A9D40}" name="Jun-264" dataDxfId="41"/>
    <tableColumn id="9" xr3:uid="{F9A5C37A-B7C1-4D9D-B327-4B37A31E1271}" name="Apr-265" dataDxfId="40"/>
    <tableColumn id="10" xr3:uid="{667D4030-B93B-410A-930F-F7AEA3CC1352}" name="May-266" dataDxfId="39"/>
    <tableColumn id="11" xr3:uid="{B40EE3AE-92DD-4B63-8AA0-088DC3C6C0D8}" name="Jun-267" dataDxfId="38"/>
    <tableColumn id="12" xr3:uid="{81868DC2-0306-4F3B-808B-72723C20E6D5}" name="Total Volume" dataDxfId="37" dataCellStyle="Comma">
      <calculatedColumnFormula>SUM(C4:K4)</calculatedColumnFormula>
    </tableColumn>
    <tableColumn id="13" xr3:uid="{A7892454-DD89-4F62-936F-7361B29C732B}" name="YVF Status" dataDxfId="36"/>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7" totalsRowShown="0" headerRowDxfId="24" dataDxfId="22" headerRowBorderDxfId="23" tableBorderDxfId="21" totalsRowBorderDxfId="20">
  <autoFilter ref="A2:H7" xr:uid="{28604BEE-1693-47A5-86BA-65BCF4ABF4A0}"/>
  <sortState xmlns:xlrd2="http://schemas.microsoft.com/office/spreadsheetml/2017/richdata2" ref="A3:H6">
    <sortCondition ref="B3:B6"/>
  </sortState>
  <tableColumns count="8">
    <tableColumn id="1" xr3:uid="{4227AD1E-FC50-4C25-933E-B7551850E661}" name="Column1" dataDxfId="19"/>
    <tableColumn id="2" xr3:uid="{094417A4-BE9D-4736-85C7-BB97352B6E96}" name="Date" dataDxfId="18"/>
    <tableColumn id="3" xr3:uid="{1DD90363-DD60-415E-8D5F-FD42BC76BD80}" name="Submitted By" dataDxfId="17"/>
    <tableColumn id="4" xr3:uid="{E435C684-4FC9-4CA6-832D-E9674D387531}" name="Category" dataDxfId="16"/>
    <tableColumn id="5" xr3:uid="{B24F1046-0140-474C-9002-4FCF4D2E0E02}" name="Module" dataDxfId="15"/>
    <tableColumn id="6" xr3:uid="{E8EA3959-AF63-47F6-8678-8737A022EBAA}" name="Current User Issue" dataDxfId="14"/>
    <tableColumn id="9" xr3:uid="{59AA3BFF-5DE6-41C9-BE0E-AB7351BBF134}" name="Improvement Proposal" dataDxfId="13"/>
    <tableColumn id="8" xr3:uid="{712647CD-BC4C-480C-B502-31CEEC691AC6}" name="Status" dataDxfId="12"/>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11" dataDxfId="9" headerRowBorderDxfId="10" tableBorderDxfId="8" totalsRowBorderDxfId="7">
  <autoFilter ref="A2:E4" xr:uid="{28604BEE-1693-47A5-86BA-65BCF4ABF4A0}"/>
  <tableColumns count="5">
    <tableColumn id="2" xr3:uid="{F08A2221-60A1-4844-AB4E-CB014C3D09C5}" name="Date" dataDxfId="6"/>
    <tableColumn id="3" xr3:uid="{2E58980B-2FB2-4E23-BEED-CE51507F67D8}" name="Reported By" dataDxfId="5"/>
    <tableColumn id="6" xr3:uid="{53AA3EE9-34D1-4E88-929E-3D3008E8F2EC}" name="Feedback" dataDxfId="4"/>
    <tableColumn id="4" xr3:uid="{67951DB1-597E-4F1F-8E49-0D383D0E9D64}" name="Feedback Type" dataDxfId="3"/>
    <tableColumn id="5" xr3:uid="{F17BD343-08DE-4ED8-9646-2E135764D0F2}" name="Status" dataDxfId="2"/>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K42"/>
  <sheetViews>
    <sheetView zoomScale="85" zoomScaleNormal="85" workbookViewId="0">
      <pane xSplit="2" ySplit="2" topLeftCell="C25" activePane="bottomRight" state="frozen"/>
      <selection pane="topRight" activeCell="C1" sqref="C1"/>
      <selection pane="bottomLeft" activeCell="A3" sqref="A3"/>
      <selection pane="bottomRight" activeCell="B34" sqref="B34:B36"/>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6.26953125" style="49" bestFit="1" customWidth="1"/>
    <col min="11" max="11" width="12.7265625" style="49" bestFit="1" customWidth="1"/>
    <col min="12" max="12" width="7" style="49" customWidth="1"/>
    <col min="13" max="16384" width="8.7265625" style="49"/>
  </cols>
  <sheetData>
    <row r="1" spans="1:11" x14ac:dyDescent="0.35">
      <c r="A1" s="71" t="s">
        <v>79</v>
      </c>
    </row>
    <row r="2" spans="1:11" s="48" customFormat="1" ht="35.5" customHeight="1" x14ac:dyDescent="0.35">
      <c r="A2" s="53" t="s">
        <v>24</v>
      </c>
      <c r="B2" s="42" t="s">
        <v>30</v>
      </c>
      <c r="C2" s="42" t="s">
        <v>31</v>
      </c>
      <c r="D2" s="42" t="s">
        <v>53</v>
      </c>
      <c r="E2" s="42" t="s">
        <v>54</v>
      </c>
      <c r="F2" s="42" t="s">
        <v>56</v>
      </c>
      <c r="G2" s="42" t="s">
        <v>57</v>
      </c>
      <c r="H2" s="42" t="s">
        <v>25</v>
      </c>
      <c r="I2" s="42" t="s">
        <v>26</v>
      </c>
      <c r="J2" s="42" t="s">
        <v>32</v>
      </c>
      <c r="K2" s="54" t="s">
        <v>33</v>
      </c>
    </row>
    <row r="3" spans="1:11" ht="16.5" customHeight="1" x14ac:dyDescent="0.35">
      <c r="A3" s="51">
        <v>46210</v>
      </c>
      <c r="B3" s="46" t="s">
        <v>29</v>
      </c>
      <c r="C3" s="46" t="s">
        <v>55</v>
      </c>
      <c r="D3" s="46">
        <v>1</v>
      </c>
      <c r="E3" s="46">
        <v>3</v>
      </c>
      <c r="F3" s="46" t="s">
        <v>58</v>
      </c>
      <c r="G3" s="46" t="s">
        <v>59</v>
      </c>
      <c r="H3" s="46">
        <f>WEEKNUM(A3,2)</f>
        <v>28</v>
      </c>
      <c r="I3" s="46" t="str">
        <f>TEXT(A3,"mmm-yyyy")</f>
        <v>Jul-2026</v>
      </c>
      <c r="J3" s="46" t="s">
        <v>29</v>
      </c>
      <c r="K3" s="52"/>
    </row>
    <row r="4" spans="1:11" ht="16.5" customHeight="1" x14ac:dyDescent="0.35">
      <c r="A4" s="51">
        <v>46225</v>
      </c>
      <c r="B4" s="46" t="s">
        <v>29</v>
      </c>
      <c r="C4" s="46" t="s">
        <v>55</v>
      </c>
      <c r="D4" s="46">
        <v>1</v>
      </c>
      <c r="E4" s="46">
        <v>3</v>
      </c>
      <c r="F4" s="46" t="s">
        <v>58</v>
      </c>
      <c r="G4" s="46" t="s">
        <v>59</v>
      </c>
      <c r="H4" s="46">
        <f t="shared" ref="H4" si="0">WEEKNUM(A4,2)</f>
        <v>30</v>
      </c>
      <c r="I4" s="46" t="str">
        <f t="shared" ref="I4" si="1">TEXT(A4,"mmm-yyyy")</f>
        <v>Jul-2026</v>
      </c>
      <c r="J4" s="46" t="s">
        <v>29</v>
      </c>
      <c r="K4" s="52"/>
    </row>
    <row r="5" spans="1:11" ht="16.5" customHeight="1" x14ac:dyDescent="0.35">
      <c r="A5" s="51">
        <v>46225</v>
      </c>
      <c r="B5" s="46" t="s">
        <v>29</v>
      </c>
      <c r="C5" s="46" t="s">
        <v>55</v>
      </c>
      <c r="D5" s="46">
        <v>1</v>
      </c>
      <c r="E5" s="46">
        <v>3</v>
      </c>
      <c r="F5" s="46" t="s">
        <v>58</v>
      </c>
      <c r="G5" s="46" t="s">
        <v>59</v>
      </c>
      <c r="H5" s="46">
        <f t="shared" ref="H5:H12" si="2">WEEKNUM(A5,2)</f>
        <v>30</v>
      </c>
      <c r="I5" s="46" t="str">
        <f t="shared" ref="I5:I12" si="3">TEXT(A5,"mmm-yyyy")</f>
        <v>Jul-2026</v>
      </c>
      <c r="J5" s="52" t="s">
        <v>27</v>
      </c>
      <c r="K5" s="52"/>
    </row>
    <row r="6" spans="1:11" ht="16.5" customHeight="1" x14ac:dyDescent="0.35">
      <c r="A6" s="51">
        <v>46226</v>
      </c>
      <c r="B6" s="46" t="s">
        <v>29</v>
      </c>
      <c r="C6" s="46" t="s">
        <v>28</v>
      </c>
      <c r="D6" s="46">
        <v>1</v>
      </c>
      <c r="E6" s="46">
        <v>3.5</v>
      </c>
      <c r="F6" s="46" t="s">
        <v>58</v>
      </c>
      <c r="G6" s="46" t="s">
        <v>59</v>
      </c>
      <c r="H6" s="46">
        <f t="shared" si="2"/>
        <v>30</v>
      </c>
      <c r="I6" s="46" t="str">
        <f t="shared" si="3"/>
        <v>Jul-2026</v>
      </c>
      <c r="J6" s="46" t="s">
        <v>29</v>
      </c>
      <c r="K6" s="52"/>
    </row>
    <row r="7" spans="1:11" ht="16.5" customHeight="1" x14ac:dyDescent="0.35">
      <c r="A7" s="51">
        <v>46226</v>
      </c>
      <c r="B7" s="46" t="s">
        <v>29</v>
      </c>
      <c r="C7" s="46" t="s">
        <v>28</v>
      </c>
      <c r="D7" s="46">
        <v>3</v>
      </c>
      <c r="E7" s="46">
        <v>3.5</v>
      </c>
      <c r="F7" s="46" t="s">
        <v>58</v>
      </c>
      <c r="G7" s="46" t="s">
        <v>59</v>
      </c>
      <c r="H7" s="46">
        <f t="shared" si="2"/>
        <v>30</v>
      </c>
      <c r="I7" s="46" t="str">
        <f t="shared" si="3"/>
        <v>Jul-2026</v>
      </c>
      <c r="J7" s="46" t="s">
        <v>29</v>
      </c>
      <c r="K7" s="52"/>
    </row>
    <row r="8" spans="1:11" ht="16.5" customHeight="1" x14ac:dyDescent="0.35">
      <c r="A8" s="51">
        <v>46227</v>
      </c>
      <c r="B8" s="46" t="s">
        <v>29</v>
      </c>
      <c r="C8" s="46" t="s">
        <v>28</v>
      </c>
      <c r="D8" s="46">
        <v>8</v>
      </c>
      <c r="E8" s="46">
        <v>3</v>
      </c>
      <c r="F8" s="46" t="s">
        <v>58</v>
      </c>
      <c r="G8" s="46" t="s">
        <v>59</v>
      </c>
      <c r="H8" s="46">
        <f t="shared" si="2"/>
        <v>30</v>
      </c>
      <c r="I8" s="46" t="str">
        <f t="shared" si="3"/>
        <v>Jul-2026</v>
      </c>
      <c r="J8" s="46" t="s">
        <v>29</v>
      </c>
      <c r="K8" s="52"/>
    </row>
    <row r="9" spans="1:11" ht="16.5" customHeight="1" x14ac:dyDescent="0.35">
      <c r="A9" s="51">
        <v>46227</v>
      </c>
      <c r="B9" s="46" t="s">
        <v>51</v>
      </c>
      <c r="C9" s="46" t="s">
        <v>28</v>
      </c>
      <c r="D9" s="46">
        <v>2</v>
      </c>
      <c r="E9" s="46">
        <v>4</v>
      </c>
      <c r="F9" s="46" t="s">
        <v>58</v>
      </c>
      <c r="G9" s="46" t="s">
        <v>59</v>
      </c>
      <c r="H9" s="46">
        <f t="shared" si="2"/>
        <v>30</v>
      </c>
      <c r="I9" s="46" t="str">
        <f t="shared" si="3"/>
        <v>Jul-2026</v>
      </c>
      <c r="J9" s="46" t="s">
        <v>51</v>
      </c>
      <c r="K9" s="52"/>
    </row>
    <row r="10" spans="1:11" ht="16.5" customHeight="1" x14ac:dyDescent="0.35">
      <c r="A10" s="51">
        <v>46230</v>
      </c>
      <c r="B10" s="46" t="s">
        <v>29</v>
      </c>
      <c r="C10" s="46" t="s">
        <v>28</v>
      </c>
      <c r="D10" s="46">
        <v>3</v>
      </c>
      <c r="E10" s="46">
        <v>4.5</v>
      </c>
      <c r="F10" s="46" t="s">
        <v>58</v>
      </c>
      <c r="G10" s="46" t="s">
        <v>59</v>
      </c>
      <c r="H10" s="46">
        <f t="shared" si="2"/>
        <v>31</v>
      </c>
      <c r="I10" s="46" t="str">
        <f t="shared" si="3"/>
        <v>Jul-2026</v>
      </c>
      <c r="J10" s="46" t="s">
        <v>29</v>
      </c>
      <c r="K10" s="52"/>
    </row>
    <row r="11" spans="1:11" ht="16.5" customHeight="1" x14ac:dyDescent="0.35">
      <c r="A11" s="51">
        <v>46231</v>
      </c>
      <c r="B11" s="46" t="s">
        <v>29</v>
      </c>
      <c r="C11" s="46" t="s">
        <v>28</v>
      </c>
      <c r="D11" s="46">
        <v>5</v>
      </c>
      <c r="E11" s="46">
        <v>3</v>
      </c>
      <c r="F11" s="46" t="s">
        <v>58</v>
      </c>
      <c r="G11" s="46" t="s">
        <v>59</v>
      </c>
      <c r="H11" s="46">
        <f t="shared" si="2"/>
        <v>31</v>
      </c>
      <c r="I11" s="46" t="str">
        <f t="shared" si="3"/>
        <v>Jul-2026</v>
      </c>
      <c r="J11" s="46" t="s">
        <v>29</v>
      </c>
      <c r="K11" s="52"/>
    </row>
    <row r="12" spans="1:11" ht="16.5" customHeight="1" x14ac:dyDescent="0.35">
      <c r="A12" s="51">
        <v>46232</v>
      </c>
      <c r="B12" s="46" t="s">
        <v>51</v>
      </c>
      <c r="C12" s="46" t="s">
        <v>28</v>
      </c>
      <c r="D12" s="46">
        <v>1</v>
      </c>
      <c r="E12" s="46">
        <v>2</v>
      </c>
      <c r="F12" s="46" t="s">
        <v>58</v>
      </c>
      <c r="G12" s="46" t="s">
        <v>59</v>
      </c>
      <c r="H12" s="46">
        <f t="shared" si="2"/>
        <v>31</v>
      </c>
      <c r="I12" s="46" t="str">
        <f t="shared" si="3"/>
        <v>Jul-2026</v>
      </c>
      <c r="J12" s="46" t="s">
        <v>51</v>
      </c>
      <c r="K12" s="52"/>
    </row>
    <row r="13" spans="1:11" ht="16.5" customHeight="1" x14ac:dyDescent="0.35">
      <c r="A13" s="51">
        <v>46233</v>
      </c>
      <c r="B13" s="46" t="s">
        <v>29</v>
      </c>
      <c r="C13" s="46" t="s">
        <v>28</v>
      </c>
      <c r="D13" s="46">
        <v>6</v>
      </c>
      <c r="E13" s="46">
        <v>2</v>
      </c>
      <c r="F13" s="46" t="s">
        <v>58</v>
      </c>
      <c r="G13" s="46" t="s">
        <v>59</v>
      </c>
      <c r="H13" s="46">
        <f t="shared" ref="H13:H18" si="4">WEEKNUM(A13,2)</f>
        <v>31</v>
      </c>
      <c r="I13" s="46" t="str">
        <f t="shared" ref="I13:I18" si="5">TEXT(A13,"mmm-yyyy")</f>
        <v>Jul-2026</v>
      </c>
      <c r="J13" s="46" t="s">
        <v>29</v>
      </c>
      <c r="K13" s="52"/>
    </row>
    <row r="14" spans="1:11" ht="16.5" customHeight="1" x14ac:dyDescent="0.35">
      <c r="A14" s="51">
        <v>46233</v>
      </c>
      <c r="B14" s="46" t="s">
        <v>51</v>
      </c>
      <c r="C14" s="46" t="s">
        <v>28</v>
      </c>
      <c r="D14" s="46">
        <v>1</v>
      </c>
      <c r="E14" s="46">
        <v>2</v>
      </c>
      <c r="F14" s="46" t="s">
        <v>58</v>
      </c>
      <c r="G14" s="46" t="s">
        <v>59</v>
      </c>
      <c r="H14" s="46">
        <f t="shared" si="4"/>
        <v>31</v>
      </c>
      <c r="I14" s="46" t="str">
        <f t="shared" si="5"/>
        <v>Jul-2026</v>
      </c>
      <c r="J14" s="46" t="s">
        <v>51</v>
      </c>
      <c r="K14" s="52"/>
    </row>
    <row r="15" spans="1:11" ht="16.5" customHeight="1" x14ac:dyDescent="0.35">
      <c r="A15" s="51">
        <v>46234</v>
      </c>
      <c r="B15" s="46" t="s">
        <v>29</v>
      </c>
      <c r="C15" s="46" t="s">
        <v>28</v>
      </c>
      <c r="D15" s="46">
        <v>2</v>
      </c>
      <c r="E15" s="46">
        <v>3.5</v>
      </c>
      <c r="F15" s="46" t="s">
        <v>58</v>
      </c>
      <c r="G15" s="46" t="s">
        <v>59</v>
      </c>
      <c r="H15" s="46">
        <f t="shared" si="4"/>
        <v>31</v>
      </c>
      <c r="I15" s="46" t="str">
        <f t="shared" si="5"/>
        <v>Jul-2026</v>
      </c>
      <c r="J15" s="46" t="s">
        <v>29</v>
      </c>
      <c r="K15" s="52"/>
    </row>
    <row r="16" spans="1:11" ht="16.5" customHeight="1" x14ac:dyDescent="0.35">
      <c r="A16" s="51">
        <v>46235</v>
      </c>
      <c r="B16" s="46" t="s">
        <v>29</v>
      </c>
      <c r="C16" s="46" t="s">
        <v>28</v>
      </c>
      <c r="D16" s="46">
        <v>7</v>
      </c>
      <c r="E16" s="46">
        <v>3.5</v>
      </c>
      <c r="F16" s="46" t="s">
        <v>58</v>
      </c>
      <c r="G16" s="46" t="s">
        <v>59</v>
      </c>
      <c r="H16" s="46">
        <f t="shared" si="4"/>
        <v>31</v>
      </c>
      <c r="I16" s="46" t="str">
        <f t="shared" si="5"/>
        <v>Aug-2026</v>
      </c>
      <c r="J16" s="46" t="s">
        <v>29</v>
      </c>
      <c r="K16" s="52"/>
    </row>
    <row r="17" spans="1:11" ht="16.5" customHeight="1" x14ac:dyDescent="0.35">
      <c r="A17" s="51">
        <v>46235</v>
      </c>
      <c r="B17" s="46" t="s">
        <v>51</v>
      </c>
      <c r="C17" s="46" t="s">
        <v>28</v>
      </c>
      <c r="D17" s="46">
        <v>2</v>
      </c>
      <c r="E17" s="46">
        <v>3.5</v>
      </c>
      <c r="F17" s="46" t="s">
        <v>58</v>
      </c>
      <c r="G17" s="46" t="s">
        <v>59</v>
      </c>
      <c r="H17" s="46">
        <f t="shared" si="4"/>
        <v>31</v>
      </c>
      <c r="I17" s="46" t="str">
        <f t="shared" si="5"/>
        <v>Aug-2026</v>
      </c>
      <c r="J17" s="46" t="s">
        <v>51</v>
      </c>
      <c r="K17" s="52"/>
    </row>
    <row r="18" spans="1:11" x14ac:dyDescent="0.35">
      <c r="A18" s="80">
        <v>46237</v>
      </c>
      <c r="B18" s="46" t="s">
        <v>29</v>
      </c>
      <c r="C18" s="46" t="s">
        <v>55</v>
      </c>
      <c r="D18" s="81">
        <v>1</v>
      </c>
      <c r="E18" s="81">
        <v>3.5</v>
      </c>
      <c r="F18" s="46" t="s">
        <v>58</v>
      </c>
      <c r="G18" s="46" t="s">
        <v>59</v>
      </c>
      <c r="H18" s="81">
        <f t="shared" si="4"/>
        <v>32</v>
      </c>
      <c r="I18" s="81" t="str">
        <f t="shared" si="5"/>
        <v>Aug-2026</v>
      </c>
      <c r="J18" s="46" t="s">
        <v>29</v>
      </c>
      <c r="K18" s="82"/>
    </row>
    <row r="19" spans="1:11" x14ac:dyDescent="0.35">
      <c r="A19" s="51">
        <v>46237</v>
      </c>
      <c r="B19" s="46" t="s">
        <v>29</v>
      </c>
      <c r="C19" s="46" t="s">
        <v>28</v>
      </c>
      <c r="D19" s="46">
        <v>12</v>
      </c>
      <c r="E19" s="46">
        <v>1.08</v>
      </c>
      <c r="F19" s="46" t="s">
        <v>58</v>
      </c>
      <c r="G19" s="46" t="s">
        <v>59</v>
      </c>
      <c r="H19" s="46">
        <f t="shared" ref="H19:H23" si="6">WEEKNUM(A19,2)</f>
        <v>32</v>
      </c>
      <c r="I19" s="46" t="str">
        <f t="shared" ref="I19:I23" si="7">TEXT(A19,"mmm-yyyy")</f>
        <v>Aug-2026</v>
      </c>
      <c r="J19" s="46" t="s">
        <v>29</v>
      </c>
      <c r="K19" s="52"/>
    </row>
    <row r="20" spans="1:11" x14ac:dyDescent="0.35">
      <c r="A20" s="80">
        <v>46238</v>
      </c>
      <c r="B20" s="46" t="s">
        <v>29</v>
      </c>
      <c r="C20" s="46" t="s">
        <v>55</v>
      </c>
      <c r="D20" s="81">
        <v>2</v>
      </c>
      <c r="E20" s="81">
        <f>(2+2)/2</f>
        <v>2</v>
      </c>
      <c r="F20" s="46" t="s">
        <v>58</v>
      </c>
      <c r="G20" s="46" t="s">
        <v>59</v>
      </c>
      <c r="H20" s="81">
        <f t="shared" si="6"/>
        <v>32</v>
      </c>
      <c r="I20" s="81" t="str">
        <f t="shared" si="7"/>
        <v>Aug-2026</v>
      </c>
      <c r="J20" s="81" t="s">
        <v>29</v>
      </c>
      <c r="K20" s="82"/>
    </row>
    <row r="21" spans="1:11" x14ac:dyDescent="0.35">
      <c r="A21" s="51">
        <v>46238</v>
      </c>
      <c r="B21" s="46" t="s">
        <v>29</v>
      </c>
      <c r="C21" s="46" t="s">
        <v>28</v>
      </c>
      <c r="D21" s="46">
        <v>1</v>
      </c>
      <c r="E21" s="46">
        <v>3</v>
      </c>
      <c r="F21" s="46" t="s">
        <v>58</v>
      </c>
      <c r="G21" s="46" t="s">
        <v>59</v>
      </c>
      <c r="H21" s="46">
        <f t="shared" si="6"/>
        <v>32</v>
      </c>
      <c r="I21" s="46" t="str">
        <f t="shared" si="7"/>
        <v>Aug-2026</v>
      </c>
      <c r="J21" s="46" t="s">
        <v>29</v>
      </c>
      <c r="K21" s="52"/>
    </row>
    <row r="22" spans="1:11" x14ac:dyDescent="0.35">
      <c r="A22" s="80">
        <v>46240</v>
      </c>
      <c r="B22" s="46" t="s">
        <v>29</v>
      </c>
      <c r="C22" s="46" t="s">
        <v>28</v>
      </c>
      <c r="D22" s="81">
        <v>2</v>
      </c>
      <c r="E22" s="81">
        <v>2.5</v>
      </c>
      <c r="F22" s="46" t="s">
        <v>58</v>
      </c>
      <c r="G22" s="46" t="s">
        <v>59</v>
      </c>
      <c r="H22" s="81">
        <f t="shared" si="6"/>
        <v>32</v>
      </c>
      <c r="I22" s="81" t="str">
        <f t="shared" si="7"/>
        <v>Aug-2026</v>
      </c>
      <c r="J22" s="81" t="s">
        <v>29</v>
      </c>
      <c r="K22" s="82"/>
    </row>
    <row r="23" spans="1:11" x14ac:dyDescent="0.35">
      <c r="A23" s="80">
        <v>46241</v>
      </c>
      <c r="B23" s="46" t="s">
        <v>29</v>
      </c>
      <c r="C23" s="46" t="s">
        <v>28</v>
      </c>
      <c r="D23" s="81">
        <v>5</v>
      </c>
      <c r="E23" s="81">
        <v>2.5</v>
      </c>
      <c r="F23" s="46" t="s">
        <v>58</v>
      </c>
      <c r="G23" s="46" t="s">
        <v>59</v>
      </c>
      <c r="H23" s="81">
        <f t="shared" si="6"/>
        <v>32</v>
      </c>
      <c r="I23" s="81" t="str">
        <f t="shared" si="7"/>
        <v>Aug-2026</v>
      </c>
      <c r="J23" s="81" t="s">
        <v>29</v>
      </c>
      <c r="K23" s="82"/>
    </row>
    <row r="24" spans="1:11" x14ac:dyDescent="0.35">
      <c r="A24" s="80">
        <v>46244</v>
      </c>
      <c r="B24" s="46" t="s">
        <v>29</v>
      </c>
      <c r="C24" s="46" t="s">
        <v>55</v>
      </c>
      <c r="D24" s="81">
        <v>1</v>
      </c>
      <c r="E24" s="81">
        <v>3</v>
      </c>
      <c r="F24" s="46" t="s">
        <v>58</v>
      </c>
      <c r="G24" s="46" t="s">
        <v>59</v>
      </c>
      <c r="H24" s="81">
        <f t="shared" ref="H24:H29" si="8">WEEKNUM(A24,2)</f>
        <v>33</v>
      </c>
      <c r="I24" s="81" t="str">
        <f t="shared" ref="I24:I29" si="9">TEXT(A24,"mmm-yyyy")</f>
        <v>Aug-2026</v>
      </c>
      <c r="J24" s="81" t="s">
        <v>29</v>
      </c>
      <c r="K24" s="82"/>
    </row>
    <row r="25" spans="1:11" x14ac:dyDescent="0.35">
      <c r="A25" s="80">
        <v>46244</v>
      </c>
      <c r="B25" s="46" t="s">
        <v>29</v>
      </c>
      <c r="C25" s="46" t="s">
        <v>28</v>
      </c>
      <c r="D25" s="81">
        <v>4</v>
      </c>
      <c r="E25" s="81">
        <v>2.5</v>
      </c>
      <c r="F25" s="46" t="s">
        <v>58</v>
      </c>
      <c r="G25" s="46" t="s">
        <v>59</v>
      </c>
      <c r="H25" s="81">
        <f t="shared" si="8"/>
        <v>33</v>
      </c>
      <c r="I25" s="81" t="str">
        <f t="shared" si="9"/>
        <v>Aug-2026</v>
      </c>
      <c r="J25" s="81" t="s">
        <v>29</v>
      </c>
      <c r="K25" s="82"/>
    </row>
    <row r="26" spans="1:11" x14ac:dyDescent="0.35">
      <c r="A26" s="51">
        <v>46244</v>
      </c>
      <c r="B26" s="46" t="s">
        <v>51</v>
      </c>
      <c r="C26" s="46" t="s">
        <v>28</v>
      </c>
      <c r="D26" s="46">
        <v>2</v>
      </c>
      <c r="E26" s="81">
        <v>2.5</v>
      </c>
      <c r="F26" s="46" t="s">
        <v>58</v>
      </c>
      <c r="G26" s="46" t="s">
        <v>59</v>
      </c>
      <c r="H26" s="46">
        <f t="shared" si="8"/>
        <v>33</v>
      </c>
      <c r="I26" s="46" t="str">
        <f t="shared" si="9"/>
        <v>Aug-2026</v>
      </c>
      <c r="J26" s="46" t="s">
        <v>51</v>
      </c>
      <c r="K26" s="52"/>
    </row>
    <row r="27" spans="1:11" x14ac:dyDescent="0.35">
      <c r="A27" s="51">
        <v>46245</v>
      </c>
      <c r="B27" s="46" t="s">
        <v>29</v>
      </c>
      <c r="C27" s="46" t="s">
        <v>28</v>
      </c>
      <c r="D27" s="46">
        <v>1</v>
      </c>
      <c r="E27" s="81">
        <v>3</v>
      </c>
      <c r="F27" s="46" t="s">
        <v>58</v>
      </c>
      <c r="G27" s="46" t="s">
        <v>59</v>
      </c>
      <c r="H27" s="46">
        <f t="shared" si="8"/>
        <v>33</v>
      </c>
      <c r="I27" s="46" t="str">
        <f t="shared" si="9"/>
        <v>Aug-2026</v>
      </c>
      <c r="J27" s="46" t="s">
        <v>29</v>
      </c>
      <c r="K27" s="52"/>
    </row>
    <row r="28" spans="1:11" x14ac:dyDescent="0.35">
      <c r="A28" s="51">
        <v>46246</v>
      </c>
      <c r="B28" s="46" t="s">
        <v>29</v>
      </c>
      <c r="C28" s="46" t="s">
        <v>28</v>
      </c>
      <c r="D28" s="46">
        <v>9</v>
      </c>
      <c r="E28" s="81">
        <v>2</v>
      </c>
      <c r="F28" s="46" t="s">
        <v>58</v>
      </c>
      <c r="G28" s="46" t="s">
        <v>59</v>
      </c>
      <c r="H28" s="46">
        <f t="shared" si="8"/>
        <v>33</v>
      </c>
      <c r="I28" s="46" t="str">
        <f t="shared" si="9"/>
        <v>Aug-2026</v>
      </c>
      <c r="J28" s="46" t="s">
        <v>29</v>
      </c>
      <c r="K28" s="52"/>
    </row>
    <row r="29" spans="1:11" x14ac:dyDescent="0.35">
      <c r="A29" s="51">
        <v>46247</v>
      </c>
      <c r="B29" s="46" t="s">
        <v>29</v>
      </c>
      <c r="C29" s="46" t="s">
        <v>55</v>
      </c>
      <c r="D29" s="46">
        <v>1</v>
      </c>
      <c r="E29" s="81">
        <v>3</v>
      </c>
      <c r="F29" s="46" t="s">
        <v>58</v>
      </c>
      <c r="G29" s="46" t="s">
        <v>59</v>
      </c>
      <c r="H29" s="46">
        <f t="shared" si="8"/>
        <v>33</v>
      </c>
      <c r="I29" s="46" t="str">
        <f t="shared" si="9"/>
        <v>Aug-2026</v>
      </c>
      <c r="J29" s="46" t="s">
        <v>29</v>
      </c>
      <c r="K29" s="52"/>
    </row>
    <row r="30" spans="1:11" x14ac:dyDescent="0.35">
      <c r="A30" s="51">
        <v>46247</v>
      </c>
      <c r="B30" s="46" t="s">
        <v>29</v>
      </c>
      <c r="C30" s="46" t="s">
        <v>28</v>
      </c>
      <c r="D30" s="46">
        <v>6</v>
      </c>
      <c r="E30" s="81">
        <v>2.5</v>
      </c>
      <c r="F30" s="46" t="s">
        <v>58</v>
      </c>
      <c r="G30" s="46" t="s">
        <v>59</v>
      </c>
      <c r="H30" s="46">
        <f t="shared" ref="H30:H33" si="10">WEEKNUM(A30,2)</f>
        <v>33</v>
      </c>
      <c r="I30" s="46" t="str">
        <f t="shared" ref="I30:I33" si="11">TEXT(A30,"mmm-yyyy")</f>
        <v>Aug-2026</v>
      </c>
      <c r="J30" s="46" t="s">
        <v>29</v>
      </c>
      <c r="K30" s="52"/>
    </row>
    <row r="31" spans="1:11" x14ac:dyDescent="0.35">
      <c r="A31" s="51">
        <v>46247</v>
      </c>
      <c r="B31" s="46" t="s">
        <v>51</v>
      </c>
      <c r="C31" s="46" t="s">
        <v>28</v>
      </c>
      <c r="D31" s="46">
        <v>1</v>
      </c>
      <c r="E31" s="81">
        <v>4</v>
      </c>
      <c r="F31" s="46" t="s">
        <v>58</v>
      </c>
      <c r="G31" s="46" t="s">
        <v>59</v>
      </c>
      <c r="H31" s="46">
        <f t="shared" si="10"/>
        <v>33</v>
      </c>
      <c r="I31" s="46" t="str">
        <f t="shared" si="11"/>
        <v>Aug-2026</v>
      </c>
      <c r="J31" s="46" t="s">
        <v>51</v>
      </c>
      <c r="K31" s="52"/>
    </row>
    <row r="32" spans="1:11" x14ac:dyDescent="0.35">
      <c r="A32" s="80">
        <v>46248</v>
      </c>
      <c r="B32" s="81" t="s">
        <v>29</v>
      </c>
      <c r="C32" s="81" t="s">
        <v>28</v>
      </c>
      <c r="D32" s="81">
        <v>18</v>
      </c>
      <c r="E32" s="81">
        <v>2</v>
      </c>
      <c r="F32" s="81" t="s">
        <v>58</v>
      </c>
      <c r="G32" s="81" t="s">
        <v>59</v>
      </c>
      <c r="H32" s="46">
        <f t="shared" si="10"/>
        <v>33</v>
      </c>
      <c r="I32" s="46" t="str">
        <f t="shared" si="11"/>
        <v>Aug-2026</v>
      </c>
      <c r="J32" s="81" t="s">
        <v>29</v>
      </c>
      <c r="K32" s="82"/>
    </row>
    <row r="33" spans="1:11" x14ac:dyDescent="0.35">
      <c r="A33" s="80">
        <v>46248</v>
      </c>
      <c r="B33" s="81" t="s">
        <v>51</v>
      </c>
      <c r="C33" s="81" t="s">
        <v>28</v>
      </c>
      <c r="D33" s="81">
        <v>2</v>
      </c>
      <c r="E33" s="81">
        <v>4</v>
      </c>
      <c r="F33" s="81" t="s">
        <v>58</v>
      </c>
      <c r="G33" s="81" t="s">
        <v>59</v>
      </c>
      <c r="H33" s="46">
        <f t="shared" si="10"/>
        <v>33</v>
      </c>
      <c r="I33" s="46" t="str">
        <f t="shared" si="11"/>
        <v>Aug-2026</v>
      </c>
      <c r="J33" s="81" t="s">
        <v>51</v>
      </c>
      <c r="K33" s="82"/>
    </row>
    <row r="34" spans="1:11" x14ac:dyDescent="0.35">
      <c r="A34" s="51">
        <v>46244</v>
      </c>
      <c r="B34" s="46" t="s">
        <v>18</v>
      </c>
      <c r="C34" s="46" t="s">
        <v>28</v>
      </c>
      <c r="D34" s="46">
        <v>1</v>
      </c>
      <c r="E34" s="46">
        <v>10</v>
      </c>
      <c r="F34" s="81" t="s">
        <v>58</v>
      </c>
      <c r="G34" s="81" t="s">
        <v>59</v>
      </c>
      <c r="H34" s="46">
        <f>WEEKNUM(A34,2)</f>
        <v>33</v>
      </c>
      <c r="I34" s="46" t="str">
        <f>TEXT(A34,"mmm-yyyy")</f>
        <v>Aug-2026</v>
      </c>
      <c r="J34" s="46" t="s">
        <v>18</v>
      </c>
      <c r="K34" s="52"/>
    </row>
    <row r="35" spans="1:11" x14ac:dyDescent="0.35">
      <c r="A35" s="80">
        <v>46246</v>
      </c>
      <c r="B35" s="81" t="s">
        <v>17</v>
      </c>
      <c r="C35" s="46" t="s">
        <v>28</v>
      </c>
      <c r="D35" s="81">
        <v>1</v>
      </c>
      <c r="E35" s="46">
        <v>10</v>
      </c>
      <c r="F35" s="81" t="s">
        <v>58</v>
      </c>
      <c r="G35" s="81" t="s">
        <v>59</v>
      </c>
      <c r="H35" s="81">
        <f>WEEKNUM(A35,2)</f>
        <v>33</v>
      </c>
      <c r="I35" s="81" t="str">
        <f>TEXT(A35,"mmm-yyyy")</f>
        <v>Aug-2026</v>
      </c>
      <c r="J35" s="81" t="s">
        <v>115</v>
      </c>
      <c r="K35" s="82"/>
    </row>
    <row r="36" spans="1:11" x14ac:dyDescent="0.35">
      <c r="A36" s="51">
        <v>46246</v>
      </c>
      <c r="B36" s="46" t="s">
        <v>0</v>
      </c>
      <c r="C36" s="46" t="s">
        <v>28</v>
      </c>
      <c r="D36" s="46">
        <v>1</v>
      </c>
      <c r="E36" s="46">
        <v>10</v>
      </c>
      <c r="F36" s="46" t="s">
        <v>58</v>
      </c>
      <c r="G36" s="46" t="s">
        <v>59</v>
      </c>
      <c r="H36" s="46">
        <f t="shared" ref="H36:H37" si="12">WEEKNUM(A36,2)</f>
        <v>33</v>
      </c>
      <c r="I36" s="46" t="str">
        <f t="shared" ref="I36:I37" si="13">TEXT(A36,"mmm-yyyy")</f>
        <v>Aug-2026</v>
      </c>
      <c r="J36" s="46" t="s">
        <v>0</v>
      </c>
      <c r="K36" s="52"/>
    </row>
    <row r="37" spans="1:11" x14ac:dyDescent="0.35">
      <c r="A37" s="80">
        <v>46247</v>
      </c>
      <c r="B37" s="81" t="s">
        <v>0</v>
      </c>
      <c r="C37" s="81" t="s">
        <v>28</v>
      </c>
      <c r="D37" s="81">
        <v>1</v>
      </c>
      <c r="E37" s="81">
        <v>5</v>
      </c>
      <c r="F37" s="81" t="s">
        <v>58</v>
      </c>
      <c r="G37" s="81" t="s">
        <v>59</v>
      </c>
      <c r="H37" s="81">
        <f t="shared" si="12"/>
        <v>33</v>
      </c>
      <c r="I37" s="81" t="str">
        <f t="shared" si="13"/>
        <v>Aug-2026</v>
      </c>
      <c r="J37" s="81" t="s">
        <v>0</v>
      </c>
      <c r="K37" s="82"/>
    </row>
    <row r="38" spans="1:11" x14ac:dyDescent="0.35">
      <c r="A38" s="80">
        <v>46251</v>
      </c>
      <c r="B38" s="46" t="s">
        <v>18</v>
      </c>
      <c r="C38" s="46" t="s">
        <v>28</v>
      </c>
      <c r="D38" s="46">
        <v>1</v>
      </c>
      <c r="E38" s="81">
        <v>5</v>
      </c>
      <c r="F38" s="81" t="s">
        <v>58</v>
      </c>
      <c r="G38" s="81" t="s">
        <v>59</v>
      </c>
      <c r="H38" s="81">
        <f>WEEKNUM(A38,2)</f>
        <v>34</v>
      </c>
      <c r="I38" s="81" t="str">
        <f>TEXT(A38,"mmm-yyyy")</f>
        <v>Aug-2026</v>
      </c>
      <c r="J38" s="46" t="s">
        <v>18</v>
      </c>
      <c r="K38" s="82"/>
    </row>
    <row r="39" spans="1:11" x14ac:dyDescent="0.35">
      <c r="A39" s="51"/>
      <c r="B39" s="46"/>
      <c r="C39" s="46"/>
      <c r="D39" s="46"/>
      <c r="E39" s="81"/>
      <c r="F39" s="46"/>
      <c r="G39" s="46"/>
      <c r="H39" s="46"/>
      <c r="I39" s="46"/>
      <c r="J39" s="46"/>
      <c r="K39" s="52"/>
    </row>
    <row r="40" spans="1:11" x14ac:dyDescent="0.35">
      <c r="A40" s="51"/>
      <c r="B40" s="46"/>
      <c r="C40" s="46"/>
      <c r="D40" s="46"/>
      <c r="E40" s="81"/>
      <c r="F40" s="46"/>
      <c r="G40" s="46"/>
      <c r="H40" s="46"/>
      <c r="I40" s="46"/>
      <c r="J40" s="46"/>
      <c r="K40" s="52"/>
    </row>
    <row r="41" spans="1:11" x14ac:dyDescent="0.35">
      <c r="A41" s="51"/>
      <c r="B41" s="46"/>
      <c r="C41" s="46"/>
      <c r="D41" s="46"/>
      <c r="E41" s="81"/>
      <c r="F41" s="46"/>
      <c r="G41" s="46"/>
      <c r="H41" s="46"/>
      <c r="I41" s="46"/>
      <c r="J41" s="46"/>
      <c r="K41" s="52"/>
    </row>
    <row r="42" spans="1:11" x14ac:dyDescent="0.35">
      <c r="A42" s="51"/>
      <c r="B42" s="46"/>
      <c r="C42" s="46"/>
      <c r="D42" s="46"/>
      <c r="E42" s="81"/>
      <c r="F42" s="46"/>
      <c r="G42" s="46"/>
      <c r="H42" s="46"/>
      <c r="I42" s="46"/>
      <c r="J42" s="46"/>
      <c r="K42" s="5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13"/>
  <sheetViews>
    <sheetView tabSelected="1" zoomScale="85" zoomScaleNormal="85" workbookViewId="0">
      <selection activeCell="D17" sqref="D17"/>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80</v>
      </c>
    </row>
    <row r="2" spans="1:5" ht="27.65" customHeight="1" x14ac:dyDescent="0.35">
      <c r="A2" s="1" t="s">
        <v>23</v>
      </c>
      <c r="B2" s="1" t="s">
        <v>30</v>
      </c>
      <c r="C2" s="1" t="s">
        <v>31</v>
      </c>
      <c r="D2" s="2" t="s">
        <v>60</v>
      </c>
      <c r="E2" s="55" t="s">
        <v>33</v>
      </c>
    </row>
    <row r="3" spans="1:5" x14ac:dyDescent="0.35">
      <c r="A3" s="5">
        <v>1</v>
      </c>
      <c r="B3" s="6" t="s">
        <v>9</v>
      </c>
      <c r="C3" s="5" t="s">
        <v>63</v>
      </c>
      <c r="D3" s="7" t="s">
        <v>110</v>
      </c>
      <c r="E3" s="56"/>
    </row>
    <row r="4" spans="1:5" x14ac:dyDescent="0.35">
      <c r="A4" s="5">
        <v>2</v>
      </c>
      <c r="B4" s="6" t="s">
        <v>62</v>
      </c>
      <c r="C4" s="5" t="s">
        <v>63</v>
      </c>
      <c r="D4" s="7" t="s">
        <v>111</v>
      </c>
      <c r="E4" s="56"/>
    </row>
    <row r="5" spans="1:5" x14ac:dyDescent="0.35">
      <c r="A5" s="5">
        <v>3</v>
      </c>
      <c r="B5" s="6" t="s">
        <v>14</v>
      </c>
      <c r="C5" s="5" t="s">
        <v>63</v>
      </c>
      <c r="D5" s="7" t="s">
        <v>110</v>
      </c>
      <c r="E5" s="56"/>
    </row>
    <row r="6" spans="1:5" x14ac:dyDescent="0.35">
      <c r="A6" s="5">
        <v>4</v>
      </c>
      <c r="B6" s="6" t="s">
        <v>29</v>
      </c>
      <c r="C6" s="5" t="s">
        <v>63</v>
      </c>
      <c r="D6" s="7" t="s">
        <v>112</v>
      </c>
      <c r="E6" s="56" t="s">
        <v>88</v>
      </c>
    </row>
    <row r="7" spans="1:5" x14ac:dyDescent="0.35">
      <c r="A7" s="5">
        <v>5</v>
      </c>
      <c r="B7" s="6" t="s">
        <v>51</v>
      </c>
      <c r="C7" s="5" t="s">
        <v>63</v>
      </c>
      <c r="D7" s="7" t="s">
        <v>112</v>
      </c>
      <c r="E7" s="56" t="s">
        <v>88</v>
      </c>
    </row>
    <row r="8" spans="1:5" x14ac:dyDescent="0.35">
      <c r="A8" s="5">
        <v>6</v>
      </c>
      <c r="B8" s="8" t="s">
        <v>15</v>
      </c>
      <c r="C8" s="5" t="s">
        <v>64</v>
      </c>
      <c r="D8" s="7" t="s">
        <v>111</v>
      </c>
      <c r="E8" s="56" t="s">
        <v>61</v>
      </c>
    </row>
    <row r="9" spans="1:5" x14ac:dyDescent="0.35">
      <c r="A9" s="5">
        <v>7</v>
      </c>
      <c r="B9" s="58" t="s">
        <v>6</v>
      </c>
      <c r="C9" s="57" t="s">
        <v>28</v>
      </c>
      <c r="D9" s="7" t="s">
        <v>111</v>
      </c>
      <c r="E9" s="59" t="s">
        <v>61</v>
      </c>
    </row>
    <row r="10" spans="1:5" x14ac:dyDescent="0.35">
      <c r="A10" s="5">
        <v>8</v>
      </c>
      <c r="B10" s="58" t="s">
        <v>0</v>
      </c>
      <c r="C10" s="57" t="s">
        <v>28</v>
      </c>
      <c r="D10" s="7" t="s">
        <v>110</v>
      </c>
      <c r="E10" s="59"/>
    </row>
    <row r="11" spans="1:5" x14ac:dyDescent="0.35">
      <c r="A11" s="5">
        <v>9</v>
      </c>
      <c r="B11" s="58" t="s">
        <v>10</v>
      </c>
      <c r="C11" s="57" t="s">
        <v>64</v>
      </c>
      <c r="D11" s="7" t="s">
        <v>111</v>
      </c>
      <c r="E11" s="59"/>
    </row>
    <row r="12" spans="1:5" x14ac:dyDescent="0.35">
      <c r="A12" s="5">
        <v>10</v>
      </c>
      <c r="B12" s="58" t="s">
        <v>18</v>
      </c>
      <c r="C12" s="57" t="s">
        <v>28</v>
      </c>
      <c r="D12" s="7" t="s">
        <v>110</v>
      </c>
      <c r="E12" s="59"/>
    </row>
    <row r="13" spans="1:5" x14ac:dyDescent="0.35">
      <c r="A13" s="5">
        <v>11</v>
      </c>
      <c r="B13" s="58" t="s">
        <v>17</v>
      </c>
      <c r="C13" s="57" t="s">
        <v>28</v>
      </c>
      <c r="D13" s="7" t="s">
        <v>110</v>
      </c>
      <c r="E13" s="59"/>
    </row>
  </sheetData>
  <conditionalFormatting sqref="B1:B1048576">
    <cfRule type="duplicateValues" dxfId="0"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F4" sqref="F4"/>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77</v>
      </c>
    </row>
    <row r="2" spans="1:10" s="45" customFormat="1" ht="35.15" customHeight="1" x14ac:dyDescent="0.35">
      <c r="A2" s="85" t="s">
        <v>20</v>
      </c>
      <c r="B2" s="85" t="s">
        <v>82</v>
      </c>
      <c r="C2" s="85"/>
      <c r="D2" s="85" t="s">
        <v>90</v>
      </c>
      <c r="E2" s="85"/>
      <c r="F2" s="88" t="s">
        <v>89</v>
      </c>
      <c r="G2" s="85" t="s">
        <v>87</v>
      </c>
      <c r="H2" s="85" t="s">
        <v>81</v>
      </c>
      <c r="I2" s="86" t="s">
        <v>83</v>
      </c>
      <c r="J2" s="87"/>
    </row>
    <row r="3" spans="1:10" s="45" customFormat="1" ht="31.5" customHeight="1" x14ac:dyDescent="0.35">
      <c r="A3" s="85"/>
      <c r="B3" s="41" t="s">
        <v>21</v>
      </c>
      <c r="C3" s="41" t="s">
        <v>52</v>
      </c>
      <c r="D3" s="41" t="s">
        <v>21</v>
      </c>
      <c r="E3" s="41" t="s">
        <v>52</v>
      </c>
      <c r="F3" s="89"/>
      <c r="G3" s="85"/>
      <c r="H3" s="85"/>
      <c r="I3" s="41" t="s">
        <v>85</v>
      </c>
      <c r="J3" s="41" t="s">
        <v>84</v>
      </c>
    </row>
    <row r="4" spans="1:10" ht="24" customHeight="1" x14ac:dyDescent="0.35">
      <c r="A4" s="46">
        <f>COUNTIF(Table3[YVF Status],"&lt;&gt;")</f>
        <v>23</v>
      </c>
      <c r="B4" s="77">
        <f>COUNTIF(Table3[YVF Status],"Onboarded*")</f>
        <v>11</v>
      </c>
      <c r="C4" s="47">
        <f>$B$4/$A$4</f>
        <v>0.47826086956521741</v>
      </c>
      <c r="D4" s="77">
        <f>COUNTIF(Table3[YVF Status],"*Onboarded FY2026")</f>
        <v>7</v>
      </c>
      <c r="E4" s="47">
        <f>$D$4/$A$4</f>
        <v>0.30434782608695654</v>
      </c>
      <c r="F4" s="73">
        <f>COUNTIF(Customer_Volume!$M$4:$M$1000,"In Progress")</f>
        <v>2</v>
      </c>
      <c r="G4" s="72">
        <f>INT(SUM(Booking_Records!$D$3:$D$969))</f>
        <v>117</v>
      </c>
      <c r="H4" s="74">
        <f>ROUND(AVERAGE(Booking_Records!$E$3:$E$969),0)</f>
        <v>4</v>
      </c>
      <c r="I4" s="46">
        <v>6</v>
      </c>
      <c r="J4" s="72">
        <v>800</v>
      </c>
    </row>
  </sheetData>
  <sheetProtection algorithmName="SHA-512" hashValue="QJBIOEMvfvnW8LyeOME6tDnK0roxadPxqa0bw8Z7bWWwAgLMhJZ6ZDbw0ZT4ahhFggCSOOkms/heGXXhDLo1Fw==" saltValue="3kAOD6kJ5ulor5XG7Yc8tg==" spinCount="100000" sheet="1" objects="1" scenarios="1"/>
  <mergeCells count="7">
    <mergeCell ref="H2:H3"/>
    <mergeCell ref="I2:J2"/>
    <mergeCell ref="B2:C2"/>
    <mergeCell ref="A2:A3"/>
    <mergeCell ref="G2:G3"/>
    <mergeCell ref="F2:F3"/>
    <mergeCell ref="D2:E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zoomScale="85" zoomScaleNormal="85" workbookViewId="0">
      <pane xSplit="1" ySplit="3" topLeftCell="B14" activePane="bottomRight" state="frozen"/>
      <selection activeCell="D15" sqref="D15"/>
      <selection pane="topRight" activeCell="D15" sqref="D15"/>
      <selection pane="bottomLeft" activeCell="D15" sqref="D15"/>
      <selection pane="bottomRight" activeCell="A23" sqref="A23:XFD23"/>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78</v>
      </c>
    </row>
    <row r="2" spans="1:13" x14ac:dyDescent="0.45">
      <c r="C2" s="90" t="s">
        <v>38</v>
      </c>
      <c r="D2" s="90"/>
      <c r="E2" s="90"/>
      <c r="F2" s="90" t="s">
        <v>39</v>
      </c>
      <c r="G2" s="90"/>
      <c r="H2" s="90"/>
      <c r="I2" s="90" t="s">
        <v>40</v>
      </c>
      <c r="J2" s="90"/>
      <c r="K2" s="90"/>
    </row>
    <row r="3" spans="1:13" s="20" customFormat="1" x14ac:dyDescent="0.45">
      <c r="A3" s="15" t="s">
        <v>23</v>
      </c>
      <c r="B3" s="16" t="s">
        <v>30</v>
      </c>
      <c r="C3" s="17" t="s">
        <v>42</v>
      </c>
      <c r="D3" s="17" t="s">
        <v>43</v>
      </c>
      <c r="E3" s="17" t="s">
        <v>44</v>
      </c>
      <c r="F3" s="17" t="s">
        <v>45</v>
      </c>
      <c r="G3" s="17" t="s">
        <v>46</v>
      </c>
      <c r="H3" s="17" t="s">
        <v>47</v>
      </c>
      <c r="I3" s="17" t="s">
        <v>48</v>
      </c>
      <c r="J3" s="17" t="s">
        <v>49</v>
      </c>
      <c r="K3" s="17" t="s">
        <v>50</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113</v>
      </c>
    </row>
    <row r="5" spans="1:13" x14ac:dyDescent="0.45">
      <c r="A5" s="21">
        <v>2</v>
      </c>
      <c r="B5" s="22" t="s">
        <v>1</v>
      </c>
      <c r="C5" s="23">
        <v>26</v>
      </c>
      <c r="D5" s="23">
        <v>27</v>
      </c>
      <c r="E5" s="23">
        <v>32</v>
      </c>
      <c r="F5" s="23">
        <v>7</v>
      </c>
      <c r="G5" s="23">
        <v>5</v>
      </c>
      <c r="H5" s="23">
        <v>4</v>
      </c>
      <c r="I5" s="23">
        <v>1</v>
      </c>
      <c r="J5" s="23">
        <v>2</v>
      </c>
      <c r="K5" s="24">
        <v>1</v>
      </c>
      <c r="L5" s="25">
        <f t="shared" si="0"/>
        <v>105</v>
      </c>
      <c r="M5" s="26" t="s">
        <v>111</v>
      </c>
    </row>
    <row r="6" spans="1:13" x14ac:dyDescent="0.45">
      <c r="A6" s="21">
        <v>3</v>
      </c>
      <c r="B6" s="22" t="s">
        <v>2</v>
      </c>
      <c r="C6" s="23"/>
      <c r="D6" s="23">
        <v>1</v>
      </c>
      <c r="E6" s="23">
        <v>4</v>
      </c>
      <c r="F6" s="23"/>
      <c r="G6" s="23">
        <v>1</v>
      </c>
      <c r="H6" s="23">
        <v>1</v>
      </c>
      <c r="I6" s="23"/>
      <c r="J6" s="23"/>
      <c r="K6" s="24"/>
      <c r="L6" s="25">
        <f t="shared" si="0"/>
        <v>7</v>
      </c>
      <c r="M6" s="26" t="s">
        <v>111</v>
      </c>
    </row>
    <row r="7" spans="1:13" x14ac:dyDescent="0.45">
      <c r="A7" s="21">
        <v>4</v>
      </c>
      <c r="B7" s="22" t="s">
        <v>3</v>
      </c>
      <c r="C7" s="23">
        <v>7</v>
      </c>
      <c r="D7" s="23">
        <v>3</v>
      </c>
      <c r="E7" s="23"/>
      <c r="F7" s="23">
        <v>1</v>
      </c>
      <c r="G7" s="23"/>
      <c r="H7" s="23"/>
      <c r="I7" s="23">
        <v>1</v>
      </c>
      <c r="J7" s="23"/>
      <c r="K7" s="24"/>
      <c r="L7" s="25">
        <f t="shared" si="0"/>
        <v>12</v>
      </c>
      <c r="M7" s="26" t="s">
        <v>111</v>
      </c>
    </row>
    <row r="8" spans="1:13" x14ac:dyDescent="0.45">
      <c r="A8" s="21">
        <v>5</v>
      </c>
      <c r="B8" s="22" t="s">
        <v>4</v>
      </c>
      <c r="C8" s="23"/>
      <c r="D8" s="23"/>
      <c r="E8" s="23"/>
      <c r="F8" s="23"/>
      <c r="G8" s="23"/>
      <c r="H8" s="23"/>
      <c r="I8" s="23">
        <v>1</v>
      </c>
      <c r="J8" s="23">
        <v>1</v>
      </c>
      <c r="K8" s="24">
        <v>2</v>
      </c>
      <c r="L8" s="25">
        <f t="shared" si="0"/>
        <v>4</v>
      </c>
      <c r="M8" s="26" t="s">
        <v>111</v>
      </c>
    </row>
    <row r="9" spans="1:13" x14ac:dyDescent="0.45">
      <c r="A9" s="21">
        <v>6</v>
      </c>
      <c r="B9" s="22" t="s">
        <v>5</v>
      </c>
      <c r="C9" s="23">
        <v>2</v>
      </c>
      <c r="D9" s="23">
        <v>1</v>
      </c>
      <c r="E9" s="23">
        <v>4</v>
      </c>
      <c r="F9" s="23"/>
      <c r="G9" s="23"/>
      <c r="H9" s="23"/>
      <c r="I9" s="23"/>
      <c r="J9" s="23"/>
      <c r="K9" s="24"/>
      <c r="L9" s="25">
        <f t="shared" si="0"/>
        <v>7</v>
      </c>
      <c r="M9" s="26" t="s">
        <v>111</v>
      </c>
    </row>
    <row r="10" spans="1:13" x14ac:dyDescent="0.45">
      <c r="A10" s="21">
        <v>7</v>
      </c>
      <c r="B10" s="22" t="s">
        <v>6</v>
      </c>
      <c r="C10" s="23">
        <v>2</v>
      </c>
      <c r="D10" s="23">
        <v>4</v>
      </c>
      <c r="E10" s="23">
        <v>6</v>
      </c>
      <c r="F10" s="23"/>
      <c r="G10" s="23"/>
      <c r="H10" s="23"/>
      <c r="I10" s="23"/>
      <c r="J10" s="23"/>
      <c r="K10" s="24"/>
      <c r="L10" s="25">
        <f t="shared" si="0"/>
        <v>12</v>
      </c>
      <c r="M10" s="26" t="s">
        <v>113</v>
      </c>
    </row>
    <row r="11" spans="1:13" x14ac:dyDescent="0.45">
      <c r="A11" s="21">
        <v>8</v>
      </c>
      <c r="B11" s="22" t="s">
        <v>7</v>
      </c>
      <c r="C11" s="23">
        <v>1</v>
      </c>
      <c r="D11" s="23">
        <v>0</v>
      </c>
      <c r="E11" s="23">
        <v>5</v>
      </c>
      <c r="F11" s="23"/>
      <c r="G11" s="23"/>
      <c r="H11" s="23"/>
      <c r="I11" s="23"/>
      <c r="J11" s="23"/>
      <c r="K11" s="24"/>
      <c r="L11" s="25">
        <f t="shared" si="0"/>
        <v>6</v>
      </c>
      <c r="M11" s="26" t="s">
        <v>37</v>
      </c>
    </row>
    <row r="12" spans="1:13" x14ac:dyDescent="0.45">
      <c r="A12" s="21">
        <v>9</v>
      </c>
      <c r="B12" s="22" t="s">
        <v>8</v>
      </c>
      <c r="C12" s="23">
        <v>1</v>
      </c>
      <c r="D12" s="23">
        <v>1</v>
      </c>
      <c r="E12" s="23">
        <v>1</v>
      </c>
      <c r="F12" s="23">
        <v>1</v>
      </c>
      <c r="G12" s="23">
        <v>1</v>
      </c>
      <c r="H12" s="23">
        <v>1</v>
      </c>
      <c r="I12" s="23"/>
      <c r="J12" s="23"/>
      <c r="K12" s="24"/>
      <c r="L12" s="25">
        <f t="shared" si="0"/>
        <v>6</v>
      </c>
      <c r="M12" s="26" t="s">
        <v>111</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114</v>
      </c>
    </row>
    <row r="14" spans="1:13" x14ac:dyDescent="0.45">
      <c r="A14" s="21">
        <v>11</v>
      </c>
      <c r="B14" s="22" t="s">
        <v>10</v>
      </c>
      <c r="C14" s="23">
        <v>1</v>
      </c>
      <c r="D14" s="23">
        <v>0</v>
      </c>
      <c r="E14" s="23">
        <v>0</v>
      </c>
      <c r="F14" s="23">
        <v>2</v>
      </c>
      <c r="G14" s="23">
        <v>1</v>
      </c>
      <c r="H14" s="23">
        <v>0</v>
      </c>
      <c r="I14" s="23"/>
      <c r="J14" s="23"/>
      <c r="K14" s="24"/>
      <c r="L14" s="25">
        <f t="shared" si="0"/>
        <v>4</v>
      </c>
      <c r="M14" s="26" t="s">
        <v>113</v>
      </c>
    </row>
    <row r="15" spans="1:13" x14ac:dyDescent="0.45">
      <c r="A15" s="21">
        <v>12</v>
      </c>
      <c r="B15" s="22" t="s">
        <v>18</v>
      </c>
      <c r="C15" s="11">
        <v>3</v>
      </c>
      <c r="D15" s="11">
        <v>2</v>
      </c>
      <c r="E15" s="11">
        <v>3</v>
      </c>
      <c r="F15" s="11"/>
      <c r="G15" s="11"/>
      <c r="H15" s="11"/>
      <c r="I15" s="11"/>
      <c r="J15" s="11"/>
      <c r="K15" s="27"/>
      <c r="L15" s="25">
        <f t="shared" si="0"/>
        <v>8</v>
      </c>
      <c r="M15" s="26" t="s">
        <v>113</v>
      </c>
    </row>
    <row r="16" spans="1:13" x14ac:dyDescent="0.45">
      <c r="A16" s="21">
        <v>13</v>
      </c>
      <c r="B16" s="22" t="s">
        <v>11</v>
      </c>
      <c r="C16" s="23"/>
      <c r="D16" s="23"/>
      <c r="E16" s="23"/>
      <c r="F16" s="23"/>
      <c r="G16" s="23"/>
      <c r="H16" s="23"/>
      <c r="I16" s="23">
        <v>1</v>
      </c>
      <c r="J16" s="23">
        <v>2</v>
      </c>
      <c r="K16" s="24">
        <v>1</v>
      </c>
      <c r="L16" s="25">
        <f t="shared" si="0"/>
        <v>4</v>
      </c>
      <c r="M16" s="26" t="s">
        <v>111</v>
      </c>
    </row>
    <row r="17" spans="1:13" x14ac:dyDescent="0.45">
      <c r="A17" s="21">
        <v>14</v>
      </c>
      <c r="B17" s="22" t="s">
        <v>12</v>
      </c>
      <c r="C17" s="23">
        <v>1</v>
      </c>
      <c r="D17" s="23">
        <v>1</v>
      </c>
      <c r="E17" s="23"/>
      <c r="F17" s="23"/>
      <c r="G17" s="23"/>
      <c r="H17" s="23"/>
      <c r="I17" s="23">
        <v>1</v>
      </c>
      <c r="J17" s="23">
        <v>1</v>
      </c>
      <c r="K17" s="24"/>
      <c r="L17" s="25">
        <f t="shared" si="0"/>
        <v>4</v>
      </c>
      <c r="M17" s="26" t="s">
        <v>111</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114</v>
      </c>
    </row>
    <row r="19" spans="1:13" x14ac:dyDescent="0.45">
      <c r="A19" s="21">
        <v>16</v>
      </c>
      <c r="B19" s="22" t="s">
        <v>51</v>
      </c>
      <c r="C19" s="23">
        <v>39</v>
      </c>
      <c r="D19" s="23">
        <v>26</v>
      </c>
      <c r="E19" s="23">
        <v>41</v>
      </c>
      <c r="F19" s="23">
        <v>5</v>
      </c>
      <c r="G19" s="23">
        <v>4</v>
      </c>
      <c r="H19" s="23">
        <v>0</v>
      </c>
      <c r="I19" s="23">
        <v>0</v>
      </c>
      <c r="J19" s="23">
        <v>0</v>
      </c>
      <c r="K19" s="24">
        <v>0</v>
      </c>
      <c r="L19" s="25">
        <f t="shared" si="0"/>
        <v>115</v>
      </c>
      <c r="M19" s="26" t="s">
        <v>113</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36</v>
      </c>
    </row>
    <row r="21" spans="1:13" x14ac:dyDescent="0.45">
      <c r="A21" s="21">
        <v>18</v>
      </c>
      <c r="B21" s="22" t="s">
        <v>62</v>
      </c>
      <c r="C21" s="23">
        <v>5</v>
      </c>
      <c r="D21" s="23">
        <v>11</v>
      </c>
      <c r="E21" s="23">
        <v>13</v>
      </c>
      <c r="F21" s="23"/>
      <c r="G21" s="23"/>
      <c r="H21" s="23"/>
      <c r="I21" s="23"/>
      <c r="J21" s="23"/>
      <c r="K21" s="24"/>
      <c r="L21" s="25">
        <f t="shared" si="0"/>
        <v>29</v>
      </c>
      <c r="M21" s="26" t="s">
        <v>114</v>
      </c>
    </row>
    <row r="22" spans="1:13" x14ac:dyDescent="0.45">
      <c r="A22" s="21">
        <v>19</v>
      </c>
      <c r="B22" s="22" t="s">
        <v>14</v>
      </c>
      <c r="C22" s="28">
        <v>3</v>
      </c>
      <c r="D22" s="28">
        <v>2</v>
      </c>
      <c r="E22" s="23">
        <v>5</v>
      </c>
      <c r="F22" s="23"/>
      <c r="G22" s="23">
        <v>4</v>
      </c>
      <c r="H22" s="23">
        <v>2</v>
      </c>
      <c r="I22" s="28">
        <v>3</v>
      </c>
      <c r="J22" s="28">
        <v>8</v>
      </c>
      <c r="K22" s="29">
        <v>4</v>
      </c>
      <c r="L22" s="25">
        <f t="shared" si="0"/>
        <v>31</v>
      </c>
      <c r="M22" s="26" t="s">
        <v>114</v>
      </c>
    </row>
    <row r="23" spans="1:13" x14ac:dyDescent="0.45">
      <c r="A23" s="21">
        <v>20</v>
      </c>
      <c r="B23" s="30" t="s">
        <v>15</v>
      </c>
      <c r="C23" s="31"/>
      <c r="D23" s="31">
        <v>1</v>
      </c>
      <c r="E23" s="31">
        <v>1</v>
      </c>
      <c r="F23" s="31">
        <v>4</v>
      </c>
      <c r="G23" s="31">
        <v>2</v>
      </c>
      <c r="H23" s="31">
        <v>6</v>
      </c>
      <c r="I23" s="31"/>
      <c r="J23" s="31"/>
      <c r="K23" s="32"/>
      <c r="L23" s="25">
        <f t="shared" si="0"/>
        <v>14</v>
      </c>
      <c r="M23" s="26" t="s">
        <v>113</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36</v>
      </c>
    </row>
    <row r="25" spans="1:13" x14ac:dyDescent="0.45">
      <c r="A25" s="21">
        <v>22</v>
      </c>
      <c r="B25" s="33" t="s">
        <v>17</v>
      </c>
      <c r="C25" s="28">
        <v>2</v>
      </c>
      <c r="D25" s="28">
        <v>3</v>
      </c>
      <c r="E25" s="28">
        <v>1</v>
      </c>
      <c r="F25" s="28"/>
      <c r="G25" s="28"/>
      <c r="H25" s="28"/>
      <c r="I25" s="28"/>
      <c r="J25" s="28"/>
      <c r="K25" s="29"/>
      <c r="L25" s="25">
        <f t="shared" si="0"/>
        <v>6</v>
      </c>
      <c r="M25" s="26" t="s">
        <v>113</v>
      </c>
    </row>
    <row r="26" spans="1:13" x14ac:dyDescent="0.45">
      <c r="A26" s="21">
        <v>23</v>
      </c>
      <c r="B26" s="34" t="s">
        <v>19</v>
      </c>
      <c r="C26" s="35"/>
      <c r="D26" s="35"/>
      <c r="E26" s="35"/>
      <c r="F26" s="35"/>
      <c r="G26" s="35"/>
      <c r="H26" s="35"/>
      <c r="I26" s="35">
        <v>6</v>
      </c>
      <c r="J26" s="35">
        <v>2</v>
      </c>
      <c r="K26" s="36">
        <v>5</v>
      </c>
      <c r="L26" s="25">
        <f t="shared" si="0"/>
        <v>13</v>
      </c>
      <c r="M26" s="26" t="s">
        <v>111</v>
      </c>
    </row>
    <row r="27" spans="1:13" s="9" customFormat="1" x14ac:dyDescent="0.45">
      <c r="A27" s="91" t="s">
        <v>41</v>
      </c>
      <c r="B27" s="91"/>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92" t="s">
        <v>22</v>
      </c>
      <c r="B28" s="92"/>
      <c r="C28" s="92"/>
      <c r="D28" s="92"/>
      <c r="E28" s="92"/>
      <c r="F28" s="92"/>
      <c r="G28" s="92"/>
      <c r="H28" s="92"/>
      <c r="I28" s="92"/>
      <c r="J28" s="92"/>
      <c r="K28" s="92"/>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honeticPr fontId="12" type="noConversion"/>
  <conditionalFormatting sqref="B1:B1048576">
    <cfRule type="duplicateValues" dxfId="1" priority="1"/>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9"/>
  <sheetViews>
    <sheetView topLeftCell="B1" zoomScale="85" zoomScaleNormal="85" workbookViewId="0">
      <selection activeCell="G5" sqref="G5"/>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6" width="51.453125" style="45" customWidth="1"/>
    <col min="7" max="7" width="54.453125" style="45" customWidth="1"/>
    <col min="8" max="8" width="12" style="45" customWidth="1"/>
    <col min="9" max="16384" width="8.7265625" style="45"/>
  </cols>
  <sheetData>
    <row r="1" spans="1:8" x14ac:dyDescent="0.35">
      <c r="B1" s="68" t="s">
        <v>68</v>
      </c>
    </row>
    <row r="2" spans="1:8" s="79" customFormat="1" ht="26.5" customHeight="1" x14ac:dyDescent="0.35">
      <c r="A2" s="78" t="s">
        <v>99</v>
      </c>
      <c r="B2" s="42" t="s">
        <v>76</v>
      </c>
      <c r="C2" s="42" t="s">
        <v>65</v>
      </c>
      <c r="D2" s="42" t="s">
        <v>66</v>
      </c>
      <c r="E2" s="42" t="s">
        <v>67</v>
      </c>
      <c r="F2" s="42" t="s">
        <v>98</v>
      </c>
      <c r="G2" s="41" t="s">
        <v>68</v>
      </c>
      <c r="H2" s="54" t="s">
        <v>57</v>
      </c>
    </row>
    <row r="3" spans="1:8" ht="48" x14ac:dyDescent="0.35">
      <c r="A3" s="62"/>
      <c r="B3" s="66">
        <v>46226</v>
      </c>
      <c r="C3" s="61" t="s">
        <v>29</v>
      </c>
      <c r="D3" s="75" t="s">
        <v>86</v>
      </c>
      <c r="E3" s="61" t="s">
        <v>75</v>
      </c>
      <c r="F3" s="61" t="s">
        <v>100</v>
      </c>
      <c r="G3" s="61" t="s">
        <v>106</v>
      </c>
      <c r="H3" s="63" t="s">
        <v>59</v>
      </c>
    </row>
    <row r="4" spans="1:8" ht="64.5" customHeight="1" x14ac:dyDescent="0.35">
      <c r="A4" s="62"/>
      <c r="B4" s="66">
        <v>46227</v>
      </c>
      <c r="C4" s="61" t="s">
        <v>51</v>
      </c>
      <c r="D4" s="75" t="s">
        <v>74</v>
      </c>
      <c r="E4" s="61" t="s">
        <v>75</v>
      </c>
      <c r="F4" s="61" t="s">
        <v>101</v>
      </c>
      <c r="G4" s="61" t="s">
        <v>107</v>
      </c>
      <c r="H4" s="63" t="s">
        <v>59</v>
      </c>
    </row>
    <row r="5" spans="1:8" ht="73" customHeight="1" x14ac:dyDescent="0.35">
      <c r="A5" s="62"/>
      <c r="B5" s="67">
        <v>46232</v>
      </c>
      <c r="C5" s="65" t="s">
        <v>71</v>
      </c>
      <c r="D5" s="76" t="s">
        <v>69</v>
      </c>
      <c r="E5" s="65" t="s">
        <v>69</v>
      </c>
      <c r="F5" s="65" t="s">
        <v>105</v>
      </c>
      <c r="G5" s="65" t="s">
        <v>102</v>
      </c>
      <c r="H5" s="63" t="s">
        <v>70</v>
      </c>
    </row>
    <row r="6" spans="1:8" ht="64" x14ac:dyDescent="0.35">
      <c r="A6" s="62"/>
      <c r="B6" s="67">
        <v>46233</v>
      </c>
      <c r="C6" s="61" t="s">
        <v>29</v>
      </c>
      <c r="D6" s="75" t="s">
        <v>73</v>
      </c>
      <c r="E6" s="61" t="s">
        <v>72</v>
      </c>
      <c r="F6" s="65" t="s">
        <v>108</v>
      </c>
      <c r="G6" s="61" t="s">
        <v>109</v>
      </c>
      <c r="H6" s="63" t="s">
        <v>70</v>
      </c>
    </row>
    <row r="7" spans="1:8" x14ac:dyDescent="0.35">
      <c r="A7" s="83"/>
      <c r="B7" s="67"/>
      <c r="C7" s="65"/>
      <c r="D7" s="76"/>
      <c r="E7" s="65"/>
      <c r="F7" s="65"/>
      <c r="G7" s="65"/>
      <c r="H7" s="84"/>
    </row>
    <row r="8" spans="1:8" x14ac:dyDescent="0.35">
      <c r="B8" s="60"/>
    </row>
    <row r="9" spans="1:8" x14ac:dyDescent="0.35">
      <c r="B9" s="60"/>
    </row>
  </sheetData>
  <sheetProtection algorithmName="SHA-512" hashValue="eIlHbSNqYiD+5+fUbgnGZJyy6rH+jwZlJCrcxTGaOywfHluIDafmZNmWydBvqKEocup6iCK88/PFc99NvVD4GQ==" saltValue="igEYPkiltC8Jc1+Wg4sKFg==" spinCount="100000" sheet="1" objects="1" scenarios="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E11" sqref="E11"/>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8" t="s">
        <v>95</v>
      </c>
    </row>
    <row r="2" spans="1:5" ht="26.5" customHeight="1" x14ac:dyDescent="0.35">
      <c r="A2" s="64" t="s">
        <v>76</v>
      </c>
      <c r="B2" s="64" t="s">
        <v>93</v>
      </c>
      <c r="C2" s="64" t="s">
        <v>96</v>
      </c>
      <c r="D2" s="69" t="s">
        <v>91</v>
      </c>
      <c r="E2" s="69" t="s">
        <v>57</v>
      </c>
    </row>
    <row r="3" spans="1:5" ht="32.15" customHeight="1" x14ac:dyDescent="0.35">
      <c r="A3" s="66">
        <v>46227</v>
      </c>
      <c r="B3" s="61" t="s">
        <v>27</v>
      </c>
      <c r="C3" s="61" t="s">
        <v>103</v>
      </c>
      <c r="D3" s="70" t="s">
        <v>94</v>
      </c>
      <c r="E3" s="70" t="s">
        <v>97</v>
      </c>
    </row>
    <row r="4" spans="1:5" ht="30" customHeight="1" x14ac:dyDescent="0.35">
      <c r="A4" s="66">
        <v>46230</v>
      </c>
      <c r="B4" s="61" t="s">
        <v>71</v>
      </c>
      <c r="C4" s="61" t="s">
        <v>104</v>
      </c>
      <c r="D4" s="70" t="s">
        <v>92</v>
      </c>
      <c r="E4" s="70" t="s">
        <v>70</v>
      </c>
    </row>
  </sheetData>
  <sheetProtection algorithmName="SHA-512" hashValue="viti/JKKmY+yarrEuO7XO5qZ6oGdl+0GV5gEBtbwZU4AGHJD8tXFCyd2H1hYQUVHO7UYgcRiyFvU0Znjmlg2nA==" saltValue="Q/sic86/RlrTTSyvam11ww==" spinCount="100000"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Booking_Records</vt:lpstr>
      <vt:lpstr>Onboarded_Customers</vt:lpstr>
      <vt:lpstr>Dashboard_Overview</vt:lpstr>
      <vt:lpstr>Customer_Volume</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2026-08-17T03:03:44Z</dcterms:modified>
  <cp:category/>
  <cp:contentStatus/>
</cp:coreProperties>
</file>