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575" windowHeight="26595" tabRatio="500"/>
  </bookViews>
  <sheets>
    <sheet name="Feuil1" sheetId="1" r:id="rId1"/>
    <sheet name="Feuil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0" i="1"/>
  <c r="I88"/>
  <c r="J103"/>
  <c r="J104"/>
  <c r="J105"/>
  <c r="I107"/>
  <c r="F103"/>
  <c r="F104"/>
  <c r="F105"/>
  <c r="E107"/>
  <c r="E108"/>
  <c r="I108"/>
  <c r="E105"/>
  <c r="I105"/>
  <c r="H34" i="2"/>
  <c r="G30"/>
  <c r="G31"/>
  <c r="F30"/>
  <c r="F31"/>
  <c r="E30"/>
  <c r="E31"/>
  <c r="D30"/>
  <c r="D31"/>
  <c r="H31"/>
  <c r="D22"/>
  <c r="E22"/>
  <c r="F22"/>
  <c r="G22"/>
  <c r="H22"/>
  <c r="D19"/>
  <c r="E19"/>
  <c r="G19"/>
  <c r="F19"/>
  <c r="E83" i="1" l="1"/>
  <c r="E86"/>
  <c r="E85"/>
  <c r="I85"/>
  <c r="I86"/>
  <c r="I83"/>
  <c r="G66"/>
  <c r="G65"/>
  <c r="E70"/>
  <c r="G63"/>
  <c r="E62"/>
  <c r="E63"/>
  <c r="G62"/>
  <c r="E67"/>
  <c r="O43"/>
  <c r="O48"/>
  <c r="O47"/>
  <c r="O51"/>
  <c r="O50"/>
  <c r="L47"/>
  <c r="O18"/>
  <c r="O23"/>
  <c r="O22"/>
  <c r="O26"/>
  <c r="O25"/>
  <c r="L22"/>
</calcChain>
</file>

<file path=xl/sharedStrings.xml><?xml version="1.0" encoding="utf-8"?>
<sst xmlns="http://schemas.openxmlformats.org/spreadsheetml/2006/main" count="55" uniqueCount="30">
  <si>
    <t>v1</t>
  </si>
  <si>
    <t>v2</t>
  </si>
  <si>
    <t>stc1</t>
  </si>
  <si>
    <t>davco0</t>
  </si>
  <si>
    <t>dtc1</t>
  </si>
  <si>
    <t>gr.dtc1</t>
  </si>
  <si>
    <t>davco1</t>
  </si>
  <si>
    <t>gr.v1</t>
  </si>
  <si>
    <t>gr.stc1</t>
  </si>
  <si>
    <t>gr.dtc2</t>
  </si>
  <si>
    <t>gr.stc2</t>
  </si>
  <si>
    <t>acvo0</t>
  </si>
  <si>
    <t>avco1</t>
  </si>
  <si>
    <t>acvo2</t>
  </si>
  <si>
    <t>hratL</t>
  </si>
  <si>
    <t>hratH</t>
  </si>
  <si>
    <t>(hratH-0,5)*2*davco1</t>
  </si>
  <si>
    <t>(0,5-hratL)/(hratH-hratL)</t>
  </si>
  <si>
    <t>(breaking point at)</t>
  </si>
  <si>
    <t>acvo[0]</t>
  </si>
  <si>
    <t>avco[2]</t>
  </si>
  <si>
    <t>acvo[1]</t>
  </si>
  <si>
    <t>avco[2] - gr.stc1</t>
  </si>
  <si>
    <t>hratL*2*davco0+acvo[0]</t>
  </si>
  <si>
    <t>r</t>
  </si>
  <si>
    <t>b</t>
  </si>
  <si>
    <t>g</t>
  </si>
  <si>
    <t>a</t>
  </si>
  <si>
    <t>(hratL-0,5)*2*davco1*-1</t>
  </si>
  <si>
    <t>gr.dtc1 * avco2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</si>
</sst>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4" xfId="0" applyFont="1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/>
  </cellXfs>
  <cellStyles count="4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8:O114"/>
  <sheetViews>
    <sheetView tabSelected="1" topLeftCell="B76" zoomScale="85" zoomScaleNormal="85" zoomScalePageLayoutView="160" workbookViewId="0">
      <selection activeCell="I88" sqref="I88"/>
    </sheetView>
  </sheetViews>
  <sheetFormatPr baseColWidth="10" defaultRowHeight="15.75"/>
  <cols>
    <col min="14" max="14" width="6.375" customWidth="1"/>
  </cols>
  <sheetData>
    <row r="18" spans="5:15">
      <c r="N18" t="s">
        <v>3</v>
      </c>
      <c r="O18">
        <f>H22-E22</f>
        <v>155</v>
      </c>
    </row>
    <row r="22" spans="5:15">
      <c r="E22">
        <v>100</v>
      </c>
      <c r="H22">
        <v>255</v>
      </c>
      <c r="L22">
        <f>H22-E22</f>
        <v>155</v>
      </c>
      <c r="N22" t="s">
        <v>0</v>
      </c>
      <c r="O22">
        <f>E23</f>
        <v>0.1</v>
      </c>
    </row>
    <row r="23" spans="5:15">
      <c r="E23">
        <v>0.1</v>
      </c>
      <c r="H23">
        <v>0.9</v>
      </c>
      <c r="N23" t="s">
        <v>1</v>
      </c>
      <c r="O23">
        <f>H23</f>
        <v>0.9</v>
      </c>
    </row>
    <row r="25" spans="5:15">
      <c r="N25" t="s">
        <v>2</v>
      </c>
      <c r="O25">
        <f>E22+O18*O22</f>
        <v>115.5</v>
      </c>
    </row>
    <row r="26" spans="5:15">
      <c r="N26" t="s">
        <v>4</v>
      </c>
      <c r="O26">
        <f>O18*(O23-O22)</f>
        <v>124</v>
      </c>
    </row>
    <row r="43" spans="5:15">
      <c r="N43" t="s">
        <v>3</v>
      </c>
      <c r="O43">
        <f>H47-E47</f>
        <v>-150</v>
      </c>
    </row>
    <row r="47" spans="5:15">
      <c r="E47">
        <v>200</v>
      </c>
      <c r="H47">
        <v>50</v>
      </c>
      <c r="L47">
        <f>H47-E47</f>
        <v>-150</v>
      </c>
      <c r="N47" t="s">
        <v>0</v>
      </c>
      <c r="O47">
        <f>E48</f>
        <v>0.1</v>
      </c>
    </row>
    <row r="48" spans="5:15">
      <c r="E48">
        <v>0.1</v>
      </c>
      <c r="H48">
        <v>0.9</v>
      </c>
      <c r="N48" t="s">
        <v>1</v>
      </c>
      <c r="O48">
        <f>H48</f>
        <v>0.9</v>
      </c>
    </row>
    <row r="50" spans="4:15">
      <c r="N50" t="s">
        <v>2</v>
      </c>
      <c r="O50">
        <f>E47+O43*O47</f>
        <v>185</v>
      </c>
    </row>
    <row r="51" spans="4:15">
      <c r="N51" t="s">
        <v>4</v>
      </c>
      <c r="O51">
        <f>O43*(O48-O47)</f>
        <v>-120</v>
      </c>
    </row>
    <row r="60" spans="4:15">
      <c r="D60">
        <v>100</v>
      </c>
      <c r="H60">
        <v>255</v>
      </c>
      <c r="K60">
        <v>150</v>
      </c>
    </row>
    <row r="61" spans="4:15">
      <c r="E61">
        <v>0.1</v>
      </c>
      <c r="G61">
        <v>0.4</v>
      </c>
    </row>
    <row r="62" spans="4:15">
      <c r="E62">
        <f>E61*2</f>
        <v>0.2</v>
      </c>
      <c r="G62">
        <f>G61*2</f>
        <v>0.8</v>
      </c>
    </row>
    <row r="63" spans="4:15">
      <c r="E63">
        <f>D60+E67*E62</f>
        <v>131</v>
      </c>
      <c r="G63">
        <f>E67*G62+D60</f>
        <v>224</v>
      </c>
    </row>
    <row r="65" spans="4:12">
      <c r="G65">
        <f>G62-E62</f>
        <v>0.60000000000000009</v>
      </c>
    </row>
    <row r="66" spans="4:12">
      <c r="G66">
        <f>G65*E67</f>
        <v>93.000000000000014</v>
      </c>
    </row>
    <row r="67" spans="4:12">
      <c r="D67" t="s">
        <v>3</v>
      </c>
      <c r="E67">
        <f>H60-D60</f>
        <v>155</v>
      </c>
    </row>
    <row r="70" spans="4:12">
      <c r="D70" t="s">
        <v>5</v>
      </c>
      <c r="E70">
        <f>G63-E63</f>
        <v>93</v>
      </c>
    </row>
    <row r="76" spans="4:12" ht="16.5" thickBot="1"/>
    <row r="77" spans="4:12">
      <c r="D77" s="4" t="s">
        <v>19</v>
      </c>
      <c r="E77" s="5"/>
      <c r="F77" s="5"/>
      <c r="G77" s="5"/>
      <c r="H77" s="5" t="s">
        <v>20</v>
      </c>
      <c r="I77" s="5"/>
      <c r="J77" s="5"/>
      <c r="K77" s="5"/>
      <c r="L77" s="6" t="s">
        <v>21</v>
      </c>
    </row>
    <row r="78" spans="4:12">
      <c r="D78" s="7" t="s">
        <v>11</v>
      </c>
      <c r="E78" s="8"/>
      <c r="F78" s="8"/>
      <c r="G78" s="8"/>
      <c r="H78" s="8" t="s">
        <v>12</v>
      </c>
      <c r="I78" s="8"/>
      <c r="J78" s="8"/>
      <c r="K78" s="8"/>
      <c r="L78" s="9" t="s">
        <v>13</v>
      </c>
    </row>
    <row r="79" spans="4:12">
      <c r="D79" s="21">
        <v>100</v>
      </c>
      <c r="E79" s="8"/>
      <c r="F79" s="8"/>
      <c r="G79" s="8"/>
      <c r="H79" s="20">
        <v>255</v>
      </c>
      <c r="I79" s="8"/>
      <c r="J79" s="8"/>
      <c r="K79" s="8"/>
      <c r="L79" s="22">
        <v>150</v>
      </c>
    </row>
    <row r="80" spans="4:12">
      <c r="D80" s="7"/>
      <c r="E80" s="20">
        <v>0.45</v>
      </c>
      <c r="F80" s="8" t="s">
        <v>14</v>
      </c>
      <c r="G80" s="8"/>
      <c r="H80" s="8"/>
      <c r="I80" s="8"/>
      <c r="J80" s="8" t="s">
        <v>15</v>
      </c>
      <c r="K80" s="20">
        <v>0.75</v>
      </c>
      <c r="L80" s="9"/>
    </row>
    <row r="81" spans="4:12">
      <c r="D81" s="7"/>
      <c r="E81" s="8"/>
      <c r="F81" s="8"/>
      <c r="G81" s="8"/>
      <c r="H81" s="8"/>
      <c r="I81" s="8"/>
      <c r="J81" s="8"/>
      <c r="K81" s="8"/>
      <c r="L81" s="9"/>
    </row>
    <row r="82" spans="4:12">
      <c r="D82" s="7"/>
      <c r="E82" s="8"/>
      <c r="F82" s="8"/>
      <c r="G82" s="8"/>
      <c r="H82" s="8"/>
      <c r="I82" s="8"/>
      <c r="J82" s="8"/>
      <c r="K82" s="8"/>
      <c r="L82" s="9"/>
    </row>
    <row r="83" spans="4:12">
      <c r="D83" s="7" t="s">
        <v>3</v>
      </c>
      <c r="E83" s="23">
        <f>H79-D79</f>
        <v>155</v>
      </c>
      <c r="F83" s="8"/>
      <c r="G83" s="8"/>
      <c r="H83" s="10" t="s">
        <v>6</v>
      </c>
      <c r="I83" s="24">
        <f>L79-H79</f>
        <v>-105</v>
      </c>
      <c r="J83" s="12"/>
      <c r="K83" s="8"/>
      <c r="L83" s="9"/>
    </row>
    <row r="84" spans="4:12">
      <c r="D84" s="7"/>
      <c r="E84" s="8"/>
      <c r="F84" s="8"/>
      <c r="G84" s="8"/>
      <c r="H84" s="10"/>
      <c r="I84" s="11"/>
      <c r="J84" s="12"/>
      <c r="K84" s="8"/>
      <c r="L84" s="9"/>
    </row>
    <row r="85" spans="4:12">
      <c r="D85" s="13" t="s">
        <v>5</v>
      </c>
      <c r="E85" s="14">
        <f>H79-E86</f>
        <v>15.5</v>
      </c>
      <c r="F85" s="14" t="s">
        <v>22</v>
      </c>
      <c r="G85" s="8"/>
      <c r="H85" s="10" t="s">
        <v>9</v>
      </c>
      <c r="I85" s="11">
        <f>(K80-0.5)*2*I83</f>
        <v>-52.5</v>
      </c>
      <c r="J85" s="12" t="s">
        <v>16</v>
      </c>
      <c r="K85" s="8"/>
      <c r="L85" s="9"/>
    </row>
    <row r="86" spans="4:12">
      <c r="D86" s="7" t="s">
        <v>8</v>
      </c>
      <c r="E86" s="8">
        <f>E80*2*E83+D79</f>
        <v>239.5</v>
      </c>
      <c r="F86" s="8" t="s">
        <v>23</v>
      </c>
      <c r="G86" s="8"/>
      <c r="H86" s="10" t="s">
        <v>10</v>
      </c>
      <c r="I86" s="11">
        <f>H79</f>
        <v>255</v>
      </c>
      <c r="J86" s="12" t="s">
        <v>20</v>
      </c>
      <c r="K86" s="8"/>
      <c r="L86" s="9"/>
    </row>
    <row r="87" spans="4:12">
      <c r="D87" s="7"/>
      <c r="E87" s="8"/>
      <c r="F87" s="8"/>
      <c r="G87" s="8"/>
      <c r="H87" s="10"/>
      <c r="I87" s="11"/>
      <c r="J87" s="12"/>
      <c r="K87" s="8"/>
      <c r="L87" s="9"/>
    </row>
    <row r="88" spans="4:12" ht="16.5" thickBot="1">
      <c r="D88" s="15"/>
      <c r="E88" s="16"/>
      <c r="F88" s="16"/>
      <c r="G88" s="16"/>
      <c r="H88" s="17" t="s">
        <v>7</v>
      </c>
      <c r="I88" s="18">
        <f>(0.5-E80)/(K80-E80)</f>
        <v>0.16666666666666663</v>
      </c>
      <c r="J88" s="16" t="s">
        <v>17</v>
      </c>
      <c r="K88" s="16"/>
      <c r="L88" s="19" t="s">
        <v>18</v>
      </c>
    </row>
    <row r="89" spans="4:12">
      <c r="H89" s="3"/>
      <c r="I89" s="2"/>
      <c r="J89" s="1"/>
    </row>
    <row r="90" spans="4:12">
      <c r="H90" s="3"/>
      <c r="I90" s="2"/>
      <c r="J90" s="1"/>
    </row>
    <row r="92" spans="4:12">
      <c r="H92" s="1"/>
    </row>
    <row r="98" spans="4:12" ht="16.5" thickBot="1"/>
    <row r="99" spans="4:12">
      <c r="D99" s="4" t="s">
        <v>19</v>
      </c>
      <c r="E99" s="5"/>
      <c r="F99" s="5"/>
      <c r="G99" s="5"/>
      <c r="H99" s="5" t="s">
        <v>20</v>
      </c>
      <c r="I99" s="5"/>
      <c r="J99" s="5"/>
      <c r="K99" s="5"/>
      <c r="L99" s="6" t="s">
        <v>21</v>
      </c>
    </row>
    <row r="100" spans="4:12">
      <c r="D100" s="7" t="s">
        <v>11</v>
      </c>
      <c r="E100" s="8"/>
      <c r="F100" s="8"/>
      <c r="G100" s="8"/>
      <c r="H100" s="8" t="s">
        <v>12</v>
      </c>
      <c r="I100" s="8"/>
      <c r="J100" s="8"/>
      <c r="K100" s="8"/>
      <c r="L100" s="9" t="s">
        <v>13</v>
      </c>
    </row>
    <row r="101" spans="4:12">
      <c r="D101" s="21">
        <v>100</v>
      </c>
      <c r="E101" s="8"/>
      <c r="F101" s="8"/>
      <c r="G101" s="8"/>
      <c r="H101" s="20">
        <v>255</v>
      </c>
      <c r="I101" s="8"/>
      <c r="J101" s="8"/>
      <c r="K101" s="8"/>
      <c r="L101" s="22">
        <v>150</v>
      </c>
    </row>
    <row r="102" spans="4:12">
      <c r="D102" s="7"/>
      <c r="E102" s="20">
        <v>0.75</v>
      </c>
      <c r="F102" s="8" t="s">
        <v>14</v>
      </c>
      <c r="G102" s="8"/>
      <c r="H102" s="8"/>
      <c r="I102" s="8"/>
      <c r="J102" s="8" t="s">
        <v>15</v>
      </c>
      <c r="K102" s="20">
        <v>0.45</v>
      </c>
      <c r="L102" s="9"/>
    </row>
    <row r="103" spans="4:12">
      <c r="D103" s="7"/>
      <c r="E103" s="8"/>
      <c r="F103" s="8">
        <f>E102-0.5</f>
        <v>0.25</v>
      </c>
      <c r="G103" s="8"/>
      <c r="H103" s="8"/>
      <c r="I103" s="8"/>
      <c r="J103" s="8">
        <f>0.5-K102</f>
        <v>4.9999999999999989E-2</v>
      </c>
      <c r="K103" s="8"/>
      <c r="L103" s="9"/>
    </row>
    <row r="104" spans="4:12">
      <c r="D104" s="7"/>
      <c r="E104" s="8"/>
      <c r="F104">
        <f>F103*2</f>
        <v>0.5</v>
      </c>
      <c r="G104" s="8"/>
      <c r="H104" s="8"/>
      <c r="I104" s="8"/>
      <c r="J104" s="8">
        <f>J103*2</f>
        <v>9.9999999999999978E-2</v>
      </c>
      <c r="K104" s="8"/>
      <c r="L104" s="9"/>
    </row>
    <row r="105" spans="4:12">
      <c r="D105" s="7" t="s">
        <v>3</v>
      </c>
      <c r="E105" s="23">
        <f>H101-D101</f>
        <v>155</v>
      </c>
      <c r="F105" s="8">
        <f>F104*I105</f>
        <v>-52.5</v>
      </c>
      <c r="H105" s="10" t="s">
        <v>6</v>
      </c>
      <c r="I105" s="24">
        <f>L101-H101</f>
        <v>-105</v>
      </c>
      <c r="J105" s="12">
        <f>J104*E105</f>
        <v>15.499999999999996</v>
      </c>
      <c r="K105" s="8"/>
      <c r="L105" s="9"/>
    </row>
    <row r="106" spans="4:12">
      <c r="D106" s="7"/>
      <c r="E106" s="8"/>
      <c r="G106" s="8"/>
      <c r="H106" s="10"/>
      <c r="I106" s="11"/>
      <c r="J106" s="12"/>
      <c r="K106" s="8"/>
      <c r="L106" s="9"/>
    </row>
    <row r="107" spans="4:12">
      <c r="D107" s="7" t="s">
        <v>5</v>
      </c>
      <c r="E107" s="8">
        <f>F105*-1</f>
        <v>52.5</v>
      </c>
      <c r="F107" s="14" t="s">
        <v>28</v>
      </c>
      <c r="G107" s="8"/>
      <c r="H107" s="10" t="s">
        <v>9</v>
      </c>
      <c r="I107" s="11">
        <f>-J105</f>
        <v>-15.499999999999996</v>
      </c>
      <c r="J107" s="12"/>
      <c r="K107" s="8"/>
      <c r="L107" s="9"/>
    </row>
    <row r="108" spans="4:12">
      <c r="D108" s="7" t="s">
        <v>8</v>
      </c>
      <c r="E108" s="8">
        <f>H101-E107</f>
        <v>202.5</v>
      </c>
      <c r="F108" s="8" t="s">
        <v>29</v>
      </c>
      <c r="G108" s="8"/>
      <c r="H108" s="10" t="s">
        <v>10</v>
      </c>
      <c r="I108" s="11">
        <f>H101</f>
        <v>255</v>
      </c>
      <c r="J108" s="12"/>
      <c r="K108" s="8"/>
      <c r="L108" s="9"/>
    </row>
    <row r="109" spans="4:12">
      <c r="D109" s="7"/>
      <c r="E109" s="8"/>
      <c r="F109" s="8"/>
      <c r="G109" s="8"/>
      <c r="H109" s="10"/>
      <c r="I109" s="11"/>
      <c r="J109" s="12"/>
      <c r="K109" s="8"/>
      <c r="L109" s="9"/>
    </row>
    <row r="110" spans="4:12" ht="16.5" thickBot="1">
      <c r="D110" s="15"/>
      <c r="E110" s="16"/>
      <c r="F110" s="16"/>
      <c r="G110" s="16"/>
      <c r="H110" s="17" t="s">
        <v>7</v>
      </c>
      <c r="I110" s="18">
        <f>(0.5-K102)/(E102-K102)</f>
        <v>0.16666666666666663</v>
      </c>
      <c r="J110" s="16"/>
      <c r="K110" s="16"/>
      <c r="L110" s="19" t="s">
        <v>18</v>
      </c>
    </row>
    <row r="114" spans="8:10">
      <c r="H114" s="3"/>
      <c r="I114" s="2"/>
      <c r="J11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D19:H34"/>
  <sheetViews>
    <sheetView topLeftCell="A10" workbookViewId="0">
      <selection activeCell="H28" sqref="H28"/>
    </sheetView>
  </sheetViews>
  <sheetFormatPr baseColWidth="10" defaultRowHeight="15.75"/>
  <sheetData>
    <row r="19" spans="4:8">
      <c r="D19">
        <f>2^24</f>
        <v>16777216</v>
      </c>
      <c r="E19">
        <f>2^16</f>
        <v>65536</v>
      </c>
      <c r="F19">
        <f>2^8</f>
        <v>256</v>
      </c>
      <c r="G19">
        <f>2^0</f>
        <v>1</v>
      </c>
    </row>
    <row r="20" spans="4:8">
      <c r="D20" t="s">
        <v>27</v>
      </c>
      <c r="E20" t="s">
        <v>24</v>
      </c>
      <c r="F20" t="s">
        <v>26</v>
      </c>
      <c r="G20" t="s">
        <v>25</v>
      </c>
    </row>
    <row r="21" spans="4:8">
      <c r="D21">
        <v>0</v>
      </c>
      <c r="E21">
        <v>127</v>
      </c>
      <c r="F21">
        <v>255</v>
      </c>
      <c r="G21">
        <v>18</v>
      </c>
    </row>
    <row r="22" spans="4:8">
      <c r="D22">
        <f t="shared" ref="D22:F22" si="0">D21*D$19</f>
        <v>0</v>
      </c>
      <c r="E22">
        <f t="shared" si="0"/>
        <v>8323072</v>
      </c>
      <c r="F22">
        <f t="shared" si="0"/>
        <v>65280</v>
      </c>
      <c r="G22">
        <f>G21*G$19</f>
        <v>18</v>
      </c>
      <c r="H22">
        <f>G22+F22+E22+D22</f>
        <v>8388370</v>
      </c>
    </row>
    <row r="28" spans="4:8">
      <c r="H28" s="25">
        <v>0.5</v>
      </c>
    </row>
    <row r="30" spans="4:8">
      <c r="D30">
        <f t="shared" ref="D30:F30" si="1">$H$28*D21</f>
        <v>0</v>
      </c>
      <c r="E30">
        <f t="shared" si="1"/>
        <v>63.5</v>
      </c>
      <c r="F30">
        <f t="shared" si="1"/>
        <v>127.5</v>
      </c>
      <c r="G30">
        <f>$H$28*G21</f>
        <v>9</v>
      </c>
    </row>
    <row r="31" spans="4:8">
      <c r="D31">
        <f t="shared" ref="D31" si="2">D30*D$19</f>
        <v>0</v>
      </c>
      <c r="E31">
        <f t="shared" ref="E31" si="3">E30*E$19</f>
        <v>4161536</v>
      </c>
      <c r="F31">
        <f t="shared" ref="F31" si="4">F30*F$19</f>
        <v>32640</v>
      </c>
      <c r="G31">
        <f>G30*G$19</f>
        <v>9</v>
      </c>
      <c r="H31">
        <f>G31+F31+E31+D31</f>
        <v>4194185</v>
      </c>
    </row>
    <row r="34" spans="8:8">
      <c r="H34">
        <f>H22*H28</f>
        <v>4194185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Nico7</cp:lastModifiedBy>
  <dcterms:created xsi:type="dcterms:W3CDTF">2014-12-05T06:57:17Z</dcterms:created>
  <dcterms:modified xsi:type="dcterms:W3CDTF">2014-12-06T21:16:48Z</dcterms:modified>
</cp:coreProperties>
</file>