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I:\My Drive\CR hw platform\5073 BPOD peripherals\Sound Card\Mechanics\Metalic enclosure\"/>
    </mc:Choice>
  </mc:AlternateContent>
  <xr:revisionPtr revIDLastSave="0" documentId="13_ncr:1_{92CEB487-5E47-47D3-83CE-211DAA147DA8}" xr6:coauthVersionLast="44" xr6:coauthVersionMax="44" xr10:uidLastSave="{00000000-0000-0000-0000-000000000000}"/>
  <bookViews>
    <workbookView xWindow="-120" yWindow="-120" windowWidth="25440" windowHeight="15390" xr2:uid="{00000000-000D-0000-FFFF-FFFF00000000}"/>
  </bookViews>
  <sheets>
    <sheet name="BOM" sheetId="1" r:id="rId1"/>
    <sheet name="Sheet1" sheetId="2" r:id="rId2"/>
  </sheets>
  <externalReferences>
    <externalReference r:id="rId3"/>
  </externalReferences>
  <definedNames>
    <definedName name="_xlnm._FilterDatabase" localSheetId="0" hidden="1">BOM!$A$1:$H$9</definedName>
    <definedName name="Others">[1]Others!$B$1:$B$1059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1" l="1"/>
  <c r="G5" i="1"/>
  <c r="H5" i="1" s="1"/>
  <c r="G2" i="1"/>
  <c r="C6" i="1" l="1"/>
  <c r="H4" i="1"/>
  <c r="H3" i="1"/>
  <c r="D19" i="2" l="1"/>
  <c r="D25" i="2"/>
  <c r="H2" i="1" l="1"/>
  <c r="H9" i="1" l="1"/>
</calcChain>
</file>

<file path=xl/sharedStrings.xml><?xml version="1.0" encoding="utf-8"?>
<sst xmlns="http://schemas.openxmlformats.org/spreadsheetml/2006/main" count="24" uniqueCount="21">
  <si>
    <t>Description</t>
  </si>
  <si>
    <t>Distributor</t>
  </si>
  <si>
    <t>Part. No.</t>
  </si>
  <si>
    <t>Part(s)</t>
  </si>
  <si>
    <t>Quantity</t>
  </si>
  <si>
    <t>Price/Unit</t>
  </si>
  <si>
    <t>Total Price</t>
  </si>
  <si>
    <t>Farnell</t>
  </si>
  <si>
    <t>Board</t>
  </si>
  <si>
    <t>Total</t>
  </si>
  <si>
    <t>PCB</t>
  </si>
  <si>
    <t>Assembly</t>
  </si>
  <si>
    <t>Components</t>
  </si>
  <si>
    <t>Licensed under the TAPR Open Hardware License (www.tapr.org/OHL)</t>
  </si>
  <si>
    <t>r1</t>
  </si>
  <si>
    <t>r2</t>
  </si>
  <si>
    <t>Nut, Hex, M3, Nylon 6.6</t>
  </si>
  <si>
    <t>Copyright 2017-2019 Artur Silva, Dario Bento, Paulo Carriço and Filipe Carvalho</t>
  </si>
  <si>
    <t>Screw, Flat / Countersunk Head Pozidriv, M3, Nylon, 10 mm Length</t>
  </si>
  <si>
    <t>Bumper / Feet, Recessed, Screw, Rubber, 6.4 mm, Round, Black</t>
  </si>
  <si>
    <t>Standoff, Nylon 6.6 (Polyamide 6.6), M3, Hex Male-Female, 11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</si>
</sst>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€-2]\ * #,##0.00_-;\-[$€-2]\ * #,##0.00_-;_-[$€-2]\ * &quot;-&quot;??_-;_-@_-"/>
    <numFmt numFmtId="165" formatCode="[$€-2]\ #,##0.00"/>
    <numFmt numFmtId="166" formatCode="_([$€-2]\ * #,##0.00_);_([$€-2]\ * \(#,##0.00\);_([$€-2]\ 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8" fillId="0" borderId="0" xfId="0" applyFont="1" applyBorder="1"/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18" fillId="0" borderId="10" xfId="0" applyFont="1" applyBorder="1"/>
    <xf numFmtId="0" fontId="19" fillId="0" borderId="0" xfId="0" applyFont="1" applyBorder="1" applyAlignment="1">
      <alignment vertical="center"/>
    </xf>
    <xf numFmtId="164" fontId="18" fillId="0" borderId="10" xfId="0" applyNumberFormat="1" applyFont="1" applyBorder="1"/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10" xfId="0" applyFont="1" applyBorder="1" applyAlignment="1">
      <alignment horizontal="center"/>
    </xf>
    <xf numFmtId="164" fontId="18" fillId="0" borderId="0" xfId="0" applyNumberFormat="1" applyFont="1" applyBorder="1" applyAlignment="1">
      <alignment vertical="center"/>
    </xf>
    <xf numFmtId="0" fontId="18" fillId="0" borderId="11" xfId="0" applyFont="1" applyBorder="1"/>
    <xf numFmtId="0" fontId="18" fillId="0" borderId="11" xfId="0" applyFont="1" applyBorder="1" applyAlignment="1">
      <alignment horizontal="center"/>
    </xf>
    <xf numFmtId="164" fontId="18" fillId="0" borderId="11" xfId="0" applyNumberFormat="1" applyFont="1" applyBorder="1" applyAlignment="1">
      <alignment vertical="center"/>
    </xf>
    <xf numFmtId="164" fontId="19" fillId="0" borderId="0" xfId="0" applyNumberFormat="1" applyFont="1" applyBorder="1"/>
    <xf numFmtId="0" fontId="19" fillId="0" borderId="0" xfId="0" applyFont="1" applyBorder="1"/>
    <xf numFmtId="0" fontId="18" fillId="0" borderId="0" xfId="0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/>
    <xf numFmtId="164" fontId="18" fillId="0" borderId="0" xfId="0" applyNumberFormat="1" applyFont="1" applyBorder="1"/>
    <xf numFmtId="165" fontId="18" fillId="0" borderId="0" xfId="0" applyNumberFormat="1" applyFont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18" fillId="0" borderId="11" xfId="0" applyFont="1" applyFill="1" applyBorder="1"/>
    <xf numFmtId="11" fontId="0" fillId="0" borderId="0" xfId="0" applyNumberFormat="1"/>
    <xf numFmtId="0" fontId="0" fillId="0" borderId="0" xfId="0" applyNumberFormat="1"/>
    <xf numFmtId="166" fontId="18" fillId="0" borderId="0" xfId="0" applyNumberFormat="1" applyFont="1" applyBorder="1"/>
    <xf numFmtId="166" fontId="19" fillId="0" borderId="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CR%20harp/Harp%20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ce poke s v1.2"/>
      <sheetName val="Mice poke s v1.3"/>
      <sheetName val="Camera trigger v1.0"/>
      <sheetName val="Load cells v1.1"/>
      <sheetName val="Behavior v1.2"/>
      <sheetName val="LED array v1.3"/>
      <sheetName val="RGB v1.0"/>
      <sheetName val="Load cells interface v1.0"/>
      <sheetName val="Multi PWM v1.2"/>
      <sheetName val="Synchronizer v1.0"/>
      <sheetName val="Clock sync v1.0"/>
      <sheetName val="Audio switch v1.0"/>
      <sheetName val="Audio amp v1.0"/>
      <sheetName val="Audio amp v1.1"/>
      <sheetName val="Basestation v1.2"/>
      <sheetName val="ICs"/>
      <sheetName val="Caps"/>
      <sheetName val="Ress"/>
      <sheetName val="Oth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B1" t="str">
            <v>PN</v>
          </cell>
        </row>
        <row r="2">
          <cell r="B2" t="str">
            <v>ANT_2.4GHZ_SMA</v>
          </cell>
        </row>
        <row r="3">
          <cell r="B3" t="str">
            <v>CABLE_USB_A_MINI_1M</v>
          </cell>
        </row>
        <row r="4">
          <cell r="B4" t="str">
            <v>CABLE_ETHERNET_0.5M</v>
          </cell>
        </row>
        <row r="5">
          <cell r="B5" t="str">
            <v>CABLE_STEREO_3.5MM_3.5MM_1.2M</v>
          </cell>
        </row>
        <row r="6">
          <cell r="B6" t="str">
            <v>CABLE_STEREO_3.5MM_3.5MM_5M</v>
          </cell>
        </row>
        <row r="7">
          <cell r="B7" t="str">
            <v>CON_4MM_RA_RED</v>
          </cell>
        </row>
        <row r="8">
          <cell r="B8" t="str">
            <v>CON_4MM_RA_BLACK</v>
          </cell>
        </row>
        <row r="9">
          <cell r="B9" t="str">
            <v>CON_BNC_RA</v>
          </cell>
        </row>
        <row r="10">
          <cell r="B10" t="str">
            <v>CON_BNC_VT</v>
          </cell>
        </row>
        <row r="11">
          <cell r="B11" t="str">
            <v>CON_DC_2.1MM</v>
          </cell>
        </row>
        <row r="12">
          <cell r="B12" t="str">
            <v>CON_DC_2.5MM</v>
          </cell>
        </row>
        <row r="13">
          <cell r="B13" t="str">
            <v>CON_DC_5DIN_RA</v>
          </cell>
        </row>
        <row r="14">
          <cell r="B14" t="str">
            <v>CON_FL_KK_2P_RA_HEAD_2.54MM</v>
          </cell>
        </row>
        <row r="15">
          <cell r="B15" t="str">
            <v>CON_FL_KK_2P_VT_HEAD_2.54MM</v>
          </cell>
        </row>
        <row r="16">
          <cell r="B16" t="str">
            <v>CON_FL_KK_3P_RA_HEAD_2.54MM</v>
          </cell>
        </row>
        <row r="17">
          <cell r="B17" t="str">
            <v>CON_FL_KK_3P_VT_HEAD_2.54MM</v>
          </cell>
        </row>
        <row r="18">
          <cell r="B18" t="str">
            <v>CON_FL_KK_4P_RA_HEAD_2.54MM</v>
          </cell>
        </row>
        <row r="19">
          <cell r="B19" t="str">
            <v>CON_FL_KK_4P_RA_RECE_2.54MM</v>
          </cell>
        </row>
        <row r="20">
          <cell r="B20" t="str">
            <v>CON_RCA_PHONO_RA_RED</v>
          </cell>
        </row>
        <row r="21">
          <cell r="B21" t="str">
            <v>CON_RCA_PHONO_RA_BLACK</v>
          </cell>
        </row>
        <row r="22">
          <cell r="B22" t="str">
            <v>CON_RJ45_RA</v>
          </cell>
        </row>
        <row r="23">
          <cell r="B23" t="str">
            <v>CON_RJ45_TOP</v>
          </cell>
        </row>
        <row r="24">
          <cell r="B24" t="str">
            <v>CON_SMA_JACK_VT_TH</v>
          </cell>
        </row>
        <row r="25">
          <cell r="B25" t="str">
            <v>CON_STEREO_SMD_3.5MM</v>
          </cell>
        </row>
        <row r="26">
          <cell r="B26" t="str">
            <v>CON_USB_MINI</v>
          </cell>
        </row>
        <row r="27">
          <cell r="B27" t="str">
            <v>CON_WIRED_4+4_RA</v>
          </cell>
        </row>
        <row r="28">
          <cell r="B28" t="str">
            <v>CRIMP_FL</v>
          </cell>
        </row>
        <row r="29">
          <cell r="B29" t="str">
            <v>JUMPER_2P_2.54MM</v>
          </cell>
        </row>
        <row r="30">
          <cell r="B30" t="str">
            <v>HEADER_3P_1R_2.54MM</v>
          </cell>
        </row>
        <row r="31">
          <cell r="B31" t="str">
            <v>HEADER_3P_1R_2.54MM_SMD</v>
          </cell>
        </row>
        <row r="32">
          <cell r="B32" t="str">
            <v>HEADER_4P_1R_2.54MM</v>
          </cell>
        </row>
        <row r="33">
          <cell r="B33" t="str">
            <v>HEADER_6P_2R_2.54MM</v>
          </cell>
        </row>
        <row r="34">
          <cell r="B34" t="str">
            <v>HEADER_10P_2R_2.54MM</v>
          </cell>
        </row>
        <row r="35">
          <cell r="B35" t="str">
            <v>HEADER_10P_IDC_VT_4WALL</v>
          </cell>
        </row>
        <row r="36">
          <cell r="B36" t="str">
            <v>HEAT_58x37x11.4</v>
          </cell>
        </row>
        <row r="37">
          <cell r="B37" t="str">
            <v>HEAT_10x10x2</v>
          </cell>
        </row>
        <row r="38">
          <cell r="B38" t="str">
            <v>LED_GREEN_20mA_0603</v>
          </cell>
        </row>
        <row r="39">
          <cell r="B39" t="str">
            <v>LED_RED_20mA_0603</v>
          </cell>
        </row>
        <row r="40">
          <cell r="B40" t="str">
            <v>LED_WHITE_25MA_3MM</v>
          </cell>
        </row>
        <row r="41">
          <cell r="B41" t="str">
            <v>LIGHT_PIPE_SMD_3.6MM</v>
          </cell>
        </row>
        <row r="42">
          <cell r="B42" t="str">
            <v>NUT_BNC_HEX</v>
          </cell>
        </row>
        <row r="43">
          <cell r="B43" t="str">
            <v>NUT_M3_HEX_NYLON</v>
          </cell>
        </row>
        <row r="44">
          <cell r="B44" t="str">
            <v>OSC_32MHz_10ppm_CDFN-4</v>
          </cell>
        </row>
        <row r="45">
          <cell r="B45" t="str">
            <v>PHOTOINTERRUPTOR_10_1.8MM</v>
          </cell>
        </row>
        <row r="46">
          <cell r="B46" t="str">
            <v>POT_MOTOR_DUAL_100K_3B</v>
          </cell>
        </row>
        <row r="47">
          <cell r="B47" t="str">
            <v>POWER_CORD_EURO_C13</v>
          </cell>
        </row>
        <row r="48">
          <cell r="B48" t="str">
            <v>SCREW_M3_6MM_NYLON_PHILLIPS</v>
          </cell>
        </row>
        <row r="49">
          <cell r="B49" t="str">
            <v>SCREW_M3_10MM_NYLON_PHILLIPS</v>
          </cell>
        </row>
        <row r="50">
          <cell r="B50" t="str">
            <v>SCREW_M3_12MM_STAINSTEEL</v>
          </cell>
        </row>
        <row r="51">
          <cell r="B51" t="str">
            <v>STANDOFF_M3_5MM_NYLON_M-F</v>
          </cell>
        </row>
        <row r="52">
          <cell r="B52" t="str">
            <v>STANDOFF_M3_8MM_NYLON_F-F</v>
          </cell>
        </row>
        <row r="53">
          <cell r="B53" t="str">
            <v>STANDOFF_M3_8MM_NYLON_M-F</v>
          </cell>
        </row>
        <row r="54">
          <cell r="B54" t="str">
            <v>SW_SPDT_RA_TH_7000</v>
          </cell>
        </row>
        <row r="55">
          <cell r="B55" t="str">
            <v>SW_SPST_VT_TH_6x6_12.5MM</v>
          </cell>
        </row>
        <row r="56">
          <cell r="B56" t="str">
            <v>TERMINAL_2P_2.54MM_SIDE</v>
          </cell>
        </row>
        <row r="57">
          <cell r="B57" t="str">
            <v>TERMINAL_4P_2.54MM_SIDE</v>
          </cell>
        </row>
        <row r="58">
          <cell r="B58" t="str">
            <v>TERMINAL_8P_2.54MM_SIDE</v>
          </cell>
        </row>
        <row r="59">
          <cell r="B59" t="str">
            <v>TERMINAL_2P_3.5MM_RA_PLUG</v>
          </cell>
        </row>
        <row r="60">
          <cell r="B60" t="str">
            <v>TERMINAL_3P_3.5MM_RA_PLUG</v>
          </cell>
        </row>
        <row r="61">
          <cell r="B61" t="str">
            <v>TERMINAL_4P_3.5MM_RA_PLUG</v>
          </cell>
        </row>
        <row r="62">
          <cell r="B62" t="str">
            <v>TERMINAL_8P_3.5MM_RA_PLUG</v>
          </cell>
        </row>
        <row r="63">
          <cell r="B63" t="str">
            <v>TERMINAL_10P_3.5MM_RA_PLUG</v>
          </cell>
        </row>
        <row r="64">
          <cell r="B64" t="str">
            <v>TERMINAL_2P_3.5MM_RA_HEADER</v>
          </cell>
        </row>
        <row r="65">
          <cell r="B65" t="str">
            <v>TERMINAL_3P_3.5MM_RA_HEADER</v>
          </cell>
        </row>
        <row r="66">
          <cell r="B66" t="str">
            <v>TERMINAL_4P_3.5MM_RA_HEADER</v>
          </cell>
        </row>
        <row r="67">
          <cell r="B67" t="str">
            <v>TERMINAL_8P_3.5MM_RA_HEADER</v>
          </cell>
        </row>
        <row r="68">
          <cell r="B68" t="str">
            <v>TERMINAL_10P_3.5MM_RA_HEADER</v>
          </cell>
        </row>
        <row r="69">
          <cell r="B69" t="str">
            <v>WALL_ADAPTER_5V_5W_2.5MM</v>
          </cell>
        </row>
        <row r="70">
          <cell r="B70" t="str">
            <v>WALL_ADAPTER_12V_12W_2.1MM</v>
          </cell>
        </row>
        <row r="71">
          <cell r="B71" t="str">
            <v>WALL_ADAPTER_12V_42W_5DIN</v>
          </cell>
        </row>
        <row r="72">
          <cell r="B72" t="str">
            <v>XTAL_16MHz_10ppm_9pF_3.2x2.5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1"/>
  <sheetViews>
    <sheetView tabSelected="1" zoomScale="85" zoomScaleNormal="85" workbookViewId="0">
      <pane ySplit="1" topLeftCell="A2" activePane="bottomLeft" state="frozen"/>
      <selection pane="bottomLeft" activeCell="B8" sqref="B8"/>
    </sheetView>
  </sheetViews>
  <sheetFormatPr defaultColWidth="8.85546875" defaultRowHeight="15" x14ac:dyDescent="0.25"/>
  <cols>
    <col min="1" max="1" width="8.85546875" style="19" customWidth="1"/>
    <col min="2" max="2" width="31.5703125" style="1" bestFit="1" customWidth="1"/>
    <col min="3" max="3" width="8.85546875" style="2" customWidth="1"/>
    <col min="4" max="4" width="72.7109375" style="1" bestFit="1" customWidth="1"/>
    <col min="5" max="5" width="12.7109375" style="2" customWidth="1"/>
    <col min="6" max="6" width="30.42578125" style="1" bestFit="1" customWidth="1"/>
    <col min="7" max="7" width="9.5703125" style="1" bestFit="1" customWidth="1"/>
    <col min="8" max="8" width="10.85546875" style="1" customWidth="1"/>
    <col min="9" max="9" width="9.7109375" style="1" customWidth="1"/>
    <col min="10" max="10" width="9.5703125" style="1" bestFit="1" customWidth="1"/>
    <col min="11" max="11" width="12.28515625" style="1" bestFit="1" customWidth="1"/>
    <col min="12" max="16384" width="8.85546875" style="1"/>
  </cols>
  <sheetData>
    <row r="1" spans="1:13" s="3" customFormat="1" ht="30.75" customHeight="1" x14ac:dyDescent="0.25">
      <c r="A1" s="18" t="s">
        <v>8</v>
      </c>
      <c r="B1" s="22" t="s">
        <v>3</v>
      </c>
      <c r="C1" s="4" t="s">
        <v>4</v>
      </c>
      <c r="D1" s="4" t="s">
        <v>0</v>
      </c>
      <c r="E1" s="4" t="s">
        <v>1</v>
      </c>
      <c r="F1" s="4" t="s">
        <v>2</v>
      </c>
      <c r="G1" s="6" t="s">
        <v>5</v>
      </c>
      <c r="H1" s="6" t="s">
        <v>6</v>
      </c>
      <c r="J1" s="18"/>
    </row>
    <row r="2" spans="1:13" x14ac:dyDescent="0.25">
      <c r="C2" s="8">
        <v>4</v>
      </c>
      <c r="D2" s="9" t="s">
        <v>18</v>
      </c>
      <c r="E2" s="8" t="s">
        <v>7</v>
      </c>
      <c r="F2" s="17">
        <v>1514427</v>
      </c>
      <c r="G2" s="11">
        <f>3.46/25</f>
        <v>0.1384</v>
      </c>
      <c r="H2" s="21">
        <f t="shared" ref="H2:H5" si="0">G2*C2</f>
        <v>0.55359999999999998</v>
      </c>
      <c r="J2" s="19"/>
      <c r="M2" s="3"/>
    </row>
    <row r="3" spans="1:13" x14ac:dyDescent="0.25">
      <c r="C3" s="8">
        <v>4</v>
      </c>
      <c r="D3" s="9" t="s">
        <v>19</v>
      </c>
      <c r="E3" s="8" t="s">
        <v>7</v>
      </c>
      <c r="F3" s="17">
        <v>1651664</v>
      </c>
      <c r="G3" s="11">
        <v>0.124</v>
      </c>
      <c r="H3" s="21">
        <f t="shared" si="0"/>
        <v>0.496</v>
      </c>
      <c r="J3" s="19"/>
      <c r="M3" s="3"/>
    </row>
    <row r="4" spans="1:13" x14ac:dyDescent="0.25">
      <c r="C4" s="8">
        <v>4</v>
      </c>
      <c r="D4" s="9" t="s">
        <v>20</v>
      </c>
      <c r="E4" s="8" t="s">
        <v>7</v>
      </c>
      <c r="F4" s="17">
        <v>2988203</v>
      </c>
      <c r="G4" s="11">
        <v>0.90900000000000003</v>
      </c>
      <c r="H4" s="21">
        <f t="shared" si="0"/>
        <v>3.6360000000000001</v>
      </c>
      <c r="J4" s="19"/>
      <c r="M4" s="3"/>
    </row>
    <row r="5" spans="1:13" x14ac:dyDescent="0.25">
      <c r="C5" s="8">
        <v>4</v>
      </c>
      <c r="D5" s="9" t="s">
        <v>16</v>
      </c>
      <c r="E5" s="8" t="s">
        <v>7</v>
      </c>
      <c r="F5" s="17">
        <v>2472687</v>
      </c>
      <c r="G5" s="11">
        <f>5.12/100</f>
        <v>5.1200000000000002E-2</v>
      </c>
      <c r="H5" s="21">
        <f t="shared" si="0"/>
        <v>0.20480000000000001</v>
      </c>
      <c r="J5" s="19"/>
      <c r="M5" s="3"/>
    </row>
    <row r="6" spans="1:13" x14ac:dyDescent="0.25">
      <c r="B6" s="5" t="s">
        <v>12</v>
      </c>
      <c r="C6" s="10">
        <f>SUM(C2:C5)</f>
        <v>16</v>
      </c>
      <c r="D6" s="5"/>
      <c r="E6" s="10"/>
      <c r="F6" s="5"/>
      <c r="G6" s="7"/>
      <c r="H6" s="7">
        <f>SUM(H2:H5)</f>
        <v>4.8903999999999996</v>
      </c>
      <c r="K6" s="26"/>
    </row>
    <row r="7" spans="1:13" x14ac:dyDescent="0.25">
      <c r="B7" s="12" t="s">
        <v>10</v>
      </c>
      <c r="C7" s="13"/>
      <c r="D7" s="23"/>
      <c r="E7" s="13"/>
      <c r="F7" s="12"/>
      <c r="G7" s="12"/>
      <c r="H7" s="14"/>
    </row>
    <row r="8" spans="1:13" x14ac:dyDescent="0.25">
      <c r="B8" s="12" t="s">
        <v>11</v>
      </c>
      <c r="C8" s="13"/>
      <c r="D8" s="12"/>
      <c r="E8" s="13"/>
      <c r="F8" s="12"/>
      <c r="G8" s="12"/>
      <c r="H8" s="14"/>
      <c r="I8" s="20"/>
      <c r="K8" s="27"/>
    </row>
    <row r="9" spans="1:13" x14ac:dyDescent="0.25">
      <c r="G9" s="16" t="s">
        <v>9</v>
      </c>
      <c r="H9" s="15">
        <f>SUM(H6:H8)</f>
        <v>4.8903999999999996</v>
      </c>
    </row>
    <row r="10" spans="1:13" x14ac:dyDescent="0.25">
      <c r="H10" s="20"/>
    </row>
    <row r="11" spans="1:13" x14ac:dyDescent="0.25">
      <c r="H11" s="20"/>
    </row>
    <row r="12" spans="1:13" x14ac:dyDescent="0.25">
      <c r="B12" s="1" t="s">
        <v>13</v>
      </c>
      <c r="G12" s="26"/>
      <c r="H12" s="20"/>
      <c r="K12" s="20"/>
    </row>
    <row r="13" spans="1:13" x14ac:dyDescent="0.25">
      <c r="B13" t="s">
        <v>17</v>
      </c>
      <c r="G13" s="16"/>
      <c r="H13" s="15"/>
      <c r="K13" s="20"/>
    </row>
    <row r="14" spans="1:13" x14ac:dyDescent="0.25">
      <c r="B14"/>
      <c r="G14" s="16"/>
      <c r="H14" s="15"/>
    </row>
    <row r="15" spans="1:13" x14ac:dyDescent="0.25">
      <c r="H15" s="20"/>
      <c r="K15" s="26"/>
    </row>
    <row r="17" spans="2:11" x14ac:dyDescent="0.25">
      <c r="B17"/>
      <c r="K17" s="26"/>
    </row>
    <row r="18" spans="2:11" x14ac:dyDescent="0.25">
      <c r="B18"/>
      <c r="C18" s="8"/>
      <c r="D18" s="9"/>
      <c r="E18" s="8"/>
      <c r="F18" s="17"/>
      <c r="G18" s="11"/>
      <c r="H18" s="21"/>
    </row>
    <row r="19" spans="2:11" x14ac:dyDescent="0.25">
      <c r="C19" s="8"/>
      <c r="D19" s="9"/>
      <c r="E19" s="8"/>
      <c r="F19" s="17"/>
      <c r="G19" s="11"/>
      <c r="H19" s="21"/>
    </row>
    <row r="20" spans="2:11" x14ac:dyDescent="0.25">
      <c r="C20" s="8"/>
      <c r="D20" s="9"/>
      <c r="E20" s="8"/>
      <c r="F20" s="17"/>
      <c r="G20" s="11"/>
      <c r="H20" s="21"/>
    </row>
    <row r="21" spans="2:11" x14ac:dyDescent="0.25">
      <c r="C21" s="8"/>
      <c r="D21" s="9"/>
      <c r="E21" s="8"/>
      <c r="F21" s="17"/>
      <c r="G21" s="11"/>
      <c r="H21" s="21"/>
    </row>
  </sheetData>
  <autoFilter ref="A1:H9" xr:uid="{00000000-0009-0000-0000-000000000000}"/>
  <pageMargins left="0.70866141732283472" right="0.70866141732283472" top="0.74803149606299213" bottom="0.74803149606299213" header="0.31496062992125984" footer="0.31496062992125984"/>
  <pageSetup paperSize="9" scale="3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6:E25"/>
  <sheetViews>
    <sheetView workbookViewId="0">
      <selection activeCell="E17" sqref="E17"/>
    </sheetView>
  </sheetViews>
  <sheetFormatPr defaultRowHeight="15" x14ac:dyDescent="0.25"/>
  <sheetData>
    <row r="16" spans="4:5" x14ac:dyDescent="0.25">
      <c r="D16" t="s">
        <v>14</v>
      </c>
      <c r="E16" s="24">
        <v>95300</v>
      </c>
    </row>
    <row r="17" spans="4:5" x14ac:dyDescent="0.25">
      <c r="D17" t="s">
        <v>15</v>
      </c>
      <c r="E17">
        <v>13300</v>
      </c>
    </row>
    <row r="19" spans="4:5" x14ac:dyDescent="0.25">
      <c r="D19" s="25">
        <f>(E16+E17)*1.4/E17+E16*0.00000035</f>
        <v>11.46493394736842</v>
      </c>
    </row>
    <row r="25" spans="4:5" x14ac:dyDescent="0.25">
      <c r="D25">
        <f>1.21*(1+10/3)+0.000003*10000</f>
        <v>5.2733333333333343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Carvalho</dc:creator>
  <cp:lastModifiedBy>Artur Silva</cp:lastModifiedBy>
  <cp:lastPrinted>2018-12-26T10:32:24Z</cp:lastPrinted>
  <dcterms:created xsi:type="dcterms:W3CDTF">2013-11-26T17:39:50Z</dcterms:created>
  <dcterms:modified xsi:type="dcterms:W3CDTF">2019-09-09T10:15:23Z</dcterms:modified>
</cp:coreProperties>
</file>