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1610" yWindow="-15" windowWidth="11445" windowHeight="9645"/>
  </bookViews>
  <sheets>
    <sheet name="BOM" sheetId="1" r:id="rId1"/>
  </sheets>
  <calcPr calcId="125725"/>
</workbook>
</file>

<file path=xl/calcChain.xml><?xml version="1.0" encoding="utf-8"?>
<calcChain xmlns="http://schemas.openxmlformats.org/spreadsheetml/2006/main">
  <c r="H37" i="1"/>
  <c r="C38"/>
  <c r="H40"/>
  <c r="H39"/>
  <c r="H7"/>
  <c r="H6" l="1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9"/>
  <c r="H30"/>
  <c r="H31"/>
  <c r="H32"/>
  <c r="H33"/>
  <c r="H34"/>
  <c r="H35"/>
  <c r="H2"/>
  <c r="H36" l="1"/>
  <c r="H38" s="1"/>
  <c r="H5" l="1"/>
  <c r="H4"/>
  <c r="H3"/>
  <c r="H41" l="1"/>
</calcChain>
</file>

<file path=xl/sharedStrings.xml><?xml version="1.0" encoding="utf-8"?>
<sst xmlns="http://schemas.openxmlformats.org/spreadsheetml/2006/main" count="147" uniqueCount="113">
  <si>
    <t>Description</t>
  </si>
  <si>
    <t>Distributor</t>
  </si>
  <si>
    <t>Part. No.</t>
  </si>
  <si>
    <t>Part(s)</t>
  </si>
  <si>
    <t>Quantity</t>
  </si>
  <si>
    <t>Price/Unit</t>
  </si>
  <si>
    <t>Total Price</t>
  </si>
  <si>
    <t>Farnell</t>
  </si>
  <si>
    <t>Board</t>
  </si>
  <si>
    <t>Total</t>
  </si>
  <si>
    <t>PCB</t>
  </si>
  <si>
    <t>Assembly</t>
  </si>
  <si>
    <t>Components</t>
  </si>
  <si>
    <t>IC1</t>
  </si>
  <si>
    <t>Mouser</t>
  </si>
  <si>
    <t>SingleBuffer / Driver, Inverting, 3-State, 1.65V to 5.5V, SOT-23-5</t>
  </si>
  <si>
    <t>IC2</t>
  </si>
  <si>
    <t>IC MCU 8BIT 32KB FLASH 44TQFP</t>
  </si>
  <si>
    <t>IC3</t>
  </si>
  <si>
    <t>IC4</t>
  </si>
  <si>
    <t>IC USB USB to Serial UART Enhanced IC SSOP-28</t>
  </si>
  <si>
    <t>895-FT232RL</t>
  </si>
  <si>
    <t>ESD Protection Low Cap</t>
  </si>
  <si>
    <t>511-USBLC6-2SC6</t>
  </si>
  <si>
    <t>OSC1</t>
  </si>
  <si>
    <t>32MHz 10ppm</t>
  </si>
  <si>
    <t>998-1001CI5032.0000T</t>
  </si>
  <si>
    <t>REEL</t>
  </si>
  <si>
    <t>GREEN LED</t>
  </si>
  <si>
    <t>78-TLMP1100-GS08</t>
  </si>
  <si>
    <t>71-CRCW0402-68-E3</t>
  </si>
  <si>
    <t>754-RR0510P-681D</t>
  </si>
  <si>
    <t>71-CRCW0402-2.05K-E3</t>
  </si>
  <si>
    <t>RED LED</t>
  </si>
  <si>
    <t>720-LSQ976-NR-1</t>
  </si>
  <si>
    <t>80-T491A475K006</t>
  </si>
  <si>
    <t>40ohms 100MHz 1.5A Monolithic 0805 SMD</t>
  </si>
  <si>
    <t>875-MI0805K400R-10</t>
  </si>
  <si>
    <t>CAP CER 47pF 50V C0G 5% 0402</t>
  </si>
  <si>
    <t>77-VJ0402A470JXACBC</t>
  </si>
  <si>
    <t>CUSB</t>
  </si>
  <si>
    <t>81-GRM155R72A472KA01</t>
  </si>
  <si>
    <t>RES SMD 1MΩ 1/4W 5% 75V 0603</t>
  </si>
  <si>
    <t>71-CRCW06031M00JNEAH</t>
  </si>
  <si>
    <t>PDI</t>
  </si>
  <si>
    <t>4POS HDR 30AU</t>
  </si>
  <si>
    <t>649-68000-104HLF</t>
  </si>
  <si>
    <t>649-68001-203HLF</t>
  </si>
  <si>
    <t>SHUNT JUMPER, 2POS</t>
  </si>
  <si>
    <t>R.A. JACK 50 OHM</t>
  </si>
  <si>
    <t>571-5227161-1</t>
  </si>
  <si>
    <t>556-ATXMEGA32A4U-AU</t>
  </si>
  <si>
    <t>C12, C13</t>
  </si>
  <si>
    <t>L4</t>
  </si>
  <si>
    <t>3POS Gold Male</t>
  </si>
  <si>
    <t>C9</t>
  </si>
  <si>
    <t>CAP CER 4.7nF 100V 10% X7R 0402</t>
  </si>
  <si>
    <t>CAP CER 100nF 10V X5R 0402</t>
  </si>
  <si>
    <t>CAP CER 0.33uF 10V 10% X5R 0402</t>
  </si>
  <si>
    <t>R2</t>
  </si>
  <si>
    <t>RES SMD 680Ω 0.5% 0402</t>
  </si>
  <si>
    <t>RES SMD 68Ω OHM 5% 0402</t>
  </si>
  <si>
    <t>RES SMD 2050Ω 1% 0402</t>
  </si>
  <si>
    <t>C15</t>
  </si>
  <si>
    <t>CAP TAN 4.7uF 6.3V 10% 1206</t>
  </si>
  <si>
    <t>RUSB</t>
  </si>
  <si>
    <t>UX60-MB-5S8</t>
  </si>
  <si>
    <t>798-UX60-MB-5S8</t>
  </si>
  <si>
    <t>USB Cable</t>
  </si>
  <si>
    <t>USB A - MINI-B 0.8M - MINI-B 0.8M BLACK</t>
  </si>
  <si>
    <t>538-88732-8502</t>
  </si>
  <si>
    <t>RES SMD 100kΩ 1% 0402</t>
  </si>
  <si>
    <t>X1</t>
  </si>
  <si>
    <t xml:space="preserve">TERMINAL BLOCK, HEADER, 8POS, TH </t>
  </si>
  <si>
    <t>Pluggable Terminal Block, 8, 125 V, 12 A, 3.5 mm, 28 AWG, 16 AWG</t>
  </si>
  <si>
    <t>Standoff Top</t>
  </si>
  <si>
    <t>Standoff, Nylon 6.6 (Polyamide 6.6), Hex Female, M3, 8 mm</t>
  </si>
  <si>
    <t>Standoff Bottom</t>
  </si>
  <si>
    <t>Standoff, Nylon 6.6 (Polyamide 6.6), Hex Male-Female, M3, 8 mm</t>
  </si>
  <si>
    <t>Screws</t>
  </si>
  <si>
    <t>Screw, M3, 6 mm, Nylon (Polyamide), Pan Head Slotted</t>
  </si>
  <si>
    <t>USB</t>
  </si>
  <si>
    <t>SMT 3.5 STEREO REEL</t>
  </si>
  <si>
    <t>502-35RASMT2BHNTRX</t>
  </si>
  <si>
    <t>CLKIN</t>
  </si>
  <si>
    <t>R3</t>
  </si>
  <si>
    <t>TX</t>
  </si>
  <si>
    <t>A0, A1</t>
  </si>
  <si>
    <t>TPS70933DBVR</t>
  </si>
  <si>
    <t>LDO 150mA 30V Ultra-Lo IQ Wd Input LDO Reg</t>
  </si>
  <si>
    <t>RX, STATE, OUT00, OUT01, OUT02, OUT03, OUT04, OUT05, OUT10, OUT11, OUT12, OUT13</t>
  </si>
  <si>
    <t xml:space="preserve">CTRL0.0, CTRL0.1, CTRL0.2, CTRL0.3, CTRL0.4, CTRL0.5   </t>
  </si>
  <si>
    <t>C2, C5, C6, C7, C8, C11, C14, C16, C17, C18, C19, C20, C21, C22, C23, C24, C25, C26, C27</t>
  </si>
  <si>
    <t>C1, C10</t>
  </si>
  <si>
    <t>C4</t>
  </si>
  <si>
    <t>GRM188R61A475KE15D</t>
  </si>
  <si>
    <t>CAP CER 4.7uF 10V 10% X5R 0603</t>
  </si>
  <si>
    <t>GRM155R61A334KE15D</t>
  </si>
  <si>
    <t>595-SN74LVC1G240DBVT</t>
  </si>
  <si>
    <t>R1, R14, R15, R16, R17, R18, R19, R20, R21, R22, R23</t>
  </si>
  <si>
    <t>R4, R5, R6, R7, R8, R9, R11, R12, R13</t>
  </si>
  <si>
    <t>R24</t>
  </si>
  <si>
    <t>RES SMD 0Ω OHM 5% 0402</t>
  </si>
  <si>
    <t>71-CRCW0402-0-E3</t>
  </si>
  <si>
    <t>81-GRM188R61A106KE9D</t>
  </si>
  <si>
    <t>CAP CER 10uF 10V 10% X5R 0603</t>
  </si>
  <si>
    <t>IC5, IC6, IC7, IC8, IC9, IC10, IC12, IC13, IC14</t>
  </si>
  <si>
    <t>IC11</t>
  </si>
  <si>
    <t>863-M74VHC1GT50DTT1G</t>
  </si>
  <si>
    <t>Buffers e line drivers 1.65-5.5V Single Non-Inverting TTL</t>
  </si>
  <si>
    <t>71mmx136mm 3x</t>
  </si>
  <si>
    <t>1.5h</t>
  </si>
  <si>
    <t>Acrylics</t>
  </si>
</sst>
</file>

<file path=xl/styles.xml><?xml version="1.0" encoding="utf-8"?>
<styleSheet xmlns="http://schemas.openxmlformats.org/spreadsheetml/2006/main">
  <numFmts count="1">
    <numFmt numFmtId="164" formatCode="_-[$€-2]\ * #,##0.00_-;\-[$€-2]\ * #,##0.00_-;_-[$€-2]\ * &quot;-&quot;??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18" fillId="0" borderId="0" xfId="0" applyFont="1" applyBorder="1"/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18" fillId="0" borderId="10" xfId="0" applyFont="1" applyBorder="1"/>
    <xf numFmtId="0" fontId="19" fillId="0" borderId="0" xfId="0" applyFont="1" applyBorder="1" applyAlignment="1">
      <alignment vertical="center"/>
    </xf>
    <xf numFmtId="164" fontId="18" fillId="0" borderId="10" xfId="0" applyNumberFormat="1" applyFont="1" applyBorder="1"/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10" xfId="0" applyFont="1" applyBorder="1" applyAlignment="1">
      <alignment horizontal="center"/>
    </xf>
    <xf numFmtId="164" fontId="18" fillId="0" borderId="0" xfId="0" applyNumberFormat="1" applyFont="1" applyBorder="1" applyAlignment="1">
      <alignment vertical="center"/>
    </xf>
    <xf numFmtId="0" fontId="18" fillId="0" borderId="11" xfId="0" applyFont="1" applyBorder="1"/>
    <xf numFmtId="0" fontId="18" fillId="0" borderId="11" xfId="0" applyFont="1" applyBorder="1" applyAlignment="1">
      <alignment horizontal="center"/>
    </xf>
    <xf numFmtId="164" fontId="18" fillId="0" borderId="11" xfId="0" applyNumberFormat="1" applyFont="1" applyBorder="1" applyAlignment="1">
      <alignment vertical="center"/>
    </xf>
    <xf numFmtId="164" fontId="19" fillId="0" borderId="0" xfId="0" applyNumberFormat="1" applyFont="1" applyBorder="1"/>
    <xf numFmtId="0" fontId="19" fillId="0" borderId="0" xfId="0" applyFont="1" applyBorder="1"/>
    <xf numFmtId="9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8" fillId="0" borderId="0" xfId="0" applyNumberFormat="1" applyFont="1" applyFill="1" applyBorder="1" applyAlignment="1">
      <alignment horizontal="left" vertical="center"/>
    </xf>
    <xf numFmtId="0" fontId="18" fillId="0" borderId="0" xfId="0" applyFont="1" applyBorder="1" applyAlignment="1">
      <alignment horizontal="left" vertical="center" wrapText="1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/>
    <xf numFmtId="164" fontId="18" fillId="0" borderId="0" xfId="0" applyNumberFormat="1" applyFont="1" applyBorder="1"/>
    <xf numFmtId="0" fontId="18" fillId="0" borderId="0" xfId="0" applyFont="1" applyFill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45"/>
  <sheetViews>
    <sheetView tabSelected="1" zoomScale="85" zoomScaleNormal="85" workbookViewId="0">
      <pane ySplit="1" topLeftCell="A8" activePane="bottomLeft" state="frozen"/>
      <selection pane="bottomLeft" activeCell="H42" sqref="H42"/>
    </sheetView>
  </sheetViews>
  <sheetFormatPr defaultColWidth="8.85546875" defaultRowHeight="15"/>
  <cols>
    <col min="1" max="1" width="8.85546875" style="23" customWidth="1"/>
    <col min="2" max="2" width="27.7109375" style="1" customWidth="1"/>
    <col min="3" max="3" width="8.85546875" style="2" customWidth="1"/>
    <col min="4" max="4" width="68" style="1" customWidth="1"/>
    <col min="5" max="5" width="12.7109375" style="2" customWidth="1"/>
    <col min="6" max="6" width="24.5703125" style="1" customWidth="1"/>
    <col min="7" max="7" width="9.5703125" style="1" bestFit="1" customWidth="1"/>
    <col min="8" max="8" width="10.85546875" style="1" customWidth="1"/>
    <col min="9" max="9" width="9.7109375" style="1" customWidth="1"/>
    <col min="10" max="10" width="9.5703125" style="1" bestFit="1" customWidth="1"/>
    <col min="11" max="11" width="12.28515625" style="1" bestFit="1" customWidth="1"/>
    <col min="12" max="16384" width="8.85546875" style="1"/>
  </cols>
  <sheetData>
    <row r="1" spans="1:8" s="3" customFormat="1" ht="30.75" customHeight="1">
      <c r="A1" s="22" t="s">
        <v>8</v>
      </c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  <c r="G1" s="6" t="s">
        <v>5</v>
      </c>
      <c r="H1" s="6" t="s">
        <v>6</v>
      </c>
    </row>
    <row r="2" spans="1:8">
      <c r="B2" s="21" t="s">
        <v>13</v>
      </c>
      <c r="C2" s="8">
        <v>1</v>
      </c>
      <c r="D2" s="9" t="s">
        <v>89</v>
      </c>
      <c r="E2" s="18" t="s">
        <v>14</v>
      </c>
      <c r="F2" s="20" t="s">
        <v>88</v>
      </c>
      <c r="G2" s="11">
        <v>1.04</v>
      </c>
      <c r="H2" s="11">
        <f t="shared" ref="H2:H35" si="0">G2*C2</f>
        <v>1.04</v>
      </c>
    </row>
    <row r="3" spans="1:8">
      <c r="B3" s="21" t="s">
        <v>16</v>
      </c>
      <c r="C3" s="8">
        <v>1</v>
      </c>
      <c r="D3" s="9" t="s">
        <v>17</v>
      </c>
      <c r="E3" s="18" t="s">
        <v>14</v>
      </c>
      <c r="F3" s="20" t="s">
        <v>51</v>
      </c>
      <c r="G3" s="11">
        <v>4.57</v>
      </c>
      <c r="H3" s="11">
        <f t="shared" si="0"/>
        <v>4.57</v>
      </c>
    </row>
    <row r="4" spans="1:8">
      <c r="B4" s="21" t="s">
        <v>18</v>
      </c>
      <c r="C4" s="8">
        <v>1</v>
      </c>
      <c r="D4" s="19" t="s">
        <v>22</v>
      </c>
      <c r="E4" s="18" t="s">
        <v>14</v>
      </c>
      <c r="F4" s="3" t="s">
        <v>23</v>
      </c>
      <c r="G4" s="11">
        <v>0.443</v>
      </c>
      <c r="H4" s="11">
        <f t="shared" si="0"/>
        <v>0.443</v>
      </c>
    </row>
    <row r="5" spans="1:8">
      <c r="B5" s="21" t="s">
        <v>19</v>
      </c>
      <c r="C5" s="8">
        <v>1</v>
      </c>
      <c r="D5" s="19" t="s">
        <v>20</v>
      </c>
      <c r="E5" s="18" t="s">
        <v>14</v>
      </c>
      <c r="F5" s="3" t="s">
        <v>21</v>
      </c>
      <c r="G5" s="11">
        <v>4.12</v>
      </c>
      <c r="H5" s="11">
        <f t="shared" si="0"/>
        <v>4.12</v>
      </c>
    </row>
    <row r="6" spans="1:8" ht="30">
      <c r="B6" s="21" t="s">
        <v>106</v>
      </c>
      <c r="C6" s="8">
        <v>9</v>
      </c>
      <c r="D6" s="9" t="s">
        <v>15</v>
      </c>
      <c r="E6" s="8" t="s">
        <v>14</v>
      </c>
      <c r="F6" s="20" t="s">
        <v>98</v>
      </c>
      <c r="G6" s="11">
        <v>0.70599999999999996</v>
      </c>
      <c r="H6" s="11">
        <f t="shared" si="0"/>
        <v>6.3539999999999992</v>
      </c>
    </row>
    <row r="7" spans="1:8">
      <c r="B7" s="21" t="s">
        <v>107</v>
      </c>
      <c r="C7" s="8">
        <v>1</v>
      </c>
      <c r="D7" s="25" t="s">
        <v>109</v>
      </c>
      <c r="E7" s="8" t="s">
        <v>14</v>
      </c>
      <c r="F7" s="20" t="s">
        <v>108</v>
      </c>
      <c r="G7" s="11">
        <v>0.32600000000000001</v>
      </c>
      <c r="H7" s="11">
        <f t="shared" si="0"/>
        <v>0.32600000000000001</v>
      </c>
    </row>
    <row r="8" spans="1:8">
      <c r="B8" s="19" t="s">
        <v>52</v>
      </c>
      <c r="C8" s="8">
        <v>2</v>
      </c>
      <c r="D8" s="9" t="s">
        <v>38</v>
      </c>
      <c r="E8" s="8" t="s">
        <v>14</v>
      </c>
      <c r="F8" s="20" t="s">
        <v>39</v>
      </c>
      <c r="G8" s="11">
        <v>9.0999999999999998E-2</v>
      </c>
      <c r="H8" s="11">
        <f t="shared" si="0"/>
        <v>0.182</v>
      </c>
    </row>
    <row r="9" spans="1:8">
      <c r="B9" s="19" t="s">
        <v>40</v>
      </c>
      <c r="C9" s="8">
        <v>1</v>
      </c>
      <c r="D9" s="9" t="s">
        <v>56</v>
      </c>
      <c r="E9" s="8" t="s">
        <v>14</v>
      </c>
      <c r="F9" s="20" t="s">
        <v>41</v>
      </c>
      <c r="G9" s="11">
        <v>9.0999999999999998E-2</v>
      </c>
      <c r="H9" s="11">
        <f t="shared" si="0"/>
        <v>9.0999999999999998E-2</v>
      </c>
    </row>
    <row r="10" spans="1:8" ht="45">
      <c r="B10" s="21" t="s">
        <v>92</v>
      </c>
      <c r="C10" s="8">
        <v>19</v>
      </c>
      <c r="D10" s="9" t="s">
        <v>57</v>
      </c>
      <c r="E10" s="17" t="s">
        <v>27</v>
      </c>
      <c r="F10" s="20" t="s">
        <v>27</v>
      </c>
      <c r="G10" s="11"/>
      <c r="H10" s="11">
        <f t="shared" si="0"/>
        <v>0</v>
      </c>
    </row>
    <row r="11" spans="1:8">
      <c r="B11" s="19" t="s">
        <v>55</v>
      </c>
      <c r="C11" s="8">
        <v>1</v>
      </c>
      <c r="D11" s="9" t="s">
        <v>58</v>
      </c>
      <c r="E11" s="18" t="s">
        <v>14</v>
      </c>
      <c r="F11" s="20" t="s">
        <v>97</v>
      </c>
      <c r="G11" s="11">
        <v>0.1</v>
      </c>
      <c r="H11" s="11">
        <f t="shared" si="0"/>
        <v>0.1</v>
      </c>
    </row>
    <row r="12" spans="1:8">
      <c r="B12" s="19" t="s">
        <v>63</v>
      </c>
      <c r="C12" s="8">
        <v>1</v>
      </c>
      <c r="D12" s="9" t="s">
        <v>64</v>
      </c>
      <c r="E12" s="18" t="s">
        <v>14</v>
      </c>
      <c r="F12" s="3" t="s">
        <v>35</v>
      </c>
      <c r="G12" s="11">
        <v>0.29899999999999999</v>
      </c>
      <c r="H12" s="11">
        <f t="shared" si="0"/>
        <v>0.29899999999999999</v>
      </c>
    </row>
    <row r="13" spans="1:8">
      <c r="B13" s="19" t="s">
        <v>94</v>
      </c>
      <c r="C13" s="8">
        <v>1</v>
      </c>
      <c r="D13" s="9" t="s">
        <v>96</v>
      </c>
      <c r="E13" s="18" t="s">
        <v>14</v>
      </c>
      <c r="F13" s="3" t="s">
        <v>95</v>
      </c>
      <c r="G13" s="11">
        <v>0.11799999999999999</v>
      </c>
      <c r="H13" s="11">
        <f t="shared" si="0"/>
        <v>0.11799999999999999</v>
      </c>
    </row>
    <row r="14" spans="1:8">
      <c r="B14" s="19" t="s">
        <v>93</v>
      </c>
      <c r="C14" s="8">
        <v>2</v>
      </c>
      <c r="D14" s="9" t="s">
        <v>105</v>
      </c>
      <c r="E14" s="8" t="s">
        <v>14</v>
      </c>
      <c r="F14" s="20" t="s">
        <v>104</v>
      </c>
      <c r="G14" s="11">
        <v>0.17199999999999999</v>
      </c>
      <c r="H14" s="11">
        <f t="shared" si="0"/>
        <v>0.34399999999999997</v>
      </c>
    </row>
    <row r="15" spans="1:8">
      <c r="B15" s="19" t="s">
        <v>101</v>
      </c>
      <c r="C15" s="8">
        <v>1</v>
      </c>
      <c r="D15" s="9" t="s">
        <v>102</v>
      </c>
      <c r="E15" s="8" t="s">
        <v>14</v>
      </c>
      <c r="F15" s="20" t="s">
        <v>103</v>
      </c>
      <c r="G15" s="11">
        <v>9.0999999999999998E-2</v>
      </c>
      <c r="H15" s="11">
        <f t="shared" si="0"/>
        <v>9.0999999999999998E-2</v>
      </c>
    </row>
    <row r="16" spans="1:8" ht="30">
      <c r="B16" s="21" t="s">
        <v>99</v>
      </c>
      <c r="C16" s="8">
        <v>11</v>
      </c>
      <c r="D16" s="9" t="s">
        <v>61</v>
      </c>
      <c r="E16" s="8" t="s">
        <v>14</v>
      </c>
      <c r="F16" s="20" t="s">
        <v>30</v>
      </c>
      <c r="G16" s="11">
        <v>9.0999999999999998E-2</v>
      </c>
      <c r="H16" s="11">
        <f t="shared" si="0"/>
        <v>1.0009999999999999</v>
      </c>
    </row>
    <row r="17" spans="2:8">
      <c r="B17" s="19" t="s">
        <v>85</v>
      </c>
      <c r="C17" s="8">
        <v>1</v>
      </c>
      <c r="D17" s="9" t="s">
        <v>60</v>
      </c>
      <c r="E17" s="8" t="s">
        <v>14</v>
      </c>
      <c r="F17" s="20" t="s">
        <v>31</v>
      </c>
      <c r="G17" s="11">
        <v>9.0999999999999998E-2</v>
      </c>
      <c r="H17" s="11">
        <f t="shared" si="0"/>
        <v>9.0999999999999998E-2</v>
      </c>
    </row>
    <row r="18" spans="2:8">
      <c r="B18" s="19" t="s">
        <v>59</v>
      </c>
      <c r="C18" s="8">
        <v>1</v>
      </c>
      <c r="D18" s="9" t="s">
        <v>62</v>
      </c>
      <c r="E18" s="8" t="s">
        <v>14</v>
      </c>
      <c r="F18" s="22" t="s">
        <v>32</v>
      </c>
      <c r="G18" s="11">
        <v>9.0999999999999998E-2</v>
      </c>
      <c r="H18" s="11">
        <f t="shared" si="0"/>
        <v>9.0999999999999998E-2</v>
      </c>
    </row>
    <row r="19" spans="2:8" ht="30">
      <c r="B19" s="21" t="s">
        <v>100</v>
      </c>
      <c r="C19" s="8">
        <v>9</v>
      </c>
      <c r="D19" s="9" t="s">
        <v>71</v>
      </c>
      <c r="E19" s="18" t="s">
        <v>27</v>
      </c>
      <c r="F19" s="3" t="s">
        <v>27</v>
      </c>
      <c r="G19" s="11"/>
      <c r="H19" s="11">
        <f t="shared" si="0"/>
        <v>0</v>
      </c>
    </row>
    <row r="20" spans="2:8">
      <c r="B20" s="19" t="s">
        <v>65</v>
      </c>
      <c r="C20" s="8">
        <v>1</v>
      </c>
      <c r="D20" s="9" t="s">
        <v>42</v>
      </c>
      <c r="E20" s="8" t="s">
        <v>14</v>
      </c>
      <c r="F20" s="20" t="s">
        <v>43</v>
      </c>
      <c r="G20" s="11">
        <v>0.16300000000000001</v>
      </c>
      <c r="H20" s="11">
        <f t="shared" si="0"/>
        <v>0.16300000000000001</v>
      </c>
    </row>
    <row r="21" spans="2:8">
      <c r="B21" s="19" t="s">
        <v>53</v>
      </c>
      <c r="C21" s="8">
        <v>1</v>
      </c>
      <c r="D21" s="9" t="s">
        <v>36</v>
      </c>
      <c r="E21" s="8" t="s">
        <v>14</v>
      </c>
      <c r="F21" s="20" t="s">
        <v>37</v>
      </c>
      <c r="G21" s="11">
        <v>0.11</v>
      </c>
      <c r="H21" s="11">
        <f t="shared" si="0"/>
        <v>0.11</v>
      </c>
    </row>
    <row r="22" spans="2:8" ht="48.75" customHeight="1">
      <c r="B22" s="21" t="s">
        <v>90</v>
      </c>
      <c r="C22" s="8">
        <v>12</v>
      </c>
      <c r="D22" s="9" t="s">
        <v>28</v>
      </c>
      <c r="E22" s="8" t="s">
        <v>14</v>
      </c>
      <c r="F22" s="20" t="s">
        <v>29</v>
      </c>
      <c r="G22" s="11">
        <v>0.42499999999999999</v>
      </c>
      <c r="H22" s="11">
        <f t="shared" si="0"/>
        <v>5.0999999999999996</v>
      </c>
    </row>
    <row r="23" spans="2:8">
      <c r="B23" s="21" t="s">
        <v>86</v>
      </c>
      <c r="C23" s="8">
        <v>1</v>
      </c>
      <c r="D23" s="3" t="s">
        <v>33</v>
      </c>
      <c r="E23" s="18" t="s">
        <v>14</v>
      </c>
      <c r="F23" s="3" t="s">
        <v>34</v>
      </c>
      <c r="G23" s="11">
        <v>0.24</v>
      </c>
      <c r="H23" s="11">
        <f t="shared" si="0"/>
        <v>0.24</v>
      </c>
    </row>
    <row r="24" spans="2:8">
      <c r="B24" s="19" t="s">
        <v>24</v>
      </c>
      <c r="C24" s="8">
        <v>1</v>
      </c>
      <c r="D24" s="9" t="s">
        <v>25</v>
      </c>
      <c r="E24" s="8" t="s">
        <v>14</v>
      </c>
      <c r="F24" s="20" t="s">
        <v>26</v>
      </c>
      <c r="G24" s="11">
        <v>1.68</v>
      </c>
      <c r="H24" s="11">
        <f t="shared" si="0"/>
        <v>1.68</v>
      </c>
    </row>
    <row r="25" spans="2:8">
      <c r="B25" s="19" t="s">
        <v>44</v>
      </c>
      <c r="C25" s="8">
        <v>1</v>
      </c>
      <c r="D25" s="9" t="s">
        <v>45</v>
      </c>
      <c r="E25" s="8" t="s">
        <v>14</v>
      </c>
      <c r="F25" s="20" t="s">
        <v>46</v>
      </c>
      <c r="G25" s="11">
        <v>0.28100000000000003</v>
      </c>
      <c r="H25" s="11">
        <f t="shared" si="0"/>
        <v>0.28100000000000003</v>
      </c>
    </row>
    <row r="26" spans="2:8">
      <c r="B26" s="19" t="s">
        <v>87</v>
      </c>
      <c r="C26" s="8">
        <v>2</v>
      </c>
      <c r="D26" s="9" t="s">
        <v>54</v>
      </c>
      <c r="E26" s="8" t="s">
        <v>14</v>
      </c>
      <c r="F26" s="20" t="s">
        <v>47</v>
      </c>
      <c r="G26" s="11">
        <v>0.18099999999999999</v>
      </c>
      <c r="H26" s="11">
        <f t="shared" si="0"/>
        <v>0.36199999999999999</v>
      </c>
    </row>
    <row r="27" spans="2:8">
      <c r="B27" s="19"/>
      <c r="C27" s="8">
        <v>1</v>
      </c>
      <c r="D27" s="9" t="s">
        <v>48</v>
      </c>
      <c r="E27" s="8" t="s">
        <v>7</v>
      </c>
      <c r="F27" s="20">
        <v>2396301</v>
      </c>
      <c r="G27" s="11">
        <v>6.8599999999999994E-2</v>
      </c>
      <c r="H27" s="11">
        <f t="shared" si="0"/>
        <v>6.8599999999999994E-2</v>
      </c>
    </row>
    <row r="28" spans="2:8" ht="30">
      <c r="B28" s="21" t="s">
        <v>91</v>
      </c>
      <c r="C28" s="8">
        <v>6</v>
      </c>
      <c r="D28" s="9" t="s">
        <v>49</v>
      </c>
      <c r="E28" s="8" t="s">
        <v>14</v>
      </c>
      <c r="F28" s="20" t="s">
        <v>50</v>
      </c>
      <c r="G28" s="11">
        <v>3.25</v>
      </c>
      <c r="H28" s="11">
        <v>24</v>
      </c>
    </row>
    <row r="29" spans="2:8">
      <c r="B29" s="19" t="s">
        <v>72</v>
      </c>
      <c r="C29" s="8">
        <v>1</v>
      </c>
      <c r="D29" s="9" t="s">
        <v>73</v>
      </c>
      <c r="E29" s="17" t="s">
        <v>7</v>
      </c>
      <c r="F29" s="20">
        <v>2517863</v>
      </c>
      <c r="G29" s="11">
        <v>0.66400000000000003</v>
      </c>
      <c r="H29" s="11">
        <f t="shared" si="0"/>
        <v>0.66400000000000003</v>
      </c>
    </row>
    <row r="30" spans="2:8">
      <c r="B30" s="19"/>
      <c r="C30" s="8">
        <v>1</v>
      </c>
      <c r="D30" s="9" t="s">
        <v>74</v>
      </c>
      <c r="E30" s="17" t="s">
        <v>7</v>
      </c>
      <c r="F30" s="20">
        <v>2575220</v>
      </c>
      <c r="G30" s="11">
        <v>0.98199999999999998</v>
      </c>
      <c r="H30" s="11">
        <f t="shared" si="0"/>
        <v>0.98199999999999998</v>
      </c>
    </row>
    <row r="31" spans="2:8">
      <c r="B31" s="9" t="s">
        <v>81</v>
      </c>
      <c r="C31" s="8">
        <v>1</v>
      </c>
      <c r="D31" s="9" t="s">
        <v>66</v>
      </c>
      <c r="E31" s="8" t="s">
        <v>14</v>
      </c>
      <c r="F31" s="20" t="s">
        <v>67</v>
      </c>
      <c r="G31" s="11">
        <v>0.86</v>
      </c>
      <c r="H31" s="11">
        <f t="shared" si="0"/>
        <v>0.86</v>
      </c>
    </row>
    <row r="32" spans="2:8">
      <c r="B32" s="19" t="s">
        <v>68</v>
      </c>
      <c r="C32" s="18">
        <v>1</v>
      </c>
      <c r="D32" s="9" t="s">
        <v>69</v>
      </c>
      <c r="E32" s="8" t="s">
        <v>14</v>
      </c>
      <c r="F32" s="20" t="s">
        <v>70</v>
      </c>
      <c r="G32" s="11">
        <v>2.52</v>
      </c>
      <c r="H32" s="11">
        <f t="shared" si="0"/>
        <v>2.52</v>
      </c>
    </row>
    <row r="33" spans="2:11">
      <c r="B33" s="19" t="s">
        <v>84</v>
      </c>
      <c r="C33" s="18">
        <v>1</v>
      </c>
      <c r="D33" s="9" t="s">
        <v>82</v>
      </c>
      <c r="E33" s="8" t="s">
        <v>14</v>
      </c>
      <c r="F33" s="20" t="s">
        <v>83</v>
      </c>
      <c r="G33" s="11">
        <v>0.71499999999999997</v>
      </c>
      <c r="H33" s="11">
        <f t="shared" si="0"/>
        <v>0.71499999999999997</v>
      </c>
    </row>
    <row r="34" spans="2:11">
      <c r="B34" s="19" t="s">
        <v>75</v>
      </c>
      <c r="C34" s="18">
        <v>9</v>
      </c>
      <c r="D34" s="9" t="s">
        <v>76</v>
      </c>
      <c r="E34" s="8" t="s">
        <v>7</v>
      </c>
      <c r="F34" s="9">
        <v>1733419</v>
      </c>
      <c r="G34" s="11">
        <v>0.14000000000000001</v>
      </c>
      <c r="H34" s="11">
        <f t="shared" si="0"/>
        <v>1.2600000000000002</v>
      </c>
    </row>
    <row r="35" spans="2:11">
      <c r="B35" s="19" t="s">
        <v>77</v>
      </c>
      <c r="C35" s="18">
        <v>9</v>
      </c>
      <c r="D35" s="9" t="s">
        <v>78</v>
      </c>
      <c r="E35" s="8" t="s">
        <v>7</v>
      </c>
      <c r="F35" s="9">
        <v>1733427</v>
      </c>
      <c r="G35" s="11">
        <v>0.08</v>
      </c>
      <c r="H35" s="11">
        <f t="shared" si="0"/>
        <v>0.72</v>
      </c>
    </row>
    <row r="36" spans="2:11">
      <c r="B36" s="19" t="s">
        <v>79</v>
      </c>
      <c r="C36" s="18">
        <v>18</v>
      </c>
      <c r="D36" s="9" t="s">
        <v>80</v>
      </c>
      <c r="E36" s="8" t="s">
        <v>7</v>
      </c>
      <c r="F36" s="9">
        <v>1514409</v>
      </c>
      <c r="G36" s="11">
        <v>0.09</v>
      </c>
      <c r="H36" s="11">
        <f t="shared" ref="H36:H37" si="1">G36*C36</f>
        <v>1.6199999999999999</v>
      </c>
    </row>
    <row r="37" spans="2:11">
      <c r="B37" s="19"/>
      <c r="C37" s="18">
        <v>1</v>
      </c>
      <c r="D37" s="9" t="s">
        <v>112</v>
      </c>
      <c r="E37" s="8"/>
      <c r="F37" s="9"/>
      <c r="G37" s="11">
        <v>5</v>
      </c>
      <c r="H37" s="11">
        <f t="shared" si="1"/>
        <v>5</v>
      </c>
    </row>
    <row r="38" spans="2:11">
      <c r="B38" s="5" t="s">
        <v>12</v>
      </c>
      <c r="C38" s="10">
        <f>SUM(C2:C37)</f>
        <v>132</v>
      </c>
      <c r="D38" s="5"/>
      <c r="E38" s="10"/>
      <c r="F38" s="5"/>
      <c r="G38" s="7"/>
      <c r="H38" s="7">
        <f>SUM(H2:H37)</f>
        <v>65.606600000000014</v>
      </c>
    </row>
    <row r="39" spans="2:11">
      <c r="B39" s="12" t="s">
        <v>10</v>
      </c>
      <c r="C39" s="13"/>
      <c r="D39" s="12" t="s">
        <v>110</v>
      </c>
      <c r="E39" s="13"/>
      <c r="F39" s="12"/>
      <c r="G39" s="12"/>
      <c r="H39" s="14">
        <f>88.37/3</f>
        <v>29.456666666666667</v>
      </c>
    </row>
    <row r="40" spans="2:11">
      <c r="B40" s="12" t="s">
        <v>11</v>
      </c>
      <c r="C40" s="13"/>
      <c r="D40" s="12" t="s">
        <v>111</v>
      </c>
      <c r="E40" s="13"/>
      <c r="F40" s="12"/>
      <c r="G40" s="12"/>
      <c r="H40" s="14">
        <f>1.5*8.5</f>
        <v>12.75</v>
      </c>
    </row>
    <row r="41" spans="2:11">
      <c r="G41" s="16" t="s">
        <v>9</v>
      </c>
      <c r="H41" s="15">
        <f>SUM(H38:H40)</f>
        <v>107.81326666666668</v>
      </c>
    </row>
    <row r="42" spans="2:11">
      <c r="H42" s="24"/>
    </row>
    <row r="43" spans="2:11">
      <c r="H43" s="24"/>
    </row>
    <row r="44" spans="2:11">
      <c r="H44" s="24"/>
      <c r="K44" s="24"/>
    </row>
    <row r="45" spans="2:11">
      <c r="K45" s="24"/>
    </row>
  </sheetData>
  <pageMargins left="0.70866141732283472" right="0.70866141732283472" top="0.74803149606299213" bottom="0.74803149606299213" header="0.31496062992125984" footer="0.31496062992125984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Carvalho</dc:creator>
  <cp:lastModifiedBy>Artur Silva</cp:lastModifiedBy>
  <cp:lastPrinted>2014-03-27T18:52:24Z</cp:lastPrinted>
  <dcterms:created xsi:type="dcterms:W3CDTF">2013-11-26T17:39:50Z</dcterms:created>
  <dcterms:modified xsi:type="dcterms:W3CDTF">2016-12-12T17:09:57Z</dcterms:modified>
</cp:coreProperties>
</file>