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\Desktop\QuanLyCafe_ver2.0\"/>
    </mc:Choice>
  </mc:AlternateContent>
  <xr:revisionPtr revIDLastSave="0" documentId="13_ncr:1_{0D00A076-B3F2-49E1-A895-B1F2F6BBE86D}" xr6:coauthVersionLast="45" xr6:coauthVersionMax="45" xr10:uidLastSave="{00000000-0000-0000-0000-000000000000}"/>
  <bookViews>
    <workbookView xWindow="-120" yWindow="-120" windowWidth="20730" windowHeight="11310" tabRatio="821" activeTab="2" xr2:uid="{00000000-000D-0000-FFFF-FFFF00000000}"/>
  </bookViews>
  <sheets>
    <sheet name="Cover" sheetId="97" r:id="rId1"/>
    <sheet name="Test Case" sheetId="122" r:id="rId2"/>
    <sheet name="Test Report" sheetId="107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22" l="1"/>
  <c r="D8" i="107" s="1"/>
  <c r="D7" i="122"/>
  <c r="G8" i="107" l="1"/>
  <c r="G10" i="107" l="1"/>
  <c r="D10" i="107"/>
  <c r="B7" i="122"/>
  <c r="E8" i="107" s="1"/>
  <c r="E10" i="107" s="1"/>
  <c r="D6" i="122"/>
  <c r="F8" i="107" s="1"/>
  <c r="F10" i="107" s="1"/>
  <c r="C8" i="107"/>
  <c r="E12" i="107" l="1"/>
  <c r="E13" i="107"/>
</calcChain>
</file>

<file path=xl/sharedStrings.xml><?xml version="1.0" encoding="utf-8"?>
<sst xmlns="http://schemas.openxmlformats.org/spreadsheetml/2006/main" count="293" uniqueCount="183">
  <si>
    <t>Fail</t>
  </si>
  <si>
    <t>TEST CASE</t>
  </si>
  <si>
    <t>Test Case Description</t>
  </si>
  <si>
    <t>Result</t>
  </si>
  <si>
    <t>Change location</t>
  </si>
  <si>
    <t>Change description</t>
  </si>
  <si>
    <t>Note:</t>
  </si>
  <si>
    <t>TEST REPORT</t>
  </si>
  <si>
    <t>Effective Date</t>
  </si>
  <si>
    <t>Reviewer/
Approver</t>
  </si>
  <si>
    <t>Originator</t>
  </si>
  <si>
    <t>Issue date:</t>
  </si>
  <si>
    <t>Test Case Procedure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</si>
  <si>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</si>
  <si>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</si>
  <si>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</si>
  <si>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</si>
  <si>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</si>
  <si>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</si>
  <si>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</si>
  <si>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</si>
  <si>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</si>
  <si>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</si>
  <si>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Test date</t>
  </si>
  <si>
    <t>Number of test cases:</t>
  </si>
  <si>
    <t>Expected Output</t>
  </si>
  <si>
    <t>Test requirement:</t>
  </si>
  <si>
    <t>ID</t>
  </si>
  <si>
    <t>Note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</si>
  <si>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</si>
  <si>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</si>
  <si>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</si>
  <si>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</si>
  <si>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</si>
  <si>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</si>
  <si>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</si>
  <si>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1.0</t>
  </si>
  <si>
    <t>QuanLyCafe</t>
  </si>
  <si>
    <t>QLCF01</t>
  </si>
  <si>
    <t>2. Chức năng quản lý bàn</t>
  </si>
  <si>
    <t>3. Chức năng quản lý món</t>
  </si>
  <si>
    <t>TC_DN1</t>
  </si>
  <si>
    <t>TC_DN2</t>
  </si>
  <si>
    <t>Nhập tài khoản thu ngân</t>
  </si>
  <si>
    <t>Nhập tài khoản quản trị</t>
  </si>
  <si>
    <t xml:space="preserve">1. Nhập tài khoản đúng
2. Nhập mật khẩu đúng
</t>
  </si>
  <si>
    <t>1. Nhập tài khoản đúng
2. Nhập mật khẩu đúng</t>
  </si>
  <si>
    <t>1. Nhập tài khoản đúng
2. Nhập mật khẩu sai</t>
  </si>
  <si>
    <t>1. Nhập tài khoản sai
2. Nhập mật khẩu đúng</t>
  </si>
  <si>
    <t>Hiển thị thông báo sai mật khẩu</t>
  </si>
  <si>
    <t>Hiển thị thông báo sai tài khoản</t>
  </si>
  <si>
    <t xml:space="preserve">Hiển thị form menu quản trị
</t>
  </si>
  <si>
    <t>TC_QLB1</t>
  </si>
  <si>
    <t>Thêm bàn</t>
  </si>
  <si>
    <t>1. Nhập đúng sức chứa (kiểu dữ liệu là số, 0&lt; sức chứa &lt;=20)</t>
  </si>
  <si>
    <t>1. Nhập sai sức chứa (kiểu dữ liệu khác số)</t>
  </si>
  <si>
    <t>1. Nhập sai sức chứa (quá giới hạn)</t>
  </si>
  <si>
    <t>Thêm 1 bàn mới (tình trạng = true, mã bàn tăng theo thứ tự, sức chứa = sức chứa đã nhập)</t>
  </si>
  <si>
    <t>1. Click vào button thêm bàn (nhập đúng)</t>
  </si>
  <si>
    <t>TC_QLB2</t>
  </si>
  <si>
    <t>Sửa bàn</t>
  </si>
  <si>
    <t>1. Click thông tin bàn cần sửa 
2. Nhập sức chứa sai (kiểu dữ liệu khác số)</t>
  </si>
  <si>
    <t xml:space="preserve">1. Click thông tin bàn cần sửa (tình trạng = true)
2. Nhập sức chứa đúng (kiểu dữ liệu là số, 0 &lt; sức chứa &lt;= 20)
</t>
  </si>
  <si>
    <t>1. Click thông tin bàn cần sửa (tình trạng = true)
2. Nhập sức chứa sai (quá giới hạn)</t>
  </si>
  <si>
    <t xml:space="preserve">1. Click thông tin bàn cần sửa (tình trạng = false)
2. Nhập sức chứa đúng (kiểu dữ liệu là số, 0 &lt; sức chứa &lt;= 20)
</t>
  </si>
  <si>
    <t>1. Click thông tin bàn cần sửa (tình trạng = false)
2. Nhập sức chứa sai (quá giới hạn)</t>
  </si>
  <si>
    <t>Hiển thị thông tin bàn với sức chứa vừa sửa</t>
  </si>
  <si>
    <t>TC_QLB3</t>
  </si>
  <si>
    <t>1. Click vào button cập nhật (nhập đúng)</t>
  </si>
  <si>
    <t>Xóa bàn</t>
  </si>
  <si>
    <t>1. Click vào thông tin bàn cần xóa (tình trạng = true)</t>
  </si>
  <si>
    <t>1. Click vào thông tin bàn cần xóa (tình trạng = false)</t>
  </si>
  <si>
    <t xml:space="preserve">1. Click vào button xóa bàn </t>
  </si>
  <si>
    <t>TC_QLB4</t>
  </si>
  <si>
    <t>Xem danh sách bàn</t>
  </si>
  <si>
    <t>1. Chọn bàn trống</t>
  </si>
  <si>
    <t>1. Chọn bàn đang đặt</t>
  </si>
  <si>
    <t>TC_QLM1</t>
  </si>
  <si>
    <t>Thêm món</t>
  </si>
  <si>
    <t xml:space="preserve">1. Nhập tên món
2. Nhập giá bán </t>
  </si>
  <si>
    <t xml:space="preserve">1. Chỉ nhập tên món
 </t>
  </si>
  <si>
    <t xml:space="preserve">
1. Chỉ nhập giá bán </t>
  </si>
  <si>
    <t>1. Nhập tên món
2. Nhập giá bán (dữ liệu khác số)</t>
  </si>
  <si>
    <t>Button thêm món mở
Nhận dữ liệu</t>
  </si>
  <si>
    <t>Button thêm món đóng
Không nhận dữ liệu</t>
  </si>
  <si>
    <t>1. Click button thêm món</t>
  </si>
  <si>
    <t>TC_QLM2</t>
  </si>
  <si>
    <t>Sửa món</t>
  </si>
  <si>
    <t>1. Click thông tin món cần sửa
2. Nhập thông tin món cần sửa (giá bán là số)</t>
  </si>
  <si>
    <t>1. Click thông tin món cần sửa
2. Nhập thông tin món cần sửa (giá bán khác số)</t>
  </si>
  <si>
    <t>Thêm dữ liệu món vừa nhập vào bảng danh sách (mã món tăng theo thứ tự, tên món = tên món vùa nhập, giá bán = giá bán vừa nhập, ghi chú = ghi chú vừa nhập)</t>
  </si>
  <si>
    <t>1. Click button cập nhật</t>
  </si>
  <si>
    <t xml:space="preserve">Button cập nhật mở
</t>
  </si>
  <si>
    <t xml:space="preserve">Button cập nhật mở
Textbox giá bán không nhận dữ liệu
</t>
  </si>
  <si>
    <t xml:space="preserve">Hiện thông báo yêu cầu cập nhật(chọn yes nếu đúng yêu cầu cập nhật)
Thông tin món được sửa (tên món = tên món vừa nhập, giá bán = giá bán vừa nhập, ghi chú = ghi chú vừa nhập)
</t>
  </si>
  <si>
    <t>TC_QLM3</t>
  </si>
  <si>
    <t>Xóa món</t>
  </si>
  <si>
    <t>1. Click vào thông tin món cần xóa
2. Click vào button xóa món</t>
  </si>
  <si>
    <t xml:space="preserve">Xóa món đã chọn (cập nhập lại danh sách món)
</t>
  </si>
  <si>
    <t>Xóa bàn đang được chọn (cập nhật lại danh sách bàn)</t>
  </si>
  <si>
    <t>TC_QLHD1</t>
  </si>
  <si>
    <t>Tạo hóa đơn</t>
  </si>
  <si>
    <t>Thêm 1 thông tin hóa đơn (mã hóa đơn tăng theo đúng thứ tự, mã bàn = mã bàn được chọn, ngày giờ tạo = ngày giờ thanh toán, tổng tiền = 0)</t>
  </si>
  <si>
    <t>1. Chọn mã bàn (còn bàn)
2. Click button thêm hóa đơn</t>
  </si>
  <si>
    <t>TC_QLHD2</t>
  </si>
  <si>
    <t>Chọn món</t>
  </si>
  <si>
    <t>Textbox số lượng nhận dữ liệu
Button thêm món mở</t>
  </si>
  <si>
    <t>Textbox số lượng nhận dữ liệu
Button thêm món đóng</t>
  </si>
  <si>
    <t xml:space="preserve">1. Click vào button thêm món (số lượng = 0)
</t>
  </si>
  <si>
    <t xml:space="preserve">1. Click vào button thêm món ( 1&lt;= số lượng &lt;= 99)
</t>
  </si>
  <si>
    <t>Hiển thị thông báo số lượng món phải &gt; 0</t>
  </si>
  <si>
    <t>Thêm 1 món vào chi tiết hóa đơn (tên món = tên món vừa chọn, số lượng = số lượng cũ + số lượng vừa nhập, đơn giá = số lượng x giá bán)
Tổng tiền của hóa đơn = tổng tất cả đơn giá</t>
  </si>
  <si>
    <t>TC_QLHD3</t>
  </si>
  <si>
    <t>Chuyển bàn</t>
  </si>
  <si>
    <t>Button chuyển bàn mở</t>
  </si>
  <si>
    <t>Button chuyển bàn đóng</t>
  </si>
  <si>
    <t>1. Click vào button chuyển bàn</t>
  </si>
  <si>
    <t>Hiển thị thông báo xác nhận yêu cầu cần chuyển(chọn yes nếu đúng yêu cầu chuyển)
Thông tin hóa đơn được chọn thay đổi (mã bàn cũ = mã bàn mới chọn)
Mã bàn cũ chuyển tình trạng = true</t>
  </si>
  <si>
    <t>TC_QLHD4</t>
  </si>
  <si>
    <t>Thanh toán</t>
  </si>
  <si>
    <t>Button thanh toán mở</t>
  </si>
  <si>
    <t>Button thanh toán đóng</t>
  </si>
  <si>
    <t>1. Click button thanh toán</t>
  </si>
  <si>
    <t>1. Click vào thông tin hóa đơn cần thanh toán (ngày giờ tạo = ngày giờ thanh toán)</t>
  </si>
  <si>
    <t>1. Click vào thông tin hóa đơn cần thanh toán (ngày giờ tạo != ngày giờ thanh toán)</t>
  </si>
  <si>
    <t>1. Click vào hóa đơn cần chuyển (ngày giờ tạo = ngày giờ thanh toán)
2. Chọn mã bàn cần chuyển tới (còn bàn)</t>
  </si>
  <si>
    <t xml:space="preserve">1. Click vào hóa đơn cần chuyển (ngày giờ tạo != ngày giờ thanh toán)
</t>
  </si>
  <si>
    <t>1. Chọn món
2. Nhập số lượng (dữ liệu là số, 0 &lt;= số lượng &lt;= 99)
3. Click vào thông tin hóa đơn (ngày giờ tạo != ngày giờ thanh toán)</t>
  </si>
  <si>
    <t>1. Chọn món
2. Nhập số lượng (dữ liệu là số, 0 &lt;= số lượng &lt;= 99)
3. Click vào thông tin hóa đơn (ngày giờ tạo = ngày giờ thanh toán)</t>
  </si>
  <si>
    <t>Hiển thị thông báo yêu cầu thanh toán (yes nếu đúng yêu cầu thanh toán)
Ngày giờ thanh toán được cập nhật = ngày giờ hiện tại
Tình trạng bàn trong hóa đơn được thanh toán = true</t>
  </si>
  <si>
    <t>TC_QLHD5</t>
  </si>
  <si>
    <t>Thống kê (hóa đơn đã thanh toán)</t>
  </si>
  <si>
    <t>1. Chọn ngày bắt đầu (&lt;= ngày hiện tại)
2. Chọn ngày kết thúc (ngày bắt đàu &lt;= ngày kết thúc &lt;= ngày hiện tại)</t>
  </si>
  <si>
    <t>Label tổng hóa đơn = tổng số hóa đơn từ ngày bắt dầu đến ngày kết thúc
Label tổng số ngày = ngày kết thúc - ngày bắt đầu + 1 
Label tổng doanh thu = tổng tiền của tất cả hóa đơn từ ngày bắt đầu đến ngày kết thúc
Hiển thị thông tin các hóa đơn từ ngày bắt đầu đến ngày kết thúc</t>
  </si>
  <si>
    <t>TC_QLHD6</t>
  </si>
  <si>
    <t>Xem danh sách hóa đơn</t>
  </si>
  <si>
    <t>1. Chọn tất cả hóa đơn</t>
  </si>
  <si>
    <t>Hiển thị tất cả các hóa đơn</t>
  </si>
  <si>
    <t>1. Chọn hóa đơn chưa thanh toán</t>
  </si>
  <si>
    <t>1. Chọn hóa đơn đã thanh toán</t>
  </si>
  <si>
    <t>Hiển thị các hóa đơn chưa thanh toán (ngày giờ tạo = ngày giờ thanh toán)</t>
  </si>
  <si>
    <t>Hiển thị các hóa đơn đã thanh toán (ngày giờ tạo != ngày giờ thanh toán)</t>
  </si>
  <si>
    <t>Hiển thị form quản lí hóa đơn
Button thống kê ẩn 
Button quay lại ẩn 
Label ID thu ngân = ID thu ngân
Label ngày giờ vào làm = ngày giờ hiện tại</t>
  </si>
  <si>
    <t>Button thêm bàn mở 
Nhận dữ liệu</t>
  </si>
  <si>
    <t>Button thêm bàn đóng 
Không nhận dữ liệu</t>
  </si>
  <si>
    <t xml:space="preserve">Button thêm bàn mở 
Nhận dữ liệu
</t>
  </si>
  <si>
    <t>Button cập nhật mở 
Nhận dữ liệu</t>
  </si>
  <si>
    <t>Button cập nhật đóng 
Nhận dữ liệu</t>
  </si>
  <si>
    <t>Button cập nhật đóng 
Không nhận dữ liệu</t>
  </si>
  <si>
    <t xml:space="preserve">Button xóa bán mở 
</t>
  </si>
  <si>
    <t xml:space="preserve">Button xóa bán đóng 
</t>
  </si>
  <si>
    <t xml:space="preserve">Hiển thị thông tin bàn </t>
  </si>
  <si>
    <t>4. Chức năng quản lý hóa đơn</t>
  </si>
  <si>
    <t>13/11/2019</t>
  </si>
  <si>
    <t>Button thêm hóa đơn mở</t>
  </si>
  <si>
    <t>1. Chọn mã bàn (còn bàn mang về)
2. Click button thêm hóa đơn</t>
  </si>
  <si>
    <t>Bàn mang về có mã bàn = 0</t>
  </si>
  <si>
    <t>14/11/2019</t>
  </si>
  <si>
    <t>15/11/2019</t>
  </si>
  <si>
    <t>1.Chức năng đăng nhập</t>
  </si>
  <si>
    <t>18/11/2019</t>
  </si>
  <si>
    <t>1.3</t>
  </si>
  <si>
    <t>Ngày bắt đầu test</t>
  </si>
  <si>
    <t>Đạt</t>
  </si>
  <si>
    <t>Hưng, Đông</t>
  </si>
  <si>
    <t>Date:</t>
  </si>
  <si>
    <t>Quản Lý Cafe</t>
  </si>
  <si>
    <t>None</t>
  </si>
  <si>
    <t>Button cập nhật đóng
Nhận dữ liệu</t>
  </si>
  <si>
    <t>TC_QLB5</t>
  </si>
  <si>
    <t>Tìm Bàn</t>
  </si>
  <si>
    <t>1. Nhập dữ liệu cần tìm</t>
  </si>
  <si>
    <t>Hiển thị thông tin bàn theo dữ liệu cần tìm</t>
  </si>
  <si>
    <t>Button thêm món đóng
Nhận dữ liệu</t>
  </si>
  <si>
    <t>1. Click thông tin món cần sửa
2. Nhập thông tin món cần sửa (tên món nhập trùng với tên món đã có)</t>
  </si>
  <si>
    <t xml:space="preserve">Button cập nhật đóng
</t>
  </si>
  <si>
    <t>1. Click vào thông tin bàn cần xóa (mã bàn = 0)</t>
  </si>
  <si>
    <t>1. Click thông tin bàn cần sửa (mã bàn = 0)</t>
  </si>
  <si>
    <t>TC_QLM4</t>
  </si>
  <si>
    <t>Tìm món</t>
  </si>
  <si>
    <t>Hiển thị thông tin món theo dữ liệu cần tìm</t>
  </si>
  <si>
    <t>2.0</t>
  </si>
  <si>
    <t>Chia class Bàn và 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</si>
</sst>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0.000"/>
    <numFmt numFmtId="169" formatCode="dd\/mm\/yyyy"/>
  </numFmts>
  <fonts count="25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b/>
      <sz val="1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159">
    <xf numFmtId="0" fontId="0" fillId="0" borderId="0" xfId="0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10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5" fontId="4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6" fillId="0" borderId="5" xfId="0" applyFont="1" applyBorder="1" applyAlignment="1">
      <alignment horizontal="center"/>
    </xf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6" xfId="0" quotePrefix="1" applyFont="1" applyBorder="1" applyAlignment="1">
      <alignment horizontal="center" vertical="center"/>
    </xf>
    <xf numFmtId="15" fontId="4" fillId="0" borderId="6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 wrapText="1"/>
    </xf>
    <xf numFmtId="0" fontId="4" fillId="2" borderId="0" xfId="0" applyNumberFormat="1" applyFont="1" applyFill="1" applyAlignment="1">
      <alignment horizontal="left"/>
    </xf>
    <xf numFmtId="0" fontId="9" fillId="2" borderId="0" xfId="2" applyFont="1" applyFill="1" applyAlignment="1"/>
    <xf numFmtId="0" fontId="9" fillId="2" borderId="15" xfId="2" applyFont="1" applyFill="1" applyBorder="1" applyAlignment="1">
      <alignment horizontal="left" wrapText="1"/>
    </xf>
    <xf numFmtId="1" fontId="6" fillId="2" borderId="16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9" fillId="2" borderId="2" xfId="2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17" fillId="0" borderId="6" xfId="0" applyFont="1" applyBorder="1" applyAlignment="1">
      <alignment horizontal="center"/>
    </xf>
    <xf numFmtId="0" fontId="4" fillId="2" borderId="0" xfId="2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9" fillId="2" borderId="0" xfId="0" applyFont="1" applyFill="1" applyAlignment="1"/>
    <xf numFmtId="0" fontId="19" fillId="0" borderId="0" xfId="0" applyFont="1" applyAlignment="1"/>
    <xf numFmtId="0" fontId="21" fillId="0" borderId="0" xfId="0" applyFont="1"/>
    <xf numFmtId="165" fontId="6" fillId="0" borderId="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23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2" fontId="6" fillId="0" borderId="1" xfId="0" applyNumberFormat="1" applyFont="1" applyBorder="1" applyAlignment="1">
      <alignment vertical="top" wrapText="1"/>
    </xf>
    <xf numFmtId="0" fontId="0" fillId="0" borderId="0" xfId="0" applyAlignment="1"/>
    <xf numFmtId="2" fontId="0" fillId="0" borderId="20" xfId="0" applyNumberFormat="1" applyBorder="1"/>
    <xf numFmtId="0" fontId="0" fillId="0" borderId="1" xfId="0" applyBorder="1"/>
    <xf numFmtId="2" fontId="4" fillId="0" borderId="1" xfId="0" applyNumberFormat="1" applyFont="1" applyBorder="1"/>
    <xf numFmtId="0" fontId="4" fillId="0" borderId="1" xfId="0" applyFont="1" applyBorder="1"/>
    <xf numFmtId="2" fontId="0" fillId="0" borderId="0" xfId="0" applyNumberFormat="1" applyAlignment="1">
      <alignment vertical="top"/>
    </xf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32" xfId="0" applyFont="1" applyFill="1" applyBorder="1" applyAlignment="1">
      <alignment horizontal="center" wrapText="1"/>
    </xf>
    <xf numFmtId="2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left" vertical="center" wrapText="1"/>
    </xf>
    <xf numFmtId="2" fontId="8" fillId="0" borderId="1" xfId="0" applyNumberFormat="1" applyFont="1" applyBorder="1" applyAlignment="1">
      <alignment horizontal="left" vertical="center" wrapText="1"/>
    </xf>
    <xf numFmtId="165" fontId="8" fillId="0" borderId="1" xfId="0" applyNumberFormat="1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0" fontId="4" fillId="0" borderId="6" xfId="0" quotePrefix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15" fontId="4" fillId="0" borderId="18" xfId="0" applyNumberFormat="1" applyFont="1" applyBorder="1" applyAlignment="1">
      <alignment horizontal="left" vertical="center"/>
    </xf>
    <xf numFmtId="2" fontId="4" fillId="7" borderId="1" xfId="0" applyNumberFormat="1" applyFont="1" applyFill="1" applyBorder="1"/>
    <xf numFmtId="0" fontId="15" fillId="3" borderId="12" xfId="0" applyNumberFormat="1" applyFont="1" applyFill="1" applyBorder="1" applyAlignment="1">
      <alignment horizontal="center" vertical="center"/>
    </xf>
    <xf numFmtId="0" fontId="15" fillId="3" borderId="13" xfId="0" applyNumberFormat="1" applyFont="1" applyFill="1" applyBorder="1" applyAlignment="1">
      <alignment horizontal="center" vertical="center"/>
    </xf>
    <xf numFmtId="0" fontId="15" fillId="3" borderId="13" xfId="0" applyNumberFormat="1" applyFont="1" applyFill="1" applyBorder="1" applyAlignment="1">
      <alignment horizontal="center" vertical="center" wrapText="1"/>
    </xf>
    <xf numFmtId="0" fontId="15" fillId="3" borderId="14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1" fontId="4" fillId="0" borderId="8" xfId="0" applyNumberFormat="1" applyFont="1" applyBorder="1" applyAlignment="1">
      <alignment horizontal="left" vertical="center" wrapText="1"/>
    </xf>
    <xf numFmtId="0" fontId="16" fillId="3" borderId="9" xfId="0" applyNumberFormat="1" applyFont="1" applyFill="1" applyBorder="1" applyAlignment="1">
      <alignment horizontal="left"/>
    </xf>
    <xf numFmtId="0" fontId="15" fillId="3" borderId="10" xfId="0" applyFont="1" applyFill="1" applyBorder="1" applyAlignment="1">
      <alignment horizontal="left"/>
    </xf>
    <xf numFmtId="0" fontId="16" fillId="3" borderId="10" xfId="0" applyFont="1" applyFill="1" applyBorder="1" applyAlignment="1">
      <alignment horizontal="left"/>
    </xf>
    <xf numFmtId="0" fontId="16" fillId="3" borderId="11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2" fontId="14" fillId="0" borderId="0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165" fontId="8" fillId="0" borderId="1" xfId="0" applyNumberFormat="1" applyFont="1" applyBorder="1" applyAlignment="1">
      <alignment horizontal="left" vertical="center" wrapText="1"/>
    </xf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2" fontId="8" fillId="0" borderId="21" xfId="0" applyNumberFormat="1" applyFont="1" applyBorder="1" applyAlignment="1">
      <alignment horizontal="left" vertical="center" wrapText="1"/>
    </xf>
    <xf numFmtId="2" fontId="8" fillId="0" borderId="33" xfId="0" applyNumberFormat="1" applyFont="1" applyBorder="1" applyAlignment="1">
      <alignment horizontal="left" vertical="center" wrapText="1"/>
    </xf>
    <xf numFmtId="2" fontId="8" fillId="0" borderId="30" xfId="0" applyNumberFormat="1" applyFont="1" applyBorder="1" applyAlignment="1">
      <alignment horizontal="left" vertical="center" wrapText="1"/>
    </xf>
    <xf numFmtId="165" fontId="8" fillId="0" borderId="21" xfId="0" applyNumberFormat="1" applyFont="1" applyBorder="1" applyAlignment="1">
      <alignment horizontal="left" vertical="center" wrapText="1"/>
    </xf>
    <xf numFmtId="165" fontId="8" fillId="0" borderId="33" xfId="0" applyNumberFormat="1" applyFont="1" applyBorder="1" applyAlignment="1">
      <alignment horizontal="left" vertical="center" wrapText="1"/>
    </xf>
    <xf numFmtId="165" fontId="8" fillId="0" borderId="30" xfId="0" applyNumberFormat="1" applyFont="1" applyBorder="1" applyAlignment="1">
      <alignment horizontal="left" vertical="center" wrapText="1"/>
    </xf>
    <xf numFmtId="0" fontId="24" fillId="4" borderId="1" xfId="2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/>
    </xf>
    <xf numFmtId="0" fontId="4" fillId="2" borderId="20" xfId="2" applyFont="1" applyFill="1" applyBorder="1" applyAlignment="1">
      <alignment horizontal="left" vertical="center" wrapText="1"/>
    </xf>
    <xf numFmtId="0" fontId="4" fillId="2" borderId="22" xfId="2" applyFont="1" applyFill="1" applyBorder="1" applyAlignment="1">
      <alignment horizontal="left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24" fillId="4" borderId="20" xfId="2" applyFont="1" applyFill="1" applyBorder="1" applyAlignment="1">
      <alignment horizontal="left" vertical="center" wrapText="1"/>
    </xf>
    <xf numFmtId="0" fontId="24" fillId="4" borderId="22" xfId="2" applyFont="1" applyFill="1" applyBorder="1" applyAlignment="1">
      <alignment horizontal="left" vertical="center" wrapText="1"/>
    </xf>
    <xf numFmtId="0" fontId="24" fillId="4" borderId="17" xfId="2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15" fillId="5" borderId="1" xfId="2" applyFont="1" applyFill="1" applyBorder="1" applyAlignment="1">
      <alignment horizontal="center" vertical="center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2" xfId="2" applyFont="1" applyFill="1" applyBorder="1" applyAlignment="1">
      <alignment horizontal="left" vertical="top" wrapText="1"/>
    </xf>
    <xf numFmtId="0" fontId="4" fillId="2" borderId="25" xfId="2" applyFont="1" applyFill="1" applyBorder="1" applyAlignment="1">
      <alignment horizontal="left" vertical="top" wrapText="1"/>
    </xf>
    <xf numFmtId="0" fontId="15" fillId="5" borderId="26" xfId="2" applyFont="1" applyFill="1" applyBorder="1" applyAlignment="1">
      <alignment horizontal="center" vertical="center" wrapText="1"/>
    </xf>
    <xf numFmtId="0" fontId="15" fillId="5" borderId="27" xfId="2" applyFont="1" applyFill="1" applyBorder="1" applyAlignment="1">
      <alignment horizontal="center" vertical="center" wrapText="1"/>
    </xf>
    <xf numFmtId="0" fontId="20" fillId="6" borderId="22" xfId="0" applyFont="1" applyFill="1" applyBorder="1" applyAlignment="1">
      <alignment horizontal="left" vertical="center"/>
    </xf>
    <xf numFmtId="0" fontId="20" fillId="6" borderId="17" xfId="0" applyFont="1" applyFill="1" applyBorder="1" applyAlignment="1">
      <alignment horizontal="left" vertical="center"/>
    </xf>
    <xf numFmtId="0" fontId="6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15" fillId="5" borderId="30" xfId="2" applyFont="1" applyFill="1" applyBorder="1" applyAlignment="1">
      <alignment horizontal="center" vertical="center" wrapText="1"/>
    </xf>
    <xf numFmtId="0" fontId="15" fillId="5" borderId="30" xfId="2" applyFont="1" applyFill="1" applyBorder="1" applyAlignment="1">
      <alignment vertical="center" wrapText="1"/>
    </xf>
    <xf numFmtId="0" fontId="15" fillId="5" borderId="1" xfId="2" applyFont="1" applyFill="1" applyBorder="1" applyAlignment="1">
      <alignment vertical="center" wrapText="1"/>
    </xf>
    <xf numFmtId="0" fontId="15" fillId="5" borderId="31" xfId="2" applyFont="1" applyFill="1" applyBorder="1" applyAlignment="1">
      <alignment horizontal="center" vertical="center" wrapText="1"/>
    </xf>
    <xf numFmtId="0" fontId="15" fillId="5" borderId="0" xfId="2" applyFont="1" applyFill="1" applyBorder="1" applyAlignment="1">
      <alignment horizontal="center" vertical="center" wrapText="1"/>
    </xf>
    <xf numFmtId="0" fontId="15" fillId="5" borderId="32" xfId="2" applyFont="1" applyFill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left" vertical="center" wrapText="1"/>
    </xf>
    <xf numFmtId="0" fontId="22" fillId="4" borderId="20" xfId="2" applyFont="1" applyFill="1" applyBorder="1" applyAlignment="1">
      <alignment horizontal="left" vertical="center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169" fontId="8" fillId="0" borderId="1" xfId="0" applyNumberFormat="1" applyFont="1" applyBorder="1" applyAlignment="1">
      <alignment horizontal="left" vertical="center" wrapText="1"/>
    </xf>
    <xf numFmtId="0" fontId="8" fillId="0" borderId="34" xfId="0" applyFont="1" applyBorder="1" applyAlignment="1">
      <alignment vertical="center"/>
    </xf>
    <xf numFmtId="49" fontId="4" fillId="0" borderId="6" xfId="0" quotePrefix="1" applyNumberFormat="1" applyFont="1" applyBorder="1" applyAlignment="1">
      <alignment horizontal="left" vertical="center"/>
    </xf>
  </cellXfs>
  <cellStyles count="4">
    <cellStyle name="Normal" xfId="0" builtinId="0"/>
    <cellStyle name="Normal_Functional Test Case v1.0" xfId="1" xr:uid="{00000000-0005-0000-0000-000001000000}"/>
    <cellStyle name="Normal_Sheet1_Vanco_CR022a1_TestCase_v0.1" xfId="2" xr:uid="{00000000-0005-0000-0000-000002000000}"/>
    <cellStyle name="標準_結合試験(AllOvertheWorld)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showGridLines="0" workbookViewId="0">
      <selection activeCell="D8" sqref="D8"/>
    </sheetView>
  </sheetViews>
  <sheetFormatPr defaultColWidth="9" defaultRowHeight="14.25"/>
  <cols>
    <col min="1" max="1" width="9" style="1"/>
    <col min="2" max="2" width="14.25" style="1" customWidth="1"/>
    <col min="3" max="3" width="9" style="1"/>
    <col min="4" max="4" width="15" style="1" customWidth="1"/>
    <col min="5" max="5" width="32.5" style="1" customWidth="1"/>
    <col min="6" max="6" width="23.875" style="1" customWidth="1"/>
    <col min="7" max="7" width="20.5" style="1" customWidth="1"/>
    <col min="8" max="8" width="26.75" style="1" customWidth="1"/>
    <col min="9" max="16384" width="9" style="1"/>
  </cols>
  <sheetData>
    <row r="1" spans="1:8">
      <c r="B1" s="30"/>
      <c r="C1" s="30"/>
    </row>
    <row r="2" spans="1:8" ht="22.5">
      <c r="A2" s="25"/>
      <c r="B2" s="26" t="s">
        <v>1</v>
      </c>
      <c r="C2" s="25"/>
      <c r="D2" s="25"/>
      <c r="E2" s="25"/>
      <c r="F2" s="25"/>
      <c r="G2" s="25"/>
    </row>
    <row r="3" spans="1:8">
      <c r="A3" s="25"/>
      <c r="B3" s="27" t="s">
        <v>29</v>
      </c>
      <c r="C3" s="49" t="s">
        <v>161</v>
      </c>
      <c r="D3" s="28"/>
      <c r="E3" s="25"/>
      <c r="F3" s="25"/>
      <c r="G3" s="25"/>
    </row>
    <row r="4" spans="1:8">
      <c r="A4" s="25"/>
      <c r="B4" s="27" t="s">
        <v>11</v>
      </c>
      <c r="C4" s="11" t="s">
        <v>160</v>
      </c>
      <c r="D4" s="11"/>
      <c r="E4" s="25"/>
      <c r="F4" s="25"/>
      <c r="G4" s="25"/>
    </row>
    <row r="5" spans="1:8" ht="15" thickBot="1">
      <c r="A5" s="25"/>
      <c r="B5" s="27"/>
      <c r="C5" s="28"/>
      <c r="D5" s="28"/>
      <c r="E5" s="25"/>
      <c r="F5" s="25"/>
      <c r="G5" s="25"/>
    </row>
    <row r="6" spans="1:8" ht="14.25" customHeight="1" thickBot="1">
      <c r="A6" s="25"/>
      <c r="B6" s="27" t="s">
        <v>30</v>
      </c>
      <c r="C6" s="112" t="s">
        <v>166</v>
      </c>
      <c r="D6" s="112"/>
      <c r="E6" s="113"/>
      <c r="F6" s="25"/>
      <c r="G6" s="25"/>
    </row>
    <row r="7" spans="1:8">
      <c r="A7" s="25"/>
      <c r="B7" s="27" t="s">
        <v>31</v>
      </c>
      <c r="C7" s="112" t="s">
        <v>38</v>
      </c>
      <c r="D7" s="112"/>
      <c r="E7" s="113"/>
      <c r="F7" s="25"/>
      <c r="G7" s="25"/>
    </row>
    <row r="8" spans="1:8">
      <c r="A8" s="25"/>
      <c r="B8" s="27"/>
      <c r="C8" s="25"/>
      <c r="D8" s="25"/>
      <c r="E8" s="25"/>
      <c r="F8" s="25"/>
      <c r="G8" s="25"/>
    </row>
    <row r="9" spans="1:8">
      <c r="A9" s="25"/>
      <c r="B9" s="19"/>
      <c r="C9" s="19"/>
      <c r="D9" s="19"/>
      <c r="E9" s="19"/>
      <c r="F9" s="25"/>
      <c r="G9" s="25"/>
    </row>
    <row r="10" spans="1:8">
      <c r="B10" s="5" t="s">
        <v>20</v>
      </c>
    </row>
    <row r="11" spans="1:8" s="35" customFormat="1" ht="25.5">
      <c r="B11" s="46" t="s">
        <v>8</v>
      </c>
      <c r="C11" s="47" t="s">
        <v>21</v>
      </c>
      <c r="D11" s="47" t="s">
        <v>4</v>
      </c>
      <c r="E11" s="47" t="s">
        <v>5</v>
      </c>
      <c r="F11" s="47" t="s">
        <v>10</v>
      </c>
      <c r="G11" s="48" t="s">
        <v>9</v>
      </c>
      <c r="H11" s="69" t="s">
        <v>22</v>
      </c>
    </row>
    <row r="12" spans="1:8" s="35" customFormat="1" ht="25.15" customHeight="1">
      <c r="B12" s="91">
        <v>43781</v>
      </c>
      <c r="C12" s="92" t="s">
        <v>36</v>
      </c>
      <c r="D12" s="93"/>
      <c r="E12" s="37" t="s">
        <v>162</v>
      </c>
      <c r="F12" s="37" t="s">
        <v>164</v>
      </c>
      <c r="G12" s="68" t="s">
        <v>163</v>
      </c>
      <c r="H12" s="94"/>
    </row>
    <row r="13" spans="1:8" s="35" customFormat="1" ht="25.15" customHeight="1">
      <c r="B13" s="91">
        <v>43786</v>
      </c>
      <c r="C13" s="158" t="s">
        <v>181</v>
      </c>
      <c r="D13" s="36"/>
      <c r="E13" s="38" t="s">
        <v>182</v>
      </c>
      <c r="F13" s="95" t="s">
        <v>164</v>
      </c>
      <c r="G13" s="38" t="s">
        <v>163</v>
      </c>
      <c r="H13" s="157"/>
    </row>
    <row r="14" spans="1:8" s="35" customFormat="1" ht="25.15" customHeight="1">
      <c r="B14" s="40"/>
      <c r="C14" s="41"/>
      <c r="D14" s="38"/>
      <c r="E14" s="38"/>
      <c r="F14" s="38"/>
      <c r="G14" s="38"/>
      <c r="H14" s="39"/>
    </row>
    <row r="15" spans="1:8" s="35" customFormat="1" ht="25.15" customHeight="1">
      <c r="B15" s="40"/>
      <c r="C15" s="41"/>
      <c r="D15" s="38"/>
      <c r="E15" s="38"/>
      <c r="F15" s="38"/>
      <c r="G15" s="38"/>
      <c r="H15" s="39"/>
    </row>
    <row r="16" spans="1:8" s="35" customFormat="1" ht="25.15" customHeight="1">
      <c r="B16" s="40"/>
      <c r="C16" s="41"/>
      <c r="D16" s="38"/>
      <c r="E16" s="38"/>
      <c r="F16" s="38"/>
      <c r="G16" s="38"/>
      <c r="H16" s="39"/>
    </row>
    <row r="17" spans="2:8" s="35" customFormat="1" ht="25.15" customHeight="1">
      <c r="B17" s="40"/>
      <c r="C17" s="41"/>
      <c r="D17" s="38"/>
      <c r="E17" s="38"/>
      <c r="F17" s="38"/>
      <c r="G17" s="38"/>
      <c r="H17" s="39"/>
    </row>
    <row r="18" spans="2:8" s="35" customFormat="1" ht="25.15" customHeight="1">
      <c r="B18" s="40"/>
      <c r="C18" s="41"/>
      <c r="D18" s="38"/>
      <c r="E18" s="38"/>
      <c r="F18" s="38"/>
      <c r="G18" s="38"/>
      <c r="H18" s="39"/>
    </row>
    <row r="19" spans="2:8" s="35" customFormat="1" ht="25.15" customHeight="1">
      <c r="B19" s="40"/>
      <c r="C19" s="41"/>
      <c r="D19" s="38"/>
      <c r="E19" s="38"/>
      <c r="F19" s="38"/>
      <c r="G19" s="38"/>
      <c r="H19" s="39"/>
    </row>
    <row r="20" spans="2:8" s="35" customFormat="1" ht="25.15" customHeight="1">
      <c r="B20" s="42"/>
      <c r="C20" s="43"/>
      <c r="D20" s="44"/>
      <c r="E20" s="44"/>
      <c r="F20" s="44"/>
      <c r="G20" s="44"/>
      <c r="H20" s="45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10"/>
  <sheetViews>
    <sheetView topLeftCell="A64" zoomScale="85" zoomScaleNormal="85" workbookViewId="0">
      <selection activeCell="C70" sqref="C70"/>
    </sheetView>
  </sheetViews>
  <sheetFormatPr defaultRowHeight="14.25" outlineLevelRow="1"/>
  <cols>
    <col min="1" max="1" width="15.75" customWidth="1"/>
    <col min="2" max="2" width="18.125" style="76" customWidth="1"/>
    <col min="3" max="3" width="42.125" customWidth="1"/>
    <col min="6" max="6" width="22.75" customWidth="1"/>
    <col min="7" max="7" width="17.25" customWidth="1"/>
    <col min="8" max="8" width="9" style="80"/>
    <col min="9" max="9" width="18" style="78" customWidth="1"/>
  </cols>
  <sheetData>
    <row r="1" spans="1:10" s="2" customFormat="1" ht="12.75" customHeight="1">
      <c r="A1" s="50" t="s">
        <v>1</v>
      </c>
      <c r="B1" s="122"/>
      <c r="C1" s="122"/>
      <c r="D1" s="122"/>
      <c r="E1" s="6"/>
      <c r="F1" s="6"/>
      <c r="G1" s="6"/>
      <c r="H1" s="83"/>
      <c r="I1" s="84"/>
      <c r="J1" s="7"/>
    </row>
    <row r="2" spans="1:10" s="2" customFormat="1" ht="11.25" customHeight="1" thickBot="1">
      <c r="A2" s="7"/>
      <c r="B2" s="123"/>
      <c r="C2" s="123"/>
      <c r="D2" s="123"/>
      <c r="E2" s="6"/>
      <c r="F2" s="6"/>
      <c r="G2" s="6"/>
      <c r="H2" s="83"/>
      <c r="I2" s="84"/>
      <c r="J2" s="7"/>
    </row>
    <row r="3" spans="1:10" s="3" customFormat="1" ht="15" customHeight="1">
      <c r="A3" s="51" t="s">
        <v>32</v>
      </c>
      <c r="B3" s="112" t="s">
        <v>37</v>
      </c>
      <c r="C3" s="112"/>
      <c r="D3" s="113"/>
      <c r="E3" s="54"/>
      <c r="F3" s="54"/>
      <c r="G3" s="132"/>
      <c r="H3" s="132"/>
      <c r="I3" s="132"/>
      <c r="J3" s="9"/>
    </row>
    <row r="4" spans="1:10" s="3" customFormat="1" ht="12.75">
      <c r="A4" s="58" t="s">
        <v>33</v>
      </c>
      <c r="B4" s="134" t="s">
        <v>38</v>
      </c>
      <c r="C4" s="135"/>
      <c r="D4" s="136"/>
      <c r="E4" s="54"/>
      <c r="F4" s="54"/>
      <c r="G4" s="132"/>
      <c r="H4" s="132"/>
      <c r="I4" s="132"/>
      <c r="J4" s="9"/>
    </row>
    <row r="5" spans="1:10" s="63" customFormat="1" ht="12.75">
      <c r="A5" s="58" t="s">
        <v>26</v>
      </c>
      <c r="B5" s="125" t="s">
        <v>167</v>
      </c>
      <c r="C5" s="126"/>
      <c r="D5" s="127"/>
      <c r="E5" s="61"/>
      <c r="F5" s="61"/>
      <c r="G5" s="131"/>
      <c r="H5" s="131"/>
      <c r="I5" s="131"/>
      <c r="J5" s="62"/>
    </row>
    <row r="6" spans="1:10" s="3" customFormat="1" ht="15" customHeight="1">
      <c r="A6" s="12" t="s">
        <v>34</v>
      </c>
      <c r="B6" s="73">
        <f>COUNTIF(H12:H72,"Pass")</f>
        <v>51</v>
      </c>
      <c r="C6" s="10" t="s">
        <v>35</v>
      </c>
      <c r="D6" s="13">
        <f>COUNTIF(H10:H791,"Pending")</f>
        <v>0</v>
      </c>
      <c r="E6" s="8"/>
      <c r="F6" s="8"/>
      <c r="G6" s="132"/>
      <c r="H6" s="132"/>
      <c r="I6" s="132"/>
      <c r="J6" s="9"/>
    </row>
    <row r="7" spans="1:10" s="3" customFormat="1" ht="15" customHeight="1" thickBot="1">
      <c r="A7" s="14" t="s">
        <v>0</v>
      </c>
      <c r="B7" s="74">
        <f>COUNTIF(H12:H72,"Fail")</f>
        <v>0</v>
      </c>
      <c r="C7" s="29" t="s">
        <v>24</v>
      </c>
      <c r="D7" s="52">
        <f>COUNTA(C12:C72)</f>
        <v>51</v>
      </c>
      <c r="E7" s="55"/>
      <c r="F7" s="55"/>
      <c r="G7" s="132"/>
      <c r="H7" s="132"/>
      <c r="I7" s="132"/>
      <c r="J7" s="9"/>
    </row>
    <row r="8" spans="1:10" s="3" customFormat="1" ht="15" customHeight="1">
      <c r="A8" s="124"/>
      <c r="B8" s="124"/>
      <c r="C8" s="124"/>
      <c r="D8" s="124"/>
      <c r="E8" s="8"/>
      <c r="F8" s="8"/>
      <c r="G8" s="8"/>
      <c r="H8" s="85"/>
      <c r="I8" s="85"/>
      <c r="J8" s="9"/>
    </row>
    <row r="9" spans="1:10" s="65" customFormat="1" ht="12" customHeight="1">
      <c r="A9" s="143" t="s">
        <v>27</v>
      </c>
      <c r="B9" s="144" t="s">
        <v>2</v>
      </c>
      <c r="C9" s="143" t="s">
        <v>12</v>
      </c>
      <c r="D9" s="146" t="s">
        <v>25</v>
      </c>
      <c r="E9" s="147"/>
      <c r="F9" s="147"/>
      <c r="G9" s="137" t="s">
        <v>23</v>
      </c>
      <c r="H9" s="133" t="s">
        <v>3</v>
      </c>
      <c r="I9" s="133" t="s">
        <v>28</v>
      </c>
      <c r="J9" s="64"/>
    </row>
    <row r="10" spans="1:10" s="57" customFormat="1" ht="12" customHeight="1">
      <c r="A10" s="133"/>
      <c r="B10" s="145"/>
      <c r="C10" s="133"/>
      <c r="D10" s="138"/>
      <c r="E10" s="148"/>
      <c r="F10" s="148"/>
      <c r="G10" s="138"/>
      <c r="H10" s="133"/>
      <c r="I10" s="133"/>
      <c r="J10" s="56"/>
    </row>
    <row r="11" spans="1:10" s="66" customFormat="1" ht="15">
      <c r="A11" s="139"/>
      <c r="B11" s="139"/>
      <c r="C11" s="139"/>
      <c r="D11" s="139"/>
      <c r="E11" s="139"/>
      <c r="F11" s="139"/>
      <c r="G11" s="139"/>
      <c r="H11" s="139"/>
      <c r="I11" s="140"/>
    </row>
    <row r="12" spans="1:10" s="4" customFormat="1">
      <c r="A12" s="128" t="s">
        <v>159</v>
      </c>
      <c r="B12" s="129"/>
      <c r="C12" s="129"/>
      <c r="D12" s="129"/>
      <c r="E12" s="129"/>
      <c r="F12" s="129"/>
      <c r="G12" s="129"/>
      <c r="H12" s="129"/>
      <c r="I12" s="130"/>
    </row>
    <row r="13" spans="1:10" s="4" customFormat="1" ht="95.25" customHeight="1" outlineLevel="1">
      <c r="A13" s="149" t="s">
        <v>41</v>
      </c>
      <c r="B13" s="114" t="s">
        <v>43</v>
      </c>
      <c r="C13" s="87" t="s">
        <v>45</v>
      </c>
      <c r="D13" s="114" t="s">
        <v>142</v>
      </c>
      <c r="E13" s="114"/>
      <c r="F13" s="114"/>
      <c r="G13" s="156">
        <v>43781</v>
      </c>
      <c r="H13" s="87" t="s">
        <v>34</v>
      </c>
      <c r="I13" s="88"/>
    </row>
    <row r="14" spans="1:10" s="4" customFormat="1" ht="63.75" customHeight="1" outlineLevel="1">
      <c r="A14" s="149"/>
      <c r="B14" s="114"/>
      <c r="C14" s="87" t="s">
        <v>47</v>
      </c>
      <c r="D14" s="114" t="s">
        <v>49</v>
      </c>
      <c r="E14" s="114"/>
      <c r="F14" s="114"/>
      <c r="G14" s="156">
        <v>43781</v>
      </c>
      <c r="H14" s="87" t="s">
        <v>34</v>
      </c>
      <c r="I14" s="88"/>
    </row>
    <row r="15" spans="1:10" s="4" customFormat="1" ht="63.75" customHeight="1" outlineLevel="1">
      <c r="A15" s="149"/>
      <c r="B15" s="114"/>
      <c r="C15" s="87" t="s">
        <v>48</v>
      </c>
      <c r="D15" s="114" t="s">
        <v>50</v>
      </c>
      <c r="E15" s="114"/>
      <c r="F15" s="114"/>
      <c r="G15" s="156">
        <v>43781</v>
      </c>
      <c r="H15" s="87" t="s">
        <v>34</v>
      </c>
      <c r="I15" s="88"/>
    </row>
    <row r="16" spans="1:10" s="4" customFormat="1" ht="97.5" customHeight="1" outlineLevel="1">
      <c r="A16" s="149" t="s">
        <v>42</v>
      </c>
      <c r="B16" s="114" t="s">
        <v>44</v>
      </c>
      <c r="C16" s="87" t="s">
        <v>46</v>
      </c>
      <c r="D16" s="114" t="s">
        <v>51</v>
      </c>
      <c r="E16" s="114"/>
      <c r="F16" s="114"/>
      <c r="G16" s="156">
        <v>43781</v>
      </c>
      <c r="H16" s="87" t="s">
        <v>34</v>
      </c>
      <c r="I16" s="88"/>
    </row>
    <row r="17" spans="1:9" s="4" customFormat="1" ht="97.5" customHeight="1" outlineLevel="1">
      <c r="A17" s="149"/>
      <c r="B17" s="114"/>
      <c r="C17" s="87" t="s">
        <v>47</v>
      </c>
      <c r="D17" s="114" t="s">
        <v>49</v>
      </c>
      <c r="E17" s="114"/>
      <c r="F17" s="114"/>
      <c r="G17" s="156">
        <v>43781</v>
      </c>
      <c r="H17" s="87" t="s">
        <v>34</v>
      </c>
      <c r="I17" s="88"/>
    </row>
    <row r="18" spans="1:9" s="4" customFormat="1" ht="63.75" customHeight="1" outlineLevel="1">
      <c r="A18" s="149"/>
      <c r="B18" s="114"/>
      <c r="C18" s="87" t="s">
        <v>48</v>
      </c>
      <c r="D18" s="114" t="s">
        <v>50</v>
      </c>
      <c r="E18" s="114"/>
      <c r="F18" s="114"/>
      <c r="G18" s="156">
        <v>43781</v>
      </c>
      <c r="H18" s="87" t="s">
        <v>34</v>
      </c>
      <c r="I18" s="88"/>
    </row>
    <row r="19" spans="1:9" s="4" customFormat="1" ht="12.75" customHeight="1" outlineLevel="1">
      <c r="A19" s="121" t="s">
        <v>39</v>
      </c>
      <c r="B19" s="121"/>
      <c r="C19" s="121"/>
      <c r="D19" s="121"/>
      <c r="E19" s="121"/>
      <c r="F19" s="121"/>
      <c r="G19" s="121"/>
      <c r="H19" s="121"/>
      <c r="I19" s="121"/>
    </row>
    <row r="20" spans="1:9" s="4" customFormat="1" ht="63.75" customHeight="1" outlineLevel="1">
      <c r="A20" s="149" t="s">
        <v>52</v>
      </c>
      <c r="B20" s="114" t="s">
        <v>53</v>
      </c>
      <c r="C20" s="87" t="s">
        <v>54</v>
      </c>
      <c r="D20" s="114" t="s">
        <v>143</v>
      </c>
      <c r="E20" s="114"/>
      <c r="F20" s="114"/>
      <c r="G20" s="87" t="s">
        <v>153</v>
      </c>
      <c r="H20" s="87" t="s">
        <v>34</v>
      </c>
      <c r="I20" s="88"/>
    </row>
    <row r="21" spans="1:9" s="4" customFormat="1" ht="63.75" customHeight="1" outlineLevel="1">
      <c r="A21" s="149"/>
      <c r="B21" s="114"/>
      <c r="C21" s="87" t="s">
        <v>55</v>
      </c>
      <c r="D21" s="114" t="s">
        <v>144</v>
      </c>
      <c r="E21" s="114"/>
      <c r="F21" s="114"/>
      <c r="G21" s="87" t="s">
        <v>153</v>
      </c>
      <c r="H21" s="87" t="s">
        <v>34</v>
      </c>
      <c r="I21" s="88"/>
    </row>
    <row r="22" spans="1:9" s="4" customFormat="1" ht="51.75" customHeight="1" outlineLevel="1">
      <c r="A22" s="149"/>
      <c r="B22" s="114"/>
      <c r="C22" s="87" t="s">
        <v>56</v>
      </c>
      <c r="D22" s="114" t="s">
        <v>145</v>
      </c>
      <c r="E22" s="114"/>
      <c r="F22" s="114"/>
      <c r="G22" s="87" t="s">
        <v>153</v>
      </c>
      <c r="H22" s="87" t="s">
        <v>34</v>
      </c>
      <c r="I22" s="88"/>
    </row>
    <row r="23" spans="1:9" s="4" customFormat="1" ht="84.75" customHeight="1" outlineLevel="1">
      <c r="A23" s="149"/>
      <c r="B23" s="114"/>
      <c r="C23" s="87" t="s">
        <v>58</v>
      </c>
      <c r="D23" s="114" t="s">
        <v>57</v>
      </c>
      <c r="E23" s="114"/>
      <c r="F23" s="114"/>
      <c r="G23" s="87" t="s">
        <v>153</v>
      </c>
      <c r="H23" s="87" t="s">
        <v>34</v>
      </c>
      <c r="I23" s="88"/>
    </row>
    <row r="24" spans="1:9" s="4" customFormat="1" ht="72.75" customHeight="1" outlineLevel="1">
      <c r="A24" s="149" t="s">
        <v>59</v>
      </c>
      <c r="B24" s="114" t="s">
        <v>60</v>
      </c>
      <c r="C24" s="87" t="s">
        <v>62</v>
      </c>
      <c r="D24" s="114" t="s">
        <v>146</v>
      </c>
      <c r="E24" s="114"/>
      <c r="F24" s="114"/>
      <c r="G24" s="87" t="s">
        <v>153</v>
      </c>
      <c r="H24" s="87" t="s">
        <v>34</v>
      </c>
      <c r="I24" s="88"/>
    </row>
    <row r="25" spans="1:9" s="4" customFormat="1" ht="72.75" customHeight="1" outlineLevel="1">
      <c r="A25" s="149"/>
      <c r="B25" s="114"/>
      <c r="C25" s="87" t="s">
        <v>64</v>
      </c>
      <c r="D25" s="114" t="s">
        <v>147</v>
      </c>
      <c r="E25" s="114"/>
      <c r="F25" s="114"/>
      <c r="G25" s="87" t="s">
        <v>153</v>
      </c>
      <c r="H25" s="87" t="s">
        <v>34</v>
      </c>
      <c r="I25" s="88"/>
    </row>
    <row r="26" spans="1:9" s="4" customFormat="1" ht="72.75" customHeight="1" outlineLevel="1">
      <c r="A26" s="149"/>
      <c r="B26" s="114"/>
      <c r="C26" s="87" t="s">
        <v>61</v>
      </c>
      <c r="D26" s="114" t="s">
        <v>148</v>
      </c>
      <c r="E26" s="114"/>
      <c r="F26" s="114"/>
      <c r="G26" s="87" t="s">
        <v>153</v>
      </c>
      <c r="H26" s="87" t="s">
        <v>34</v>
      </c>
      <c r="I26" s="88"/>
    </row>
    <row r="27" spans="1:9" s="4" customFormat="1" ht="72.75" customHeight="1" outlineLevel="1">
      <c r="A27" s="149"/>
      <c r="B27" s="114"/>
      <c r="C27" s="87" t="s">
        <v>63</v>
      </c>
      <c r="D27" s="114" t="s">
        <v>168</v>
      </c>
      <c r="E27" s="114"/>
      <c r="F27" s="114"/>
      <c r="G27" s="87" t="s">
        <v>153</v>
      </c>
      <c r="H27" s="87" t="s">
        <v>34</v>
      </c>
      <c r="I27" s="88"/>
    </row>
    <row r="28" spans="1:9" s="4" customFormat="1" ht="72.75" customHeight="1" outlineLevel="1">
      <c r="A28" s="149"/>
      <c r="B28" s="114"/>
      <c r="C28" s="87" t="s">
        <v>65</v>
      </c>
      <c r="D28" s="114" t="s">
        <v>147</v>
      </c>
      <c r="E28" s="114"/>
      <c r="F28" s="114"/>
      <c r="G28" s="87" t="s">
        <v>153</v>
      </c>
      <c r="H28" s="87" t="s">
        <v>34</v>
      </c>
      <c r="I28" s="88"/>
    </row>
    <row r="29" spans="1:9" s="4" customFormat="1" ht="72.75" customHeight="1" outlineLevel="1">
      <c r="A29" s="149"/>
      <c r="B29" s="114"/>
      <c r="C29" s="110" t="s">
        <v>177</v>
      </c>
      <c r="D29" s="114" t="s">
        <v>175</v>
      </c>
      <c r="E29" s="114"/>
      <c r="F29" s="114"/>
      <c r="G29" s="110" t="s">
        <v>153</v>
      </c>
      <c r="H29" s="110" t="s">
        <v>34</v>
      </c>
      <c r="I29" s="88"/>
    </row>
    <row r="30" spans="1:9" s="4" customFormat="1" ht="72.75" customHeight="1" outlineLevel="1">
      <c r="A30" s="149"/>
      <c r="B30" s="114"/>
      <c r="C30" s="87" t="s">
        <v>68</v>
      </c>
      <c r="D30" s="114" t="s">
        <v>66</v>
      </c>
      <c r="E30" s="114"/>
      <c r="F30" s="114"/>
      <c r="G30" s="87" t="s">
        <v>153</v>
      </c>
      <c r="H30" s="87" t="s">
        <v>34</v>
      </c>
      <c r="I30" s="88"/>
    </row>
    <row r="31" spans="1:9" s="4" customFormat="1" ht="72.75" customHeight="1" outlineLevel="1">
      <c r="A31" s="149" t="s">
        <v>67</v>
      </c>
      <c r="B31" s="114" t="s">
        <v>69</v>
      </c>
      <c r="C31" s="87" t="s">
        <v>70</v>
      </c>
      <c r="D31" s="114" t="s">
        <v>149</v>
      </c>
      <c r="E31" s="114"/>
      <c r="F31" s="114"/>
      <c r="G31" s="87" t="s">
        <v>153</v>
      </c>
      <c r="H31" s="87" t="s">
        <v>34</v>
      </c>
      <c r="I31" s="88"/>
    </row>
    <row r="32" spans="1:9" s="4" customFormat="1" ht="72.75" customHeight="1" outlineLevel="1">
      <c r="A32" s="149"/>
      <c r="B32" s="114"/>
      <c r="C32" s="87" t="s">
        <v>71</v>
      </c>
      <c r="D32" s="114" t="s">
        <v>150</v>
      </c>
      <c r="E32" s="114"/>
      <c r="F32" s="114"/>
      <c r="G32" s="87" t="s">
        <v>153</v>
      </c>
      <c r="H32" s="87" t="s">
        <v>34</v>
      </c>
      <c r="I32" s="88"/>
    </row>
    <row r="33" spans="1:13" s="4" customFormat="1" ht="72.75" customHeight="1" outlineLevel="1">
      <c r="A33" s="149"/>
      <c r="B33" s="114"/>
      <c r="C33" s="110" t="s">
        <v>176</v>
      </c>
      <c r="D33" s="114" t="s">
        <v>150</v>
      </c>
      <c r="E33" s="114"/>
      <c r="F33" s="114"/>
      <c r="G33" s="110" t="s">
        <v>153</v>
      </c>
      <c r="H33" s="110" t="s">
        <v>34</v>
      </c>
      <c r="I33" s="88"/>
    </row>
    <row r="34" spans="1:13" s="4" customFormat="1" ht="72.75" customHeight="1" outlineLevel="1">
      <c r="A34" s="149"/>
      <c r="B34" s="114"/>
      <c r="C34" s="87" t="s">
        <v>72</v>
      </c>
      <c r="D34" s="114" t="s">
        <v>99</v>
      </c>
      <c r="E34" s="114"/>
      <c r="F34" s="114"/>
      <c r="G34" s="87" t="s">
        <v>153</v>
      </c>
      <c r="H34" s="87" t="s">
        <v>34</v>
      </c>
      <c r="I34" s="88"/>
    </row>
    <row r="35" spans="1:13" s="4" customFormat="1" ht="72.75" customHeight="1" outlineLevel="1">
      <c r="A35" s="149" t="s">
        <v>73</v>
      </c>
      <c r="B35" s="114" t="s">
        <v>74</v>
      </c>
      <c r="C35" s="87" t="s">
        <v>75</v>
      </c>
      <c r="D35" s="114" t="s">
        <v>151</v>
      </c>
      <c r="E35" s="114"/>
      <c r="F35" s="114"/>
      <c r="G35" s="87" t="s">
        <v>153</v>
      </c>
      <c r="H35" s="87" t="s">
        <v>34</v>
      </c>
      <c r="I35" s="88"/>
    </row>
    <row r="36" spans="1:13" s="4" customFormat="1" ht="72.75" customHeight="1" outlineLevel="1">
      <c r="A36" s="149"/>
      <c r="B36" s="114"/>
      <c r="C36" s="87" t="s">
        <v>76</v>
      </c>
      <c r="D36" s="114" t="s">
        <v>151</v>
      </c>
      <c r="E36" s="114"/>
      <c r="F36" s="114"/>
      <c r="G36" s="87" t="s">
        <v>153</v>
      </c>
      <c r="H36" s="87" t="s">
        <v>34</v>
      </c>
      <c r="I36" s="88"/>
    </row>
    <row r="37" spans="1:13" s="4" customFormat="1" ht="72.75" customHeight="1" outlineLevel="1">
      <c r="A37" s="111" t="s">
        <v>169</v>
      </c>
      <c r="B37" s="110" t="s">
        <v>170</v>
      </c>
      <c r="C37" s="110" t="s">
        <v>171</v>
      </c>
      <c r="D37" s="153" t="s">
        <v>172</v>
      </c>
      <c r="E37" s="154"/>
      <c r="F37" s="155"/>
      <c r="G37" s="110" t="s">
        <v>153</v>
      </c>
      <c r="H37" s="110" t="s">
        <v>34</v>
      </c>
      <c r="I37" s="88"/>
    </row>
    <row r="38" spans="1:13" s="4" customFormat="1" ht="22.5" customHeight="1">
      <c r="A38" s="121" t="s">
        <v>40</v>
      </c>
      <c r="B38" s="121"/>
      <c r="C38" s="121"/>
      <c r="D38" s="121"/>
      <c r="E38" s="121"/>
      <c r="F38" s="121"/>
      <c r="G38" s="121"/>
      <c r="H38" s="121"/>
      <c r="I38" s="121"/>
    </row>
    <row r="39" spans="1:13" s="71" customFormat="1" ht="73.5" customHeight="1" outlineLevel="1">
      <c r="A39" s="118" t="s">
        <v>77</v>
      </c>
      <c r="B39" s="115" t="s">
        <v>78</v>
      </c>
      <c r="C39" s="89" t="s">
        <v>79</v>
      </c>
      <c r="D39" s="114" t="s">
        <v>83</v>
      </c>
      <c r="E39" s="114"/>
      <c r="F39" s="114"/>
      <c r="G39" s="86" t="s">
        <v>157</v>
      </c>
      <c r="H39" s="87" t="s">
        <v>34</v>
      </c>
      <c r="I39" s="87"/>
    </row>
    <row r="40" spans="1:13" s="71" customFormat="1" ht="73.5" customHeight="1" outlineLevel="1">
      <c r="A40" s="119"/>
      <c r="B40" s="116"/>
      <c r="C40" s="89" t="s">
        <v>82</v>
      </c>
      <c r="D40" s="114" t="s">
        <v>84</v>
      </c>
      <c r="E40" s="114"/>
      <c r="F40" s="114"/>
      <c r="G40" s="86" t="s">
        <v>157</v>
      </c>
      <c r="H40" s="87" t="s">
        <v>34</v>
      </c>
      <c r="I40" s="87"/>
    </row>
    <row r="41" spans="1:13" s="71" customFormat="1" ht="40.5" customHeight="1" outlineLevel="1">
      <c r="A41" s="119"/>
      <c r="B41" s="116"/>
      <c r="C41" s="89" t="s">
        <v>80</v>
      </c>
      <c r="D41" s="114" t="s">
        <v>173</v>
      </c>
      <c r="E41" s="114"/>
      <c r="F41" s="114"/>
      <c r="G41" s="86" t="s">
        <v>157</v>
      </c>
      <c r="H41" s="87" t="s">
        <v>34</v>
      </c>
      <c r="I41" s="87"/>
    </row>
    <row r="42" spans="1:13" s="71" customFormat="1" ht="46.5" customHeight="1" outlineLevel="1">
      <c r="A42" s="119"/>
      <c r="B42" s="116"/>
      <c r="C42" s="89" t="s">
        <v>81</v>
      </c>
      <c r="D42" s="114" t="s">
        <v>173</v>
      </c>
      <c r="E42" s="114"/>
      <c r="F42" s="114"/>
      <c r="G42" s="86" t="s">
        <v>157</v>
      </c>
      <c r="H42" s="87" t="s">
        <v>34</v>
      </c>
      <c r="I42" s="87"/>
      <c r="J42" s="81"/>
      <c r="K42" s="81"/>
      <c r="L42" s="81"/>
      <c r="M42" s="81"/>
    </row>
    <row r="43" spans="1:13" s="71" customFormat="1" ht="71.25" customHeight="1" outlineLevel="1">
      <c r="A43" s="120"/>
      <c r="B43" s="117"/>
      <c r="C43" s="89" t="s">
        <v>85</v>
      </c>
      <c r="D43" s="114" t="s">
        <v>90</v>
      </c>
      <c r="E43" s="114"/>
      <c r="F43" s="114"/>
      <c r="G43" s="86" t="s">
        <v>157</v>
      </c>
      <c r="H43" s="87" t="s">
        <v>34</v>
      </c>
      <c r="I43" s="87"/>
    </row>
    <row r="44" spans="1:13" s="71" customFormat="1" ht="71.25" customHeight="1" outlineLevel="1">
      <c r="A44" s="118" t="s">
        <v>86</v>
      </c>
      <c r="B44" s="115" t="s">
        <v>87</v>
      </c>
      <c r="C44" s="89" t="s">
        <v>88</v>
      </c>
      <c r="D44" s="114" t="s">
        <v>92</v>
      </c>
      <c r="E44" s="114"/>
      <c r="F44" s="114"/>
      <c r="G44" s="86" t="s">
        <v>157</v>
      </c>
      <c r="H44" s="87" t="s">
        <v>34</v>
      </c>
      <c r="I44" s="87"/>
    </row>
    <row r="45" spans="1:13" s="71" customFormat="1" ht="71.25" customHeight="1" outlineLevel="1">
      <c r="A45" s="119"/>
      <c r="B45" s="116"/>
      <c r="C45" s="89" t="s">
        <v>174</v>
      </c>
      <c r="D45" s="114" t="s">
        <v>175</v>
      </c>
      <c r="E45" s="114"/>
      <c r="F45" s="114"/>
      <c r="G45" s="86">
        <v>43783</v>
      </c>
      <c r="H45" s="110" t="s">
        <v>34</v>
      </c>
      <c r="I45" s="110"/>
    </row>
    <row r="46" spans="1:13" s="71" customFormat="1" ht="64.5" customHeight="1" outlineLevel="1">
      <c r="A46" s="119"/>
      <c r="B46" s="116"/>
      <c r="C46" s="89" t="s">
        <v>89</v>
      </c>
      <c r="D46" s="114" t="s">
        <v>93</v>
      </c>
      <c r="E46" s="114"/>
      <c r="F46" s="114"/>
      <c r="G46" s="86" t="s">
        <v>157</v>
      </c>
      <c r="H46" s="87" t="s">
        <v>34</v>
      </c>
      <c r="I46" s="87"/>
    </row>
    <row r="47" spans="1:13" s="71" customFormat="1" ht="102" customHeight="1" outlineLevel="1">
      <c r="A47" s="120"/>
      <c r="B47" s="117"/>
      <c r="C47" s="89" t="s">
        <v>91</v>
      </c>
      <c r="D47" s="114" t="s">
        <v>94</v>
      </c>
      <c r="E47" s="114"/>
      <c r="F47" s="114"/>
      <c r="G47" s="86" t="s">
        <v>157</v>
      </c>
      <c r="H47" s="87" t="s">
        <v>34</v>
      </c>
      <c r="I47" s="87"/>
    </row>
    <row r="48" spans="1:13" s="71" customFormat="1" ht="71.25" customHeight="1" outlineLevel="1">
      <c r="A48" s="90" t="s">
        <v>95</v>
      </c>
      <c r="B48" s="89" t="s">
        <v>96</v>
      </c>
      <c r="C48" s="89" t="s">
        <v>97</v>
      </c>
      <c r="D48" s="114" t="s">
        <v>98</v>
      </c>
      <c r="E48" s="114"/>
      <c r="F48" s="114"/>
      <c r="G48" s="86" t="s">
        <v>157</v>
      </c>
      <c r="H48" s="87" t="s">
        <v>34</v>
      </c>
      <c r="I48" s="87"/>
    </row>
    <row r="49" spans="1:9" s="71" customFormat="1" ht="71.25" customHeight="1" outlineLevel="1">
      <c r="A49" s="111" t="s">
        <v>178</v>
      </c>
      <c r="B49" s="89" t="s">
        <v>179</v>
      </c>
      <c r="C49" s="110" t="s">
        <v>171</v>
      </c>
      <c r="D49" s="153" t="s">
        <v>180</v>
      </c>
      <c r="E49" s="154"/>
      <c r="F49" s="155"/>
      <c r="G49" s="86" t="s">
        <v>157</v>
      </c>
      <c r="H49" s="110" t="s">
        <v>34</v>
      </c>
      <c r="I49" s="110"/>
    </row>
    <row r="50" spans="1:9" s="4" customFormat="1" ht="12.75" customHeight="1">
      <c r="A50" s="121" t="s">
        <v>152</v>
      </c>
      <c r="B50" s="121"/>
      <c r="C50" s="121"/>
      <c r="D50" s="121"/>
      <c r="E50" s="121"/>
      <c r="F50" s="121"/>
      <c r="G50" s="121"/>
      <c r="H50" s="121"/>
      <c r="I50" s="121"/>
    </row>
    <row r="51" spans="1:9" s="71" customFormat="1" ht="70.5" customHeight="1" outlineLevel="1">
      <c r="A51" s="118" t="s">
        <v>100</v>
      </c>
      <c r="B51" s="115" t="s">
        <v>101</v>
      </c>
      <c r="C51" s="89" t="s">
        <v>103</v>
      </c>
      <c r="D51" s="114" t="s">
        <v>102</v>
      </c>
      <c r="E51" s="114"/>
      <c r="F51" s="114"/>
      <c r="G51" s="86" t="s">
        <v>158</v>
      </c>
      <c r="H51" s="87" t="s">
        <v>34</v>
      </c>
      <c r="I51" s="87"/>
    </row>
    <row r="52" spans="1:9" s="71" customFormat="1" ht="87.75" customHeight="1" outlineLevel="1">
      <c r="A52" s="120"/>
      <c r="B52" s="117"/>
      <c r="C52" s="89" t="s">
        <v>155</v>
      </c>
      <c r="D52" s="114" t="s">
        <v>154</v>
      </c>
      <c r="E52" s="114"/>
      <c r="F52" s="114"/>
      <c r="G52" s="86" t="s">
        <v>158</v>
      </c>
      <c r="H52" s="86" t="s">
        <v>34</v>
      </c>
      <c r="I52" s="87" t="s">
        <v>156</v>
      </c>
    </row>
    <row r="53" spans="1:9" s="71" customFormat="1" ht="87.75" customHeight="1" outlineLevel="1">
      <c r="A53" s="118" t="s">
        <v>104</v>
      </c>
      <c r="B53" s="115" t="s">
        <v>105</v>
      </c>
      <c r="C53" s="89" t="s">
        <v>128</v>
      </c>
      <c r="D53" s="114" t="s">
        <v>106</v>
      </c>
      <c r="E53" s="114"/>
      <c r="F53" s="114"/>
      <c r="G53" s="86" t="s">
        <v>158</v>
      </c>
      <c r="H53" s="87" t="s">
        <v>34</v>
      </c>
      <c r="I53" s="87"/>
    </row>
    <row r="54" spans="1:9" s="71" customFormat="1" ht="80.45" customHeight="1" outlineLevel="1">
      <c r="A54" s="119"/>
      <c r="B54" s="116"/>
      <c r="C54" s="89" t="s">
        <v>127</v>
      </c>
      <c r="D54" s="114" t="s">
        <v>107</v>
      </c>
      <c r="E54" s="114"/>
      <c r="F54" s="114"/>
      <c r="G54" s="86" t="s">
        <v>158</v>
      </c>
      <c r="H54" s="87" t="s">
        <v>34</v>
      </c>
      <c r="I54" s="87"/>
    </row>
    <row r="55" spans="1:9" s="71" customFormat="1" ht="87.75" customHeight="1" outlineLevel="1">
      <c r="A55" s="119"/>
      <c r="B55" s="116"/>
      <c r="C55" s="89" t="s">
        <v>108</v>
      </c>
      <c r="D55" s="114" t="s">
        <v>110</v>
      </c>
      <c r="E55" s="114"/>
      <c r="F55" s="114"/>
      <c r="G55" s="86" t="s">
        <v>158</v>
      </c>
      <c r="H55" s="87" t="s">
        <v>34</v>
      </c>
      <c r="I55" s="87"/>
    </row>
    <row r="56" spans="1:9" s="71" customFormat="1" ht="62.25" customHeight="1" outlineLevel="1">
      <c r="A56" s="120"/>
      <c r="B56" s="117"/>
      <c r="C56" s="89" t="s">
        <v>109</v>
      </c>
      <c r="D56" s="114" t="s">
        <v>111</v>
      </c>
      <c r="E56" s="114"/>
      <c r="F56" s="114"/>
      <c r="G56" s="86" t="s">
        <v>158</v>
      </c>
      <c r="H56" s="87" t="s">
        <v>34</v>
      </c>
      <c r="I56" s="87"/>
    </row>
    <row r="57" spans="1:9" s="71" customFormat="1" ht="62.25" customHeight="1" outlineLevel="1">
      <c r="A57" s="118" t="s">
        <v>112</v>
      </c>
      <c r="B57" s="115" t="s">
        <v>113</v>
      </c>
      <c r="C57" s="89" t="s">
        <v>125</v>
      </c>
      <c r="D57" s="114" t="s">
        <v>114</v>
      </c>
      <c r="E57" s="114"/>
      <c r="F57" s="114"/>
      <c r="G57" s="86" t="s">
        <v>158</v>
      </c>
      <c r="H57" s="87" t="s">
        <v>34</v>
      </c>
      <c r="I57" s="87"/>
    </row>
    <row r="58" spans="1:9" s="71" customFormat="1" ht="62.25" customHeight="1" outlineLevel="1">
      <c r="A58" s="119"/>
      <c r="B58" s="116"/>
      <c r="C58" s="89" t="s">
        <v>126</v>
      </c>
      <c r="D58" s="114" t="s">
        <v>115</v>
      </c>
      <c r="E58" s="114"/>
      <c r="F58" s="114"/>
      <c r="G58" s="86" t="s">
        <v>158</v>
      </c>
      <c r="H58" s="87" t="s">
        <v>34</v>
      </c>
      <c r="I58" s="87"/>
    </row>
    <row r="59" spans="1:9" s="71" customFormat="1" ht="90" customHeight="1" outlineLevel="1">
      <c r="A59" s="120"/>
      <c r="B59" s="117"/>
      <c r="C59" s="89" t="s">
        <v>116</v>
      </c>
      <c r="D59" s="114" t="s">
        <v>117</v>
      </c>
      <c r="E59" s="114"/>
      <c r="F59" s="114"/>
      <c r="G59" s="86" t="s">
        <v>158</v>
      </c>
      <c r="H59" s="87" t="s">
        <v>34</v>
      </c>
      <c r="I59" s="87"/>
    </row>
    <row r="60" spans="1:9" s="71" customFormat="1" ht="62.25" customHeight="1" outlineLevel="1">
      <c r="A60" s="118" t="s">
        <v>118</v>
      </c>
      <c r="B60" s="115" t="s">
        <v>119</v>
      </c>
      <c r="C60" s="89" t="s">
        <v>123</v>
      </c>
      <c r="D60" s="114" t="s">
        <v>120</v>
      </c>
      <c r="E60" s="114"/>
      <c r="F60" s="114"/>
      <c r="G60" s="86" t="s">
        <v>158</v>
      </c>
      <c r="H60" s="87" t="s">
        <v>34</v>
      </c>
      <c r="I60" s="87"/>
    </row>
    <row r="61" spans="1:9" s="71" customFormat="1" ht="62.25" customHeight="1" outlineLevel="1">
      <c r="A61" s="119"/>
      <c r="B61" s="116"/>
      <c r="C61" s="89" t="s">
        <v>124</v>
      </c>
      <c r="D61" s="114" t="s">
        <v>121</v>
      </c>
      <c r="E61" s="114"/>
      <c r="F61" s="114"/>
      <c r="G61" s="86" t="s">
        <v>158</v>
      </c>
      <c r="H61" s="87" t="s">
        <v>34</v>
      </c>
      <c r="I61" s="87"/>
    </row>
    <row r="62" spans="1:9" s="71" customFormat="1" ht="85.5" customHeight="1" outlineLevel="1">
      <c r="A62" s="120"/>
      <c r="B62" s="117"/>
      <c r="C62" s="89" t="s">
        <v>122</v>
      </c>
      <c r="D62" s="114" t="s">
        <v>129</v>
      </c>
      <c r="E62" s="114"/>
      <c r="F62" s="114"/>
      <c r="G62" s="86" t="s">
        <v>158</v>
      </c>
      <c r="H62" s="87" t="s">
        <v>34</v>
      </c>
      <c r="I62" s="87"/>
    </row>
    <row r="63" spans="1:9" s="71" customFormat="1" ht="147" customHeight="1" outlineLevel="1">
      <c r="A63" s="90" t="s">
        <v>130</v>
      </c>
      <c r="B63" s="89" t="s">
        <v>131</v>
      </c>
      <c r="C63" s="89" t="s">
        <v>132</v>
      </c>
      <c r="D63" s="114" t="s">
        <v>133</v>
      </c>
      <c r="E63" s="114"/>
      <c r="F63" s="114"/>
      <c r="G63" s="86" t="s">
        <v>158</v>
      </c>
      <c r="H63" s="87" t="s">
        <v>34</v>
      </c>
      <c r="I63" s="87"/>
    </row>
    <row r="64" spans="1:9" s="71" customFormat="1" ht="62.25" customHeight="1" outlineLevel="1">
      <c r="A64" s="118" t="s">
        <v>134</v>
      </c>
      <c r="B64" s="115" t="s">
        <v>135</v>
      </c>
      <c r="C64" s="89" t="s">
        <v>136</v>
      </c>
      <c r="D64" s="114" t="s">
        <v>137</v>
      </c>
      <c r="E64" s="114"/>
      <c r="F64" s="114"/>
      <c r="G64" s="86" t="s">
        <v>158</v>
      </c>
      <c r="H64" s="87" t="s">
        <v>34</v>
      </c>
      <c r="I64" s="87"/>
    </row>
    <row r="65" spans="1:9" s="71" customFormat="1" ht="62.25" customHeight="1" outlineLevel="1">
      <c r="A65" s="119"/>
      <c r="B65" s="116"/>
      <c r="C65" s="89" t="s">
        <v>138</v>
      </c>
      <c r="D65" s="114" t="s">
        <v>140</v>
      </c>
      <c r="E65" s="114"/>
      <c r="F65" s="114"/>
      <c r="G65" s="86" t="s">
        <v>158</v>
      </c>
      <c r="H65" s="87" t="s">
        <v>34</v>
      </c>
      <c r="I65" s="87"/>
    </row>
    <row r="66" spans="1:9" s="71" customFormat="1" ht="62.25" customHeight="1" outlineLevel="1">
      <c r="A66" s="120"/>
      <c r="B66" s="117"/>
      <c r="C66" s="89" t="s">
        <v>139</v>
      </c>
      <c r="D66" s="114" t="s">
        <v>141</v>
      </c>
      <c r="E66" s="114"/>
      <c r="F66" s="114"/>
      <c r="G66" s="86" t="s">
        <v>158</v>
      </c>
      <c r="H66" s="87" t="s">
        <v>34</v>
      </c>
      <c r="I66" s="87"/>
    </row>
    <row r="67" spans="1:9" s="4" customFormat="1" ht="12.75" customHeight="1" outlineLevel="1">
      <c r="A67" s="150"/>
      <c r="B67" s="151"/>
      <c r="C67" s="151"/>
      <c r="D67" s="151"/>
      <c r="E67" s="151"/>
      <c r="F67" s="151"/>
      <c r="G67" s="151"/>
      <c r="H67" s="151"/>
      <c r="I67" s="152"/>
    </row>
    <row r="68" spans="1:9" s="71" customFormat="1" ht="87.75" customHeight="1" outlineLevel="1">
      <c r="A68" s="67"/>
      <c r="B68" s="75"/>
      <c r="C68" s="70"/>
      <c r="D68" s="141"/>
      <c r="E68" s="142"/>
      <c r="F68" s="142"/>
      <c r="G68" s="77"/>
      <c r="H68" s="79"/>
      <c r="I68" s="72"/>
    </row>
    <row r="69" spans="1:9" s="4" customFormat="1" ht="12.75" customHeight="1">
      <c r="A69" s="150"/>
      <c r="B69" s="151"/>
      <c r="C69" s="151"/>
      <c r="D69" s="151"/>
      <c r="E69" s="151"/>
      <c r="F69" s="151"/>
      <c r="G69" s="151"/>
      <c r="H69" s="151"/>
      <c r="I69" s="152"/>
    </row>
    <row r="70" spans="1:9" s="71" customFormat="1" ht="101.25" customHeight="1" outlineLevel="1">
      <c r="A70" s="67"/>
      <c r="B70" s="75"/>
      <c r="C70" s="70"/>
      <c r="D70" s="141"/>
      <c r="E70" s="142"/>
      <c r="F70" s="142"/>
      <c r="G70" s="77"/>
      <c r="H70" s="96"/>
      <c r="I70" s="72"/>
    </row>
    <row r="71" spans="1:9" s="71" customFormat="1" ht="96" customHeight="1" outlineLevel="1">
      <c r="A71" s="67"/>
      <c r="B71" s="75"/>
      <c r="C71" s="70"/>
      <c r="D71" s="141"/>
      <c r="E71" s="142"/>
      <c r="F71" s="142"/>
      <c r="G71" s="77"/>
      <c r="H71" s="79"/>
      <c r="I71" s="72"/>
    </row>
    <row r="72" spans="1:9" s="71" customFormat="1" ht="96" customHeight="1" outlineLevel="1">
      <c r="A72" s="67"/>
      <c r="B72" s="75"/>
      <c r="C72" s="70"/>
      <c r="D72" s="141"/>
      <c r="E72" s="142"/>
      <c r="F72" s="142"/>
      <c r="G72" s="77"/>
      <c r="H72" s="79"/>
      <c r="I72" s="72"/>
    </row>
    <row r="73" spans="1:9" ht="12" customHeight="1"/>
    <row r="74" spans="1:9" ht="12" customHeight="1"/>
    <row r="75" spans="1:9" ht="12" customHeight="1"/>
    <row r="76" spans="1:9" ht="12" customHeight="1"/>
    <row r="77" spans="1:9" ht="12" customHeight="1"/>
    <row r="78" spans="1:9" ht="12" customHeight="1"/>
    <row r="79" spans="1:9" ht="12" customHeight="1"/>
    <row r="80" spans="1:9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</sheetData>
  <mergeCells count="105">
    <mergeCell ref="D54:F54"/>
    <mergeCell ref="D57:F57"/>
    <mergeCell ref="D58:F58"/>
    <mergeCell ref="D47:F47"/>
    <mergeCell ref="D48:F48"/>
    <mergeCell ref="D35:F35"/>
    <mergeCell ref="D36:F36"/>
    <mergeCell ref="D42:F42"/>
    <mergeCell ref="D41:F41"/>
    <mergeCell ref="D40:F40"/>
    <mergeCell ref="D43:F43"/>
    <mergeCell ref="D37:F37"/>
    <mergeCell ref="D45:F45"/>
    <mergeCell ref="D49:F49"/>
    <mergeCell ref="D30:F30"/>
    <mergeCell ref="D25:F25"/>
    <mergeCell ref="D28:F28"/>
    <mergeCell ref="B24:B30"/>
    <mergeCell ref="B44:B47"/>
    <mergeCell ref="A44:A47"/>
    <mergeCell ref="D31:F31"/>
    <mergeCell ref="D32:F32"/>
    <mergeCell ref="D34:F34"/>
    <mergeCell ref="A31:A34"/>
    <mergeCell ref="B31:B34"/>
    <mergeCell ref="D46:F46"/>
    <mergeCell ref="A35:A36"/>
    <mergeCell ref="B35:B36"/>
    <mergeCell ref="A38:I38"/>
    <mergeCell ref="D24:F24"/>
    <mergeCell ref="D26:F26"/>
    <mergeCell ref="D27:F27"/>
    <mergeCell ref="D33:F33"/>
    <mergeCell ref="D29:F29"/>
    <mergeCell ref="B13:B15"/>
    <mergeCell ref="A13:A15"/>
    <mergeCell ref="D17:F17"/>
    <mergeCell ref="B16:B18"/>
    <mergeCell ref="A16:A18"/>
    <mergeCell ref="A19:I19"/>
    <mergeCell ref="D23:F23"/>
    <mergeCell ref="B20:B23"/>
    <mergeCell ref="A20:A23"/>
    <mergeCell ref="D72:F72"/>
    <mergeCell ref="D18:F18"/>
    <mergeCell ref="A9:A10"/>
    <mergeCell ref="B9:B10"/>
    <mergeCell ref="C9:C10"/>
    <mergeCell ref="D9:F10"/>
    <mergeCell ref="D14:F14"/>
    <mergeCell ref="D16:F16"/>
    <mergeCell ref="D13:F13"/>
    <mergeCell ref="D15:F15"/>
    <mergeCell ref="D20:F20"/>
    <mergeCell ref="D21:F21"/>
    <mergeCell ref="D22:F22"/>
    <mergeCell ref="A24:A30"/>
    <mergeCell ref="D39:F39"/>
    <mergeCell ref="D71:F71"/>
    <mergeCell ref="D44:F44"/>
    <mergeCell ref="D56:F56"/>
    <mergeCell ref="D55:F55"/>
    <mergeCell ref="D68:F68"/>
    <mergeCell ref="A67:I67"/>
    <mergeCell ref="A69:I69"/>
    <mergeCell ref="D70:F70"/>
    <mergeCell ref="B1:D2"/>
    <mergeCell ref="A8:D8"/>
    <mergeCell ref="B5:D5"/>
    <mergeCell ref="A12:I12"/>
    <mergeCell ref="G5:I5"/>
    <mergeCell ref="G6:I6"/>
    <mergeCell ref="G7:I7"/>
    <mergeCell ref="B3:D3"/>
    <mergeCell ref="G4:I4"/>
    <mergeCell ref="I9:I10"/>
    <mergeCell ref="G3:I3"/>
    <mergeCell ref="B4:D4"/>
    <mergeCell ref="G9:G10"/>
    <mergeCell ref="A11:I11"/>
    <mergeCell ref="H9:H10"/>
    <mergeCell ref="D65:F65"/>
    <mergeCell ref="D66:F66"/>
    <mergeCell ref="B39:B43"/>
    <mergeCell ref="A39:A43"/>
    <mergeCell ref="A51:A52"/>
    <mergeCell ref="B51:B52"/>
    <mergeCell ref="A53:A56"/>
    <mergeCell ref="B53:B56"/>
    <mergeCell ref="A57:A59"/>
    <mergeCell ref="B57:B59"/>
    <mergeCell ref="A60:A62"/>
    <mergeCell ref="B60:B62"/>
    <mergeCell ref="A64:A66"/>
    <mergeCell ref="B64:B66"/>
    <mergeCell ref="D60:F60"/>
    <mergeCell ref="D61:F61"/>
    <mergeCell ref="D62:F62"/>
    <mergeCell ref="D63:F63"/>
    <mergeCell ref="D64:F64"/>
    <mergeCell ref="D51:F51"/>
    <mergeCell ref="D52:F52"/>
    <mergeCell ref="D53:F53"/>
    <mergeCell ref="D59:F59"/>
    <mergeCell ref="A50:I50"/>
  </mergeCells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tabSelected="1" workbookViewId="0">
      <selection activeCell="E18" sqref="E18"/>
    </sheetView>
  </sheetViews>
  <sheetFormatPr defaultRowHeight="13.5"/>
  <cols>
    <col min="3" max="3" width="22.875" customWidth="1"/>
    <col min="7" max="7" width="18.875" customWidth="1"/>
  </cols>
  <sheetData>
    <row r="1" spans="1:7" ht="22.5">
      <c r="A1" s="15" t="s">
        <v>7</v>
      </c>
      <c r="B1" s="16"/>
      <c r="C1" s="17"/>
      <c r="D1" s="17"/>
      <c r="E1" s="17"/>
      <c r="F1" s="17"/>
      <c r="G1" s="18"/>
    </row>
    <row r="2" spans="1:7" ht="14.25" customHeight="1">
      <c r="A2" s="15"/>
      <c r="B2" s="16"/>
      <c r="C2" s="17"/>
      <c r="D2" s="17"/>
      <c r="E2" s="17"/>
      <c r="F2" s="17"/>
      <c r="G2" s="18"/>
    </row>
    <row r="3" spans="1:7" ht="14.25">
      <c r="B3" s="19" t="s">
        <v>6</v>
      </c>
      <c r="C3" s="17"/>
      <c r="D3" s="17"/>
      <c r="E3" s="17"/>
      <c r="F3" s="17"/>
      <c r="G3" s="18"/>
    </row>
    <row r="4" spans="1:7" ht="14.25">
      <c r="B4" s="19" t="s">
        <v>165</v>
      </c>
      <c r="C4" s="82">
        <v>43786</v>
      </c>
      <c r="D4" s="19"/>
      <c r="E4" s="19"/>
      <c r="F4" s="19"/>
      <c r="G4" s="19"/>
    </row>
    <row r="5" spans="1:7" ht="14.25">
      <c r="A5" s="19"/>
      <c r="B5" s="19"/>
      <c r="C5" s="19"/>
      <c r="D5" s="19"/>
      <c r="E5" s="19"/>
      <c r="F5" s="19"/>
      <c r="G5" s="19"/>
    </row>
    <row r="6" spans="1:7" ht="14.25">
      <c r="A6" s="19"/>
      <c r="B6" s="19"/>
      <c r="C6" s="19"/>
      <c r="D6" s="19"/>
      <c r="E6" s="19"/>
      <c r="F6" s="19"/>
      <c r="G6" s="19"/>
    </row>
    <row r="7" spans="1:7" ht="14.25">
      <c r="A7" s="20"/>
      <c r="B7" s="97" t="s">
        <v>13</v>
      </c>
      <c r="C7" s="98" t="s">
        <v>14</v>
      </c>
      <c r="D7" s="99" t="s">
        <v>34</v>
      </c>
      <c r="E7" s="98" t="s">
        <v>0</v>
      </c>
      <c r="F7" s="98" t="s">
        <v>35</v>
      </c>
      <c r="G7" s="100" t="s">
        <v>15</v>
      </c>
    </row>
    <row r="8" spans="1:7" s="53" customFormat="1" ht="14.25">
      <c r="A8" s="59"/>
      <c r="B8" s="101">
        <v>1</v>
      </c>
      <c r="C8" s="102" t="str">
        <f>'Test Case'!B4</f>
        <v>QLCF01</v>
      </c>
      <c r="D8" s="103">
        <f>'Test Case'!B6</f>
        <v>51</v>
      </c>
      <c r="E8" s="102">
        <f>'Test Case'!B7</f>
        <v>0</v>
      </c>
      <c r="F8" s="102">
        <f>'Test Case'!D6</f>
        <v>0</v>
      </c>
      <c r="G8" s="103">
        <f>'Test Case'!D7</f>
        <v>51</v>
      </c>
    </row>
    <row r="9" spans="1:7" ht="14.25">
      <c r="A9" s="19"/>
      <c r="B9" s="33"/>
      <c r="C9" s="32"/>
      <c r="D9" s="60"/>
      <c r="E9" s="31"/>
      <c r="F9" s="31"/>
      <c r="G9" s="34"/>
    </row>
    <row r="10" spans="1:7" ht="14.25">
      <c r="A10" s="19"/>
      <c r="B10" s="104"/>
      <c r="C10" s="105" t="s">
        <v>16</v>
      </c>
      <c r="D10" s="106">
        <f>SUM(D6:D9)</f>
        <v>51</v>
      </c>
      <c r="E10" s="106">
        <f>SUM(E6:E9)</f>
        <v>0</v>
      </c>
      <c r="F10" s="106">
        <f>SUM(F6:F9)</f>
        <v>0</v>
      </c>
      <c r="G10" s="107">
        <f>SUM(G6:G9)</f>
        <v>51</v>
      </c>
    </row>
    <row r="11" spans="1:7" ht="14.25">
      <c r="A11" s="19"/>
      <c r="B11" s="21"/>
      <c r="C11" s="19"/>
      <c r="D11" s="22"/>
      <c r="E11" s="23"/>
      <c r="F11" s="23"/>
      <c r="G11" s="23"/>
    </row>
    <row r="12" spans="1:7" ht="14.25">
      <c r="A12" s="19"/>
      <c r="B12" s="19"/>
      <c r="C12" s="108" t="s">
        <v>17</v>
      </c>
      <c r="D12" s="108"/>
      <c r="E12" s="109">
        <f>(D10+E10)*100/G10</f>
        <v>100</v>
      </c>
      <c r="F12" s="108" t="s">
        <v>18</v>
      </c>
      <c r="G12" s="24"/>
    </row>
    <row r="13" spans="1:7" ht="14.25">
      <c r="A13" s="19"/>
      <c r="B13" s="19"/>
      <c r="C13" s="108" t="s">
        <v>19</v>
      </c>
      <c r="D13" s="108"/>
      <c r="E13" s="109">
        <f>D10*100/G10</f>
        <v>100</v>
      </c>
      <c r="F13" s="108" t="s">
        <v>18</v>
      </c>
      <c r="G13" s="24"/>
    </row>
  </sheetData>
  <phoneticPr fontId="13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Test Case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Nguyễn Bá Đạt</cp:lastModifiedBy>
  <cp:lastPrinted>2006-08-02T10:15:15Z</cp:lastPrinted>
  <dcterms:created xsi:type="dcterms:W3CDTF">2002-07-27T17:17:25Z</dcterms:created>
  <dcterms:modified xsi:type="dcterms:W3CDTF">2019-11-17T10:32:47Z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