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APPTECH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4" i="1"/>
  <c r="Q5" i="1"/>
  <c r="Q6" i="1"/>
  <c r="Q7" i="1"/>
  <c r="Q8" i="1"/>
  <c r="Q9" i="1"/>
  <c r="Q10" i="1"/>
  <c r="Q11" i="1"/>
  <c r="Q12" i="1"/>
  <c r="Q13" i="1"/>
  <c r="Q14" i="1"/>
  <c r="Q15" i="1"/>
  <c r="Q4" i="1"/>
  <c r="Q16" i="1"/>
  <c r="P5" i="1"/>
  <c r="P6" i="1"/>
  <c r="P7" i="1"/>
  <c r="P8" i="1"/>
  <c r="P9" i="1"/>
  <c r="P10" i="1"/>
  <c r="P11" i="1"/>
  <c r="P12" i="1"/>
  <c r="P13" i="1"/>
  <c r="P14" i="1"/>
  <c r="P15" i="1"/>
  <c r="P16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4" i="1" l="1"/>
</calcChain>
</file>

<file path=xl/sharedStrings.xml><?xml version="1.0" encoding="utf-8"?>
<sst xmlns="http://schemas.openxmlformats.org/spreadsheetml/2006/main" count="52" uniqueCount="39">
  <si>
    <t>BẢNG ĐIỂM THI XẾP LOẠI HỌC TẬP</t>
  </si>
  <si>
    <t>STT</t>
  </si>
  <si>
    <t>Tên</t>
  </si>
  <si>
    <t>HS</t>
  </si>
  <si>
    <t>Lớp</t>
  </si>
  <si>
    <t>Chuyên</t>
  </si>
  <si>
    <t>MÔN THI</t>
  </si>
  <si>
    <t>ĐTB</t>
  </si>
  <si>
    <t>Ghi</t>
  </si>
  <si>
    <t>Chú</t>
  </si>
  <si>
    <t>Môn</t>
  </si>
  <si>
    <t>Thi Lại</t>
  </si>
  <si>
    <t>Xếp</t>
  </si>
  <si>
    <t>Loại</t>
  </si>
  <si>
    <t>Học</t>
  </si>
  <si>
    <t>Bổng</t>
  </si>
  <si>
    <t>Toán</t>
  </si>
  <si>
    <t>Lý</t>
  </si>
  <si>
    <t>Hoá</t>
  </si>
  <si>
    <t>Văn</t>
  </si>
  <si>
    <t>Sử</t>
  </si>
  <si>
    <t>Địa</t>
  </si>
  <si>
    <t>Anh</t>
  </si>
  <si>
    <t>Pháp</t>
  </si>
  <si>
    <t>Trung</t>
  </si>
  <si>
    <t>Sinh</t>
  </si>
  <si>
    <t>Lê</t>
  </si>
  <si>
    <t>Vân</t>
  </si>
  <si>
    <t>Thảo</t>
  </si>
  <si>
    <t>Thành</t>
  </si>
  <si>
    <t>Trúc</t>
  </si>
  <si>
    <t>Việt</t>
  </si>
  <si>
    <t>Hào</t>
  </si>
  <si>
    <t>Hoàng</t>
  </si>
  <si>
    <t>Trinh</t>
  </si>
  <si>
    <t>Nhật</t>
  </si>
  <si>
    <t>Thái</t>
  </si>
  <si>
    <t>Bình</t>
  </si>
  <si>
    <t>Mỹ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</si>
</sst>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b/>
      <sz val="15"/>
      <color rgb="FFFF6600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3366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993366"/>
      <name val="Times New Roman"/>
      <family val="1"/>
    </font>
    <font>
      <sz val="12"/>
      <color rgb="FF00008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0" fillId="0" borderId="9" xfId="0" applyBorder="1"/>
    <xf numFmtId="2" fontId="0" fillId="0" borderId="9" xfId="0" applyNumberFormat="1" applyBorder="1"/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B1" workbookViewId="0">
      <selection activeCell="O19" sqref="O19"/>
    </sheetView>
  </sheetViews>
  <sheetFormatPr defaultRowHeight="14.25" x14ac:dyDescent="0.2"/>
  <sheetData>
    <row r="1" spans="1:18" ht="19.5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8" ht="15.75" x14ac:dyDescent="0.2">
      <c r="A2" s="13" t="s">
        <v>1</v>
      </c>
      <c r="B2" s="1" t="s">
        <v>2</v>
      </c>
      <c r="C2" s="1" t="s">
        <v>4</v>
      </c>
      <c r="D2" s="15" t="s">
        <v>6</v>
      </c>
      <c r="E2" s="16"/>
      <c r="F2" s="16"/>
      <c r="G2" s="16"/>
      <c r="H2" s="16"/>
      <c r="I2" s="16"/>
      <c r="J2" s="16"/>
      <c r="K2" s="16"/>
      <c r="L2" s="16"/>
      <c r="M2" s="17"/>
      <c r="N2" s="18" t="s">
        <v>7</v>
      </c>
      <c r="O2" s="8" t="s">
        <v>8</v>
      </c>
      <c r="P2" s="8" t="s">
        <v>10</v>
      </c>
      <c r="Q2" s="8" t="s">
        <v>12</v>
      </c>
      <c r="R2" s="8" t="s">
        <v>14</v>
      </c>
    </row>
    <row r="3" spans="1:18" ht="15.75" x14ac:dyDescent="0.2">
      <c r="A3" s="14"/>
      <c r="B3" s="2" t="s">
        <v>3</v>
      </c>
      <c r="C3" s="2" t="s">
        <v>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19"/>
      <c r="O3" s="9" t="s">
        <v>9</v>
      </c>
      <c r="P3" s="9" t="s">
        <v>11</v>
      </c>
      <c r="Q3" s="9" t="s">
        <v>13</v>
      </c>
      <c r="R3" s="9" t="s">
        <v>15</v>
      </c>
    </row>
    <row r="4" spans="1:18" ht="15.75" x14ac:dyDescent="0.2">
      <c r="A4" s="4">
        <v>1</v>
      </c>
      <c r="B4" s="5" t="s">
        <v>26</v>
      </c>
      <c r="C4" s="6" t="s">
        <v>16</v>
      </c>
      <c r="D4" s="7">
        <v>6</v>
      </c>
      <c r="E4" s="7">
        <v>5</v>
      </c>
      <c r="F4" s="7">
        <v>9</v>
      </c>
      <c r="G4" s="7">
        <v>4</v>
      </c>
      <c r="H4" s="7">
        <v>5</v>
      </c>
      <c r="I4" s="7">
        <v>6</v>
      </c>
      <c r="J4" s="7">
        <v>9</v>
      </c>
      <c r="K4" s="7">
        <v>6</v>
      </c>
      <c r="L4" s="7">
        <v>6</v>
      </c>
      <c r="M4" s="7">
        <v>7</v>
      </c>
      <c r="N4" s="11">
        <f>(HLOOKUP(C4,$D$3:$M$16,COUNTA($D$3:D4),0)+SUM(D4:M4))/(COUNTA($D$4:$M$4)+1)</f>
        <v>6.2727272727272725</v>
      </c>
      <c r="O4" s="10" t="str">
        <f>IF(MIN(D4:M4)&gt;=5,"Đạt",IF(AND(COUNTIF(D4:M4,"&lt;5")=1,HLOOKUP(C4,$D$3:$M$16,COUNTA($D$3:D4),0)&gt;=5),"Thi lại","Hỏng"))</f>
        <v>Thi lại</v>
      </c>
      <c r="P4" s="10" t="str">
        <f>IF(O4="Thi lại",INDEX($D$3:$M$3,MATCH(MIN(D4:M4),D4:M4,0)),"")</f>
        <v>Văn</v>
      </c>
      <c r="Q4" s="10" t="str">
        <f>IF(O4="Đạt",IF(AND(N4&gt;=5,N4&lt;7),"TB",IF(AND(N4&gt;=7,N4&lt;9),"Khá",IF(N4&gt;=9,"Giỏi",""))),"")</f>
        <v/>
      </c>
      <c r="R4" s="10" t="str">
        <f>IF(Q4="Giỏi",100000,IF(Q4="Khá",50000,""))</f>
        <v/>
      </c>
    </row>
    <row r="5" spans="1:18" ht="15.75" x14ac:dyDescent="0.2">
      <c r="A5" s="4">
        <v>2</v>
      </c>
      <c r="B5" s="5" t="s">
        <v>27</v>
      </c>
      <c r="C5" s="6" t="s">
        <v>22</v>
      </c>
      <c r="D5" s="7">
        <v>10</v>
      </c>
      <c r="E5" s="7">
        <v>8</v>
      </c>
      <c r="F5" s="7">
        <v>9</v>
      </c>
      <c r="G5" s="7">
        <v>9</v>
      </c>
      <c r="H5" s="7">
        <v>9</v>
      </c>
      <c r="I5" s="7">
        <v>10</v>
      </c>
      <c r="J5" s="7">
        <v>10</v>
      </c>
      <c r="K5" s="7">
        <v>9</v>
      </c>
      <c r="L5" s="7">
        <v>10</v>
      </c>
      <c r="M5" s="7">
        <v>10</v>
      </c>
      <c r="N5" s="11">
        <f>(HLOOKUP(C5,$D$3:$M$16,COUNTA($D$3:D5),0)+SUM(D5:M5))/(COUNTA($D$4:$M$4)+1)</f>
        <v>9.454545454545455</v>
      </c>
      <c r="O5" s="10" t="str">
        <f>IF(MIN(D5:M5)&gt;=5,"Đạt",IF(AND(COUNTIF(D5:M5,"&lt;5")=1,HLOOKUP(C5,$D$3:$M$16,COUNTA($D$3:D5),0)&gt;=5),"Thi lại","Hỏng"))</f>
        <v>Đạt</v>
      </c>
      <c r="P5" s="10" t="str">
        <f t="shared" ref="P5:P16" si="0">IF(O5="Thi lại",INDEX($D$3:$M$3,MATCH(MIN(D5:M5),D5:M5,0)),"")</f>
        <v/>
      </c>
      <c r="Q5" s="10" t="str">
        <f t="shared" ref="Q5:Q15" si="1">IF(O5="Đạt",IF(AND(N5&gt;=5,N5&lt;7),"TB",IF(AND(N5&gt;=7,N5&lt;9),"Khá",IF(N5&gt;=9,"Giỏi",""))),"")</f>
        <v>Giỏi</v>
      </c>
      <c r="R5" s="10">
        <f t="shared" ref="R5:R16" si="2">IF(Q5="Giỏi",100000,IF(Q5="Khá",50000,""))</f>
        <v>100000</v>
      </c>
    </row>
    <row r="6" spans="1:18" ht="15.75" x14ac:dyDescent="0.2">
      <c r="A6" s="4">
        <v>3</v>
      </c>
      <c r="B6" s="5" t="s">
        <v>28</v>
      </c>
      <c r="C6" s="6" t="s">
        <v>21</v>
      </c>
      <c r="D6" s="7">
        <v>5</v>
      </c>
      <c r="E6" s="7">
        <v>8</v>
      </c>
      <c r="F6" s="7">
        <v>6</v>
      </c>
      <c r="G6" s="7">
        <v>7</v>
      </c>
      <c r="H6" s="7">
        <v>6</v>
      </c>
      <c r="I6" s="7">
        <v>6</v>
      </c>
      <c r="J6" s="7">
        <v>9</v>
      </c>
      <c r="K6" s="7">
        <v>2</v>
      </c>
      <c r="L6" s="7">
        <v>6</v>
      </c>
      <c r="M6" s="7">
        <v>3</v>
      </c>
      <c r="N6" s="11">
        <f>(HLOOKUP(C6,$D$3:$M$16,COUNTA($D$3:D6),0)+SUM(D6:M6))/(COUNTA($D$4:$M$4)+1)</f>
        <v>5.8181818181818183</v>
      </c>
      <c r="O6" s="10" t="str">
        <f>IF(MIN(D6:M6)&gt;=5,"Đạt",IF(AND(COUNTIF(D6:M6,"&lt;5")=1,HLOOKUP(C6,$D$3:$M$16,COUNTA($D$3:D6),0)&gt;=5),"Thi lại","Hỏng"))</f>
        <v>Hỏng</v>
      </c>
      <c r="P6" s="10" t="str">
        <f t="shared" si="0"/>
        <v/>
      </c>
      <c r="Q6" s="10" t="str">
        <f t="shared" si="1"/>
        <v/>
      </c>
      <c r="R6" s="10" t="str">
        <f t="shared" si="2"/>
        <v/>
      </c>
    </row>
    <row r="7" spans="1:18" ht="15.75" x14ac:dyDescent="0.2">
      <c r="A7" s="4">
        <v>4</v>
      </c>
      <c r="B7" s="5" t="s">
        <v>29</v>
      </c>
      <c r="C7" s="6" t="s">
        <v>19</v>
      </c>
      <c r="D7" s="7">
        <v>9</v>
      </c>
      <c r="E7" s="7">
        <v>7</v>
      </c>
      <c r="F7" s="7">
        <v>9</v>
      </c>
      <c r="G7" s="7">
        <v>6</v>
      </c>
      <c r="H7" s="7">
        <v>8</v>
      </c>
      <c r="I7" s="7">
        <v>7</v>
      </c>
      <c r="J7" s="7">
        <v>7</v>
      </c>
      <c r="K7" s="7">
        <v>6</v>
      </c>
      <c r="L7" s="7">
        <v>6</v>
      </c>
      <c r="M7" s="7">
        <v>10</v>
      </c>
      <c r="N7" s="11">
        <f>(HLOOKUP(C7,$D$3:$M$16,COUNTA($D$3:D7),0)+SUM(D7:M7))/(COUNTA($D$4:$M$4)+1)</f>
        <v>7.3636363636363633</v>
      </c>
      <c r="O7" s="10" t="str">
        <f>IF(MIN(D7:M7)&gt;=5,"Đạt",IF(AND(COUNTIF(D7:M7,"&lt;5")=1,HLOOKUP(C7,$D$3:$M$16,COUNTA($D$3:D7),0)&gt;=5),"Thi lại","Hỏng"))</f>
        <v>Đạt</v>
      </c>
      <c r="P7" s="10" t="str">
        <f t="shared" si="0"/>
        <v/>
      </c>
      <c r="Q7" s="10" t="str">
        <f t="shared" si="1"/>
        <v>Khá</v>
      </c>
      <c r="R7" s="10">
        <f t="shared" si="2"/>
        <v>50000</v>
      </c>
    </row>
    <row r="8" spans="1:18" ht="15.75" x14ac:dyDescent="0.2">
      <c r="A8" s="4">
        <v>5</v>
      </c>
      <c r="B8" s="5" t="s">
        <v>30</v>
      </c>
      <c r="C8" s="6" t="s">
        <v>20</v>
      </c>
      <c r="D8" s="7">
        <v>8</v>
      </c>
      <c r="E8" s="7">
        <v>9</v>
      </c>
      <c r="F8" s="7">
        <v>6</v>
      </c>
      <c r="G8" s="7">
        <v>9</v>
      </c>
      <c r="H8" s="7">
        <v>3</v>
      </c>
      <c r="I8" s="7">
        <v>8</v>
      </c>
      <c r="J8" s="7">
        <v>8</v>
      </c>
      <c r="K8" s="7">
        <v>6</v>
      </c>
      <c r="L8" s="7">
        <v>7</v>
      </c>
      <c r="M8" s="7">
        <v>8</v>
      </c>
      <c r="N8" s="11">
        <f>(HLOOKUP(C8,$D$3:$M$16,COUNTA($D$3:D8),0)+SUM(D8:M8))/(COUNTA($D$4:$M$4)+1)</f>
        <v>6.8181818181818183</v>
      </c>
      <c r="O8" s="10" t="str">
        <f>IF(MIN(D8:M8)&gt;=5,"Đạt",IF(AND(COUNTIF(D8:M8,"&lt;5")=1,HLOOKUP(C8,$D$3:$M$16,COUNTA($D$3:D8),0)&gt;=5),"Thi lại","Hỏng"))</f>
        <v>Hỏng</v>
      </c>
      <c r="P8" s="10" t="str">
        <f t="shared" si="0"/>
        <v/>
      </c>
      <c r="Q8" s="10" t="str">
        <f t="shared" si="1"/>
        <v/>
      </c>
      <c r="R8" s="10" t="str">
        <f t="shared" si="2"/>
        <v/>
      </c>
    </row>
    <row r="9" spans="1:18" ht="15.75" x14ac:dyDescent="0.2">
      <c r="A9" s="4">
        <v>6</v>
      </c>
      <c r="B9" s="5" t="s">
        <v>31</v>
      </c>
      <c r="C9" s="6" t="s">
        <v>21</v>
      </c>
      <c r="D9" s="7">
        <v>4</v>
      </c>
      <c r="E9" s="7">
        <v>6</v>
      </c>
      <c r="F9" s="7">
        <v>7</v>
      </c>
      <c r="G9" s="7">
        <v>6</v>
      </c>
      <c r="H9" s="7">
        <v>7</v>
      </c>
      <c r="I9" s="7">
        <v>8</v>
      </c>
      <c r="J9" s="7">
        <v>9</v>
      </c>
      <c r="K9" s="7">
        <v>6</v>
      </c>
      <c r="L9" s="7">
        <v>7</v>
      </c>
      <c r="M9" s="7">
        <v>9</v>
      </c>
      <c r="N9" s="11">
        <f>(HLOOKUP(C9,$D$3:$M$16,COUNTA($D$3:D9),0)+SUM(D9:M9))/(COUNTA($D$4:$M$4)+1)</f>
        <v>7</v>
      </c>
      <c r="O9" s="10" t="str">
        <f>IF(MIN(D9:M9)&gt;=5,"Đạt",IF(AND(COUNTIF(D9:M9,"&lt;5")=1,HLOOKUP(C9,$D$3:$M$16,COUNTA($D$3:D9),0)&gt;=5),"Thi lại","Hỏng"))</f>
        <v>Thi lại</v>
      </c>
      <c r="P9" s="10" t="str">
        <f t="shared" si="0"/>
        <v>Toán</v>
      </c>
      <c r="Q9" s="10" t="str">
        <f t="shared" si="1"/>
        <v/>
      </c>
      <c r="R9" s="10" t="str">
        <f t="shared" si="2"/>
        <v/>
      </c>
    </row>
    <row r="10" spans="1:18" ht="15.75" x14ac:dyDescent="0.2">
      <c r="A10" s="4">
        <v>7</v>
      </c>
      <c r="B10" s="5" t="s">
        <v>32</v>
      </c>
      <c r="C10" s="6" t="s">
        <v>18</v>
      </c>
      <c r="D10" s="7">
        <v>7</v>
      </c>
      <c r="E10" s="7">
        <v>5</v>
      </c>
      <c r="F10" s="7">
        <v>8</v>
      </c>
      <c r="G10" s="7">
        <v>5</v>
      </c>
      <c r="H10" s="7">
        <v>5</v>
      </c>
      <c r="I10" s="7">
        <v>7</v>
      </c>
      <c r="J10" s="7">
        <v>8</v>
      </c>
      <c r="K10" s="7">
        <v>9</v>
      </c>
      <c r="L10" s="7">
        <v>5</v>
      </c>
      <c r="M10" s="7">
        <v>4</v>
      </c>
      <c r="N10" s="11">
        <f>(HLOOKUP(C10,$D$3:$M$16,COUNTA($D$3:D10),0)+SUM(D10:M10))/(COUNTA($D$4:$M$4)+1)</f>
        <v>6.4545454545454541</v>
      </c>
      <c r="O10" s="10" t="str">
        <f>IF(MIN(D10:M10)&gt;=5,"Đạt",IF(AND(COUNTIF(D10:M10,"&lt;5")=1,HLOOKUP(C10,$D$3:$M$16,COUNTA($D$3:D10),0)&gt;=5),"Thi lại","Hỏng"))</f>
        <v>Thi lại</v>
      </c>
      <c r="P10" s="10" t="str">
        <f t="shared" si="0"/>
        <v>Sinh</v>
      </c>
      <c r="Q10" s="10" t="str">
        <f t="shared" si="1"/>
        <v/>
      </c>
      <c r="R10" s="10" t="str">
        <f t="shared" si="2"/>
        <v/>
      </c>
    </row>
    <row r="11" spans="1:18" ht="15.75" x14ac:dyDescent="0.2">
      <c r="A11" s="4">
        <v>8</v>
      </c>
      <c r="B11" s="5" t="s">
        <v>33</v>
      </c>
      <c r="C11" s="6" t="s">
        <v>17</v>
      </c>
      <c r="D11" s="7">
        <v>9</v>
      </c>
      <c r="E11" s="7">
        <v>10</v>
      </c>
      <c r="F11" s="7">
        <v>9</v>
      </c>
      <c r="G11" s="7">
        <v>10</v>
      </c>
      <c r="H11" s="7">
        <v>9</v>
      </c>
      <c r="I11" s="7">
        <v>7</v>
      </c>
      <c r="J11" s="7">
        <v>10</v>
      </c>
      <c r="K11" s="7">
        <v>10</v>
      </c>
      <c r="L11" s="7">
        <v>9</v>
      </c>
      <c r="M11" s="7">
        <v>9</v>
      </c>
      <c r="N11" s="11">
        <f>(HLOOKUP(C11,$D$3:$M$16,COUNTA($D$3:D11),0)+SUM(D11:M11))/(COUNTA($D$4:$M$4)+1)</f>
        <v>9.2727272727272734</v>
      </c>
      <c r="O11" s="10" t="str">
        <f>IF(MIN(D11:M11)&gt;=5,"Đạt",IF(AND(COUNTIF(D11:M11,"&lt;5")=1,HLOOKUP(C11,$D$3:$M$16,COUNTA($D$3:D11),0)&gt;=5),"Thi lại","Hỏng"))</f>
        <v>Đạt</v>
      </c>
      <c r="P11" s="10" t="str">
        <f t="shared" si="0"/>
        <v/>
      </c>
      <c r="Q11" s="10" t="str">
        <f t="shared" si="1"/>
        <v>Giỏi</v>
      </c>
      <c r="R11" s="10">
        <f t="shared" si="2"/>
        <v>100000</v>
      </c>
    </row>
    <row r="12" spans="1:18" ht="15.75" x14ac:dyDescent="0.2">
      <c r="A12" s="4">
        <v>9</v>
      </c>
      <c r="B12" s="5" t="s">
        <v>34</v>
      </c>
      <c r="C12" s="6" t="s">
        <v>24</v>
      </c>
      <c r="D12" s="7">
        <v>7</v>
      </c>
      <c r="E12" s="7">
        <v>8</v>
      </c>
      <c r="F12" s="7">
        <v>9</v>
      </c>
      <c r="G12" s="7">
        <v>9</v>
      </c>
      <c r="H12" s="7">
        <v>8</v>
      </c>
      <c r="I12" s="7">
        <v>7</v>
      </c>
      <c r="J12" s="7">
        <v>4</v>
      </c>
      <c r="K12" s="7">
        <v>7</v>
      </c>
      <c r="L12" s="7">
        <v>7</v>
      </c>
      <c r="M12" s="7">
        <v>5</v>
      </c>
      <c r="N12" s="11">
        <f>(HLOOKUP(C12,$D$3:$M$16,COUNTA($D$3:D12),0)+SUM(D12:M12))/(COUNTA($D$4:$M$4)+1)</f>
        <v>7.0909090909090908</v>
      </c>
      <c r="O12" s="10" t="str">
        <f>IF(MIN(D12:M12)&gt;=5,"Đạt",IF(AND(COUNTIF(D12:M12,"&lt;5")=1,HLOOKUP(C12,$D$3:$M$16,COUNTA($D$3:D12),0)&gt;=5),"Thi lại","Hỏng"))</f>
        <v>Thi lại</v>
      </c>
      <c r="P12" s="10" t="str">
        <f t="shared" si="0"/>
        <v>Anh</v>
      </c>
      <c r="Q12" s="10" t="str">
        <f t="shared" si="1"/>
        <v/>
      </c>
      <c r="R12" s="10" t="str">
        <f t="shared" si="2"/>
        <v/>
      </c>
    </row>
    <row r="13" spans="1:18" ht="15.75" x14ac:dyDescent="0.2">
      <c r="A13" s="4">
        <v>10</v>
      </c>
      <c r="B13" s="5" t="s">
        <v>35</v>
      </c>
      <c r="C13" s="6" t="s">
        <v>25</v>
      </c>
      <c r="D13" s="7">
        <v>9</v>
      </c>
      <c r="E13" s="7">
        <v>8</v>
      </c>
      <c r="F13" s="7">
        <v>8</v>
      </c>
      <c r="G13" s="7">
        <v>8</v>
      </c>
      <c r="H13" s="7">
        <v>8</v>
      </c>
      <c r="I13" s="7">
        <v>6</v>
      </c>
      <c r="J13" s="7">
        <v>9</v>
      </c>
      <c r="K13" s="7">
        <v>6</v>
      </c>
      <c r="L13" s="7">
        <v>8</v>
      </c>
      <c r="M13" s="7">
        <v>8</v>
      </c>
      <c r="N13" s="11">
        <f>(HLOOKUP(C13,$D$3:$M$16,COUNTA($D$3:D13),0)+SUM(D13:M13))/(COUNTA($D$4:$M$4)+1)</f>
        <v>7.8181818181818183</v>
      </c>
      <c r="O13" s="10" t="str">
        <f>IF(MIN(D13:M13)&gt;=5,"Đạt",IF(AND(COUNTIF(D13:M13,"&lt;5")=1,HLOOKUP(C13,$D$3:$M$16,COUNTA($D$3:D13),0)&gt;=5),"Thi lại","Hỏng"))</f>
        <v>Đạt</v>
      </c>
      <c r="P13" s="10" t="str">
        <f t="shared" si="0"/>
        <v/>
      </c>
      <c r="Q13" s="10" t="str">
        <f t="shared" si="1"/>
        <v>Khá</v>
      </c>
      <c r="R13" s="10">
        <f t="shared" si="2"/>
        <v>50000</v>
      </c>
    </row>
    <row r="14" spans="1:18" ht="15.75" x14ac:dyDescent="0.2">
      <c r="A14" s="4">
        <v>11</v>
      </c>
      <c r="B14" s="5" t="s">
        <v>36</v>
      </c>
      <c r="C14" s="6" t="s">
        <v>17</v>
      </c>
      <c r="D14" s="7">
        <v>6</v>
      </c>
      <c r="E14" s="7">
        <v>5</v>
      </c>
      <c r="F14" s="7">
        <v>7</v>
      </c>
      <c r="G14" s="7">
        <v>5</v>
      </c>
      <c r="H14" s="7">
        <v>6</v>
      </c>
      <c r="I14" s="7">
        <v>6</v>
      </c>
      <c r="J14" s="7">
        <v>8</v>
      </c>
      <c r="K14" s="7">
        <v>7</v>
      </c>
      <c r="L14" s="7">
        <v>8</v>
      </c>
      <c r="M14" s="7">
        <v>5</v>
      </c>
      <c r="N14" s="11">
        <f>(HLOOKUP(C14,$D$3:$M$16,COUNTA($D$3:D14),0)+SUM(D14:M14))/(COUNTA($D$4:$M$4)+1)</f>
        <v>6.1818181818181817</v>
      </c>
      <c r="O14" s="10" t="str">
        <f>IF(MIN(D14:M14)&gt;=5,"Đạt",IF(AND(COUNTIF(D14:M14,"&lt;5")=1,HLOOKUP(C14,$D$3:$M$16,COUNTA($D$3:D14),0)&gt;=5),"Thi lại","Hỏng"))</f>
        <v>Đạt</v>
      </c>
      <c r="P14" s="10" t="str">
        <f t="shared" si="0"/>
        <v/>
      </c>
      <c r="Q14" s="10" t="str">
        <f t="shared" si="1"/>
        <v>TB</v>
      </c>
      <c r="R14" s="10" t="str">
        <f t="shared" si="2"/>
        <v/>
      </c>
    </row>
    <row r="15" spans="1:18" ht="15.75" x14ac:dyDescent="0.2">
      <c r="A15" s="4">
        <v>12</v>
      </c>
      <c r="B15" s="5" t="s">
        <v>37</v>
      </c>
      <c r="C15" s="6" t="s">
        <v>18</v>
      </c>
      <c r="D15" s="7">
        <v>9</v>
      </c>
      <c r="E15" s="7">
        <v>6</v>
      </c>
      <c r="F15" s="7">
        <v>7</v>
      </c>
      <c r="G15" s="7">
        <v>7</v>
      </c>
      <c r="H15" s="7">
        <v>7</v>
      </c>
      <c r="I15" s="7">
        <v>8</v>
      </c>
      <c r="J15" s="7">
        <v>7</v>
      </c>
      <c r="K15" s="7">
        <v>3</v>
      </c>
      <c r="L15" s="7">
        <v>6</v>
      </c>
      <c r="M15" s="7">
        <v>5</v>
      </c>
      <c r="N15" s="11">
        <f>(HLOOKUP(C15,$D$3:$M$16,COUNTA($D$3:D15),0)+SUM(D15:M15))/(COUNTA($D$4:$M$4)+1)</f>
        <v>6.5454545454545459</v>
      </c>
      <c r="O15" s="10" t="str">
        <f>IF(MIN(D15:M15)&gt;=5,"Đạt",IF(AND(COUNTIF(D15:M15,"&lt;5")=1,HLOOKUP(C15,$D$3:$M$16,COUNTA($D$3:D15),0)&gt;=5),"Thi lại","Hỏng"))</f>
        <v>Thi lại</v>
      </c>
      <c r="P15" s="10" t="str">
        <f t="shared" si="0"/>
        <v>Pháp</v>
      </c>
      <c r="Q15" s="10" t="str">
        <f t="shared" si="1"/>
        <v/>
      </c>
      <c r="R15" s="10" t="str">
        <f t="shared" si="2"/>
        <v/>
      </c>
    </row>
    <row r="16" spans="1:18" ht="15.75" x14ac:dyDescent="0.2">
      <c r="A16" s="4">
        <v>13</v>
      </c>
      <c r="B16" s="5" t="s">
        <v>38</v>
      </c>
      <c r="C16" s="6" t="s">
        <v>23</v>
      </c>
      <c r="D16" s="7">
        <v>8</v>
      </c>
      <c r="E16" s="7">
        <v>6</v>
      </c>
      <c r="F16" s="7">
        <v>7</v>
      </c>
      <c r="G16" s="7">
        <v>5</v>
      </c>
      <c r="H16" s="7">
        <v>6</v>
      </c>
      <c r="I16" s="7">
        <v>7</v>
      </c>
      <c r="J16" s="7">
        <v>7</v>
      </c>
      <c r="K16" s="7">
        <v>6</v>
      </c>
      <c r="L16" s="7">
        <v>5</v>
      </c>
      <c r="M16" s="7">
        <v>9</v>
      </c>
      <c r="N16" s="11">
        <f>(HLOOKUP(C16,$D$3:$M$16,COUNTA($D$3:D16),0)+SUM(D16:M16))/(COUNTA($D$4:$M$4)+1)</f>
        <v>6.5454545454545459</v>
      </c>
      <c r="O16" s="10" t="str">
        <f>IF(MIN(D16:M16)&gt;=5,"Đạt",IF(AND(COUNTIF(D16:M16,"&lt;5")=1,HLOOKUP(C16,$D$3:$M$16,COUNTA($D$3:D16),0)&gt;=5),"Thi lại","Hỏng"))</f>
        <v>Đạt</v>
      </c>
      <c r="P16" s="10" t="str">
        <f t="shared" si="0"/>
        <v/>
      </c>
      <c r="Q16" s="10" t="str">
        <f t="shared" ref="Q5:Q16" si="3">IF(O16="Đạt",IF(AND(N16&gt;=5,N16&lt;7),"TB",IF(AND(N16&gt;=7,N16&lt;9),"Khá",IF(N16&gt;=9,"Giỏi",""))),"")</f>
        <v>TB</v>
      </c>
      <c r="R16" s="10" t="str">
        <f t="shared" si="2"/>
        <v/>
      </c>
    </row>
  </sheetData>
  <mergeCells count="4">
    <mergeCell ref="A1:Q1"/>
    <mergeCell ref="A2:A3"/>
    <mergeCell ref="D2:M2"/>
    <mergeCell ref="N2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2021-10-05T12:43:39Z</dcterms:created>
  <dcterms:modified xsi:type="dcterms:W3CDTF">2021-10-06T10:21:38Z</dcterms:modified>
</cp:coreProperties>
</file>