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i\Downloads\"/>
    </mc:Choice>
  </mc:AlternateContent>
  <xr:revisionPtr revIDLastSave="0" documentId="13_ncr:1_{2D13B99E-FA12-4AA5-8F6B-893CD56324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ẾT QUẢ TH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L21" i="1"/>
  <c r="N21" i="1" s="1"/>
  <c r="M21" i="1"/>
  <c r="M22" i="1"/>
  <c r="M23" i="1" s="1"/>
  <c r="M24" i="1" s="1"/>
  <c r="M25" i="1" s="1"/>
  <c r="M26" i="1" s="1"/>
  <c r="G52" i="1"/>
  <c r="H52" i="1"/>
  <c r="I52" i="1"/>
  <c r="F52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6" i="1"/>
  <c r="J52" i="1" s="1"/>
  <c r="N7" i="1"/>
  <c r="L8" i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M8" i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L22" i="1" l="1"/>
  <c r="O21" i="1"/>
  <c r="N19" i="1"/>
  <c r="N17" i="1"/>
  <c r="N11" i="1"/>
  <c r="N9" i="1"/>
  <c r="N16" i="1"/>
  <c r="N8" i="1"/>
  <c r="O14" i="1"/>
  <c r="N15" i="1"/>
  <c r="O13" i="1"/>
  <c r="N14" i="1"/>
  <c r="O20" i="1"/>
  <c r="O12" i="1"/>
  <c r="N13" i="1"/>
  <c r="O19" i="1"/>
  <c r="O11" i="1"/>
  <c r="N20" i="1"/>
  <c r="N12" i="1"/>
  <c r="O18" i="1"/>
  <c r="O10" i="1"/>
  <c r="O17" i="1"/>
  <c r="O9" i="1"/>
  <c r="N18" i="1"/>
  <c r="N10" i="1"/>
  <c r="O16" i="1"/>
  <c r="O8" i="1"/>
  <c r="O15" i="1"/>
  <c r="L23" i="1" l="1"/>
  <c r="N22" i="1"/>
  <c r="O22" i="1"/>
  <c r="N23" i="1" l="1"/>
  <c r="O23" i="1"/>
  <c r="L24" i="1"/>
  <c r="L25" i="1" l="1"/>
  <c r="N24" i="1"/>
  <c r="O24" i="1"/>
  <c r="N25" i="1" l="1"/>
  <c r="O25" i="1"/>
  <c r="L26" i="1"/>
  <c r="N26" i="1" l="1"/>
  <c r="O26" i="1"/>
  <c r="O37" i="1" l="1"/>
</calcChain>
</file>

<file path=xl/sharedStrings.xml><?xml version="1.0" encoding="utf-8"?>
<sst xmlns="http://schemas.openxmlformats.org/spreadsheetml/2006/main" count="209" uniqueCount="182">
  <si>
    <t>Mã SV</t>
  </si>
  <si>
    <t>Họ đệm</t>
  </si>
  <si>
    <t>Tên</t>
  </si>
  <si>
    <t>Tổng điểm</t>
  </si>
  <si>
    <t>B23DCCN477</t>
  </si>
  <si>
    <t>Bùi Văn</t>
  </si>
  <si>
    <t>Lâm</t>
  </si>
  <si>
    <t>B24DCCN469</t>
  </si>
  <si>
    <t>Đinh Quý</t>
  </si>
  <si>
    <t>Quang</t>
  </si>
  <si>
    <t>B23DCAT175</t>
  </si>
  <si>
    <t>Vũ Đình</t>
  </si>
  <si>
    <t>Long</t>
  </si>
  <si>
    <t>B23DCCN077</t>
  </si>
  <si>
    <t>Nguyễn Ngọc</t>
  </si>
  <si>
    <t>Bảo</t>
  </si>
  <si>
    <t>Trần Đức</t>
  </si>
  <si>
    <t>Hiếu</t>
  </si>
  <si>
    <t>Hùng</t>
  </si>
  <si>
    <t>Nguyễn Đức</t>
  </si>
  <si>
    <t>Anh</t>
  </si>
  <si>
    <t>Vinh</t>
  </si>
  <si>
    <t>Phúc</t>
  </si>
  <si>
    <t>Nghĩa</t>
  </si>
  <si>
    <t>B24DCCN072</t>
  </si>
  <si>
    <t>Dương Văn</t>
  </si>
  <si>
    <t>Chiến</t>
  </si>
  <si>
    <t>Nguyễn Minh</t>
  </si>
  <si>
    <t>Nguyễn Quốc</t>
  </si>
  <si>
    <t>Đạt</t>
  </si>
  <si>
    <t>Quân</t>
  </si>
  <si>
    <t>Duy</t>
  </si>
  <si>
    <t>Nguyễn Xuân</t>
  </si>
  <si>
    <t>B22DCAT302</t>
  </si>
  <si>
    <t>Trí</t>
  </si>
  <si>
    <t>Tiến</t>
  </si>
  <si>
    <t>Hoàng</t>
  </si>
  <si>
    <t>Đỗ Thành</t>
  </si>
  <si>
    <t>Lê Minh</t>
  </si>
  <si>
    <t>Công</t>
  </si>
  <si>
    <t>Dũng</t>
  </si>
  <si>
    <t>Minh</t>
  </si>
  <si>
    <t>Nguyễn Anh</t>
  </si>
  <si>
    <t>Tuấn</t>
  </si>
  <si>
    <t>Nguyễn Tiến</t>
  </si>
  <si>
    <t>Thắng</t>
  </si>
  <si>
    <t>Nam</t>
  </si>
  <si>
    <t>Huy</t>
  </si>
  <si>
    <t>Dương</t>
  </si>
  <si>
    <t>Nguyễn Lê</t>
  </si>
  <si>
    <t>Thiên</t>
  </si>
  <si>
    <t>Hưng</t>
  </si>
  <si>
    <t>Hải</t>
  </si>
  <si>
    <t>San</t>
  </si>
  <si>
    <t>Sơn</t>
  </si>
  <si>
    <t>Hoàng Minh</t>
  </si>
  <si>
    <t>Đức</t>
  </si>
  <si>
    <t>Trần Duy</t>
  </si>
  <si>
    <t>Trung</t>
  </si>
  <si>
    <t>Trọng</t>
  </si>
  <si>
    <t>Hoàng Đức</t>
  </si>
  <si>
    <t>Bài 1</t>
  </si>
  <si>
    <t>Bài 2</t>
  </si>
  <si>
    <t>Bài 3</t>
  </si>
  <si>
    <t>Bài 4</t>
  </si>
  <si>
    <t>HỌC VIỆN CÔNG NGHỆ BƯU CHÍNH VIỄN THÔNG</t>
  </si>
  <si>
    <t>KHOA</t>
  </si>
  <si>
    <t>CÔNG NGHỆ THÔNG TIN I</t>
  </si>
  <si>
    <t>Kỳ thi:</t>
  </si>
  <si>
    <t>BẢNG ĐIỂM DỰ THI</t>
  </si>
  <si>
    <t>Trung bình</t>
  </si>
  <si>
    <t>Số lượng</t>
  </si>
  <si>
    <t>Min</t>
  </si>
  <si>
    <t>Max</t>
  </si>
  <si>
    <t>Label</t>
  </si>
  <si>
    <t>Tổng</t>
  </si>
  <si>
    <t>Chọn đội tuyển Olympic Tin học và ICPC năm 2025</t>
  </si>
  <si>
    <t>Ngày thi: 28 tháng 09 năm 2025</t>
  </si>
  <si>
    <t>Hạng</t>
  </si>
  <si>
    <t>B25DCCN595</t>
  </si>
  <si>
    <t>B24DCCN325</t>
  </si>
  <si>
    <t>B25DCCN344</t>
  </si>
  <si>
    <t>B25DCCN559</t>
  </si>
  <si>
    <t>B25DCCN546</t>
  </si>
  <si>
    <t>B25DCCN501</t>
  </si>
  <si>
    <t>B25DCAT065</t>
  </si>
  <si>
    <t>B25DCTN102</t>
  </si>
  <si>
    <t>B25DCCE293</t>
  </si>
  <si>
    <t>B23DCCE030</t>
  </si>
  <si>
    <t>B25DCCN599</t>
  </si>
  <si>
    <t>B25DCCE232</t>
  </si>
  <si>
    <t>B22DCPT166</t>
  </si>
  <si>
    <t>B25DCKH038</t>
  </si>
  <si>
    <t>B25DCCN505</t>
  </si>
  <si>
    <t>B22DCCN371</t>
  </si>
  <si>
    <t>B25DCAT152</t>
  </si>
  <si>
    <t>B21DCCN288</t>
  </si>
  <si>
    <t>B23DCAT320</t>
  </si>
  <si>
    <t>B25DCKH045</t>
  </si>
  <si>
    <t>B25DCCN614</t>
  </si>
  <si>
    <t>B25DCKH143</t>
  </si>
  <si>
    <t>B23DCCN752</t>
  </si>
  <si>
    <t>B24DCCN260</t>
  </si>
  <si>
    <t>B25DCCN341</t>
  </si>
  <si>
    <t>B25DCCE196</t>
  </si>
  <si>
    <t>B25DCKH107</t>
  </si>
  <si>
    <t>B25DCKH108</t>
  </si>
  <si>
    <t>B25DCCN376</t>
  </si>
  <si>
    <t>B25DCKH073</t>
  </si>
  <si>
    <t>B25DCCN437</t>
  </si>
  <si>
    <t>B25DCCN291</t>
  </si>
  <si>
    <t>B25DCCN178</t>
  </si>
  <si>
    <t>B25DCCN083</t>
  </si>
  <si>
    <t>B25DCCN162</t>
  </si>
  <si>
    <t>B25DCCN116</t>
  </si>
  <si>
    <t>B25DCKH101</t>
  </si>
  <si>
    <t>B25DCCN046</t>
  </si>
  <si>
    <t>B25DCCN112</t>
  </si>
  <si>
    <t>B25DCCE246</t>
  </si>
  <si>
    <t>Ninh Đức</t>
  </si>
  <si>
    <t>Tạ Thế</t>
  </si>
  <si>
    <t>Đỗ Hoàng Thanh</t>
  </si>
  <si>
    <t>Bùi Đàm</t>
  </si>
  <si>
    <t>Nhữ Thành</t>
  </si>
  <si>
    <t>Ngô Ngọc</t>
  </si>
  <si>
    <t>Đỗ Hoàng</t>
  </si>
  <si>
    <t>Lương Nguyễn Duy</t>
  </si>
  <si>
    <t>Bùi Huy</t>
  </si>
  <si>
    <t>Trịnh Mạnh</t>
  </si>
  <si>
    <t>Nguyễn Khắc</t>
  </si>
  <si>
    <t>Nguyễn Tùng</t>
  </si>
  <si>
    <t>Hoàng Hoàng</t>
  </si>
  <si>
    <t>Đặng Minh</t>
  </si>
  <si>
    <t>Dương Trọng</t>
  </si>
  <si>
    <t>Nguyễn Gia</t>
  </si>
  <si>
    <t>Nguyễn Thành</t>
  </si>
  <si>
    <t>Trần Đại</t>
  </si>
  <si>
    <t>Cao Nam Vĩnh</t>
  </si>
  <si>
    <t>Lê Trần Trường</t>
  </si>
  <si>
    <t>Hà Nguyễn Minh</t>
  </si>
  <si>
    <t>Phan Quốc</t>
  </si>
  <si>
    <t>Đào Trung</t>
  </si>
  <si>
    <t>Bùi Đức</t>
  </si>
  <si>
    <t>Nguyễn Hồng</t>
  </si>
  <si>
    <t>Đậu Bá Bảo</t>
  </si>
  <si>
    <t>Khôi</t>
  </si>
  <si>
    <t>Vũ</t>
  </si>
  <si>
    <t>Phát</t>
  </si>
  <si>
    <t>Lộc</t>
  </si>
  <si>
    <t>Lớp</t>
  </si>
  <si>
    <t>D25CQCN01-B</t>
  </si>
  <si>
    <t>D24CTCN01-B</t>
  </si>
  <si>
    <t>D25CQCN03-B</t>
  </si>
  <si>
    <t>D23CTCN01-B</t>
  </si>
  <si>
    <t>D25CQCN09-B</t>
  </si>
  <si>
    <t>D25CQCN07-B</t>
  </si>
  <si>
    <t>D25CQCN06-B</t>
  </si>
  <si>
    <t>D25CQAT01-B</t>
  </si>
  <si>
    <t>D25CQTN03-B</t>
  </si>
  <si>
    <t>D25CQCE06-B</t>
  </si>
  <si>
    <t>D23CQCE06-B</t>
  </si>
  <si>
    <t>D23CQCE02-B</t>
  </si>
  <si>
    <t>D25CQCN05-B</t>
  </si>
  <si>
    <t>D25CQCE01-B</t>
  </si>
  <si>
    <t>D22PTDPT1</t>
  </si>
  <si>
    <t>D25CQKH02-B</t>
  </si>
  <si>
    <t>D25CQCN10-B</t>
  </si>
  <si>
    <t>D22CNPM06</t>
  </si>
  <si>
    <t>D25CQAT04-B</t>
  </si>
  <si>
    <t>D21HTTT6</t>
  </si>
  <si>
    <t>D23CTAT01-B</t>
  </si>
  <si>
    <t>D25CQKH03-B</t>
  </si>
  <si>
    <t>D23CQCN07-B</t>
  </si>
  <si>
    <t>D24CQCN06-B</t>
  </si>
  <si>
    <t>E22HTTT</t>
  </si>
  <si>
    <t>D25CQCN11-B</t>
  </si>
  <si>
    <t>D25CQCE07-B</t>
  </si>
  <si>
    <t>D25CQCN02-B</t>
  </si>
  <si>
    <t>D25CQKH01-B</t>
  </si>
  <si>
    <t>D25CQCN08-B</t>
  </si>
  <si>
    <t>*Ghi chú:
1. 27 bạn có điểm thi &gt; 100 được chọn vào Đội tuyển
2. Điểm từng câu của các bạn được làm tròn về phần nguyên. 
3. Có 04 cột ứng với điểm số 6 bài. Điểm số mỗi bài được làm tròn về số nguyên
- Trường hợp sinh viên có làm bài đó, nhưng không đúng test nào: Cột tương ứng ghi điểm 0
- Trường hợp sinh viên không làm bài đó: Cột điểm tương ứng với bài đó không ghi gì</t>
  </si>
  <si>
    <t xml:space="preserve">Danh sách gồm 46 sinh viên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</si>
</sst>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0"/>
      <color rgb="FF000000"/>
      <name val="Times New Roman"/>
      <charset val="204"/>
    </font>
    <font>
      <b/>
      <sz val="13"/>
      <name val="Times New Roman"/>
      <family val="1"/>
    </font>
    <font>
      <sz val="13"/>
      <color rgb="FF000000"/>
      <name val="Times New Roman"/>
      <family val="1"/>
    </font>
    <font>
      <sz val="13"/>
      <name val="Times New Roman"/>
      <family val="1"/>
    </font>
    <font>
      <b/>
      <sz val="13"/>
      <color rgb="FF000099"/>
      <name val="Times New Roman"/>
      <family val="1"/>
    </font>
    <font>
      <b/>
      <sz val="13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i/>
      <sz val="13"/>
      <color rgb="FF000000"/>
      <name val="Times New Roman"/>
      <family val="1"/>
    </font>
    <font>
      <i/>
      <sz val="13"/>
      <color rgb="FF000000"/>
      <name val="Times New Roman"/>
      <family val="1"/>
    </font>
    <font>
      <b/>
      <sz val="16"/>
      <color rgb="FF000000"/>
      <name val="Times New Roman"/>
      <family val="1"/>
    </font>
    <font>
      <sz val="10"/>
      <color rgb="FF000000"/>
      <name val="Times New Roman"/>
      <family val="1"/>
    </font>
    <font>
      <b/>
      <sz val="13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/>
  </cellStyleXfs>
  <cellXfs count="41"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shrinkToFit="1"/>
    </xf>
    <xf numFmtId="164" fontId="2" fillId="3" borderId="1" xfId="0" applyNumberFormat="1" applyFont="1" applyFill="1" applyBorder="1" applyAlignment="1">
      <alignment horizontal="center" vertical="center" shrinkToFit="1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left" vertical="center" wrapText="1"/>
    </xf>
    <xf numFmtId="1" fontId="12" fillId="3" borderId="1" xfId="0" applyNumberFormat="1" applyFont="1" applyFill="1" applyBorder="1" applyAlignment="1">
      <alignment horizontal="center" vertical="center" shrinkToFit="1"/>
    </xf>
    <xf numFmtId="164" fontId="12" fillId="3" borderId="1" xfId="0" applyNumberFormat="1" applyFont="1" applyFill="1" applyBorder="1" applyAlignment="1">
      <alignment horizontal="center" vertical="center" shrinkToFit="1"/>
    </xf>
    <xf numFmtId="0" fontId="2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1" fontId="2" fillId="4" borderId="1" xfId="0" applyNumberFormat="1" applyFont="1" applyFill="1" applyBorder="1" applyAlignment="1">
      <alignment horizontal="center" vertical="center" shrinkToFit="1"/>
    </xf>
    <xf numFmtId="164" fontId="2" fillId="4" borderId="1" xfId="0" applyNumberFormat="1" applyFont="1" applyFill="1" applyBorder="1" applyAlignment="1">
      <alignment horizontal="center" vertical="center" shrinkToFit="1"/>
    </xf>
    <xf numFmtId="1" fontId="4" fillId="4" borderId="1" xfId="0" applyNumberFormat="1" applyFont="1" applyFill="1" applyBorder="1" applyAlignment="1">
      <alignment horizontal="center" vertical="center" shrinkToFit="1"/>
    </xf>
    <xf numFmtId="0" fontId="2" fillId="4" borderId="1" xfId="0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left" vertical="center" wrapText="1"/>
    </xf>
  </cellXfs>
  <cellStyles count="2">
    <cellStyle name="Normal" xfId="0" builtinId="0"/>
    <cellStyle name="Normal 2" xfId="1" xr:uid="{4117F886-0F90-4662-A2DB-7770C79F7A0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PHỔ</a:t>
            </a:r>
            <a:r>
              <a:rPr lang="en-US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ĐIỂM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'KẾT QUẢ THI'!$O$6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'KẾT QUẢ THI'!$N$7:$N$26</c:f>
              <c:strCache>
                <c:ptCount val="20"/>
                <c:pt idx="0">
                  <c:v>1 - 20</c:v>
                </c:pt>
                <c:pt idx="1">
                  <c:v>21 - 40</c:v>
                </c:pt>
                <c:pt idx="2">
                  <c:v>41 - 60</c:v>
                </c:pt>
                <c:pt idx="3">
                  <c:v>61 - 80</c:v>
                </c:pt>
                <c:pt idx="4">
                  <c:v>81 - 100</c:v>
                </c:pt>
                <c:pt idx="5">
                  <c:v>101 - 120</c:v>
                </c:pt>
                <c:pt idx="6">
                  <c:v>121 - 140</c:v>
                </c:pt>
                <c:pt idx="7">
                  <c:v>141 - 160</c:v>
                </c:pt>
                <c:pt idx="8">
                  <c:v>161 - 180</c:v>
                </c:pt>
                <c:pt idx="9">
                  <c:v>181 - 200</c:v>
                </c:pt>
                <c:pt idx="10">
                  <c:v>201 - 220</c:v>
                </c:pt>
                <c:pt idx="11">
                  <c:v>221 - 240</c:v>
                </c:pt>
                <c:pt idx="12">
                  <c:v>241 - 260</c:v>
                </c:pt>
                <c:pt idx="13">
                  <c:v>261 - 280</c:v>
                </c:pt>
                <c:pt idx="14">
                  <c:v>281 - 300</c:v>
                </c:pt>
                <c:pt idx="15">
                  <c:v>301 - 320</c:v>
                </c:pt>
                <c:pt idx="16">
                  <c:v>321 - 340</c:v>
                </c:pt>
                <c:pt idx="17">
                  <c:v>341 - 360</c:v>
                </c:pt>
                <c:pt idx="18">
                  <c:v>361 - 380</c:v>
                </c:pt>
                <c:pt idx="19">
                  <c:v>381 - 400</c:v>
                </c:pt>
              </c:strCache>
            </c:strRef>
          </c:cat>
          <c:val>
            <c:numRef>
              <c:f>'KẾT QUẢ THI'!$O$7:$O$26</c:f>
              <c:numCache>
                <c:formatCode>General</c:formatCode>
                <c:ptCount val="20"/>
                <c:pt idx="0">
                  <c:v>7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6</c:v>
                </c:pt>
                <c:pt idx="6">
                  <c:v>2</c:v>
                </c:pt>
                <c:pt idx="7">
                  <c:v>7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0-4145-A97D-A2F838F80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928719"/>
        <c:axId val="704924399"/>
      </c:barChart>
      <c:catAx>
        <c:axId val="70492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4924399"/>
        <c:crosses val="autoZero"/>
        <c:auto val="1"/>
        <c:lblAlgn val="ctr"/>
        <c:lblOffset val="100"/>
        <c:noMultiLvlLbl val="0"/>
      </c:catAx>
      <c:valAx>
        <c:axId val="70492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492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601980</xdr:colOff>
      <xdr:row>4</xdr:row>
      <xdr:rowOff>201930</xdr:rowOff>
    </xdr:from>
    <xdr:to>
      <xdr:col>21</xdr:col>
      <xdr:colOff>487680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FCA4F-D68D-F106-0EDF-AD83E7850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"/>
  <sheetViews>
    <sheetView tabSelected="1" workbookViewId="0">
      <selection activeCell="A55" sqref="A55:C55"/>
    </sheetView>
  </sheetViews>
  <sheetFormatPr defaultRowHeight="19.95" customHeight="1" x14ac:dyDescent="0.25"/>
  <cols>
    <col min="1" max="1" width="8.88671875" style="1"/>
    <col min="2" max="2" width="16.6640625" style="2" customWidth="1"/>
    <col min="3" max="3" width="22" style="1" customWidth="1"/>
    <col min="4" max="4" width="10" style="1" customWidth="1"/>
    <col min="5" max="5" width="18.109375" style="1" customWidth="1"/>
    <col min="6" max="7" width="10" style="1" customWidth="1"/>
    <col min="8" max="8" width="10.44140625" style="1" customWidth="1"/>
    <col min="9" max="9" width="9.5546875" style="1" customWidth="1"/>
    <col min="10" max="10" width="13.88671875" style="1" customWidth="1"/>
    <col min="11" max="11" width="8.88671875" style="1"/>
    <col min="12" max="12" width="11.109375" style="1" customWidth="1"/>
    <col min="13" max="13" width="11.44140625" style="1" customWidth="1"/>
    <col min="14" max="14" width="10.77734375" style="1" customWidth="1"/>
    <col min="15" max="15" width="9.77734375" style="1" customWidth="1"/>
    <col min="16" max="16384" width="8.88671875" style="1"/>
  </cols>
  <sheetData>
    <row r="1" spans="1:15" ht="19.95" customHeight="1" x14ac:dyDescent="0.25">
      <c r="A1" s="6"/>
      <c r="B1" s="12" t="s">
        <v>65</v>
      </c>
      <c r="C1" s="12"/>
      <c r="D1" s="12"/>
      <c r="E1" s="12"/>
      <c r="F1" s="18"/>
      <c r="G1" s="13" t="s">
        <v>69</v>
      </c>
      <c r="H1" s="13"/>
      <c r="I1" s="13"/>
      <c r="J1" s="13"/>
    </row>
    <row r="2" spans="1:15" ht="19.95" customHeight="1" x14ac:dyDescent="0.25">
      <c r="B2" s="7" t="s">
        <v>66</v>
      </c>
      <c r="C2" s="17" t="s">
        <v>67</v>
      </c>
      <c r="D2" s="17"/>
      <c r="E2" s="10"/>
      <c r="G2" s="13"/>
      <c r="H2" s="13"/>
      <c r="I2" s="13"/>
      <c r="J2" s="13"/>
    </row>
    <row r="3" spans="1:15" ht="19.95" customHeight="1" x14ac:dyDescent="0.25">
      <c r="B3" s="7" t="s">
        <v>68</v>
      </c>
      <c r="C3" s="19" t="s">
        <v>76</v>
      </c>
      <c r="D3" s="19"/>
      <c r="E3" s="19"/>
      <c r="F3" s="19"/>
      <c r="G3" s="14" t="s">
        <v>77</v>
      </c>
      <c r="H3" s="14"/>
      <c r="I3" s="14"/>
      <c r="J3" s="14"/>
    </row>
    <row r="5" spans="1:15" ht="19.95" customHeight="1" x14ac:dyDescent="0.25">
      <c r="A5" s="3" t="s">
        <v>78</v>
      </c>
      <c r="B5" s="4" t="s">
        <v>0</v>
      </c>
      <c r="C5" s="4" t="s">
        <v>1</v>
      </c>
      <c r="D5" s="4" t="s">
        <v>2</v>
      </c>
      <c r="E5" s="4" t="s">
        <v>149</v>
      </c>
      <c r="F5" s="4" t="s">
        <v>61</v>
      </c>
      <c r="G5" s="4" t="s">
        <v>62</v>
      </c>
      <c r="H5" s="4" t="s">
        <v>63</v>
      </c>
      <c r="I5" s="4" t="s">
        <v>64</v>
      </c>
      <c r="J5" s="4" t="s">
        <v>3</v>
      </c>
    </row>
    <row r="6" spans="1:15" ht="19.95" customHeight="1" x14ac:dyDescent="0.25">
      <c r="A6" s="20">
        <v>1</v>
      </c>
      <c r="B6" s="21" t="s">
        <v>79</v>
      </c>
      <c r="C6" s="22" t="s">
        <v>55</v>
      </c>
      <c r="D6" s="23" t="s">
        <v>56</v>
      </c>
      <c r="E6" s="24" t="s">
        <v>150</v>
      </c>
      <c r="F6" s="25">
        <v>100</v>
      </c>
      <c r="G6" s="25">
        <v>85</v>
      </c>
      <c r="H6" s="25">
        <v>65</v>
      </c>
      <c r="I6" s="26">
        <v>20</v>
      </c>
      <c r="J6" s="30">
        <f>SUM(F6:I6)</f>
        <v>270</v>
      </c>
      <c r="L6" s="2" t="s">
        <v>72</v>
      </c>
      <c r="M6" s="2" t="s">
        <v>73</v>
      </c>
      <c r="N6" s="8" t="s">
        <v>74</v>
      </c>
      <c r="O6" s="8" t="s">
        <v>71</v>
      </c>
    </row>
    <row r="7" spans="1:15" ht="19.95" customHeight="1" x14ac:dyDescent="0.25">
      <c r="A7" s="27">
        <f>A6+1</f>
        <v>2</v>
      </c>
      <c r="B7" s="24" t="s">
        <v>80</v>
      </c>
      <c r="C7" s="22" t="s">
        <v>44</v>
      </c>
      <c r="D7" s="23" t="s">
        <v>145</v>
      </c>
      <c r="E7" s="24" t="s">
        <v>151</v>
      </c>
      <c r="F7" s="25">
        <v>100</v>
      </c>
      <c r="G7" s="25">
        <v>100</v>
      </c>
      <c r="H7" s="25">
        <v>45</v>
      </c>
      <c r="I7" s="26"/>
      <c r="J7" s="30">
        <f>SUM(F7:I7)</f>
        <v>245</v>
      </c>
      <c r="L7" s="2">
        <v>1</v>
      </c>
      <c r="M7" s="2">
        <v>20</v>
      </c>
      <c r="N7" s="5" t="str">
        <f>L7 &amp; " - " &amp; M7</f>
        <v>1 - 20</v>
      </c>
      <c r="O7" s="5">
        <f>COUNTIFS($J$6:$J$51,"&gt;="&amp;0,$J$6:$J$51,"&lt;="&amp;M7)</f>
        <v>7</v>
      </c>
    </row>
    <row r="8" spans="1:15" ht="19.95" customHeight="1" x14ac:dyDescent="0.25">
      <c r="A8" s="27">
        <f t="shared" ref="A8:A51" si="0">A7+1</f>
        <v>3</v>
      </c>
      <c r="B8" s="24" t="s">
        <v>81</v>
      </c>
      <c r="C8" s="22" t="s">
        <v>119</v>
      </c>
      <c r="D8" s="23" t="s">
        <v>46</v>
      </c>
      <c r="E8" s="24" t="s">
        <v>152</v>
      </c>
      <c r="F8" s="25">
        <v>100</v>
      </c>
      <c r="G8" s="25">
        <v>70</v>
      </c>
      <c r="H8" s="25">
        <v>45</v>
      </c>
      <c r="I8" s="26">
        <v>21.2</v>
      </c>
      <c r="J8" s="31">
        <f>SUM(F8:I8)</f>
        <v>236.2</v>
      </c>
      <c r="L8" s="2">
        <f>L7+20</f>
        <v>21</v>
      </c>
      <c r="M8" s="2">
        <f>M7+20</f>
        <v>40</v>
      </c>
      <c r="N8" s="5" t="str">
        <f t="shared" ref="N8:N35" si="1">L8 &amp; " - " &amp; M8</f>
        <v>21 - 40</v>
      </c>
      <c r="O8" s="5">
        <f>COUNTIFS($J$6:$J$51,"&gt;="&amp;L8,$J$6:$J$51,"&lt;="&amp;M8)</f>
        <v>2</v>
      </c>
    </row>
    <row r="9" spans="1:15" ht="19.95" customHeight="1" x14ac:dyDescent="0.25">
      <c r="A9" s="27">
        <f t="shared" si="0"/>
        <v>4</v>
      </c>
      <c r="B9" s="24" t="s">
        <v>4</v>
      </c>
      <c r="C9" s="22" t="s">
        <v>5</v>
      </c>
      <c r="D9" s="23" t="s">
        <v>6</v>
      </c>
      <c r="E9" s="24" t="s">
        <v>153</v>
      </c>
      <c r="F9" s="25">
        <v>100</v>
      </c>
      <c r="G9" s="25">
        <v>100</v>
      </c>
      <c r="H9" s="25">
        <v>30</v>
      </c>
      <c r="I9" s="26"/>
      <c r="J9" s="30">
        <f>SUM(F9:I9)</f>
        <v>230</v>
      </c>
      <c r="L9" s="2">
        <f t="shared" ref="L9:L36" si="2">L8+20</f>
        <v>41</v>
      </c>
      <c r="M9" s="2">
        <f t="shared" ref="M9:M36" si="3">M8+20</f>
        <v>60</v>
      </c>
      <c r="N9" s="5" t="str">
        <f t="shared" si="1"/>
        <v>41 - 60</v>
      </c>
      <c r="O9" s="5">
        <f>COUNTIFS($J$6:$J$51,"&gt;="&amp;L9,$J$6:$J$51,"&lt;="&amp;M9)</f>
        <v>4</v>
      </c>
    </row>
    <row r="10" spans="1:15" ht="19.95" customHeight="1" x14ac:dyDescent="0.25">
      <c r="A10" s="27">
        <f t="shared" si="0"/>
        <v>5</v>
      </c>
      <c r="B10" s="24" t="s">
        <v>82</v>
      </c>
      <c r="C10" s="22" t="s">
        <v>42</v>
      </c>
      <c r="D10" s="23" t="s">
        <v>146</v>
      </c>
      <c r="E10" s="24" t="s">
        <v>154</v>
      </c>
      <c r="F10" s="25">
        <v>100</v>
      </c>
      <c r="G10" s="28">
        <v>70</v>
      </c>
      <c r="H10" s="25">
        <v>45</v>
      </c>
      <c r="I10" s="26">
        <v>1</v>
      </c>
      <c r="J10" s="30">
        <f>SUM(F10:I10)</f>
        <v>216</v>
      </c>
      <c r="L10" s="2">
        <f t="shared" si="2"/>
        <v>61</v>
      </c>
      <c r="M10" s="2">
        <f t="shared" si="3"/>
        <v>80</v>
      </c>
      <c r="N10" s="5" t="str">
        <f t="shared" si="1"/>
        <v>61 - 80</v>
      </c>
      <c r="O10" s="5">
        <f>COUNTIFS($J$6:$J$51,"&gt;="&amp;L10,$J$6:$J$51,"&lt;="&amp;M10)</f>
        <v>1</v>
      </c>
    </row>
    <row r="11" spans="1:15" ht="19.95" customHeight="1" x14ac:dyDescent="0.25">
      <c r="A11" s="27">
        <f t="shared" si="0"/>
        <v>6</v>
      </c>
      <c r="B11" s="24" t="s">
        <v>83</v>
      </c>
      <c r="C11" s="22" t="s">
        <v>120</v>
      </c>
      <c r="D11" s="23" t="s">
        <v>21</v>
      </c>
      <c r="E11" s="24" t="s">
        <v>155</v>
      </c>
      <c r="F11" s="25">
        <v>100</v>
      </c>
      <c r="G11" s="28">
        <v>50</v>
      </c>
      <c r="H11" s="25">
        <v>45</v>
      </c>
      <c r="I11" s="26">
        <v>7.6</v>
      </c>
      <c r="J11" s="30">
        <f>SUM(F11:I11)</f>
        <v>202.6</v>
      </c>
      <c r="L11" s="2">
        <f t="shared" si="2"/>
        <v>81</v>
      </c>
      <c r="M11" s="2">
        <f t="shared" si="3"/>
        <v>100</v>
      </c>
      <c r="N11" s="5" t="str">
        <f t="shared" si="1"/>
        <v>81 - 100</v>
      </c>
      <c r="O11" s="5">
        <f>COUNTIFS($J$6:$J$51,"&gt;="&amp;L11,$J$6:$J$51,"&lt;="&amp;M11)</f>
        <v>5</v>
      </c>
    </row>
    <row r="12" spans="1:15" ht="19.95" customHeight="1" x14ac:dyDescent="0.25">
      <c r="A12" s="27">
        <f t="shared" si="0"/>
        <v>7</v>
      </c>
      <c r="B12" s="24" t="s">
        <v>84</v>
      </c>
      <c r="C12" s="22" t="s">
        <v>37</v>
      </c>
      <c r="D12" s="23" t="s">
        <v>59</v>
      </c>
      <c r="E12" s="24" t="s">
        <v>156</v>
      </c>
      <c r="F12" s="25">
        <v>100</v>
      </c>
      <c r="G12" s="25">
        <v>50</v>
      </c>
      <c r="H12" s="25">
        <v>45</v>
      </c>
      <c r="I12" s="26">
        <v>0.2</v>
      </c>
      <c r="J12" s="30">
        <f>SUM(F12:I12)</f>
        <v>195.2</v>
      </c>
      <c r="L12" s="2">
        <f t="shared" si="2"/>
        <v>101</v>
      </c>
      <c r="M12" s="2">
        <f t="shared" si="3"/>
        <v>120</v>
      </c>
      <c r="N12" s="5" t="str">
        <f t="shared" si="1"/>
        <v>101 - 120</v>
      </c>
      <c r="O12" s="5">
        <f>COUNTIFS($J$6:$J$51,"&gt;="&amp;L12,$J$6:$J$51,"&lt;="&amp;M12)</f>
        <v>6</v>
      </c>
    </row>
    <row r="13" spans="1:15" ht="19.95" customHeight="1" x14ac:dyDescent="0.25">
      <c r="A13" s="27">
        <f t="shared" si="0"/>
        <v>8</v>
      </c>
      <c r="B13" s="24" t="s">
        <v>7</v>
      </c>
      <c r="C13" s="22" t="s">
        <v>8</v>
      </c>
      <c r="D13" s="23" t="s">
        <v>9</v>
      </c>
      <c r="E13" s="24" t="s">
        <v>151</v>
      </c>
      <c r="F13" s="25">
        <v>100</v>
      </c>
      <c r="G13" s="25">
        <v>50</v>
      </c>
      <c r="H13" s="25">
        <v>45</v>
      </c>
      <c r="I13" s="26">
        <v>0</v>
      </c>
      <c r="J13" s="30">
        <f>SUM(F13:I13)</f>
        <v>195</v>
      </c>
      <c r="L13" s="2">
        <f t="shared" si="2"/>
        <v>121</v>
      </c>
      <c r="M13" s="2">
        <f t="shared" si="3"/>
        <v>140</v>
      </c>
      <c r="N13" s="5" t="str">
        <f t="shared" si="1"/>
        <v>121 - 140</v>
      </c>
      <c r="O13" s="5">
        <f>COUNTIFS($J$6:$J$51,"&gt;="&amp;L13,$J$6:$J$51,"&lt;="&amp;M13)</f>
        <v>2</v>
      </c>
    </row>
    <row r="14" spans="1:15" ht="19.95" customHeight="1" x14ac:dyDescent="0.25">
      <c r="A14" s="27">
        <f t="shared" si="0"/>
        <v>9</v>
      </c>
      <c r="B14" s="24" t="s">
        <v>85</v>
      </c>
      <c r="C14" s="22" t="s">
        <v>121</v>
      </c>
      <c r="D14" s="23" t="s">
        <v>52</v>
      </c>
      <c r="E14" s="24" t="s">
        <v>157</v>
      </c>
      <c r="F14" s="25">
        <v>100</v>
      </c>
      <c r="G14" s="25">
        <v>50</v>
      </c>
      <c r="H14" s="25">
        <v>45</v>
      </c>
      <c r="I14" s="26"/>
      <c r="J14" s="30">
        <f>SUM(F14:I14)</f>
        <v>195</v>
      </c>
      <c r="L14" s="2">
        <f t="shared" si="2"/>
        <v>141</v>
      </c>
      <c r="M14" s="2">
        <f t="shared" si="3"/>
        <v>160</v>
      </c>
      <c r="N14" s="5" t="str">
        <f t="shared" si="1"/>
        <v>141 - 160</v>
      </c>
      <c r="O14" s="5">
        <f>COUNTIFS($J$6:$J$51,"&gt;="&amp;L14,$J$6:$J$51,"&lt;="&amp;M14)</f>
        <v>7</v>
      </c>
    </row>
    <row r="15" spans="1:15" ht="19.95" customHeight="1" x14ac:dyDescent="0.25">
      <c r="A15" s="27">
        <f t="shared" si="0"/>
        <v>10</v>
      </c>
      <c r="B15" s="24" t="s">
        <v>86</v>
      </c>
      <c r="C15" s="22" t="s">
        <v>122</v>
      </c>
      <c r="D15" s="23" t="s">
        <v>30</v>
      </c>
      <c r="E15" s="24" t="s">
        <v>158</v>
      </c>
      <c r="F15" s="25">
        <v>100</v>
      </c>
      <c r="G15" s="25">
        <v>90</v>
      </c>
      <c r="H15" s="25">
        <v>0</v>
      </c>
      <c r="I15" s="26">
        <v>1</v>
      </c>
      <c r="J15" s="30">
        <f>SUM(F15:I15)</f>
        <v>191</v>
      </c>
      <c r="L15" s="2">
        <f t="shared" si="2"/>
        <v>161</v>
      </c>
      <c r="M15" s="2">
        <f t="shared" si="3"/>
        <v>180</v>
      </c>
      <c r="N15" s="5" t="str">
        <f t="shared" si="1"/>
        <v>161 - 180</v>
      </c>
      <c r="O15" s="5">
        <f>COUNTIFS($J$6:$J$51,"&gt;="&amp;L15,$J$6:$J$51,"&lt;="&amp;M15)</f>
        <v>1</v>
      </c>
    </row>
    <row r="16" spans="1:15" ht="19.95" customHeight="1" x14ac:dyDescent="0.25">
      <c r="A16" s="27">
        <f t="shared" si="0"/>
        <v>11</v>
      </c>
      <c r="B16" s="24" t="s">
        <v>87</v>
      </c>
      <c r="C16" s="22" t="s">
        <v>123</v>
      </c>
      <c r="D16" s="23" t="s">
        <v>29</v>
      </c>
      <c r="E16" s="24" t="s">
        <v>159</v>
      </c>
      <c r="F16" s="25">
        <v>100</v>
      </c>
      <c r="G16" s="25">
        <v>45</v>
      </c>
      <c r="H16" s="25">
        <v>45</v>
      </c>
      <c r="I16" s="26"/>
      <c r="J16" s="30">
        <f>SUM(F16:I16)</f>
        <v>190</v>
      </c>
      <c r="L16" s="2">
        <f t="shared" si="2"/>
        <v>181</v>
      </c>
      <c r="M16" s="2">
        <f t="shared" si="3"/>
        <v>200</v>
      </c>
      <c r="N16" s="5" t="str">
        <f t="shared" si="1"/>
        <v>181 - 200</v>
      </c>
      <c r="O16" s="5">
        <f>COUNTIFS($J$6:$J$51,"&gt;="&amp;L16,$J$6:$J$51,"&lt;="&amp;M16)</f>
        <v>5</v>
      </c>
    </row>
    <row r="17" spans="1:15" ht="19.95" customHeight="1" x14ac:dyDescent="0.25">
      <c r="A17" s="27">
        <f t="shared" si="0"/>
        <v>12</v>
      </c>
      <c r="B17" s="24" t="s">
        <v>88</v>
      </c>
      <c r="C17" s="22" t="s">
        <v>27</v>
      </c>
      <c r="D17" s="23" t="s">
        <v>17</v>
      </c>
      <c r="E17" s="24" t="s">
        <v>160</v>
      </c>
      <c r="F17" s="25">
        <v>100</v>
      </c>
      <c r="G17" s="28">
        <v>20</v>
      </c>
      <c r="H17" s="25">
        <v>45</v>
      </c>
      <c r="I17" s="26"/>
      <c r="J17" s="30">
        <f>SUM(F17:I17)</f>
        <v>165</v>
      </c>
      <c r="L17" s="2">
        <f t="shared" si="2"/>
        <v>201</v>
      </c>
      <c r="M17" s="2">
        <f t="shared" si="3"/>
        <v>220</v>
      </c>
      <c r="N17" s="5" t="str">
        <f t="shared" si="1"/>
        <v>201 - 220</v>
      </c>
      <c r="O17" s="5">
        <f>COUNTIFS($J$6:$J$51,"&gt;="&amp;L17,$J$6:$J$51,"&lt;="&amp;M17)</f>
        <v>2</v>
      </c>
    </row>
    <row r="18" spans="1:15" ht="19.95" customHeight="1" x14ac:dyDescent="0.25">
      <c r="A18" s="27">
        <f t="shared" si="0"/>
        <v>13</v>
      </c>
      <c r="B18" s="24" t="s">
        <v>10</v>
      </c>
      <c r="C18" s="22" t="s">
        <v>11</v>
      </c>
      <c r="D18" s="23" t="s">
        <v>12</v>
      </c>
      <c r="E18" s="24" t="s">
        <v>161</v>
      </c>
      <c r="F18" s="25">
        <v>100</v>
      </c>
      <c r="G18" s="28">
        <v>50</v>
      </c>
      <c r="H18" s="25">
        <v>10</v>
      </c>
      <c r="I18" s="26"/>
      <c r="J18" s="30">
        <f>SUM(F18:I18)</f>
        <v>160</v>
      </c>
      <c r="L18" s="2">
        <f t="shared" si="2"/>
        <v>221</v>
      </c>
      <c r="M18" s="2">
        <f t="shared" si="3"/>
        <v>240</v>
      </c>
      <c r="N18" s="5" t="str">
        <f t="shared" si="1"/>
        <v>221 - 240</v>
      </c>
      <c r="O18" s="5">
        <f>COUNTIFS($J$6:$J$51,"&gt;="&amp;L18,$J$6:$J$51,"&lt;="&amp;M18)</f>
        <v>2</v>
      </c>
    </row>
    <row r="19" spans="1:15" ht="19.95" customHeight="1" x14ac:dyDescent="0.25">
      <c r="A19" s="27">
        <f t="shared" si="0"/>
        <v>14</v>
      </c>
      <c r="B19" s="24" t="s">
        <v>89</v>
      </c>
      <c r="C19" s="22" t="s">
        <v>38</v>
      </c>
      <c r="D19" s="23" t="s">
        <v>56</v>
      </c>
      <c r="E19" s="24" t="s">
        <v>162</v>
      </c>
      <c r="F19" s="25">
        <v>100</v>
      </c>
      <c r="G19" s="25">
        <v>50</v>
      </c>
      <c r="H19" s="25">
        <v>10</v>
      </c>
      <c r="I19" s="26"/>
      <c r="J19" s="30">
        <f>SUM(F19:I19)</f>
        <v>160</v>
      </c>
      <c r="L19" s="2">
        <f t="shared" si="2"/>
        <v>241</v>
      </c>
      <c r="M19" s="2">
        <f t="shared" si="3"/>
        <v>260</v>
      </c>
      <c r="N19" s="5" t="str">
        <f t="shared" si="1"/>
        <v>241 - 260</v>
      </c>
      <c r="O19" s="5">
        <f>COUNTIFS($J$6:$J$51,"&gt;="&amp;L19,$J$6:$J$51,"&lt;="&amp;M19)</f>
        <v>1</v>
      </c>
    </row>
    <row r="20" spans="1:15" ht="19.95" customHeight="1" x14ac:dyDescent="0.25">
      <c r="A20" s="27">
        <f t="shared" si="0"/>
        <v>15</v>
      </c>
      <c r="B20" s="24" t="s">
        <v>90</v>
      </c>
      <c r="C20" s="22" t="s">
        <v>124</v>
      </c>
      <c r="D20" s="23" t="s">
        <v>54</v>
      </c>
      <c r="E20" s="24" t="s">
        <v>163</v>
      </c>
      <c r="F20" s="25">
        <v>100</v>
      </c>
      <c r="G20" s="25">
        <v>50</v>
      </c>
      <c r="H20" s="25">
        <v>5</v>
      </c>
      <c r="I20" s="26"/>
      <c r="J20" s="30">
        <f>SUM(F20:I20)</f>
        <v>155</v>
      </c>
      <c r="L20" s="2">
        <f t="shared" si="2"/>
        <v>261</v>
      </c>
      <c r="M20" s="2">
        <f t="shared" si="3"/>
        <v>280</v>
      </c>
      <c r="N20" s="5" t="str">
        <f t="shared" si="1"/>
        <v>261 - 280</v>
      </c>
      <c r="O20" s="5">
        <f>COUNTIFS($J$6:$J$51,"&gt;="&amp;L20,$J$6:$J$51,"&lt;="&amp;M20)</f>
        <v>1</v>
      </c>
    </row>
    <row r="21" spans="1:15" ht="19.95" customHeight="1" x14ac:dyDescent="0.25">
      <c r="A21" s="27">
        <f t="shared" si="0"/>
        <v>16</v>
      </c>
      <c r="B21" s="24" t="s">
        <v>91</v>
      </c>
      <c r="C21" s="22" t="s">
        <v>125</v>
      </c>
      <c r="D21" s="23" t="s">
        <v>41</v>
      </c>
      <c r="E21" s="24" t="s">
        <v>164</v>
      </c>
      <c r="F21" s="25">
        <v>100</v>
      </c>
      <c r="G21" s="25">
        <v>50</v>
      </c>
      <c r="H21" s="25">
        <v>5</v>
      </c>
      <c r="I21" s="26"/>
      <c r="J21" s="30">
        <f>SUM(F21:I21)</f>
        <v>155</v>
      </c>
      <c r="L21" s="2">
        <f>L20+20</f>
        <v>281</v>
      </c>
      <c r="M21" s="2">
        <f t="shared" si="3"/>
        <v>300</v>
      </c>
      <c r="N21" s="5" t="str">
        <f t="shared" si="1"/>
        <v>281 - 300</v>
      </c>
      <c r="O21" s="5">
        <f>COUNTIFS($J$6:$J$51,"&gt;="&amp;L21,$J$6:$J$51,"&lt;="&amp;M21)</f>
        <v>0</v>
      </c>
    </row>
    <row r="22" spans="1:15" ht="19.95" customHeight="1" x14ac:dyDescent="0.25">
      <c r="A22" s="27">
        <f t="shared" si="0"/>
        <v>17</v>
      </c>
      <c r="B22" s="24" t="s">
        <v>92</v>
      </c>
      <c r="C22" s="22" t="s">
        <v>126</v>
      </c>
      <c r="D22" s="23" t="s">
        <v>36</v>
      </c>
      <c r="E22" s="24" t="s">
        <v>165</v>
      </c>
      <c r="F22" s="25">
        <v>100</v>
      </c>
      <c r="G22" s="25">
        <v>45</v>
      </c>
      <c r="H22" s="25">
        <v>10</v>
      </c>
      <c r="I22" s="26"/>
      <c r="J22" s="30">
        <f>SUM(F22:I22)</f>
        <v>155</v>
      </c>
      <c r="L22" s="2">
        <f t="shared" si="2"/>
        <v>301</v>
      </c>
      <c r="M22" s="2">
        <f t="shared" si="3"/>
        <v>320</v>
      </c>
      <c r="N22" s="5" t="str">
        <f t="shared" si="1"/>
        <v>301 - 320</v>
      </c>
      <c r="O22" s="5">
        <f>COUNTIFS($J$6:$J$51,"&gt;="&amp;L22,$J$6:$J$51,"&lt;="&amp;M22)</f>
        <v>0</v>
      </c>
    </row>
    <row r="23" spans="1:15" ht="19.95" customHeight="1" x14ac:dyDescent="0.25">
      <c r="A23" s="27">
        <f t="shared" si="0"/>
        <v>18</v>
      </c>
      <c r="B23" s="24" t="s">
        <v>93</v>
      </c>
      <c r="C23" s="22" t="s">
        <v>127</v>
      </c>
      <c r="D23" s="23" t="s">
        <v>43</v>
      </c>
      <c r="E23" s="24" t="s">
        <v>166</v>
      </c>
      <c r="F23" s="25">
        <v>100</v>
      </c>
      <c r="G23" s="25">
        <v>50</v>
      </c>
      <c r="H23" s="25">
        <v>5</v>
      </c>
      <c r="I23" s="29"/>
      <c r="J23" s="30">
        <f>SUM(F23:I23)</f>
        <v>155</v>
      </c>
      <c r="L23" s="2">
        <f t="shared" si="2"/>
        <v>321</v>
      </c>
      <c r="M23" s="2">
        <f t="shared" si="3"/>
        <v>340</v>
      </c>
      <c r="N23" s="5" t="str">
        <f t="shared" si="1"/>
        <v>321 - 340</v>
      </c>
      <c r="O23" s="5">
        <f>COUNTIFS($J$6:$J$51,"&gt;="&amp;L23,$J$6:$J$51,"&lt;="&amp;M23)</f>
        <v>0</v>
      </c>
    </row>
    <row r="24" spans="1:15" ht="19.95" customHeight="1" x14ac:dyDescent="0.25">
      <c r="A24" s="27">
        <f t="shared" si="0"/>
        <v>19</v>
      </c>
      <c r="B24" s="24" t="s">
        <v>94</v>
      </c>
      <c r="C24" s="22" t="s">
        <v>128</v>
      </c>
      <c r="D24" s="23" t="s">
        <v>18</v>
      </c>
      <c r="E24" s="24" t="s">
        <v>167</v>
      </c>
      <c r="F24" s="28">
        <v>60</v>
      </c>
      <c r="G24" s="25">
        <v>50</v>
      </c>
      <c r="H24" s="25">
        <v>10</v>
      </c>
      <c r="I24" s="26">
        <v>21.2</v>
      </c>
      <c r="J24" s="31">
        <f>SUM(F24:I24)</f>
        <v>141.19999999999999</v>
      </c>
      <c r="L24" s="2">
        <f t="shared" si="2"/>
        <v>341</v>
      </c>
      <c r="M24" s="2">
        <f t="shared" si="3"/>
        <v>360</v>
      </c>
      <c r="N24" s="5" t="str">
        <f t="shared" si="1"/>
        <v>341 - 360</v>
      </c>
      <c r="O24" s="5">
        <f>COUNTIFS($J$6:$J$51,"&gt;="&amp;L24,$J$6:$J$51,"&lt;="&amp;M24)</f>
        <v>0</v>
      </c>
    </row>
    <row r="25" spans="1:15" ht="19.95" customHeight="1" x14ac:dyDescent="0.25">
      <c r="A25" s="27">
        <f t="shared" si="0"/>
        <v>20</v>
      </c>
      <c r="B25" s="24" t="s">
        <v>95</v>
      </c>
      <c r="C25" s="22" t="s">
        <v>129</v>
      </c>
      <c r="D25" s="23" t="s">
        <v>58</v>
      </c>
      <c r="E25" s="24" t="s">
        <v>168</v>
      </c>
      <c r="F25" s="25">
        <v>60</v>
      </c>
      <c r="G25" s="25">
        <v>50</v>
      </c>
      <c r="H25" s="25">
        <v>30</v>
      </c>
      <c r="I25" s="26"/>
      <c r="J25" s="30">
        <f>SUM(F25:I25)</f>
        <v>140</v>
      </c>
      <c r="L25" s="2">
        <f t="shared" si="2"/>
        <v>361</v>
      </c>
      <c r="M25" s="2">
        <f t="shared" si="3"/>
        <v>380</v>
      </c>
      <c r="N25" s="5" t="str">
        <f t="shared" si="1"/>
        <v>361 - 380</v>
      </c>
      <c r="O25" s="5">
        <f>COUNTIFS($J$6:$J$51,"&gt;="&amp;L25,$J$6:$J$51,"&lt;="&amp;M25)</f>
        <v>0</v>
      </c>
    </row>
    <row r="26" spans="1:15" ht="19.95" customHeight="1" x14ac:dyDescent="0.25">
      <c r="A26" s="27">
        <f t="shared" si="0"/>
        <v>21</v>
      </c>
      <c r="B26" s="24" t="s">
        <v>96</v>
      </c>
      <c r="C26" s="22" t="s">
        <v>130</v>
      </c>
      <c r="D26" s="23" t="s">
        <v>48</v>
      </c>
      <c r="E26" s="24" t="s">
        <v>169</v>
      </c>
      <c r="F26" s="25">
        <v>100</v>
      </c>
      <c r="G26" s="28">
        <v>25</v>
      </c>
      <c r="H26" s="25">
        <v>5</v>
      </c>
      <c r="I26" s="26"/>
      <c r="J26" s="30">
        <f>SUM(F26:I26)</f>
        <v>130</v>
      </c>
      <c r="L26" s="2">
        <f t="shared" si="2"/>
        <v>381</v>
      </c>
      <c r="M26" s="2">
        <f t="shared" si="3"/>
        <v>400</v>
      </c>
      <c r="N26" s="5" t="str">
        <f t="shared" si="1"/>
        <v>381 - 400</v>
      </c>
      <c r="O26" s="5">
        <f>COUNTIFS($J$6:$J$51,"&gt;="&amp;L26,$J$6:$J$51,"&lt;="&amp;M26)</f>
        <v>0</v>
      </c>
    </row>
    <row r="27" spans="1:15" ht="19.95" customHeight="1" x14ac:dyDescent="0.25">
      <c r="A27" s="27">
        <f t="shared" si="0"/>
        <v>22</v>
      </c>
      <c r="B27" s="24" t="s">
        <v>97</v>
      </c>
      <c r="C27" s="22" t="s">
        <v>131</v>
      </c>
      <c r="D27" s="23" t="s">
        <v>43</v>
      </c>
      <c r="E27" s="24" t="s">
        <v>170</v>
      </c>
      <c r="F27" s="25">
        <v>100</v>
      </c>
      <c r="G27" s="25">
        <v>20</v>
      </c>
      <c r="H27" s="25"/>
      <c r="I27" s="26"/>
      <c r="J27" s="30">
        <f>SUM(F27:I27)</f>
        <v>120</v>
      </c>
      <c r="L27" s="2"/>
      <c r="M27" s="2"/>
      <c r="N27" s="5"/>
      <c r="O27" s="5"/>
    </row>
    <row r="28" spans="1:15" ht="19.95" customHeight="1" x14ac:dyDescent="0.25">
      <c r="A28" s="27">
        <f t="shared" si="0"/>
        <v>23</v>
      </c>
      <c r="B28" s="24" t="s">
        <v>98</v>
      </c>
      <c r="C28" s="22" t="s">
        <v>28</v>
      </c>
      <c r="D28" s="23" t="s">
        <v>47</v>
      </c>
      <c r="E28" s="24" t="s">
        <v>171</v>
      </c>
      <c r="F28" s="25">
        <v>60</v>
      </c>
      <c r="G28" s="25">
        <v>50</v>
      </c>
      <c r="H28" s="25">
        <v>10</v>
      </c>
      <c r="I28" s="26"/>
      <c r="J28" s="30">
        <f>SUM(F28:I28)</f>
        <v>120</v>
      </c>
      <c r="L28" s="2"/>
      <c r="M28" s="2"/>
      <c r="N28" s="5"/>
      <c r="O28" s="5"/>
    </row>
    <row r="29" spans="1:15" ht="19.95" customHeight="1" x14ac:dyDescent="0.25">
      <c r="A29" s="27">
        <f t="shared" si="0"/>
        <v>24</v>
      </c>
      <c r="B29" s="24" t="s">
        <v>99</v>
      </c>
      <c r="C29" s="22" t="s">
        <v>132</v>
      </c>
      <c r="D29" s="23" t="s">
        <v>56</v>
      </c>
      <c r="E29" s="24" t="s">
        <v>154</v>
      </c>
      <c r="F29" s="25">
        <v>60</v>
      </c>
      <c r="G29" s="28">
        <v>50</v>
      </c>
      <c r="H29" s="25">
        <v>10</v>
      </c>
      <c r="I29" s="26"/>
      <c r="J29" s="30">
        <f>SUM(F29:I29)</f>
        <v>120</v>
      </c>
      <c r="L29" s="2"/>
      <c r="M29" s="2"/>
      <c r="N29" s="5"/>
      <c r="O29" s="5"/>
    </row>
    <row r="30" spans="1:15" ht="19.95" customHeight="1" x14ac:dyDescent="0.25">
      <c r="A30" s="27">
        <f t="shared" si="0"/>
        <v>25</v>
      </c>
      <c r="B30" s="24" t="s">
        <v>100</v>
      </c>
      <c r="C30" s="22" t="s">
        <v>44</v>
      </c>
      <c r="D30" s="23" t="s">
        <v>29</v>
      </c>
      <c r="E30" s="24" t="s">
        <v>165</v>
      </c>
      <c r="F30" s="25">
        <v>60</v>
      </c>
      <c r="G30" s="25">
        <v>50</v>
      </c>
      <c r="H30" s="25">
        <v>5</v>
      </c>
      <c r="I30" s="26"/>
      <c r="J30" s="30">
        <f>SUM(F30:I30)</f>
        <v>115</v>
      </c>
      <c r="L30" s="2"/>
      <c r="M30" s="2"/>
      <c r="N30" s="5"/>
      <c r="O30" s="5"/>
    </row>
    <row r="31" spans="1:15" ht="19.95" customHeight="1" x14ac:dyDescent="0.25">
      <c r="A31" s="27">
        <f t="shared" si="0"/>
        <v>26</v>
      </c>
      <c r="B31" s="24" t="s">
        <v>13</v>
      </c>
      <c r="C31" s="22" t="s">
        <v>14</v>
      </c>
      <c r="D31" s="23" t="s">
        <v>15</v>
      </c>
      <c r="E31" s="24" t="s">
        <v>172</v>
      </c>
      <c r="F31" s="25">
        <v>60</v>
      </c>
      <c r="G31" s="25">
        <v>40</v>
      </c>
      <c r="H31" s="25">
        <v>10</v>
      </c>
      <c r="I31" s="26"/>
      <c r="J31" s="30">
        <f>SUM(F31:I31)</f>
        <v>110</v>
      </c>
      <c r="L31" s="2"/>
      <c r="M31" s="2"/>
      <c r="N31" s="5"/>
      <c r="O31" s="5"/>
    </row>
    <row r="32" spans="1:15" ht="19.95" customHeight="1" x14ac:dyDescent="0.25">
      <c r="A32" s="27">
        <f t="shared" si="0"/>
        <v>27</v>
      </c>
      <c r="B32" s="24" t="s">
        <v>24</v>
      </c>
      <c r="C32" s="22" t="s">
        <v>25</v>
      </c>
      <c r="D32" s="23" t="s">
        <v>26</v>
      </c>
      <c r="E32" s="24" t="s">
        <v>173</v>
      </c>
      <c r="F32" s="25">
        <v>100</v>
      </c>
      <c r="G32" s="25"/>
      <c r="H32" s="25">
        <v>5</v>
      </c>
      <c r="I32" s="26"/>
      <c r="J32" s="30">
        <f>SUM(F32:I32)</f>
        <v>105</v>
      </c>
      <c r="L32" s="2"/>
      <c r="M32" s="2"/>
      <c r="N32" s="5"/>
      <c r="O32" s="5"/>
    </row>
    <row r="33" spans="1:15" ht="19.95" customHeight="1" x14ac:dyDescent="0.25">
      <c r="A33" s="32">
        <f t="shared" si="0"/>
        <v>28</v>
      </c>
      <c r="B33" s="33" t="s">
        <v>33</v>
      </c>
      <c r="C33" s="34" t="s">
        <v>19</v>
      </c>
      <c r="D33" s="35" t="s">
        <v>34</v>
      </c>
      <c r="E33" s="33" t="s">
        <v>174</v>
      </c>
      <c r="F33" s="36">
        <v>100</v>
      </c>
      <c r="G33" s="36">
        <v>0</v>
      </c>
      <c r="H33" s="36"/>
      <c r="I33" s="37"/>
      <c r="J33" s="38">
        <f>SUM(F33:I33)</f>
        <v>100</v>
      </c>
      <c r="L33" s="2"/>
      <c r="M33" s="2"/>
      <c r="N33" s="5"/>
      <c r="O33" s="5"/>
    </row>
    <row r="34" spans="1:15" ht="19.95" customHeight="1" x14ac:dyDescent="0.25">
      <c r="A34" s="32">
        <f t="shared" si="0"/>
        <v>29</v>
      </c>
      <c r="B34" s="33" t="s">
        <v>101</v>
      </c>
      <c r="C34" s="34" t="s">
        <v>133</v>
      </c>
      <c r="D34" s="35" t="s">
        <v>45</v>
      </c>
      <c r="E34" s="33" t="s">
        <v>153</v>
      </c>
      <c r="F34" s="36">
        <v>100</v>
      </c>
      <c r="G34" s="36"/>
      <c r="H34" s="36"/>
      <c r="I34" s="37"/>
      <c r="J34" s="38">
        <f>SUM(F34:I34)</f>
        <v>100</v>
      </c>
      <c r="L34" s="2"/>
      <c r="M34" s="2"/>
      <c r="N34" s="5"/>
      <c r="O34" s="5"/>
    </row>
    <row r="35" spans="1:15" ht="19.95" customHeight="1" x14ac:dyDescent="0.25">
      <c r="A35" s="32">
        <f t="shared" si="0"/>
        <v>30</v>
      </c>
      <c r="B35" s="33" t="s">
        <v>102</v>
      </c>
      <c r="C35" s="34" t="s">
        <v>134</v>
      </c>
      <c r="D35" s="35" t="s">
        <v>51</v>
      </c>
      <c r="E35" s="33" t="s">
        <v>151</v>
      </c>
      <c r="F35" s="36">
        <v>90</v>
      </c>
      <c r="G35" s="39"/>
      <c r="H35" s="36"/>
      <c r="I35" s="37"/>
      <c r="J35" s="38">
        <f>SUM(F35:I35)</f>
        <v>90</v>
      </c>
      <c r="L35" s="2"/>
      <c r="M35" s="2"/>
      <c r="N35" s="5"/>
      <c r="O35" s="5"/>
    </row>
    <row r="36" spans="1:15" ht="19.95" customHeight="1" x14ac:dyDescent="0.25">
      <c r="A36" s="32">
        <f t="shared" si="0"/>
        <v>31</v>
      </c>
      <c r="B36" s="33" t="s">
        <v>103</v>
      </c>
      <c r="C36" s="34" t="s">
        <v>135</v>
      </c>
      <c r="D36" s="35" t="s">
        <v>46</v>
      </c>
      <c r="E36" s="33" t="s">
        <v>175</v>
      </c>
      <c r="F36" s="36">
        <v>60</v>
      </c>
      <c r="G36" s="36">
        <v>25</v>
      </c>
      <c r="H36" s="36"/>
      <c r="I36" s="37"/>
      <c r="J36" s="38">
        <f>SUM(F36:I36)</f>
        <v>85</v>
      </c>
      <c r="L36" s="2"/>
      <c r="M36" s="2"/>
      <c r="N36" s="5"/>
      <c r="O36" s="5"/>
    </row>
    <row r="37" spans="1:15" ht="19.95" customHeight="1" x14ac:dyDescent="0.25">
      <c r="A37" s="32">
        <f t="shared" si="0"/>
        <v>32</v>
      </c>
      <c r="B37" s="33" t="s">
        <v>104</v>
      </c>
      <c r="C37" s="34" t="s">
        <v>136</v>
      </c>
      <c r="D37" s="35" t="s">
        <v>23</v>
      </c>
      <c r="E37" s="33" t="s">
        <v>176</v>
      </c>
      <c r="F37" s="36">
        <v>60</v>
      </c>
      <c r="G37" s="36">
        <v>15</v>
      </c>
      <c r="H37" s="36">
        <v>10</v>
      </c>
      <c r="I37" s="37"/>
      <c r="J37" s="38">
        <f>SUM(F37:I37)</f>
        <v>85</v>
      </c>
      <c r="L37" s="2"/>
      <c r="M37" s="2"/>
      <c r="N37" s="5" t="s">
        <v>75</v>
      </c>
      <c r="O37" s="5">
        <f>SUM(O7:O36)</f>
        <v>46</v>
      </c>
    </row>
    <row r="38" spans="1:15" ht="19.95" customHeight="1" x14ac:dyDescent="0.25">
      <c r="A38" s="32">
        <f t="shared" si="0"/>
        <v>33</v>
      </c>
      <c r="B38" s="33" t="s">
        <v>105</v>
      </c>
      <c r="C38" s="34" t="s">
        <v>137</v>
      </c>
      <c r="D38" s="35" t="s">
        <v>53</v>
      </c>
      <c r="E38" s="33" t="s">
        <v>165</v>
      </c>
      <c r="F38" s="36">
        <v>60</v>
      </c>
      <c r="G38" s="36"/>
      <c r="H38" s="36">
        <v>10</v>
      </c>
      <c r="I38" s="37"/>
      <c r="J38" s="38">
        <f>SUM(F38:I38)</f>
        <v>70</v>
      </c>
      <c r="L38" s="2"/>
      <c r="M38" s="2"/>
      <c r="N38" s="2"/>
      <c r="O38" s="2"/>
    </row>
    <row r="39" spans="1:15" ht="19.95" customHeight="1" x14ac:dyDescent="0.25">
      <c r="A39" s="32">
        <f t="shared" si="0"/>
        <v>34</v>
      </c>
      <c r="B39" s="33" t="s">
        <v>106</v>
      </c>
      <c r="C39" s="34" t="s">
        <v>138</v>
      </c>
      <c r="D39" s="35" t="s">
        <v>54</v>
      </c>
      <c r="E39" s="33" t="s">
        <v>171</v>
      </c>
      <c r="F39" s="36">
        <v>60</v>
      </c>
      <c r="G39" s="36"/>
      <c r="H39" s="36"/>
      <c r="I39" s="37"/>
      <c r="J39" s="38">
        <f>SUM(F39:I39)</f>
        <v>60</v>
      </c>
      <c r="L39" s="2"/>
      <c r="M39" s="2"/>
      <c r="N39" s="2"/>
      <c r="O39" s="2"/>
    </row>
    <row r="40" spans="1:15" ht="19.95" customHeight="1" x14ac:dyDescent="0.25">
      <c r="A40" s="32">
        <f t="shared" si="0"/>
        <v>35</v>
      </c>
      <c r="B40" s="33" t="s">
        <v>107</v>
      </c>
      <c r="C40" s="34" t="s">
        <v>57</v>
      </c>
      <c r="D40" s="35" t="s">
        <v>147</v>
      </c>
      <c r="E40" s="33" t="s">
        <v>177</v>
      </c>
      <c r="F40" s="36">
        <v>50</v>
      </c>
      <c r="G40" s="36">
        <v>5</v>
      </c>
      <c r="H40" s="36">
        <v>5</v>
      </c>
      <c r="I40" s="37"/>
      <c r="J40" s="38">
        <f>SUM(F40:I40)</f>
        <v>60</v>
      </c>
      <c r="L40" s="2"/>
      <c r="M40" s="2"/>
      <c r="N40" s="2"/>
      <c r="O40" s="2"/>
    </row>
    <row r="41" spans="1:15" ht="19.95" customHeight="1" x14ac:dyDescent="0.25">
      <c r="A41" s="32">
        <f t="shared" si="0"/>
        <v>36</v>
      </c>
      <c r="B41" s="33" t="s">
        <v>108</v>
      </c>
      <c r="C41" s="34" t="s">
        <v>139</v>
      </c>
      <c r="D41" s="35" t="s">
        <v>12</v>
      </c>
      <c r="E41" s="33" t="s">
        <v>178</v>
      </c>
      <c r="F41" s="36">
        <v>50</v>
      </c>
      <c r="G41" s="36">
        <v>0</v>
      </c>
      <c r="H41" s="36">
        <v>5</v>
      </c>
      <c r="I41" s="37">
        <v>0</v>
      </c>
      <c r="J41" s="38">
        <f>SUM(F41:I41)</f>
        <v>55</v>
      </c>
      <c r="L41" s="2"/>
      <c r="M41" s="2"/>
      <c r="N41" s="2"/>
      <c r="O41" s="2"/>
    </row>
    <row r="42" spans="1:15" ht="19.95" customHeight="1" x14ac:dyDescent="0.25">
      <c r="A42" s="32">
        <f t="shared" si="0"/>
        <v>37</v>
      </c>
      <c r="B42" s="33" t="s">
        <v>109</v>
      </c>
      <c r="C42" s="34" t="s">
        <v>32</v>
      </c>
      <c r="D42" s="35" t="s">
        <v>50</v>
      </c>
      <c r="E42" s="33" t="s">
        <v>179</v>
      </c>
      <c r="F42" s="36">
        <v>50</v>
      </c>
      <c r="G42" s="36"/>
      <c r="H42" s="36"/>
      <c r="I42" s="37"/>
      <c r="J42" s="38">
        <f>SUM(F42:I42)</f>
        <v>50</v>
      </c>
      <c r="L42" s="2"/>
      <c r="M42" s="2"/>
      <c r="N42" s="2"/>
      <c r="O42" s="2"/>
    </row>
    <row r="43" spans="1:15" ht="19.95" customHeight="1" x14ac:dyDescent="0.25">
      <c r="A43" s="32">
        <f t="shared" si="0"/>
        <v>38</v>
      </c>
      <c r="B43" s="33" t="s">
        <v>110</v>
      </c>
      <c r="C43" s="34" t="s">
        <v>140</v>
      </c>
      <c r="D43" s="35" t="s">
        <v>148</v>
      </c>
      <c r="E43" s="33" t="s">
        <v>162</v>
      </c>
      <c r="F43" s="39">
        <v>20</v>
      </c>
      <c r="G43" s="36">
        <v>5</v>
      </c>
      <c r="H43" s="36">
        <v>5</v>
      </c>
      <c r="I43" s="37"/>
      <c r="J43" s="38">
        <f>SUM(F43:I43)</f>
        <v>30</v>
      </c>
      <c r="L43" s="2"/>
      <c r="M43" s="2"/>
      <c r="N43" s="2"/>
      <c r="O43" s="2"/>
    </row>
    <row r="44" spans="1:15" ht="19.95" customHeight="1" x14ac:dyDescent="0.25">
      <c r="A44" s="32">
        <f t="shared" si="0"/>
        <v>39</v>
      </c>
      <c r="B44" s="33" t="s">
        <v>111</v>
      </c>
      <c r="C44" s="34" t="s">
        <v>49</v>
      </c>
      <c r="D44" s="35" t="s">
        <v>36</v>
      </c>
      <c r="E44" s="33" t="s">
        <v>177</v>
      </c>
      <c r="F44" s="36">
        <v>20</v>
      </c>
      <c r="G44" s="36">
        <v>5</v>
      </c>
      <c r="H44" s="36"/>
      <c r="I44" s="40"/>
      <c r="J44" s="38">
        <f>SUM(F44:I44)</f>
        <v>25</v>
      </c>
      <c r="L44" s="2"/>
      <c r="M44" s="2"/>
      <c r="N44" s="2"/>
      <c r="O44" s="2"/>
    </row>
    <row r="45" spans="1:15" ht="19.95" customHeight="1" x14ac:dyDescent="0.25">
      <c r="A45" s="32">
        <f t="shared" si="0"/>
        <v>40</v>
      </c>
      <c r="B45" s="33" t="s">
        <v>112</v>
      </c>
      <c r="C45" s="34" t="s">
        <v>32</v>
      </c>
      <c r="D45" s="35" t="s">
        <v>39</v>
      </c>
      <c r="E45" s="33" t="s">
        <v>156</v>
      </c>
      <c r="F45" s="36">
        <v>20</v>
      </c>
      <c r="G45" s="36"/>
      <c r="H45" s="36"/>
      <c r="I45" s="37"/>
      <c r="J45" s="38">
        <f>SUM(F45:I45)</f>
        <v>20</v>
      </c>
      <c r="L45" s="2"/>
      <c r="M45" s="2"/>
      <c r="N45" s="2"/>
      <c r="O45" s="2"/>
    </row>
    <row r="46" spans="1:15" ht="19.95" customHeight="1" x14ac:dyDescent="0.25">
      <c r="A46" s="32">
        <f t="shared" si="0"/>
        <v>41</v>
      </c>
      <c r="B46" s="33" t="s">
        <v>113</v>
      </c>
      <c r="C46" s="34" t="s">
        <v>141</v>
      </c>
      <c r="D46" s="35" t="s">
        <v>17</v>
      </c>
      <c r="E46" s="33" t="s">
        <v>179</v>
      </c>
      <c r="F46" s="36">
        <v>0</v>
      </c>
      <c r="G46" s="39"/>
      <c r="H46" s="36">
        <v>5</v>
      </c>
      <c r="I46" s="40"/>
      <c r="J46" s="38">
        <f>SUM(F46:I46)</f>
        <v>5</v>
      </c>
      <c r="L46" s="2"/>
      <c r="M46" s="2"/>
      <c r="N46" s="2"/>
      <c r="O46" s="2"/>
    </row>
    <row r="47" spans="1:15" ht="19.95" customHeight="1" x14ac:dyDescent="0.25">
      <c r="A47" s="32">
        <f t="shared" si="0"/>
        <v>42</v>
      </c>
      <c r="B47" s="33" t="s">
        <v>114</v>
      </c>
      <c r="C47" s="34" t="s">
        <v>142</v>
      </c>
      <c r="D47" s="35" t="s">
        <v>40</v>
      </c>
      <c r="E47" s="33" t="s">
        <v>156</v>
      </c>
      <c r="F47" s="36"/>
      <c r="G47" s="39">
        <v>0</v>
      </c>
      <c r="H47" s="36">
        <v>5</v>
      </c>
      <c r="I47" s="40"/>
      <c r="J47" s="38">
        <f>SUM(F47:I47)</f>
        <v>5</v>
      </c>
      <c r="L47" s="2"/>
      <c r="M47" s="2"/>
      <c r="N47" s="2"/>
      <c r="O47" s="2"/>
    </row>
    <row r="48" spans="1:15" ht="19.95" customHeight="1" x14ac:dyDescent="0.25">
      <c r="A48" s="32">
        <f t="shared" si="0"/>
        <v>43</v>
      </c>
      <c r="B48" s="33" t="s">
        <v>115</v>
      </c>
      <c r="C48" s="34" t="s">
        <v>143</v>
      </c>
      <c r="D48" s="35" t="s">
        <v>22</v>
      </c>
      <c r="E48" s="33" t="s">
        <v>165</v>
      </c>
      <c r="F48" s="36">
        <v>0</v>
      </c>
      <c r="G48" s="39"/>
      <c r="H48" s="36">
        <v>0</v>
      </c>
      <c r="I48" s="37"/>
      <c r="J48" s="38">
        <f>SUM(F48:I48)</f>
        <v>0</v>
      </c>
      <c r="L48" s="2"/>
      <c r="M48" s="2"/>
      <c r="N48" s="2"/>
      <c r="O48" s="2"/>
    </row>
    <row r="49" spans="1:15" ht="19.95" customHeight="1" x14ac:dyDescent="0.25">
      <c r="A49" s="32">
        <f t="shared" si="0"/>
        <v>44</v>
      </c>
      <c r="B49" s="33" t="s">
        <v>116</v>
      </c>
      <c r="C49" s="34" t="s">
        <v>16</v>
      </c>
      <c r="D49" s="35" t="s">
        <v>20</v>
      </c>
      <c r="E49" s="33" t="s">
        <v>177</v>
      </c>
      <c r="F49" s="36">
        <v>0</v>
      </c>
      <c r="G49" s="39"/>
      <c r="H49" s="36"/>
      <c r="I49" s="40"/>
      <c r="J49" s="38">
        <f>SUM(F49:I49)</f>
        <v>0</v>
      </c>
      <c r="L49" s="2"/>
      <c r="M49" s="2"/>
      <c r="N49" s="2"/>
      <c r="O49" s="2"/>
    </row>
    <row r="50" spans="1:15" ht="19.95" customHeight="1" x14ac:dyDescent="0.25">
      <c r="A50" s="32">
        <f t="shared" si="0"/>
        <v>45</v>
      </c>
      <c r="B50" s="33" t="s">
        <v>117</v>
      </c>
      <c r="C50" s="34" t="s">
        <v>144</v>
      </c>
      <c r="D50" s="35" t="s">
        <v>31</v>
      </c>
      <c r="E50" s="33" t="s">
        <v>177</v>
      </c>
      <c r="F50" s="39">
        <v>0</v>
      </c>
      <c r="G50" s="39"/>
      <c r="H50" s="36"/>
      <c r="I50" s="37"/>
      <c r="J50" s="38">
        <f>SUM(F50:I50)</f>
        <v>0</v>
      </c>
      <c r="L50" s="2"/>
      <c r="M50" s="2"/>
      <c r="N50" s="2"/>
      <c r="O50" s="2"/>
    </row>
    <row r="51" spans="1:15" ht="19.95" customHeight="1" x14ac:dyDescent="0.25">
      <c r="A51" s="32">
        <f t="shared" si="0"/>
        <v>46</v>
      </c>
      <c r="B51" s="33" t="s">
        <v>118</v>
      </c>
      <c r="C51" s="34" t="s">
        <v>60</v>
      </c>
      <c r="D51" s="35" t="s">
        <v>35</v>
      </c>
      <c r="E51" s="33" t="s">
        <v>163</v>
      </c>
      <c r="F51" s="36"/>
      <c r="G51" s="39"/>
      <c r="H51" s="36"/>
      <c r="I51" s="37"/>
      <c r="J51" s="38">
        <f>SUM(F51:I51)</f>
        <v>0</v>
      </c>
      <c r="L51" s="2"/>
      <c r="M51" s="2"/>
      <c r="N51" s="2"/>
      <c r="O51" s="2"/>
    </row>
    <row r="52" spans="1:15" ht="19.95" customHeight="1" x14ac:dyDescent="0.25">
      <c r="A52" s="15" t="s">
        <v>70</v>
      </c>
      <c r="B52" s="15"/>
      <c r="C52" s="15"/>
      <c r="D52" s="15"/>
      <c r="E52" s="8"/>
      <c r="F52" s="9">
        <f>AVERAGE(F6:F51)</f>
        <v>72.727272727272734</v>
      </c>
      <c r="G52" s="9">
        <f t="shared" ref="G52:J52" si="4">AVERAGE(G6:G51)</f>
        <v>43.088235294117645</v>
      </c>
      <c r="H52" s="9">
        <f t="shared" si="4"/>
        <v>19.852941176470587</v>
      </c>
      <c r="I52" s="9">
        <f t="shared" si="4"/>
        <v>8.0222222222222221</v>
      </c>
      <c r="J52" s="9">
        <f t="shared" si="4"/>
        <v>117.65652173913043</v>
      </c>
    </row>
    <row r="54" spans="1:15" ht="141.6" customHeight="1" x14ac:dyDescent="0.25">
      <c r="A54" s="16" t="s">
        <v>180</v>
      </c>
      <c r="B54" s="16"/>
      <c r="C54" s="16"/>
      <c r="D54" s="16"/>
      <c r="E54" s="16"/>
      <c r="F54" s="16"/>
      <c r="G54" s="16"/>
      <c r="H54" s="16"/>
      <c r="I54" s="16"/>
    </row>
    <row r="55" spans="1:15" ht="30" customHeight="1" x14ac:dyDescent="0.25">
      <c r="A55" s="11" t="s">
        <v>181</v>
      </c>
      <c r="B55" s="11"/>
      <c r="C55" s="11"/>
    </row>
  </sheetData>
  <mergeCells count="7">
    <mergeCell ref="A55:C55"/>
    <mergeCell ref="A52:D52"/>
    <mergeCell ref="A54:I54"/>
    <mergeCell ref="C2:D2"/>
    <mergeCell ref="B1:E1"/>
    <mergeCell ref="G1:J2"/>
    <mergeCell ref="G3:J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KẾT QUẢ THI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Hai</cp:lastModifiedBy>
  <dcterms:created xsi:type="dcterms:W3CDTF">2025-09-16T01:37:50Z</dcterms:created>
  <dcterms:modified xsi:type="dcterms:W3CDTF">2025-10-01T10:24:26Z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2025-09-14T00:00:00Z</vt:filetime>
  </property>
  <property fmtid="{D5CDD505-2E9C-101B-9397-08002B2CF9AE}" pid="3" name="Creator">
    <vt:lpwstr>Microsoft® Excel® for Microsoft 365</vt:lpwstr>
  </property>
  <property fmtid="{D5CDD505-2E9C-101B-9397-08002B2CF9AE}" pid="4" name="LastSaved">
    <vt:filetime>2025-09-16T00:00:00Z</vt:filetime>
  </property>
  <property fmtid="{D5CDD505-2E9C-101B-9397-08002B2CF9AE}" pid="5" name="Producer">
    <vt:lpwstr>3-Heights(TM) PDF Security Shell 4.8.25.2 (http://www.pdf-tools.com)</vt:lpwstr>
  </property>
</Properties>
</file>