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al_nguyen_utas_edu_au/Documents/Matlab/Matlab/2021 Matlab Code/National Model/Inputs/Raw data/"/>
    </mc:Choice>
  </mc:AlternateContent>
  <xr:revisionPtr revIDLastSave="22" documentId="13_ncr:1_{A157C3D1-62B9-4CE1-87AA-AA453F2FA470}" xr6:coauthVersionLast="47" xr6:coauthVersionMax="47" xr10:uidLastSave="{22787F3E-407F-4DF5-AF9C-09E5318E1B78}"/>
  <bookViews>
    <workbookView xWindow="28680" yWindow="-5400" windowWidth="51840" windowHeight="21120" firstSheet="3" activeTab="5" xr2:uid="{46858FAA-9583-9E4F-AC94-C7B515405FB6}"/>
  </bookViews>
  <sheets>
    <sheet name="Calendar quarter lookup" sheetId="2" r:id="rId1"/>
    <sheet name="HBV VL raw" sheetId="1" r:id="rId2"/>
    <sheet name="HBV VL pivot" sheetId="7" r:id="rId3"/>
    <sheet name="VL -Raw data and extrapolations" sheetId="9" r:id="rId4"/>
    <sheet name="PBS raw and extrapolated" sheetId="12" r:id="rId5"/>
    <sheet name="Final estimates" sheetId="11" r:id="rId6"/>
  </sheet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1" l="1"/>
  <c r="J20" i="11" s="1"/>
  <c r="B18" i="11"/>
  <c r="C18" i="11"/>
  <c r="D18" i="11"/>
  <c r="E18" i="11"/>
  <c r="F18" i="11"/>
  <c r="G18" i="11"/>
  <c r="H18" i="11"/>
  <c r="I18" i="11"/>
  <c r="J18" i="11"/>
  <c r="B19" i="11"/>
  <c r="C19" i="11"/>
  <c r="D19" i="11"/>
  <c r="E19" i="11"/>
  <c r="F19" i="11"/>
  <c r="G19" i="11"/>
  <c r="H19" i="11"/>
  <c r="I19" i="11"/>
  <c r="J19" i="11"/>
  <c r="B20" i="11"/>
  <c r="I20" i="11"/>
  <c r="H20" i="11"/>
  <c r="G20" i="11"/>
  <c r="F20" i="11"/>
  <c r="E20" i="11"/>
  <c r="D20" i="11"/>
  <c r="C20" i="11"/>
  <c r="T24" i="9" l="1"/>
  <c r="U33" i="9"/>
  <c r="L125" i="12"/>
  <c r="L120" i="12"/>
  <c r="J125" i="12"/>
  <c r="K125" i="12"/>
  <c r="J124" i="12"/>
  <c r="E120" i="12"/>
  <c r="F120" i="12"/>
  <c r="G120" i="12"/>
  <c r="H120" i="12"/>
  <c r="I120" i="12"/>
  <c r="J120" i="12"/>
  <c r="K120" i="12"/>
  <c r="D120" i="12"/>
  <c r="E121" i="12"/>
  <c r="E125" i="12" s="1"/>
  <c r="F121" i="12"/>
  <c r="F125" i="12" s="1"/>
  <c r="G121" i="12"/>
  <c r="G125" i="12" s="1"/>
  <c r="H121" i="12"/>
  <c r="H125" i="12" s="1"/>
  <c r="I121" i="12"/>
  <c r="I124" i="12" s="1"/>
  <c r="J121" i="12"/>
  <c r="K121" i="12"/>
  <c r="K124" i="12" s="1"/>
  <c r="L121" i="12"/>
  <c r="D121" i="12"/>
  <c r="D125" i="12" s="1"/>
  <c r="G124" i="12" l="1"/>
  <c r="I125" i="12"/>
  <c r="H124" i="12"/>
  <c r="F124" i="12"/>
  <c r="E124" i="12"/>
  <c r="D124" i="12"/>
  <c r="N17" i="9"/>
  <c r="O17" i="9"/>
  <c r="P17" i="9"/>
  <c r="Q17" i="9"/>
  <c r="R17" i="9"/>
  <c r="S17" i="9"/>
  <c r="T17" i="9"/>
  <c r="U17" i="9"/>
  <c r="N18" i="9"/>
  <c r="O18" i="9"/>
  <c r="P18" i="9"/>
  <c r="Q18" i="9"/>
  <c r="R18" i="9"/>
  <c r="S18" i="9"/>
  <c r="T18" i="9"/>
  <c r="U18" i="9"/>
  <c r="M18" i="9"/>
  <c r="M17" i="9"/>
  <c r="L123" i="12" l="1"/>
  <c r="O21" i="9"/>
  <c r="O24" i="9" s="1"/>
  <c r="S21" i="9"/>
  <c r="S24" i="9" s="1"/>
  <c r="M21" i="9"/>
  <c r="M24" i="9" s="1"/>
  <c r="N21" i="9"/>
  <c r="N24" i="9" s="1"/>
  <c r="P21" i="9"/>
  <c r="P24" i="9" s="1"/>
  <c r="Q21" i="9"/>
  <c r="Q24" i="9" s="1"/>
  <c r="R21" i="9"/>
  <c r="R24" i="9" s="1"/>
  <c r="T21" i="9"/>
  <c r="U21" i="9"/>
  <c r="U24" i="9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" i="1"/>
</calcChain>
</file>

<file path=xl/sharedStrings.xml><?xml version="1.0" encoding="utf-8"?>
<sst xmlns="http://schemas.openxmlformats.org/spreadsheetml/2006/main" count="312" uniqueCount="98">
  <si>
    <t>State</t>
  </si>
  <si>
    <t>Total</t>
  </si>
  <si>
    <t>NSW</t>
  </si>
  <si>
    <t>VIC</t>
  </si>
  <si>
    <t>QLD</t>
  </si>
  <si>
    <t>SA</t>
  </si>
  <si>
    <t>WA</t>
  </si>
  <si>
    <t>TAS</t>
  </si>
  <si>
    <t>ACT</t>
  </si>
  <si>
    <t>NT</t>
  </si>
  <si>
    <t>Services</t>
  </si>
  <si>
    <t>Itemcode</t>
  </si>
  <si>
    <t>Month-year</t>
  </si>
  <si>
    <t>Australia</t>
  </si>
  <si>
    <t>Calendar year</t>
  </si>
  <si>
    <t>Calendar quarter</t>
  </si>
  <si>
    <t>(All)</t>
  </si>
  <si>
    <t>Row Labels</t>
  </si>
  <si>
    <t>(blank)</t>
  </si>
  <si>
    <t>Grand Total</t>
  </si>
  <si>
    <t>Sum of VIC</t>
  </si>
  <si>
    <t>Sum of NSW</t>
  </si>
  <si>
    <t>Sum of QLD</t>
  </si>
  <si>
    <t>Sum of SA</t>
  </si>
  <si>
    <t>Sum of WA</t>
  </si>
  <si>
    <t>Sum of TAS</t>
  </si>
  <si>
    <t>Sum of ACT</t>
  </si>
  <si>
    <t>Sum of NT</t>
  </si>
  <si>
    <t>Sum of Australia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</si>
  <si>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</si>
  <si>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</si>
  <si>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</si>
  <si>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</si>
  <si>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</si>
  <si>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</si>
  <si>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</si>
  <si>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</si>
  <si>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</si>
  <si>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</si>
  <si>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Calendar quarter inverse</t>
  </si>
  <si>
    <t>2014-Q1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</si>
  <si>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</si>
  <si>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</si>
  <si>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</si>
  <si>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</si>
  <si>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</si>
  <si>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</si>
  <si>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</si>
  <si>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</si>
  <si>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</si>
  <si>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</si>
  <si>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</si>
  <si>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</si>
  <si>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</si>
  <si>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</si>
  <si>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</si>
  <si>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</si>
  <si>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</si>
  <si>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</si>
  <si>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</si>
  <si>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2021-Q4</t>
  </si>
  <si>
    <t>2022-Q1</t>
  </si>
  <si>
    <t>2022-Q2</t>
  </si>
  <si>
    <t>2022-Q3</t>
  </si>
  <si>
    <t>2022-Q4</t>
  </si>
  <si>
    <t>2014-Q2</t>
  </si>
  <si>
    <t>MBS online data</t>
  </si>
  <si>
    <t>UNK</t>
  </si>
  <si>
    <t>Difference</t>
  </si>
  <si>
    <t>2021 projected difference</t>
  </si>
  <si>
    <t>2021 total</t>
  </si>
  <si>
    <t>Projected combined trend</t>
  </si>
  <si>
    <t>Year</t>
  </si>
  <si>
    <t>MONITORING (number of individuals who had an off-treatment viral load test)</t>
  </si>
  <si>
    <t>Medicare individual data extract (true individuals off-treatment)</t>
  </si>
  <si>
    <t xml:space="preserve">State and territory totals do not exactly add to national total due to a small number of individuals with an unknown state/territory of residence. </t>
  </si>
  <si>
    <t>Requested PBS &amp; RPBS Items processed from January 2019 to December 2021</t>
  </si>
  <si>
    <t>10279B</t>
  </si>
  <si>
    <t>PBS</t>
  </si>
  <si>
    <t>RPBS</t>
  </si>
  <si>
    <t>10290N</t>
  </si>
  <si>
    <t>10310P</t>
  </si>
  <si>
    <t>10315X</t>
  </si>
  <si>
    <t>10353X</t>
  </si>
  <si>
    <t>11142K</t>
  </si>
  <si>
    <t>11155D</t>
  </si>
  <si>
    <t>11978K</t>
  </si>
  <si>
    <t>11982P</t>
  </si>
  <si>
    <t>11992E</t>
  </si>
  <si>
    <t>unknonw</t>
  </si>
  <si>
    <t>Multiplier, 2020</t>
  </si>
  <si>
    <t>Multiplier, 2019</t>
  </si>
  <si>
    <t>Extrapolated 2021</t>
  </si>
  <si>
    <t>Extra[olated 2021 excluding pregnancy tdf</t>
  </si>
  <si>
    <t xml:space="preserve">Note 2021 totals are projected based on publicly available data and past ratios between number of items billed and true number of individuals prescribed treatment / provided testing. Full data will be available later in 2022. </t>
  </si>
  <si>
    <t xml:space="preserve">TREATMENT </t>
  </si>
  <si>
    <t>Engage in care</t>
  </si>
  <si>
    <t>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</si>
</sst>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mmm\-yyyy"/>
    <numFmt numFmtId="166" formatCode="0;\-0;0;@"/>
    <numFmt numFmtId="167" formatCode="0.0"/>
    <numFmt numFmtId="168" formatCode="0.0%"/>
    <numFmt numFmtId="169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7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167" fontId="0" fillId="0" borderId="0" xfId="0" applyNumberFormat="1"/>
    <xf numFmtId="1" fontId="0" fillId="0" borderId="0" xfId="0" applyNumberFormat="1"/>
    <xf numFmtId="168" fontId="0" fillId="0" borderId="0" xfId="2" applyNumberFormat="1" applyFont="1"/>
    <xf numFmtId="1" fontId="4" fillId="0" borderId="0" xfId="0" applyNumberFormat="1" applyFont="1"/>
    <xf numFmtId="166" fontId="4" fillId="0" borderId="0" xfId="0" applyNumberFormat="1" applyFont="1"/>
    <xf numFmtId="3" fontId="4" fillId="0" borderId="0" xfId="0" applyNumberFormat="1" applyFont="1"/>
    <xf numFmtId="169" fontId="0" fillId="0" borderId="0" xfId="1" applyNumberFormat="1" applyFont="1"/>
    <xf numFmtId="0" fontId="2" fillId="0" borderId="0" xfId="0" applyFont="1"/>
    <xf numFmtId="169" fontId="0" fillId="0" borderId="0" xfId="0" applyNumberFormat="1"/>
    <xf numFmtId="169" fontId="5" fillId="0" borderId="0" xfId="1" applyNumberFormat="1" applyFont="1" applyFill="1"/>
    <xf numFmtId="0" fontId="5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ifer MacLachlan" refreshedDate="44760.605932638886" createdVersion="8" refreshedVersion="8" minRefreshableVersion="3" recordCount="205" xr:uid="{521FCAD0-C9D3-2B46-99AD-C88056CB0B3D}">
  <cacheSource type="worksheet">
    <worksheetSource ref="A1:M1048576" sheet="HBV VL raw"/>
  </cacheSource>
  <cacheFields count="13">
    <cacheField name="Itemcode" numFmtId="0">
      <sharedItems containsString="0" containsBlank="1" containsNumber="1" containsInteger="1" minValue="69482" maxValue="69483" count="3">
        <n v="69482"/>
        <n v="69483"/>
        <m/>
      </sharedItems>
    </cacheField>
    <cacheField name="Month-year" numFmtId="0">
      <sharedItems containsNonDate="0" containsDate="1" containsString="0" containsBlank="1" minDate="2014-01-01T00:00:00" maxDate="2022-05-02T00:00:00"/>
    </cacheField>
    <cacheField name="NSW" numFmtId="0">
      <sharedItems containsString="0" containsBlank="1" containsNumber="1" containsInteger="1" minValue="435" maxValue="1608"/>
    </cacheField>
    <cacheField name="VIC" numFmtId="0">
      <sharedItems containsString="0" containsBlank="1" containsNumber="1" containsInteger="1" minValue="268" maxValue="1688"/>
    </cacheField>
    <cacheField name="QLD" numFmtId="0">
      <sharedItems containsString="0" containsBlank="1" containsNumber="1" containsInteger="1" minValue="71" maxValue="536"/>
    </cacheField>
    <cacheField name="SA" numFmtId="0">
      <sharedItems containsString="0" containsBlank="1" containsNumber="1" containsInteger="1" minValue="13" maxValue="312"/>
    </cacheField>
    <cacheField name="WA" numFmtId="0">
      <sharedItems containsString="0" containsBlank="1" containsNumber="1" containsInteger="1" minValue="5" maxValue="160"/>
    </cacheField>
    <cacheField name="TAS" numFmtId="0">
      <sharedItems containsString="0" containsBlank="1" containsNumber="1" containsInteger="1" minValue="1" maxValue="34"/>
    </cacheField>
    <cacheField name="ACT" numFmtId="0">
      <sharedItems containsString="0" containsBlank="1" containsNumber="1" containsInteger="1" minValue="8" maxValue="57"/>
    </cacheField>
    <cacheField name="NT" numFmtId="0">
      <sharedItems containsString="0" containsBlank="1" containsNumber="1" containsInteger="1" minValue="1" maxValue="146"/>
    </cacheField>
    <cacheField name="Australia" numFmtId="0">
      <sharedItems containsString="0" containsBlank="1" containsNumber="1" containsInteger="1" minValue="1029" maxValue="3339"/>
    </cacheField>
    <cacheField name="Calendar year" numFmtId="0">
      <sharedItems containsString="0" containsBlank="1" containsNumber="1" containsInteger="1" minValue="2014" maxValue="2022" count="10">
        <n v="2014"/>
        <n v="2015"/>
        <n v="2016"/>
        <n v="2017"/>
        <n v="2018"/>
        <n v="2019"/>
        <n v="2020"/>
        <n v="2021"/>
        <n v="2022"/>
        <m/>
      </sharedItems>
    </cacheField>
    <cacheField name="Calendar quarter" numFmtId="0">
      <sharedItems containsBlank="1" count="35">
        <s v="2014-Q1"/>
        <s v="2014-Q2"/>
        <s v="2014-Q3"/>
        <s v="2014-Q4"/>
        <s v="2015-Q1"/>
        <s v="2015-Q2"/>
        <s v="2015-Q3"/>
        <s v="2015-Q4"/>
        <s v="2016-Q1"/>
        <s v="2016-Q2"/>
        <s v="2016-Q3"/>
        <s v="2016-Q4"/>
        <s v="2017-Q1"/>
        <s v="2017-Q2"/>
        <s v="2017-Q3"/>
        <s v="2017-Q4"/>
        <s v="2018-Q1"/>
        <s v="2018-Q2"/>
        <s v="2018-Q3"/>
        <s v="2018-Q4"/>
        <s v="2019-Q1"/>
        <s v="2019-Q2"/>
        <s v="2019-Q3"/>
        <s v="2019-Q4"/>
        <s v="2020-Q1"/>
        <s v="2020-Q2"/>
        <s v="2020-Q3"/>
        <s v="2020-Q4"/>
        <s v="2021-Q1"/>
        <s v="2021-Q2"/>
        <s v="2021-Q3"/>
        <s v="2021-Q4"/>
        <s v="2022-Q1"/>
        <s v="2022-Q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x v="0"/>
    <d v="2014-01-01T00:00:00"/>
    <n v="487"/>
    <n v="392"/>
    <n v="71"/>
    <n v="29"/>
    <n v="42"/>
    <n v="3"/>
    <n v="24"/>
    <n v="29"/>
    <n v="1077"/>
    <x v="0"/>
    <x v="0"/>
  </r>
  <r>
    <x v="0"/>
    <d v="2014-02-01T00:00:00"/>
    <n v="904"/>
    <n v="697"/>
    <n v="168"/>
    <n v="27"/>
    <n v="50"/>
    <n v="8"/>
    <n v="33"/>
    <n v="60"/>
    <n v="1947"/>
    <x v="0"/>
    <x v="0"/>
  </r>
  <r>
    <x v="0"/>
    <d v="2014-03-01T00:00:00"/>
    <n v="898"/>
    <n v="691"/>
    <n v="137"/>
    <n v="33"/>
    <n v="58"/>
    <n v="6"/>
    <n v="27"/>
    <n v="47"/>
    <n v="1897"/>
    <x v="0"/>
    <x v="0"/>
  </r>
  <r>
    <x v="0"/>
    <d v="2014-04-01T00:00:00"/>
    <n v="831"/>
    <n v="448"/>
    <n v="125"/>
    <n v="19"/>
    <n v="49"/>
    <n v="4"/>
    <n v="38"/>
    <n v="40"/>
    <n v="1554"/>
    <x v="0"/>
    <x v="1"/>
  </r>
  <r>
    <x v="0"/>
    <d v="2014-05-01T00:00:00"/>
    <n v="953"/>
    <n v="645"/>
    <n v="149"/>
    <n v="16"/>
    <n v="55"/>
    <n v="6"/>
    <n v="28"/>
    <n v="55"/>
    <n v="1907"/>
    <x v="0"/>
    <x v="1"/>
  </r>
  <r>
    <x v="0"/>
    <d v="2014-06-01T00:00:00"/>
    <n v="905"/>
    <n v="614"/>
    <n v="127"/>
    <n v="21"/>
    <n v="47"/>
    <n v="7"/>
    <n v="18"/>
    <n v="69"/>
    <n v="1808"/>
    <x v="0"/>
    <x v="1"/>
  </r>
  <r>
    <x v="0"/>
    <d v="2014-07-01T00:00:00"/>
    <n v="827"/>
    <n v="656"/>
    <n v="118"/>
    <n v="20"/>
    <n v="55"/>
    <n v="6"/>
    <n v="28"/>
    <n v="44"/>
    <n v="1754"/>
    <x v="0"/>
    <x v="2"/>
  </r>
  <r>
    <x v="0"/>
    <d v="2014-08-01T00:00:00"/>
    <n v="741"/>
    <n v="1074"/>
    <n v="124"/>
    <n v="22"/>
    <n v="61"/>
    <n v="4"/>
    <n v="28"/>
    <n v="40"/>
    <n v="2094"/>
    <x v="0"/>
    <x v="2"/>
  </r>
  <r>
    <x v="0"/>
    <d v="2014-09-01T00:00:00"/>
    <n v="930"/>
    <n v="963"/>
    <n v="180"/>
    <n v="29"/>
    <n v="63"/>
    <n v="9"/>
    <n v="44"/>
    <n v="39"/>
    <n v="2257"/>
    <x v="0"/>
    <x v="2"/>
  </r>
  <r>
    <x v="0"/>
    <d v="2014-10-01T00:00:00"/>
    <n v="785"/>
    <n v="621"/>
    <n v="121"/>
    <n v="14"/>
    <n v="50"/>
    <n v="4"/>
    <n v="27"/>
    <n v="57"/>
    <n v="1679"/>
    <x v="0"/>
    <x v="3"/>
  </r>
  <r>
    <x v="0"/>
    <d v="2014-11-01T00:00:00"/>
    <n v="762"/>
    <n v="768"/>
    <n v="162"/>
    <n v="23"/>
    <n v="65"/>
    <n v="6"/>
    <n v="27"/>
    <n v="57"/>
    <n v="1870"/>
    <x v="0"/>
    <x v="3"/>
  </r>
  <r>
    <x v="0"/>
    <d v="2014-12-01T00:00:00"/>
    <n v="912"/>
    <n v="870"/>
    <n v="104"/>
    <n v="25"/>
    <n v="64"/>
    <n v="6"/>
    <n v="37"/>
    <n v="65"/>
    <n v="2083"/>
    <x v="0"/>
    <x v="3"/>
  </r>
  <r>
    <x v="0"/>
    <d v="2015-01-01T00:00:00"/>
    <n v="628"/>
    <n v="449"/>
    <n v="95"/>
    <n v="21"/>
    <n v="43"/>
    <n v="4"/>
    <n v="22"/>
    <n v="35"/>
    <n v="1297"/>
    <x v="1"/>
    <x v="4"/>
  </r>
  <r>
    <x v="0"/>
    <d v="2015-02-01T00:00:00"/>
    <n v="780"/>
    <n v="684"/>
    <n v="118"/>
    <n v="22"/>
    <n v="49"/>
    <n v="10"/>
    <n v="32"/>
    <n v="39"/>
    <n v="1734"/>
    <x v="1"/>
    <x v="4"/>
  </r>
  <r>
    <x v="0"/>
    <d v="2015-03-01T00:00:00"/>
    <n v="948"/>
    <n v="649"/>
    <n v="126"/>
    <n v="25"/>
    <n v="69"/>
    <n v="3"/>
    <n v="36"/>
    <n v="38"/>
    <n v="1894"/>
    <x v="1"/>
    <x v="4"/>
  </r>
  <r>
    <x v="0"/>
    <d v="2015-04-01T00:00:00"/>
    <n v="873"/>
    <n v="650"/>
    <n v="156"/>
    <n v="22"/>
    <n v="51"/>
    <n v="12"/>
    <n v="32"/>
    <n v="62"/>
    <n v="1858"/>
    <x v="1"/>
    <x v="5"/>
  </r>
  <r>
    <x v="0"/>
    <d v="2015-05-01T00:00:00"/>
    <n v="841"/>
    <n v="640"/>
    <n v="158"/>
    <n v="18"/>
    <n v="117"/>
    <n v="14"/>
    <n v="39"/>
    <n v="53"/>
    <n v="1880"/>
    <x v="1"/>
    <x v="5"/>
  </r>
  <r>
    <x v="0"/>
    <d v="2015-06-01T00:00:00"/>
    <n v="850"/>
    <n v="603"/>
    <n v="155"/>
    <n v="19"/>
    <n v="72"/>
    <n v="13"/>
    <n v="32"/>
    <n v="71"/>
    <n v="1815"/>
    <x v="1"/>
    <x v="5"/>
  </r>
  <r>
    <x v="0"/>
    <d v="2015-07-01T00:00:00"/>
    <n v="903"/>
    <n v="642"/>
    <n v="148"/>
    <n v="31"/>
    <n v="80"/>
    <n v="5"/>
    <n v="33"/>
    <n v="60"/>
    <n v="1902"/>
    <x v="1"/>
    <x v="6"/>
  </r>
  <r>
    <x v="0"/>
    <d v="2015-08-01T00:00:00"/>
    <n v="911"/>
    <n v="694"/>
    <n v="145"/>
    <n v="33"/>
    <n v="66"/>
    <n v="1"/>
    <n v="20"/>
    <n v="58"/>
    <n v="1928"/>
    <x v="1"/>
    <x v="6"/>
  </r>
  <r>
    <x v="0"/>
    <d v="2015-09-01T00:00:00"/>
    <n v="789"/>
    <n v="593"/>
    <n v="113"/>
    <n v="31"/>
    <n v="55"/>
    <n v="6"/>
    <n v="24"/>
    <n v="55"/>
    <n v="1666"/>
    <x v="1"/>
    <x v="6"/>
  </r>
  <r>
    <x v="0"/>
    <d v="2015-10-01T00:00:00"/>
    <n v="929"/>
    <n v="698"/>
    <n v="132"/>
    <n v="26"/>
    <n v="40"/>
    <n v="8"/>
    <n v="44"/>
    <n v="61"/>
    <n v="1938"/>
    <x v="1"/>
    <x v="7"/>
  </r>
  <r>
    <x v="0"/>
    <d v="2015-11-01T00:00:00"/>
    <n v="930"/>
    <n v="638"/>
    <n v="128"/>
    <n v="31"/>
    <n v="59"/>
    <n v="9"/>
    <n v="30"/>
    <n v="54"/>
    <n v="1879"/>
    <x v="1"/>
    <x v="7"/>
  </r>
  <r>
    <x v="0"/>
    <d v="2015-12-01T00:00:00"/>
    <n v="1005"/>
    <n v="775"/>
    <n v="117"/>
    <n v="15"/>
    <n v="93"/>
    <n v="10"/>
    <n v="27"/>
    <n v="65"/>
    <n v="2107"/>
    <x v="1"/>
    <x v="7"/>
  </r>
  <r>
    <x v="0"/>
    <d v="2016-01-01T00:00:00"/>
    <n v="435"/>
    <n v="459"/>
    <n v="92"/>
    <n v="14"/>
    <n v="33"/>
    <n v="3"/>
    <n v="23"/>
    <n v="36"/>
    <n v="1095"/>
    <x v="2"/>
    <x v="8"/>
  </r>
  <r>
    <x v="0"/>
    <d v="2016-02-01T00:00:00"/>
    <n v="1046"/>
    <n v="1180"/>
    <n v="149"/>
    <n v="24"/>
    <n v="59"/>
    <n v="6"/>
    <n v="57"/>
    <n v="61"/>
    <n v="2582"/>
    <x v="2"/>
    <x v="8"/>
  </r>
  <r>
    <x v="0"/>
    <d v="2016-03-01T00:00:00"/>
    <n v="1023"/>
    <n v="748"/>
    <n v="144"/>
    <n v="28"/>
    <n v="85"/>
    <n v="12"/>
    <n v="35"/>
    <n v="68"/>
    <n v="2143"/>
    <x v="2"/>
    <x v="8"/>
  </r>
  <r>
    <x v="0"/>
    <d v="2016-04-01T00:00:00"/>
    <n v="1043"/>
    <n v="712"/>
    <n v="140"/>
    <n v="31"/>
    <n v="86"/>
    <n v="10"/>
    <n v="41"/>
    <n v="50"/>
    <n v="2113"/>
    <x v="2"/>
    <x v="9"/>
  </r>
  <r>
    <x v="0"/>
    <d v="2016-05-01T00:00:00"/>
    <n v="910"/>
    <n v="797"/>
    <n v="117"/>
    <n v="39"/>
    <n v="69"/>
    <n v="4"/>
    <n v="40"/>
    <n v="59"/>
    <n v="2035"/>
    <x v="2"/>
    <x v="9"/>
  </r>
  <r>
    <x v="0"/>
    <d v="2016-06-01T00:00:00"/>
    <n v="988"/>
    <n v="859"/>
    <n v="140"/>
    <n v="31"/>
    <n v="86"/>
    <n v="11"/>
    <n v="38"/>
    <n v="79"/>
    <n v="2232"/>
    <x v="2"/>
    <x v="9"/>
  </r>
  <r>
    <x v="0"/>
    <d v="2016-07-01T00:00:00"/>
    <n v="824"/>
    <n v="701"/>
    <n v="102"/>
    <n v="16"/>
    <n v="81"/>
    <n v="8"/>
    <n v="39"/>
    <n v="51"/>
    <n v="1822"/>
    <x v="2"/>
    <x v="10"/>
  </r>
  <r>
    <x v="0"/>
    <d v="2016-08-01T00:00:00"/>
    <n v="946"/>
    <n v="737"/>
    <n v="123"/>
    <n v="13"/>
    <n v="83"/>
    <n v="7"/>
    <n v="53"/>
    <n v="48"/>
    <n v="2010"/>
    <x v="2"/>
    <x v="10"/>
  </r>
  <r>
    <x v="0"/>
    <d v="2016-09-01T00:00:00"/>
    <n v="866"/>
    <n v="681"/>
    <n v="168"/>
    <n v="21"/>
    <n v="71"/>
    <n v="9"/>
    <n v="31"/>
    <n v="50"/>
    <n v="1897"/>
    <x v="2"/>
    <x v="10"/>
  </r>
  <r>
    <x v="0"/>
    <d v="2016-10-01T00:00:00"/>
    <n v="765"/>
    <n v="535"/>
    <n v="79"/>
    <n v="15"/>
    <n v="59"/>
    <n v="7"/>
    <n v="27"/>
    <n v="47"/>
    <n v="1534"/>
    <x v="2"/>
    <x v="11"/>
  </r>
  <r>
    <x v="0"/>
    <d v="2016-11-01T00:00:00"/>
    <n v="938"/>
    <n v="748"/>
    <n v="142"/>
    <n v="25"/>
    <n v="89"/>
    <n v="3"/>
    <n v="37"/>
    <n v="77"/>
    <n v="2059"/>
    <x v="2"/>
    <x v="11"/>
  </r>
  <r>
    <x v="0"/>
    <d v="2016-12-01T00:00:00"/>
    <n v="824"/>
    <n v="514"/>
    <n v="112"/>
    <n v="16"/>
    <n v="78"/>
    <n v="6"/>
    <n v="25"/>
    <n v="57"/>
    <n v="1632"/>
    <x v="2"/>
    <x v="11"/>
  </r>
  <r>
    <x v="0"/>
    <d v="2017-01-01T00:00:00"/>
    <n v="851"/>
    <n v="661"/>
    <n v="121"/>
    <n v="28"/>
    <n v="86"/>
    <n v="7"/>
    <n v="32"/>
    <n v="70"/>
    <n v="1856"/>
    <x v="3"/>
    <x v="12"/>
  </r>
  <r>
    <x v="0"/>
    <d v="2017-02-01T00:00:00"/>
    <n v="686"/>
    <n v="414"/>
    <n v="100"/>
    <n v="14"/>
    <n v="57"/>
    <n v="8"/>
    <n v="33"/>
    <n v="44"/>
    <n v="1356"/>
    <x v="3"/>
    <x v="12"/>
  </r>
  <r>
    <x v="0"/>
    <d v="2017-03-01T00:00:00"/>
    <n v="1181"/>
    <n v="638"/>
    <n v="149"/>
    <n v="24"/>
    <n v="82"/>
    <n v="10"/>
    <n v="43"/>
    <n v="79"/>
    <n v="2206"/>
    <x v="3"/>
    <x v="12"/>
  </r>
  <r>
    <x v="0"/>
    <d v="2017-04-01T00:00:00"/>
    <n v="823"/>
    <n v="598"/>
    <n v="153"/>
    <n v="22"/>
    <n v="64"/>
    <n v="12"/>
    <n v="28"/>
    <n v="72"/>
    <n v="1772"/>
    <x v="3"/>
    <x v="13"/>
  </r>
  <r>
    <x v="0"/>
    <d v="2017-05-01T00:00:00"/>
    <n v="1048"/>
    <n v="824"/>
    <n v="154"/>
    <n v="28"/>
    <n v="93"/>
    <n v="8"/>
    <n v="33"/>
    <n v="63"/>
    <n v="2251"/>
    <x v="3"/>
    <x v="13"/>
  </r>
  <r>
    <x v="0"/>
    <d v="2017-06-01T00:00:00"/>
    <n v="972"/>
    <n v="757"/>
    <n v="117"/>
    <n v="18"/>
    <n v="95"/>
    <n v="5"/>
    <n v="30"/>
    <n v="50"/>
    <n v="2044"/>
    <x v="3"/>
    <x v="13"/>
  </r>
  <r>
    <x v="0"/>
    <d v="2017-07-01T00:00:00"/>
    <n v="796"/>
    <n v="658"/>
    <n v="138"/>
    <n v="29"/>
    <n v="93"/>
    <n v="7"/>
    <n v="43"/>
    <n v="71"/>
    <n v="1835"/>
    <x v="3"/>
    <x v="14"/>
  </r>
  <r>
    <x v="0"/>
    <d v="2017-08-01T00:00:00"/>
    <n v="888"/>
    <n v="610"/>
    <n v="113"/>
    <n v="29"/>
    <n v="70"/>
    <n v="8"/>
    <n v="26"/>
    <n v="48"/>
    <n v="1792"/>
    <x v="3"/>
    <x v="14"/>
  </r>
  <r>
    <x v="0"/>
    <d v="2017-09-01T00:00:00"/>
    <n v="890"/>
    <n v="668"/>
    <n v="118"/>
    <n v="27"/>
    <n v="66"/>
    <n v="10"/>
    <n v="44"/>
    <n v="91"/>
    <n v="1914"/>
    <x v="3"/>
    <x v="14"/>
  </r>
  <r>
    <x v="0"/>
    <d v="2017-10-01T00:00:00"/>
    <n v="893"/>
    <n v="692"/>
    <n v="146"/>
    <n v="20"/>
    <n v="91"/>
    <n v="12"/>
    <n v="28"/>
    <n v="38"/>
    <n v="1920"/>
    <x v="3"/>
    <x v="15"/>
  </r>
  <r>
    <x v="0"/>
    <d v="2017-11-01T00:00:00"/>
    <n v="907"/>
    <n v="607"/>
    <n v="149"/>
    <n v="22"/>
    <n v="81"/>
    <n v="4"/>
    <n v="23"/>
    <n v="47"/>
    <n v="1840"/>
    <x v="3"/>
    <x v="15"/>
  </r>
  <r>
    <x v="0"/>
    <d v="2017-12-01T00:00:00"/>
    <n v="986"/>
    <n v="800"/>
    <n v="157"/>
    <n v="22"/>
    <n v="130"/>
    <n v="7"/>
    <n v="22"/>
    <n v="61"/>
    <n v="2185"/>
    <x v="3"/>
    <x v="15"/>
  </r>
  <r>
    <x v="0"/>
    <d v="2018-01-01T00:00:00"/>
    <n v="849"/>
    <n v="452"/>
    <n v="105"/>
    <n v="20"/>
    <n v="65"/>
    <n v="6"/>
    <n v="24"/>
    <n v="36"/>
    <n v="1557"/>
    <x v="4"/>
    <x v="16"/>
  </r>
  <r>
    <x v="0"/>
    <d v="2018-02-01T00:00:00"/>
    <n v="877"/>
    <n v="602"/>
    <n v="169"/>
    <n v="24"/>
    <n v="66"/>
    <n v="6"/>
    <n v="21"/>
    <n v="74"/>
    <n v="1839"/>
    <x v="4"/>
    <x v="16"/>
  </r>
  <r>
    <x v="0"/>
    <d v="2018-03-01T00:00:00"/>
    <n v="980"/>
    <n v="746"/>
    <n v="160"/>
    <n v="20"/>
    <n v="69"/>
    <n v="5"/>
    <n v="39"/>
    <n v="58"/>
    <n v="2077"/>
    <x v="4"/>
    <x v="16"/>
  </r>
  <r>
    <x v="0"/>
    <d v="2018-04-01T00:00:00"/>
    <n v="1207"/>
    <n v="641"/>
    <n v="130"/>
    <n v="26"/>
    <n v="67"/>
    <n v="4"/>
    <n v="36"/>
    <n v="78"/>
    <n v="2189"/>
    <x v="4"/>
    <x v="17"/>
  </r>
  <r>
    <x v="0"/>
    <d v="2018-05-01T00:00:00"/>
    <n v="1608"/>
    <n v="1022"/>
    <n v="204"/>
    <n v="83"/>
    <n v="90"/>
    <n v="6"/>
    <n v="53"/>
    <n v="114"/>
    <n v="3180"/>
    <x v="4"/>
    <x v="17"/>
  </r>
  <r>
    <x v="0"/>
    <d v="2018-06-01T00:00:00"/>
    <n v="966"/>
    <n v="681"/>
    <n v="133"/>
    <n v="94"/>
    <n v="80"/>
    <n v="8"/>
    <n v="33"/>
    <n v="67"/>
    <n v="2062"/>
    <x v="4"/>
    <x v="17"/>
  </r>
  <r>
    <x v="0"/>
    <d v="2018-07-01T00:00:00"/>
    <n v="974"/>
    <n v="680"/>
    <n v="136"/>
    <n v="94"/>
    <n v="82"/>
    <n v="7"/>
    <n v="46"/>
    <n v="65"/>
    <n v="2084"/>
    <x v="4"/>
    <x v="18"/>
  </r>
  <r>
    <x v="0"/>
    <d v="2018-08-01T00:00:00"/>
    <n v="1076"/>
    <n v="742"/>
    <n v="139"/>
    <n v="115"/>
    <n v="98"/>
    <n v="4"/>
    <n v="48"/>
    <n v="91"/>
    <n v="2313"/>
    <x v="4"/>
    <x v="18"/>
  </r>
  <r>
    <x v="0"/>
    <d v="2018-09-01T00:00:00"/>
    <n v="894"/>
    <n v="589"/>
    <n v="118"/>
    <n v="88"/>
    <n v="78"/>
    <n v="7"/>
    <n v="33"/>
    <n v="78"/>
    <n v="1885"/>
    <x v="4"/>
    <x v="18"/>
  </r>
  <r>
    <x v="0"/>
    <d v="2018-10-01T00:00:00"/>
    <n v="1092"/>
    <n v="702"/>
    <n v="194"/>
    <n v="94"/>
    <n v="75"/>
    <n v="7"/>
    <n v="47"/>
    <n v="76"/>
    <n v="2287"/>
    <x v="4"/>
    <x v="19"/>
  </r>
  <r>
    <x v="0"/>
    <d v="2018-11-01T00:00:00"/>
    <n v="975"/>
    <n v="672"/>
    <n v="135"/>
    <n v="255"/>
    <n v="80"/>
    <n v="5"/>
    <n v="38"/>
    <n v="99"/>
    <n v="2259"/>
    <x v="4"/>
    <x v="19"/>
  </r>
  <r>
    <x v="0"/>
    <d v="2018-12-01T00:00:00"/>
    <n v="1110"/>
    <n v="714"/>
    <n v="123"/>
    <n v="77"/>
    <n v="72"/>
    <n v="7"/>
    <n v="45"/>
    <n v="76"/>
    <n v="2224"/>
    <x v="4"/>
    <x v="19"/>
  </r>
  <r>
    <x v="0"/>
    <d v="2019-01-01T00:00:00"/>
    <n v="686"/>
    <n v="529"/>
    <n v="108"/>
    <n v="83"/>
    <n v="59"/>
    <n v="6"/>
    <n v="20"/>
    <n v="46"/>
    <n v="1537"/>
    <x v="5"/>
    <x v="20"/>
  </r>
  <r>
    <x v="0"/>
    <d v="2019-02-01T00:00:00"/>
    <n v="1080"/>
    <n v="772"/>
    <n v="153"/>
    <n v="206"/>
    <n v="55"/>
    <n v="4"/>
    <n v="39"/>
    <n v="80"/>
    <n v="2389"/>
    <x v="5"/>
    <x v="20"/>
  </r>
  <r>
    <x v="0"/>
    <d v="2019-03-01T00:00:00"/>
    <n v="1122"/>
    <n v="753"/>
    <n v="187"/>
    <n v="104"/>
    <n v="88"/>
    <n v="4"/>
    <n v="41"/>
    <n v="74"/>
    <n v="2373"/>
    <x v="5"/>
    <x v="20"/>
  </r>
  <r>
    <x v="0"/>
    <d v="2019-04-01T00:00:00"/>
    <n v="979"/>
    <n v="961"/>
    <n v="141"/>
    <n v="105"/>
    <n v="88"/>
    <n v="6"/>
    <n v="46"/>
    <n v="75"/>
    <n v="2401"/>
    <x v="5"/>
    <x v="21"/>
  </r>
  <r>
    <x v="0"/>
    <d v="2019-05-01T00:00:00"/>
    <n v="1103"/>
    <n v="900"/>
    <n v="144"/>
    <n v="93"/>
    <n v="79"/>
    <n v="7"/>
    <n v="28"/>
    <n v="62"/>
    <n v="2416"/>
    <x v="5"/>
    <x v="21"/>
  </r>
  <r>
    <x v="0"/>
    <d v="2019-06-01T00:00:00"/>
    <n v="999"/>
    <n v="785"/>
    <n v="181"/>
    <n v="80"/>
    <n v="72"/>
    <n v="8"/>
    <n v="41"/>
    <n v="77"/>
    <n v="2243"/>
    <x v="5"/>
    <x v="21"/>
  </r>
  <r>
    <x v="0"/>
    <d v="2019-07-01T00:00:00"/>
    <n v="902"/>
    <n v="1005"/>
    <n v="165"/>
    <n v="68"/>
    <n v="73"/>
    <n v="6"/>
    <n v="38"/>
    <n v="63"/>
    <n v="2320"/>
    <x v="5"/>
    <x v="22"/>
  </r>
  <r>
    <x v="0"/>
    <d v="2019-08-01T00:00:00"/>
    <n v="1099"/>
    <n v="833"/>
    <n v="166"/>
    <n v="82"/>
    <n v="62"/>
    <n v="4"/>
    <n v="35"/>
    <n v="67"/>
    <n v="2348"/>
    <x v="5"/>
    <x v="22"/>
  </r>
  <r>
    <x v="0"/>
    <d v="2019-09-01T00:00:00"/>
    <n v="992"/>
    <n v="716"/>
    <n v="146"/>
    <n v="82"/>
    <n v="73"/>
    <n v="5"/>
    <n v="41"/>
    <n v="40"/>
    <n v="2095"/>
    <x v="5"/>
    <x v="22"/>
  </r>
  <r>
    <x v="0"/>
    <d v="2019-10-01T00:00:00"/>
    <n v="1068"/>
    <n v="751"/>
    <n v="145"/>
    <n v="81"/>
    <n v="65"/>
    <n v="11"/>
    <n v="32"/>
    <n v="61"/>
    <n v="2214"/>
    <x v="5"/>
    <x v="23"/>
  </r>
  <r>
    <x v="0"/>
    <d v="2019-11-01T00:00:00"/>
    <n v="1026"/>
    <n v="663"/>
    <n v="152"/>
    <n v="128"/>
    <n v="59"/>
    <n v="9"/>
    <n v="49"/>
    <n v="65"/>
    <n v="2151"/>
    <x v="5"/>
    <x v="23"/>
  </r>
  <r>
    <x v="0"/>
    <d v="2019-12-01T00:00:00"/>
    <n v="937"/>
    <n v="743"/>
    <n v="129"/>
    <n v="157"/>
    <n v="62"/>
    <n v="22"/>
    <n v="44"/>
    <n v="80"/>
    <n v="2174"/>
    <x v="5"/>
    <x v="23"/>
  </r>
  <r>
    <x v="0"/>
    <d v="2020-01-01T00:00:00"/>
    <n v="761"/>
    <n v="531"/>
    <n v="103"/>
    <n v="145"/>
    <n v="67"/>
    <n v="5"/>
    <n v="33"/>
    <n v="33"/>
    <n v="1678"/>
    <x v="6"/>
    <x v="24"/>
  </r>
  <r>
    <x v="0"/>
    <d v="2020-02-01T00:00:00"/>
    <n v="934"/>
    <n v="657"/>
    <n v="150"/>
    <n v="80"/>
    <n v="67"/>
    <n v="7"/>
    <n v="45"/>
    <n v="60"/>
    <n v="2000"/>
    <x v="6"/>
    <x v="24"/>
  </r>
  <r>
    <x v="0"/>
    <d v="2020-03-01T00:00:00"/>
    <n v="1056"/>
    <n v="732"/>
    <n v="175"/>
    <n v="64"/>
    <n v="70"/>
    <n v="7"/>
    <n v="47"/>
    <n v="66"/>
    <n v="2217"/>
    <x v="6"/>
    <x v="24"/>
  </r>
  <r>
    <x v="0"/>
    <d v="2020-04-01T00:00:00"/>
    <n v="624"/>
    <n v="717"/>
    <n v="102"/>
    <n v="49"/>
    <n v="48"/>
    <n v="6"/>
    <n v="27"/>
    <n v="42"/>
    <n v="1615"/>
    <x v="6"/>
    <x v="25"/>
  </r>
  <r>
    <x v="0"/>
    <d v="2020-05-01T00:00:00"/>
    <n v="860"/>
    <n v="543"/>
    <n v="182"/>
    <n v="81"/>
    <n v="55"/>
    <n v="2"/>
    <n v="30"/>
    <n v="95"/>
    <n v="1848"/>
    <x v="6"/>
    <x v="25"/>
  </r>
  <r>
    <x v="0"/>
    <d v="2020-06-01T00:00:00"/>
    <n v="1116"/>
    <n v="811"/>
    <n v="177"/>
    <n v="63"/>
    <n v="92"/>
    <n v="13"/>
    <n v="57"/>
    <n v="70"/>
    <n v="2399"/>
    <x v="6"/>
    <x v="25"/>
  </r>
  <r>
    <x v="0"/>
    <d v="2020-07-01T00:00:00"/>
    <n v="1017"/>
    <n v="517"/>
    <n v="133"/>
    <n v="65"/>
    <n v="63"/>
    <n v="11"/>
    <n v="37"/>
    <n v="42"/>
    <n v="1885"/>
    <x v="6"/>
    <x v="26"/>
  </r>
  <r>
    <x v="0"/>
    <d v="2020-08-01T00:00:00"/>
    <n v="929"/>
    <n v="607"/>
    <n v="168"/>
    <n v="92"/>
    <n v="63"/>
    <n v="4"/>
    <n v="40"/>
    <n v="46"/>
    <n v="1949"/>
    <x v="6"/>
    <x v="26"/>
  </r>
  <r>
    <x v="0"/>
    <d v="2020-09-01T00:00:00"/>
    <n v="1024"/>
    <n v="570"/>
    <n v="164"/>
    <n v="74"/>
    <n v="73"/>
    <n v="4"/>
    <n v="37"/>
    <n v="75"/>
    <n v="2021"/>
    <x v="6"/>
    <x v="26"/>
  </r>
  <r>
    <x v="0"/>
    <d v="2020-10-01T00:00:00"/>
    <n v="982"/>
    <n v="1084"/>
    <n v="166"/>
    <n v="61"/>
    <n v="81"/>
    <n v="5"/>
    <n v="38"/>
    <n v="56"/>
    <n v="2473"/>
    <x v="6"/>
    <x v="27"/>
  </r>
  <r>
    <x v="0"/>
    <d v="2020-11-01T00:00:00"/>
    <n v="1037"/>
    <n v="866"/>
    <n v="158"/>
    <n v="75"/>
    <n v="92"/>
    <n v="6"/>
    <n v="39"/>
    <n v="53"/>
    <n v="2326"/>
    <x v="6"/>
    <x v="27"/>
  </r>
  <r>
    <x v="0"/>
    <d v="2020-12-01T00:00:00"/>
    <n v="888"/>
    <n v="812"/>
    <n v="139"/>
    <n v="67"/>
    <n v="71"/>
    <n v="5"/>
    <n v="38"/>
    <n v="45"/>
    <n v="2065"/>
    <x v="6"/>
    <x v="27"/>
  </r>
  <r>
    <x v="0"/>
    <d v="2021-01-01T00:00:00"/>
    <n v="717"/>
    <n v="523"/>
    <n v="99"/>
    <n v="39"/>
    <n v="67"/>
    <n v="4"/>
    <n v="32"/>
    <n v="37"/>
    <n v="1518"/>
    <x v="7"/>
    <x v="28"/>
  </r>
  <r>
    <x v="0"/>
    <d v="2021-02-01T00:00:00"/>
    <n v="940"/>
    <n v="573"/>
    <n v="125"/>
    <n v="59"/>
    <n v="58"/>
    <n v="5"/>
    <n v="48"/>
    <n v="54"/>
    <n v="1862"/>
    <x v="7"/>
    <x v="28"/>
  </r>
  <r>
    <x v="0"/>
    <d v="2021-03-01T00:00:00"/>
    <n v="1264"/>
    <n v="628"/>
    <n v="167"/>
    <n v="59"/>
    <n v="99"/>
    <n v="3"/>
    <n v="36"/>
    <n v="54"/>
    <n v="2310"/>
    <x v="7"/>
    <x v="28"/>
  </r>
  <r>
    <x v="0"/>
    <d v="2021-04-01T00:00:00"/>
    <n v="955"/>
    <n v="1092"/>
    <n v="124"/>
    <n v="48"/>
    <n v="85"/>
    <n v="12"/>
    <n v="34"/>
    <n v="46"/>
    <n v="2396"/>
    <x v="7"/>
    <x v="29"/>
  </r>
  <r>
    <x v="0"/>
    <d v="2021-05-01T00:00:00"/>
    <n v="1121"/>
    <n v="935"/>
    <n v="153"/>
    <n v="50"/>
    <n v="96"/>
    <n v="7"/>
    <n v="43"/>
    <n v="66"/>
    <n v="2471"/>
    <x v="7"/>
    <x v="29"/>
  </r>
  <r>
    <x v="0"/>
    <d v="2021-06-01T00:00:00"/>
    <n v="1014"/>
    <n v="668"/>
    <n v="116"/>
    <n v="53"/>
    <n v="82"/>
    <n v="9"/>
    <n v="40"/>
    <n v="57"/>
    <n v="2039"/>
    <x v="7"/>
    <x v="29"/>
  </r>
  <r>
    <x v="0"/>
    <d v="2021-07-01T00:00:00"/>
    <n v="581"/>
    <n v="497"/>
    <n v="115"/>
    <n v="42"/>
    <n v="50"/>
    <n v="4"/>
    <n v="35"/>
    <n v="24"/>
    <n v="1348"/>
    <x v="7"/>
    <x v="30"/>
  </r>
  <r>
    <x v="0"/>
    <d v="2021-08-01T00:00:00"/>
    <n v="749"/>
    <n v="737"/>
    <n v="153"/>
    <n v="46"/>
    <n v="59"/>
    <n v="7"/>
    <n v="43"/>
    <n v="8"/>
    <n v="1802"/>
    <x v="7"/>
    <x v="30"/>
  </r>
  <r>
    <x v="0"/>
    <d v="2021-09-01T00:00:00"/>
    <n v="806"/>
    <n v="501"/>
    <n v="151"/>
    <n v="35"/>
    <n v="51"/>
    <n v="14"/>
    <n v="38"/>
    <n v="14"/>
    <n v="1610"/>
    <x v="7"/>
    <x v="30"/>
  </r>
  <r>
    <x v="0"/>
    <d v="2021-10-01T00:00:00"/>
    <n v="1065"/>
    <n v="659"/>
    <n v="130"/>
    <n v="61"/>
    <n v="59"/>
    <n v="10"/>
    <n v="38"/>
    <n v="8"/>
    <n v="2030"/>
    <x v="7"/>
    <x v="31"/>
  </r>
  <r>
    <x v="0"/>
    <d v="2021-11-01T00:00:00"/>
    <n v="1177"/>
    <n v="571"/>
    <n v="177"/>
    <n v="42"/>
    <n v="160"/>
    <n v="15"/>
    <n v="25"/>
    <n v="146"/>
    <n v="2313"/>
    <x v="7"/>
    <x v="31"/>
  </r>
  <r>
    <x v="0"/>
    <d v="2021-12-01T00:00:00"/>
    <n v="957"/>
    <n v="857"/>
    <n v="154"/>
    <n v="30"/>
    <n v="70"/>
    <n v="7"/>
    <n v="44"/>
    <n v="25"/>
    <n v="2144"/>
    <x v="7"/>
    <x v="31"/>
  </r>
  <r>
    <x v="0"/>
    <d v="2022-01-01T00:00:00"/>
    <n v="513"/>
    <n v="418"/>
    <n v="91"/>
    <n v="32"/>
    <n v="55"/>
    <n v="7"/>
    <n v="43"/>
    <n v="24"/>
    <n v="1183"/>
    <x v="8"/>
    <x v="32"/>
  </r>
  <r>
    <x v="0"/>
    <d v="2022-02-01T00:00:00"/>
    <n v="767"/>
    <n v="504"/>
    <n v="99"/>
    <n v="27"/>
    <n v="58"/>
    <n v="5"/>
    <n v="40"/>
    <n v="37"/>
    <n v="1537"/>
    <x v="8"/>
    <x v="32"/>
  </r>
  <r>
    <x v="0"/>
    <d v="2022-03-01T00:00:00"/>
    <n v="1246"/>
    <n v="587"/>
    <n v="176"/>
    <n v="39"/>
    <n v="46"/>
    <n v="11"/>
    <n v="47"/>
    <n v="24"/>
    <n v="2176"/>
    <x v="8"/>
    <x v="32"/>
  </r>
  <r>
    <x v="0"/>
    <d v="2022-04-01T00:00:00"/>
    <n v="960"/>
    <n v="421"/>
    <n v="141"/>
    <n v="36"/>
    <n v="97"/>
    <n v="11"/>
    <n v="45"/>
    <n v="71"/>
    <n v="1782"/>
    <x v="8"/>
    <x v="33"/>
  </r>
  <r>
    <x v="0"/>
    <d v="2022-05-01T00:00:00"/>
    <n v="1071"/>
    <n v="759"/>
    <n v="118"/>
    <n v="33"/>
    <n v="98"/>
    <n v="8"/>
    <n v="44"/>
    <n v="53"/>
    <n v="2184"/>
    <x v="8"/>
    <x v="33"/>
  </r>
  <r>
    <x v="1"/>
    <d v="2014-01-01T00:00:00"/>
    <n v="595"/>
    <n v="268"/>
    <n v="110"/>
    <n v="23"/>
    <n v="10"/>
    <n v="7"/>
    <n v="12"/>
    <n v="4"/>
    <n v="1029"/>
    <x v="0"/>
    <x v="0"/>
  </r>
  <r>
    <x v="1"/>
    <d v="2014-02-01T00:00:00"/>
    <n v="1054"/>
    <n v="518"/>
    <n v="259"/>
    <n v="221"/>
    <n v="19"/>
    <n v="9"/>
    <n v="25"/>
    <n v="10"/>
    <n v="2115"/>
    <x v="0"/>
    <x v="0"/>
  </r>
  <r>
    <x v="1"/>
    <d v="2014-03-01T00:00:00"/>
    <n v="1081"/>
    <n v="414"/>
    <n v="209"/>
    <n v="160"/>
    <n v="8"/>
    <n v="8"/>
    <n v="25"/>
    <n v="8"/>
    <n v="1913"/>
    <x v="0"/>
    <x v="0"/>
  </r>
  <r>
    <x v="1"/>
    <d v="2014-04-01T00:00:00"/>
    <n v="886"/>
    <n v="272"/>
    <n v="169"/>
    <n v="148"/>
    <n v="5"/>
    <n v="5"/>
    <n v="24"/>
    <n v="9"/>
    <n v="1518"/>
    <x v="0"/>
    <x v="1"/>
  </r>
  <r>
    <x v="1"/>
    <d v="2014-05-01T00:00:00"/>
    <n v="1046"/>
    <n v="436"/>
    <n v="225"/>
    <n v="186"/>
    <n v="18"/>
    <n v="9"/>
    <n v="18"/>
    <n v="11"/>
    <n v="1949"/>
    <x v="0"/>
    <x v="1"/>
  </r>
  <r>
    <x v="1"/>
    <d v="2014-06-01T00:00:00"/>
    <n v="946"/>
    <n v="294"/>
    <n v="161"/>
    <n v="149"/>
    <n v="12"/>
    <n v="10"/>
    <n v="29"/>
    <n v="16"/>
    <n v="1617"/>
    <x v="0"/>
    <x v="1"/>
  </r>
  <r>
    <x v="1"/>
    <d v="2014-07-01T00:00:00"/>
    <n v="872"/>
    <n v="1470"/>
    <n v="267"/>
    <n v="143"/>
    <n v="12"/>
    <n v="20"/>
    <n v="11"/>
    <n v="9"/>
    <n v="2804"/>
    <x v="0"/>
    <x v="2"/>
  </r>
  <r>
    <x v="1"/>
    <d v="2014-08-01T00:00:00"/>
    <n v="940"/>
    <n v="1494"/>
    <n v="191"/>
    <n v="165"/>
    <n v="14"/>
    <n v="8"/>
    <n v="17"/>
    <n v="3"/>
    <n v="2832"/>
    <x v="0"/>
    <x v="2"/>
  </r>
  <r>
    <x v="1"/>
    <d v="2014-09-01T00:00:00"/>
    <n v="1183"/>
    <n v="896"/>
    <n v="274"/>
    <n v="197"/>
    <n v="9"/>
    <n v="9"/>
    <n v="25"/>
    <n v="9"/>
    <n v="2602"/>
    <x v="0"/>
    <x v="2"/>
  </r>
  <r>
    <x v="1"/>
    <d v="2014-10-01T00:00:00"/>
    <n v="958"/>
    <n v="439"/>
    <n v="160"/>
    <n v="141"/>
    <n v="9"/>
    <n v="9"/>
    <n v="12"/>
    <n v="9"/>
    <n v="1737"/>
    <x v="0"/>
    <x v="3"/>
  </r>
  <r>
    <x v="1"/>
    <d v="2014-11-01T00:00:00"/>
    <n v="975"/>
    <n v="574"/>
    <n v="206"/>
    <n v="200"/>
    <n v="14"/>
    <n v="14"/>
    <n v="16"/>
    <n v="12"/>
    <n v="2011"/>
    <x v="0"/>
    <x v="3"/>
  </r>
  <r>
    <x v="1"/>
    <d v="2014-12-01T00:00:00"/>
    <n v="1049"/>
    <n v="519"/>
    <n v="213"/>
    <n v="190"/>
    <n v="12"/>
    <n v="11"/>
    <n v="17"/>
    <n v="9"/>
    <n v="2020"/>
    <x v="0"/>
    <x v="3"/>
  </r>
  <r>
    <x v="1"/>
    <d v="2015-01-01T00:00:00"/>
    <n v="698"/>
    <n v="367"/>
    <n v="166"/>
    <n v="133"/>
    <n v="13"/>
    <n v="7"/>
    <n v="11"/>
    <n v="7"/>
    <n v="1402"/>
    <x v="1"/>
    <x v="4"/>
  </r>
  <r>
    <x v="1"/>
    <d v="2015-02-01T00:00:00"/>
    <n v="958"/>
    <n v="741"/>
    <n v="181"/>
    <n v="172"/>
    <n v="11"/>
    <n v="12"/>
    <n v="22"/>
    <n v="7"/>
    <n v="2104"/>
    <x v="1"/>
    <x v="4"/>
  </r>
  <r>
    <x v="1"/>
    <d v="2015-03-01T00:00:00"/>
    <n v="1206"/>
    <n v="655"/>
    <n v="288"/>
    <n v="227"/>
    <n v="13"/>
    <n v="13"/>
    <n v="14"/>
    <n v="13"/>
    <n v="2429"/>
    <x v="1"/>
    <x v="4"/>
  </r>
  <r>
    <x v="1"/>
    <d v="2015-04-01T00:00:00"/>
    <n v="1257"/>
    <n v="478"/>
    <n v="244"/>
    <n v="178"/>
    <n v="10"/>
    <n v="12"/>
    <n v="18"/>
    <n v="7"/>
    <n v="2204"/>
    <x v="1"/>
    <x v="5"/>
  </r>
  <r>
    <x v="1"/>
    <d v="2015-05-01T00:00:00"/>
    <n v="1058"/>
    <n v="1688"/>
    <n v="258"/>
    <n v="158"/>
    <n v="105"/>
    <n v="6"/>
    <n v="20"/>
    <n v="46"/>
    <n v="3339"/>
    <x v="1"/>
    <x v="5"/>
  </r>
  <r>
    <x v="1"/>
    <d v="2015-06-01T00:00:00"/>
    <n v="1064"/>
    <n v="517"/>
    <n v="176"/>
    <n v="192"/>
    <n v="12"/>
    <n v="5"/>
    <n v="10"/>
    <n v="11"/>
    <n v="1987"/>
    <x v="1"/>
    <x v="5"/>
  </r>
  <r>
    <x v="1"/>
    <d v="2015-07-01T00:00:00"/>
    <n v="1060"/>
    <n v="400"/>
    <n v="221"/>
    <n v="158"/>
    <n v="12"/>
    <n v="5"/>
    <n v="18"/>
    <n v="8"/>
    <n v="1882"/>
    <x v="1"/>
    <x v="6"/>
  </r>
  <r>
    <x v="1"/>
    <d v="2015-08-01T00:00:00"/>
    <n v="1040"/>
    <n v="440"/>
    <n v="209"/>
    <n v="199"/>
    <n v="15"/>
    <n v="2"/>
    <n v="9"/>
    <n v="13"/>
    <n v="1927"/>
    <x v="1"/>
    <x v="6"/>
  </r>
  <r>
    <x v="1"/>
    <d v="2015-09-01T00:00:00"/>
    <n v="1077"/>
    <n v="382"/>
    <n v="250"/>
    <n v="183"/>
    <n v="8"/>
    <n v="6"/>
    <n v="8"/>
    <n v="3"/>
    <n v="1917"/>
    <x v="1"/>
    <x v="6"/>
  </r>
  <r>
    <x v="1"/>
    <d v="2015-10-01T00:00:00"/>
    <n v="1161"/>
    <n v="456"/>
    <n v="263"/>
    <n v="94"/>
    <n v="10"/>
    <n v="11"/>
    <n v="39"/>
    <n v="6"/>
    <n v="2040"/>
    <x v="1"/>
    <x v="7"/>
  </r>
  <r>
    <x v="1"/>
    <d v="2015-11-01T00:00:00"/>
    <n v="1191"/>
    <n v="871"/>
    <n v="224"/>
    <n v="138"/>
    <n v="10"/>
    <n v="9"/>
    <n v="43"/>
    <n v="5"/>
    <n v="2491"/>
    <x v="1"/>
    <x v="7"/>
  </r>
  <r>
    <x v="1"/>
    <d v="2015-12-01T00:00:00"/>
    <n v="1212"/>
    <n v="728"/>
    <n v="283"/>
    <n v="15"/>
    <n v="11"/>
    <n v="6"/>
    <n v="34"/>
    <n v="1"/>
    <n v="2290"/>
    <x v="1"/>
    <x v="7"/>
  </r>
  <r>
    <x v="1"/>
    <d v="2016-01-01T00:00:00"/>
    <n v="503"/>
    <n v="386"/>
    <n v="137"/>
    <n v="153"/>
    <n v="10"/>
    <n v="4"/>
    <n v="16"/>
    <n v="6"/>
    <n v="1215"/>
    <x v="2"/>
    <x v="8"/>
  </r>
  <r>
    <x v="1"/>
    <d v="2016-02-01T00:00:00"/>
    <n v="1264"/>
    <n v="1074"/>
    <n v="279"/>
    <n v="279"/>
    <n v="8"/>
    <n v="8"/>
    <n v="31"/>
    <n v="18"/>
    <n v="2961"/>
    <x v="2"/>
    <x v="8"/>
  </r>
  <r>
    <x v="1"/>
    <d v="2016-03-01T00:00:00"/>
    <n v="1135"/>
    <n v="731"/>
    <n v="262"/>
    <n v="302"/>
    <n v="7"/>
    <n v="11"/>
    <n v="13"/>
    <n v="25"/>
    <n v="2486"/>
    <x v="2"/>
    <x v="8"/>
  </r>
  <r>
    <x v="1"/>
    <d v="2016-04-01T00:00:00"/>
    <n v="1086"/>
    <n v="688"/>
    <n v="262"/>
    <n v="228"/>
    <n v="9"/>
    <n v="6"/>
    <n v="23"/>
    <n v="9"/>
    <n v="2311"/>
    <x v="2"/>
    <x v="9"/>
  </r>
  <r>
    <x v="1"/>
    <d v="2016-05-01T00:00:00"/>
    <n v="1103"/>
    <n v="634"/>
    <n v="266"/>
    <n v="312"/>
    <n v="12"/>
    <n v="5"/>
    <n v="24"/>
    <n v="13"/>
    <n v="2369"/>
    <x v="2"/>
    <x v="9"/>
  </r>
  <r>
    <x v="1"/>
    <d v="2016-06-01T00:00:00"/>
    <n v="1202"/>
    <n v="905"/>
    <n v="308"/>
    <n v="182"/>
    <n v="11"/>
    <n v="7"/>
    <n v="21"/>
    <n v="8"/>
    <n v="2644"/>
    <x v="2"/>
    <x v="9"/>
  </r>
  <r>
    <x v="1"/>
    <d v="2016-07-01T00:00:00"/>
    <n v="890"/>
    <n v="718"/>
    <n v="269"/>
    <n v="132"/>
    <n v="16"/>
    <n v="15"/>
    <n v="31"/>
    <n v="5"/>
    <n v="2076"/>
    <x v="2"/>
    <x v="10"/>
  </r>
  <r>
    <x v="1"/>
    <d v="2016-08-01T00:00:00"/>
    <n v="1165"/>
    <n v="715"/>
    <n v="273"/>
    <n v="244"/>
    <n v="8"/>
    <n v="10"/>
    <n v="15"/>
    <n v="12"/>
    <n v="2442"/>
    <x v="2"/>
    <x v="10"/>
  </r>
  <r>
    <x v="1"/>
    <d v="2016-09-01T00:00:00"/>
    <n v="1077"/>
    <n v="803"/>
    <n v="238"/>
    <n v="189"/>
    <n v="8"/>
    <n v="5"/>
    <n v="21"/>
    <n v="8"/>
    <n v="2349"/>
    <x v="2"/>
    <x v="10"/>
  </r>
  <r>
    <x v="1"/>
    <d v="2016-10-01T00:00:00"/>
    <n v="994"/>
    <n v="609"/>
    <n v="226"/>
    <n v="148"/>
    <n v="11"/>
    <n v="5"/>
    <n v="18"/>
    <n v="12"/>
    <n v="2023"/>
    <x v="2"/>
    <x v="11"/>
  </r>
  <r>
    <x v="1"/>
    <d v="2016-11-01T00:00:00"/>
    <n v="1218"/>
    <n v="973"/>
    <n v="356"/>
    <n v="190"/>
    <n v="9"/>
    <n v="13"/>
    <n v="18"/>
    <n v="14"/>
    <n v="2791"/>
    <x v="2"/>
    <x v="11"/>
  </r>
  <r>
    <x v="1"/>
    <d v="2016-12-01T00:00:00"/>
    <n v="1065"/>
    <n v="688"/>
    <n v="227"/>
    <n v="186"/>
    <n v="10"/>
    <n v="8"/>
    <n v="26"/>
    <n v="10"/>
    <n v="2220"/>
    <x v="2"/>
    <x v="11"/>
  </r>
  <r>
    <x v="1"/>
    <d v="2017-01-01T00:00:00"/>
    <n v="1034"/>
    <n v="741"/>
    <n v="289"/>
    <n v="172"/>
    <n v="10"/>
    <n v="6"/>
    <n v="25"/>
    <n v="13"/>
    <n v="2290"/>
    <x v="3"/>
    <x v="12"/>
  </r>
  <r>
    <x v="1"/>
    <d v="2017-02-01T00:00:00"/>
    <n v="894"/>
    <n v="631"/>
    <n v="197"/>
    <n v="239"/>
    <n v="11"/>
    <n v="9"/>
    <n v="34"/>
    <n v="11"/>
    <n v="2026"/>
    <x v="3"/>
    <x v="12"/>
  </r>
  <r>
    <x v="1"/>
    <d v="2017-03-01T00:00:00"/>
    <n v="1472"/>
    <n v="952"/>
    <n v="353"/>
    <n v="139"/>
    <n v="23"/>
    <n v="17"/>
    <n v="29"/>
    <n v="14"/>
    <n v="2999"/>
    <x v="3"/>
    <x v="12"/>
  </r>
  <r>
    <x v="1"/>
    <d v="2017-04-01T00:00:00"/>
    <n v="1065"/>
    <n v="812"/>
    <n v="202"/>
    <n v="272"/>
    <n v="7"/>
    <n v="14"/>
    <n v="15"/>
    <n v="18"/>
    <n v="2405"/>
    <x v="3"/>
    <x v="13"/>
  </r>
  <r>
    <x v="1"/>
    <d v="2017-05-01T00:00:00"/>
    <n v="1239"/>
    <n v="993"/>
    <n v="351"/>
    <n v="164"/>
    <n v="14"/>
    <n v="10"/>
    <n v="28"/>
    <n v="7"/>
    <n v="2806"/>
    <x v="3"/>
    <x v="13"/>
  </r>
  <r>
    <x v="1"/>
    <d v="2017-06-01T00:00:00"/>
    <n v="1059"/>
    <n v="856"/>
    <n v="338"/>
    <n v="224"/>
    <n v="17"/>
    <n v="9"/>
    <n v="23"/>
    <n v="24"/>
    <n v="2550"/>
    <x v="3"/>
    <x v="13"/>
  </r>
  <r>
    <x v="1"/>
    <d v="2017-07-01T00:00:00"/>
    <n v="1046"/>
    <n v="796"/>
    <n v="354"/>
    <n v="227"/>
    <n v="21"/>
    <n v="14"/>
    <n v="24"/>
    <n v="7"/>
    <n v="2489"/>
    <x v="3"/>
    <x v="14"/>
  </r>
  <r>
    <x v="1"/>
    <d v="2017-08-01T00:00:00"/>
    <n v="1237"/>
    <n v="807"/>
    <n v="377"/>
    <n v="188"/>
    <n v="13"/>
    <n v="10"/>
    <n v="18"/>
    <n v="10"/>
    <n v="2660"/>
    <x v="3"/>
    <x v="14"/>
  </r>
  <r>
    <x v="1"/>
    <d v="2017-09-01T00:00:00"/>
    <n v="1176"/>
    <n v="892"/>
    <n v="392"/>
    <n v="260"/>
    <n v="9"/>
    <n v="20"/>
    <n v="15"/>
    <n v="13"/>
    <n v="2777"/>
    <x v="3"/>
    <x v="14"/>
  </r>
  <r>
    <x v="1"/>
    <d v="2017-10-01T00:00:00"/>
    <n v="1364"/>
    <n v="970"/>
    <n v="304"/>
    <n v="238"/>
    <n v="21"/>
    <n v="20"/>
    <n v="26"/>
    <n v="27"/>
    <n v="2970"/>
    <x v="3"/>
    <x v="15"/>
  </r>
  <r>
    <x v="1"/>
    <d v="2017-11-01T00:00:00"/>
    <n v="1321"/>
    <n v="776"/>
    <n v="535"/>
    <n v="287"/>
    <n v="17"/>
    <n v="10"/>
    <n v="42"/>
    <n v="19"/>
    <n v="3007"/>
    <x v="3"/>
    <x v="15"/>
  </r>
  <r>
    <x v="1"/>
    <d v="2017-12-01T00:00:00"/>
    <n v="1290"/>
    <n v="943"/>
    <n v="474"/>
    <n v="283"/>
    <n v="20"/>
    <n v="20"/>
    <n v="49"/>
    <n v="14"/>
    <n v="3093"/>
    <x v="3"/>
    <x v="15"/>
  </r>
  <r>
    <x v="1"/>
    <d v="2018-01-01T00:00:00"/>
    <n v="564"/>
    <n v="531"/>
    <n v="371"/>
    <n v="128"/>
    <n v="22"/>
    <n v="17"/>
    <n v="29"/>
    <n v="14"/>
    <n v="1676"/>
    <x v="4"/>
    <x v="16"/>
  </r>
  <r>
    <x v="1"/>
    <d v="2018-02-01T00:00:00"/>
    <n v="1422"/>
    <n v="846"/>
    <n v="471"/>
    <n v="240"/>
    <n v="16"/>
    <n v="22"/>
    <n v="34"/>
    <n v="28"/>
    <n v="3079"/>
    <x v="4"/>
    <x v="16"/>
  </r>
  <r>
    <x v="1"/>
    <d v="2018-03-01T00:00:00"/>
    <n v="1208"/>
    <n v="783"/>
    <n v="487"/>
    <n v="184"/>
    <n v="30"/>
    <n v="9"/>
    <n v="56"/>
    <n v="22"/>
    <n v="2779"/>
    <x v="4"/>
    <x v="16"/>
  </r>
  <r>
    <x v="1"/>
    <d v="2018-04-01T00:00:00"/>
    <n v="1105"/>
    <n v="772"/>
    <n v="442"/>
    <n v="212"/>
    <n v="26"/>
    <n v="18"/>
    <n v="33"/>
    <n v="30"/>
    <n v="2638"/>
    <x v="4"/>
    <x v="17"/>
  </r>
  <r>
    <x v="1"/>
    <d v="2018-05-01T00:00:00"/>
    <n v="996"/>
    <n v="1005"/>
    <n v="481"/>
    <n v="85"/>
    <n v="27"/>
    <n v="15"/>
    <n v="28"/>
    <n v="16"/>
    <n v="2653"/>
    <x v="4"/>
    <x v="17"/>
  </r>
  <r>
    <x v="1"/>
    <d v="2018-06-01T00:00:00"/>
    <n v="990"/>
    <n v="659"/>
    <n v="401"/>
    <n v="44"/>
    <n v="14"/>
    <n v="16"/>
    <n v="26"/>
    <n v="7"/>
    <n v="2157"/>
    <x v="4"/>
    <x v="17"/>
  </r>
  <r>
    <x v="1"/>
    <d v="2018-07-01T00:00:00"/>
    <n v="1072"/>
    <n v="813"/>
    <n v="386"/>
    <n v="44"/>
    <n v="29"/>
    <n v="18"/>
    <n v="18"/>
    <n v="11"/>
    <n v="2391"/>
    <x v="4"/>
    <x v="18"/>
  </r>
  <r>
    <x v="1"/>
    <d v="2018-08-01T00:00:00"/>
    <n v="1172"/>
    <n v="878"/>
    <n v="391"/>
    <n v="43"/>
    <n v="26"/>
    <n v="12"/>
    <n v="21"/>
    <n v="13"/>
    <n v="2556"/>
    <x v="4"/>
    <x v="18"/>
  </r>
  <r>
    <x v="1"/>
    <d v="2018-09-01T00:00:00"/>
    <n v="1179"/>
    <n v="607"/>
    <n v="340"/>
    <n v="50"/>
    <n v="22"/>
    <n v="9"/>
    <n v="28"/>
    <n v="14"/>
    <n v="2249"/>
    <x v="4"/>
    <x v="18"/>
  </r>
  <r>
    <x v="1"/>
    <d v="2018-10-01T00:00:00"/>
    <n v="1471"/>
    <n v="901"/>
    <n v="339"/>
    <n v="35"/>
    <n v="16"/>
    <n v="13"/>
    <n v="27"/>
    <n v="8"/>
    <n v="2810"/>
    <x v="4"/>
    <x v="19"/>
  </r>
  <r>
    <x v="1"/>
    <d v="2018-11-01T00:00:00"/>
    <n v="1277"/>
    <n v="800"/>
    <n v="386"/>
    <n v="132"/>
    <n v="24"/>
    <n v="18"/>
    <n v="34"/>
    <n v="8"/>
    <n v="2679"/>
    <x v="4"/>
    <x v="19"/>
  </r>
  <r>
    <x v="1"/>
    <d v="2018-12-01T00:00:00"/>
    <n v="1111"/>
    <n v="788"/>
    <n v="420"/>
    <n v="37"/>
    <n v="22"/>
    <n v="24"/>
    <n v="31"/>
    <n v="12"/>
    <n v="2445"/>
    <x v="4"/>
    <x v="19"/>
  </r>
  <r>
    <x v="1"/>
    <d v="2019-01-01T00:00:00"/>
    <n v="961"/>
    <n v="623"/>
    <n v="293"/>
    <n v="47"/>
    <n v="14"/>
    <n v="11"/>
    <n v="22"/>
    <n v="4"/>
    <n v="1975"/>
    <x v="5"/>
    <x v="20"/>
  </r>
  <r>
    <x v="1"/>
    <d v="2019-02-01T00:00:00"/>
    <n v="1312"/>
    <n v="903"/>
    <n v="391"/>
    <n v="119"/>
    <n v="35"/>
    <n v="11"/>
    <n v="30"/>
    <n v="8"/>
    <n v="2809"/>
    <x v="5"/>
    <x v="20"/>
  </r>
  <r>
    <x v="1"/>
    <d v="2019-03-01T00:00:00"/>
    <n v="1384"/>
    <n v="930"/>
    <n v="482"/>
    <n v="82"/>
    <n v="26"/>
    <n v="21"/>
    <n v="42"/>
    <n v="17"/>
    <n v="2984"/>
    <x v="5"/>
    <x v="20"/>
  </r>
  <r>
    <x v="1"/>
    <d v="2019-04-01T00:00:00"/>
    <n v="1070"/>
    <n v="882"/>
    <n v="322"/>
    <n v="61"/>
    <n v="24"/>
    <n v="12"/>
    <n v="19"/>
    <n v="11"/>
    <n v="2401"/>
    <x v="5"/>
    <x v="21"/>
  </r>
  <r>
    <x v="1"/>
    <d v="2019-05-01T00:00:00"/>
    <n v="1373"/>
    <n v="1009"/>
    <n v="464"/>
    <n v="111"/>
    <n v="28"/>
    <n v="13"/>
    <n v="24"/>
    <n v="13"/>
    <n v="3035"/>
    <x v="5"/>
    <x v="21"/>
  </r>
  <r>
    <x v="1"/>
    <d v="2019-06-01T00:00:00"/>
    <n v="1208"/>
    <n v="712"/>
    <n v="305"/>
    <n v="82"/>
    <n v="21"/>
    <n v="18"/>
    <n v="27"/>
    <n v="9"/>
    <n v="2382"/>
    <x v="5"/>
    <x v="21"/>
  </r>
  <r>
    <x v="1"/>
    <d v="2019-07-01T00:00:00"/>
    <n v="1072"/>
    <n v="931"/>
    <n v="398"/>
    <n v="66"/>
    <n v="20"/>
    <n v="16"/>
    <n v="32"/>
    <n v="15"/>
    <n v="2550"/>
    <x v="5"/>
    <x v="22"/>
  </r>
  <r>
    <x v="1"/>
    <d v="2019-08-01T00:00:00"/>
    <n v="1254"/>
    <n v="919"/>
    <n v="419"/>
    <n v="59"/>
    <n v="43"/>
    <n v="17"/>
    <n v="36"/>
    <n v="34"/>
    <n v="2781"/>
    <x v="5"/>
    <x v="22"/>
  </r>
  <r>
    <x v="1"/>
    <d v="2019-09-01T00:00:00"/>
    <n v="1262"/>
    <n v="710"/>
    <n v="377"/>
    <n v="85"/>
    <n v="48"/>
    <n v="7"/>
    <n v="24"/>
    <n v="29"/>
    <n v="2542"/>
    <x v="5"/>
    <x v="22"/>
  </r>
  <r>
    <x v="1"/>
    <d v="2019-10-01T00:00:00"/>
    <n v="1370"/>
    <n v="862"/>
    <n v="426"/>
    <n v="125"/>
    <n v="31"/>
    <n v="8"/>
    <n v="30"/>
    <n v="29"/>
    <n v="2881"/>
    <x v="5"/>
    <x v="23"/>
  </r>
  <r>
    <x v="1"/>
    <d v="2019-11-01T00:00:00"/>
    <n v="1373"/>
    <n v="969"/>
    <n v="397"/>
    <n v="122"/>
    <n v="46"/>
    <n v="14"/>
    <n v="29"/>
    <n v="36"/>
    <n v="2986"/>
    <x v="5"/>
    <x v="23"/>
  </r>
  <r>
    <x v="1"/>
    <d v="2019-12-01T00:00:00"/>
    <n v="1069"/>
    <n v="919"/>
    <n v="347"/>
    <n v="86"/>
    <n v="36"/>
    <n v="27"/>
    <n v="19"/>
    <n v="49"/>
    <n v="2552"/>
    <x v="5"/>
    <x v="23"/>
  </r>
  <r>
    <x v="1"/>
    <d v="2020-01-01T00:00:00"/>
    <n v="964"/>
    <n v="578"/>
    <n v="373"/>
    <n v="77"/>
    <n v="32"/>
    <n v="11"/>
    <n v="14"/>
    <n v="34"/>
    <n v="2083"/>
    <x v="6"/>
    <x v="24"/>
  </r>
  <r>
    <x v="1"/>
    <d v="2020-02-01T00:00:00"/>
    <n v="1211"/>
    <n v="883"/>
    <n v="398"/>
    <n v="95"/>
    <n v="42"/>
    <n v="21"/>
    <n v="24"/>
    <n v="43"/>
    <n v="2717"/>
    <x v="6"/>
    <x v="24"/>
  </r>
  <r>
    <x v="1"/>
    <d v="2020-03-01T00:00:00"/>
    <n v="1446"/>
    <n v="838"/>
    <n v="469"/>
    <n v="59"/>
    <n v="37"/>
    <n v="15"/>
    <n v="31"/>
    <n v="40"/>
    <n v="2935"/>
    <x v="6"/>
    <x v="24"/>
  </r>
  <r>
    <x v="1"/>
    <d v="2020-04-01T00:00:00"/>
    <n v="967"/>
    <n v="915"/>
    <n v="322"/>
    <n v="59"/>
    <n v="29"/>
    <n v="9"/>
    <n v="24"/>
    <n v="24"/>
    <n v="2349"/>
    <x v="6"/>
    <x v="25"/>
  </r>
  <r>
    <x v="1"/>
    <d v="2020-05-01T00:00:00"/>
    <n v="1185"/>
    <n v="799"/>
    <n v="405"/>
    <n v="67"/>
    <n v="24"/>
    <n v="7"/>
    <n v="32"/>
    <n v="50"/>
    <n v="2569"/>
    <x v="6"/>
    <x v="25"/>
  </r>
  <r>
    <x v="1"/>
    <d v="2020-06-01T00:00:00"/>
    <n v="1384"/>
    <n v="876"/>
    <n v="536"/>
    <n v="43"/>
    <n v="48"/>
    <n v="17"/>
    <n v="38"/>
    <n v="42"/>
    <n v="2984"/>
    <x v="6"/>
    <x v="25"/>
  </r>
  <r>
    <x v="1"/>
    <d v="2020-07-01T00:00:00"/>
    <n v="1265"/>
    <n v="654"/>
    <n v="441"/>
    <n v="64"/>
    <n v="29"/>
    <n v="16"/>
    <n v="32"/>
    <n v="39"/>
    <n v="2540"/>
    <x v="6"/>
    <x v="26"/>
  </r>
  <r>
    <x v="1"/>
    <d v="2020-08-01T00:00:00"/>
    <n v="1313"/>
    <n v="857"/>
    <n v="390"/>
    <n v="70"/>
    <n v="34"/>
    <n v="21"/>
    <n v="34"/>
    <n v="26"/>
    <n v="2745"/>
    <x v="6"/>
    <x v="26"/>
  </r>
  <r>
    <x v="1"/>
    <d v="2020-09-01T00:00:00"/>
    <n v="1359"/>
    <n v="839"/>
    <n v="426"/>
    <n v="53"/>
    <n v="26"/>
    <n v="22"/>
    <n v="43"/>
    <n v="39"/>
    <n v="2807"/>
    <x v="6"/>
    <x v="26"/>
  </r>
  <r>
    <x v="1"/>
    <d v="2020-10-01T00:00:00"/>
    <n v="1161"/>
    <n v="969"/>
    <n v="398"/>
    <n v="46"/>
    <n v="17"/>
    <n v="16"/>
    <n v="35"/>
    <n v="37"/>
    <n v="2679"/>
    <x v="6"/>
    <x v="27"/>
  </r>
  <r>
    <x v="1"/>
    <d v="2020-11-01T00:00:00"/>
    <n v="1262"/>
    <n v="959"/>
    <n v="443"/>
    <n v="44"/>
    <n v="39"/>
    <n v="15"/>
    <n v="23"/>
    <n v="48"/>
    <n v="2833"/>
    <x v="6"/>
    <x v="27"/>
  </r>
  <r>
    <x v="1"/>
    <d v="2020-12-01T00:00:00"/>
    <n v="1274"/>
    <n v="752"/>
    <n v="382"/>
    <n v="47"/>
    <n v="26"/>
    <n v="20"/>
    <n v="38"/>
    <n v="40"/>
    <n v="2579"/>
    <x v="6"/>
    <x v="27"/>
  </r>
  <r>
    <x v="1"/>
    <d v="2021-01-01T00:00:00"/>
    <n v="978"/>
    <n v="591"/>
    <n v="332"/>
    <n v="22"/>
    <n v="39"/>
    <n v="13"/>
    <n v="20"/>
    <n v="19"/>
    <n v="2014"/>
    <x v="7"/>
    <x v="28"/>
  </r>
  <r>
    <x v="1"/>
    <d v="2021-02-01T00:00:00"/>
    <n v="1312"/>
    <n v="861"/>
    <n v="469"/>
    <n v="42"/>
    <n v="33"/>
    <n v="21"/>
    <n v="42"/>
    <n v="46"/>
    <n v="2826"/>
    <x v="7"/>
    <x v="28"/>
  </r>
  <r>
    <x v="1"/>
    <d v="2021-03-01T00:00:00"/>
    <n v="1558"/>
    <n v="919"/>
    <n v="464"/>
    <n v="56"/>
    <n v="43"/>
    <n v="16"/>
    <n v="35"/>
    <n v="33"/>
    <n v="3124"/>
    <x v="7"/>
    <x v="28"/>
  </r>
  <r>
    <x v="1"/>
    <d v="2021-04-01T00:00:00"/>
    <n v="1205"/>
    <n v="1059"/>
    <n v="375"/>
    <n v="34"/>
    <n v="33"/>
    <n v="12"/>
    <n v="37"/>
    <n v="31"/>
    <n v="2786"/>
    <x v="7"/>
    <x v="29"/>
  </r>
  <r>
    <x v="1"/>
    <d v="2021-05-01T00:00:00"/>
    <n v="1569"/>
    <n v="1088"/>
    <n v="492"/>
    <n v="45"/>
    <n v="30"/>
    <n v="31"/>
    <n v="34"/>
    <n v="50"/>
    <n v="3339"/>
    <x v="7"/>
    <x v="29"/>
  </r>
  <r>
    <x v="1"/>
    <d v="2021-06-01T00:00:00"/>
    <n v="1219"/>
    <n v="785"/>
    <n v="412"/>
    <n v="49"/>
    <n v="50"/>
    <n v="24"/>
    <n v="45"/>
    <n v="33"/>
    <n v="2617"/>
    <x v="7"/>
    <x v="29"/>
  </r>
  <r>
    <x v="1"/>
    <d v="2021-07-01T00:00:00"/>
    <n v="863"/>
    <n v="720"/>
    <n v="368"/>
    <n v="42"/>
    <n v="26"/>
    <n v="13"/>
    <n v="25"/>
    <n v="23"/>
    <n v="2080"/>
    <x v="7"/>
    <x v="30"/>
  </r>
  <r>
    <x v="1"/>
    <d v="2021-08-01T00:00:00"/>
    <n v="1150"/>
    <n v="987"/>
    <n v="423"/>
    <n v="35"/>
    <n v="28"/>
    <n v="20"/>
    <n v="39"/>
    <n v="8"/>
    <n v="2690"/>
    <x v="7"/>
    <x v="30"/>
  </r>
  <r>
    <x v="1"/>
    <d v="2021-09-01T00:00:00"/>
    <n v="1185"/>
    <n v="735"/>
    <n v="429"/>
    <n v="33"/>
    <n v="38"/>
    <n v="15"/>
    <n v="34"/>
    <n v="8"/>
    <n v="2477"/>
    <x v="7"/>
    <x v="30"/>
  </r>
  <r>
    <x v="1"/>
    <d v="2021-10-01T00:00:00"/>
    <n v="1462"/>
    <n v="1051"/>
    <n v="412"/>
    <n v="37"/>
    <n v="26"/>
    <n v="22"/>
    <n v="29"/>
    <n v="10"/>
    <n v="3049"/>
    <x v="7"/>
    <x v="31"/>
  </r>
  <r>
    <x v="1"/>
    <d v="2021-11-01T00:00:00"/>
    <n v="1512"/>
    <n v="991"/>
    <n v="422"/>
    <n v="37"/>
    <n v="80"/>
    <n v="17"/>
    <n v="18"/>
    <n v="101"/>
    <n v="3178"/>
    <x v="7"/>
    <x v="31"/>
  </r>
  <r>
    <x v="1"/>
    <d v="2021-12-01T00:00:00"/>
    <n v="1113"/>
    <n v="1054"/>
    <n v="336"/>
    <n v="25"/>
    <n v="58"/>
    <n v="10"/>
    <n v="25"/>
    <n v="42"/>
    <n v="2663"/>
    <x v="7"/>
    <x v="31"/>
  </r>
  <r>
    <x v="1"/>
    <d v="2022-01-01T00:00:00"/>
    <n v="967"/>
    <n v="669"/>
    <n v="295"/>
    <n v="24"/>
    <n v="44"/>
    <n v="7"/>
    <n v="30"/>
    <n v="16"/>
    <n v="2052"/>
    <x v="8"/>
    <x v="32"/>
  </r>
  <r>
    <x v="1"/>
    <d v="2022-02-01T00:00:00"/>
    <n v="1196"/>
    <n v="974"/>
    <n v="351"/>
    <n v="34"/>
    <n v="57"/>
    <n v="10"/>
    <n v="38"/>
    <n v="14"/>
    <n v="2674"/>
    <x v="8"/>
    <x v="32"/>
  </r>
  <r>
    <x v="1"/>
    <d v="2022-03-01T00:00:00"/>
    <n v="1431"/>
    <n v="881"/>
    <n v="420"/>
    <n v="33"/>
    <n v="59"/>
    <n v="9"/>
    <n v="46"/>
    <n v="7"/>
    <n v="2886"/>
    <x v="8"/>
    <x v="32"/>
  </r>
  <r>
    <x v="1"/>
    <d v="2022-04-01T00:00:00"/>
    <n v="1142"/>
    <n v="879"/>
    <n v="450"/>
    <n v="25"/>
    <n v="64"/>
    <n v="16"/>
    <n v="31"/>
    <n v="50"/>
    <n v="2657"/>
    <x v="8"/>
    <x v="33"/>
  </r>
  <r>
    <x v="1"/>
    <d v="2022-05-01T00:00:00"/>
    <n v="1524"/>
    <n v="1105"/>
    <n v="470"/>
    <n v="35"/>
    <n v="62"/>
    <n v="34"/>
    <n v="39"/>
    <n v="38"/>
    <n v="3307"/>
    <x v="8"/>
    <x v="33"/>
  </r>
  <r>
    <x v="2"/>
    <m/>
    <m/>
    <m/>
    <m/>
    <m/>
    <m/>
    <m/>
    <m/>
    <m/>
    <m/>
    <x v="9"/>
    <x v="34"/>
  </r>
  <r>
    <x v="2"/>
    <m/>
    <m/>
    <m/>
    <m/>
    <m/>
    <m/>
    <m/>
    <m/>
    <m/>
    <m/>
    <x v="9"/>
    <x v="34"/>
  </r>
  <r>
    <x v="2"/>
    <m/>
    <m/>
    <m/>
    <m/>
    <m/>
    <m/>
    <m/>
    <m/>
    <m/>
    <m/>
    <x v="9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BB033-4DA5-F348-ADEB-DCDB4FB5D48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4" firstHeaderRow="0" firstDataRow="1" firstDataCol="1" rowPageCount="1" colPageCount="1"/>
  <pivotFields count="13">
    <pivotField axis="axisPage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sortType="ascending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Sum of NSW" fld="2" baseField="0" baseItem="0"/>
    <dataField name="Sum of VIC" fld="3" baseField="0" baseItem="0"/>
    <dataField name="Sum of QLD" fld="4" baseField="0" baseItem="0"/>
    <dataField name="Sum of SA" fld="5" baseField="0" baseItem="0"/>
    <dataField name="Sum of WA" fld="6" baseField="0" baseItem="0"/>
    <dataField name="Sum of TAS" fld="7" baseField="0" baseItem="0"/>
    <dataField name="Sum of ACT" fld="8" baseField="0" baseItem="0"/>
    <dataField name="Sum of NT" fld="9" baseField="0" baseItem="0"/>
    <dataField name="Sum of Australia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3D40-23EF-1043-9ABC-A38371257A60}">
  <dimension ref="A1:B204"/>
  <sheetViews>
    <sheetView workbookViewId="0">
      <selection activeCell="Q32" sqref="Q32"/>
    </sheetView>
  </sheetViews>
  <sheetFormatPr defaultColWidth="10.640625" defaultRowHeight="15.9" x14ac:dyDescent="0.45"/>
  <sheetData>
    <row r="1" spans="1:2" x14ac:dyDescent="0.45">
      <c r="A1" t="s">
        <v>12</v>
      </c>
      <c r="B1" t="s">
        <v>39</v>
      </c>
    </row>
    <row r="2" spans="1:2" x14ac:dyDescent="0.45">
      <c r="A2" s="1">
        <v>41640</v>
      </c>
      <c r="B2" t="s">
        <v>40</v>
      </c>
    </row>
    <row r="3" spans="1:2" x14ac:dyDescent="0.45">
      <c r="A3" s="1">
        <v>41671</v>
      </c>
      <c r="B3" t="s">
        <v>40</v>
      </c>
    </row>
    <row r="4" spans="1:2" x14ac:dyDescent="0.45">
      <c r="A4" s="1">
        <v>41699</v>
      </c>
      <c r="B4" t="s">
        <v>40</v>
      </c>
    </row>
    <row r="5" spans="1:2" x14ac:dyDescent="0.45">
      <c r="A5" s="1">
        <v>41730</v>
      </c>
      <c r="B5" t="s">
        <v>65</v>
      </c>
    </row>
    <row r="6" spans="1:2" x14ac:dyDescent="0.45">
      <c r="A6" s="1">
        <v>41760</v>
      </c>
      <c r="B6" t="s">
        <v>65</v>
      </c>
    </row>
    <row r="7" spans="1:2" x14ac:dyDescent="0.45">
      <c r="A7" s="1">
        <v>41791</v>
      </c>
      <c r="B7" t="s">
        <v>65</v>
      </c>
    </row>
    <row r="8" spans="1:2" x14ac:dyDescent="0.45">
      <c r="A8" s="1">
        <v>41821</v>
      </c>
      <c r="B8" t="s">
        <v>41</v>
      </c>
    </row>
    <row r="9" spans="1:2" x14ac:dyDescent="0.45">
      <c r="A9" s="1">
        <v>41852</v>
      </c>
      <c r="B9" t="s">
        <v>41</v>
      </c>
    </row>
    <row r="10" spans="1:2" x14ac:dyDescent="0.45">
      <c r="A10" s="1">
        <v>41883</v>
      </c>
      <c r="B10" t="s">
        <v>41</v>
      </c>
    </row>
    <row r="11" spans="1:2" x14ac:dyDescent="0.45">
      <c r="A11" s="1">
        <v>41913</v>
      </c>
      <c r="B11" t="s">
        <v>42</v>
      </c>
    </row>
    <row r="12" spans="1:2" x14ac:dyDescent="0.45">
      <c r="A12" s="1">
        <v>41944</v>
      </c>
      <c r="B12" t="s">
        <v>42</v>
      </c>
    </row>
    <row r="13" spans="1:2" x14ac:dyDescent="0.45">
      <c r="A13" s="1">
        <v>41974</v>
      </c>
      <c r="B13" t="s">
        <v>42</v>
      </c>
    </row>
    <row r="14" spans="1:2" x14ac:dyDescent="0.45">
      <c r="A14" s="1">
        <v>42005</v>
      </c>
      <c r="B14" t="s">
        <v>43</v>
      </c>
    </row>
    <row r="15" spans="1:2" x14ac:dyDescent="0.45">
      <c r="A15" s="1">
        <v>42036</v>
      </c>
      <c r="B15" t="s">
        <v>43</v>
      </c>
    </row>
    <row r="16" spans="1:2" x14ac:dyDescent="0.45">
      <c r="A16" s="1">
        <v>42064</v>
      </c>
      <c r="B16" t="s">
        <v>43</v>
      </c>
    </row>
    <row r="17" spans="1:2" x14ac:dyDescent="0.45">
      <c r="A17" s="1">
        <v>42095</v>
      </c>
      <c r="B17" t="s">
        <v>44</v>
      </c>
    </row>
    <row r="18" spans="1:2" x14ac:dyDescent="0.45">
      <c r="A18" s="1">
        <v>42125</v>
      </c>
      <c r="B18" t="s">
        <v>44</v>
      </c>
    </row>
    <row r="19" spans="1:2" x14ac:dyDescent="0.45">
      <c r="A19" s="1">
        <v>42156</v>
      </c>
      <c r="B19" t="s">
        <v>44</v>
      </c>
    </row>
    <row r="20" spans="1:2" x14ac:dyDescent="0.45">
      <c r="A20" s="1">
        <v>42186</v>
      </c>
      <c r="B20" t="s">
        <v>45</v>
      </c>
    </row>
    <row r="21" spans="1:2" x14ac:dyDescent="0.45">
      <c r="A21" s="1">
        <v>42217</v>
      </c>
      <c r="B21" t="s">
        <v>45</v>
      </c>
    </row>
    <row r="22" spans="1:2" x14ac:dyDescent="0.45">
      <c r="A22" s="1">
        <v>42248</v>
      </c>
      <c r="B22" t="s">
        <v>45</v>
      </c>
    </row>
    <row r="23" spans="1:2" x14ac:dyDescent="0.45">
      <c r="A23" s="1">
        <v>42278</v>
      </c>
      <c r="B23" t="s">
        <v>46</v>
      </c>
    </row>
    <row r="24" spans="1:2" x14ac:dyDescent="0.45">
      <c r="A24" s="1">
        <v>42309</v>
      </c>
      <c r="B24" t="s">
        <v>46</v>
      </c>
    </row>
    <row r="25" spans="1:2" x14ac:dyDescent="0.45">
      <c r="A25" s="1">
        <v>42339</v>
      </c>
      <c r="B25" t="s">
        <v>46</v>
      </c>
    </row>
    <row r="26" spans="1:2" x14ac:dyDescent="0.45">
      <c r="A26" s="1">
        <v>42370</v>
      </c>
      <c r="B26" t="s">
        <v>47</v>
      </c>
    </row>
    <row r="27" spans="1:2" x14ac:dyDescent="0.45">
      <c r="A27" s="1">
        <v>42401</v>
      </c>
      <c r="B27" t="s">
        <v>47</v>
      </c>
    </row>
    <row r="28" spans="1:2" x14ac:dyDescent="0.45">
      <c r="A28" s="1">
        <v>42430</v>
      </c>
      <c r="B28" t="s">
        <v>47</v>
      </c>
    </row>
    <row r="29" spans="1:2" x14ac:dyDescent="0.45">
      <c r="A29" s="1">
        <v>42461</v>
      </c>
      <c r="B29" t="s">
        <v>48</v>
      </c>
    </row>
    <row r="30" spans="1:2" x14ac:dyDescent="0.45">
      <c r="A30" s="1">
        <v>42491</v>
      </c>
      <c r="B30" t="s">
        <v>48</v>
      </c>
    </row>
    <row r="31" spans="1:2" x14ac:dyDescent="0.45">
      <c r="A31" s="1">
        <v>42522</v>
      </c>
      <c r="B31" t="s">
        <v>48</v>
      </c>
    </row>
    <row r="32" spans="1:2" x14ac:dyDescent="0.45">
      <c r="A32" s="1">
        <v>42552</v>
      </c>
      <c r="B32" t="s">
        <v>49</v>
      </c>
    </row>
    <row r="33" spans="1:2" x14ac:dyDescent="0.45">
      <c r="A33" s="1">
        <v>42583</v>
      </c>
      <c r="B33" t="s">
        <v>49</v>
      </c>
    </row>
    <row r="34" spans="1:2" x14ac:dyDescent="0.45">
      <c r="A34" s="1">
        <v>42614</v>
      </c>
      <c r="B34" t="s">
        <v>49</v>
      </c>
    </row>
    <row r="35" spans="1:2" x14ac:dyDescent="0.45">
      <c r="A35" s="1">
        <v>42644</v>
      </c>
      <c r="B35" t="s">
        <v>50</v>
      </c>
    </row>
    <row r="36" spans="1:2" x14ac:dyDescent="0.45">
      <c r="A36" s="1">
        <v>42675</v>
      </c>
      <c r="B36" t="s">
        <v>50</v>
      </c>
    </row>
    <row r="37" spans="1:2" x14ac:dyDescent="0.45">
      <c r="A37" s="1">
        <v>42705</v>
      </c>
      <c r="B37" t="s">
        <v>50</v>
      </c>
    </row>
    <row r="38" spans="1:2" x14ac:dyDescent="0.45">
      <c r="A38" s="1">
        <v>42736</v>
      </c>
      <c r="B38" t="s">
        <v>51</v>
      </c>
    </row>
    <row r="39" spans="1:2" x14ac:dyDescent="0.45">
      <c r="A39" s="1">
        <v>42767</v>
      </c>
      <c r="B39" t="s">
        <v>51</v>
      </c>
    </row>
    <row r="40" spans="1:2" x14ac:dyDescent="0.45">
      <c r="A40" s="1">
        <v>42795</v>
      </c>
      <c r="B40" t="s">
        <v>51</v>
      </c>
    </row>
    <row r="41" spans="1:2" x14ac:dyDescent="0.45">
      <c r="A41" s="1">
        <v>42826</v>
      </c>
      <c r="B41" t="s">
        <v>52</v>
      </c>
    </row>
    <row r="42" spans="1:2" x14ac:dyDescent="0.45">
      <c r="A42" s="1">
        <v>42856</v>
      </c>
      <c r="B42" t="s">
        <v>52</v>
      </c>
    </row>
    <row r="43" spans="1:2" x14ac:dyDescent="0.45">
      <c r="A43" s="1">
        <v>42887</v>
      </c>
      <c r="B43" t="s">
        <v>52</v>
      </c>
    </row>
    <row r="44" spans="1:2" x14ac:dyDescent="0.45">
      <c r="A44" s="1">
        <v>42917</v>
      </c>
      <c r="B44" t="s">
        <v>53</v>
      </c>
    </row>
    <row r="45" spans="1:2" x14ac:dyDescent="0.45">
      <c r="A45" s="1">
        <v>42948</v>
      </c>
      <c r="B45" t="s">
        <v>53</v>
      </c>
    </row>
    <row r="46" spans="1:2" x14ac:dyDescent="0.45">
      <c r="A46" s="1">
        <v>42979</v>
      </c>
      <c r="B46" t="s">
        <v>53</v>
      </c>
    </row>
    <row r="47" spans="1:2" x14ac:dyDescent="0.45">
      <c r="A47" s="1">
        <v>43009</v>
      </c>
      <c r="B47" t="s">
        <v>54</v>
      </c>
    </row>
    <row r="48" spans="1:2" x14ac:dyDescent="0.45">
      <c r="A48" s="1">
        <v>43040</v>
      </c>
      <c r="B48" t="s">
        <v>54</v>
      </c>
    </row>
    <row r="49" spans="1:2" x14ac:dyDescent="0.45">
      <c r="A49" s="1">
        <v>43070</v>
      </c>
      <c r="B49" t="s">
        <v>54</v>
      </c>
    </row>
    <row r="50" spans="1:2" x14ac:dyDescent="0.45">
      <c r="A50" s="1">
        <v>43101</v>
      </c>
      <c r="B50" t="s">
        <v>55</v>
      </c>
    </row>
    <row r="51" spans="1:2" x14ac:dyDescent="0.45">
      <c r="A51" s="1">
        <v>43132</v>
      </c>
      <c r="B51" t="s">
        <v>55</v>
      </c>
    </row>
    <row r="52" spans="1:2" x14ac:dyDescent="0.45">
      <c r="A52" s="1">
        <v>43160</v>
      </c>
      <c r="B52" t="s">
        <v>55</v>
      </c>
    </row>
    <row r="53" spans="1:2" x14ac:dyDescent="0.45">
      <c r="A53" s="1">
        <v>43191</v>
      </c>
      <c r="B53" t="s">
        <v>56</v>
      </c>
    </row>
    <row r="54" spans="1:2" x14ac:dyDescent="0.45">
      <c r="A54" s="1">
        <v>43221</v>
      </c>
      <c r="B54" t="s">
        <v>56</v>
      </c>
    </row>
    <row r="55" spans="1:2" x14ac:dyDescent="0.45">
      <c r="A55" s="1">
        <v>43252</v>
      </c>
      <c r="B55" t="s">
        <v>56</v>
      </c>
    </row>
    <row r="56" spans="1:2" x14ac:dyDescent="0.45">
      <c r="A56" s="1">
        <v>43282</v>
      </c>
      <c r="B56" t="s">
        <v>57</v>
      </c>
    </row>
    <row r="57" spans="1:2" x14ac:dyDescent="0.45">
      <c r="A57" s="1">
        <v>43313</v>
      </c>
      <c r="B57" t="s">
        <v>57</v>
      </c>
    </row>
    <row r="58" spans="1:2" x14ac:dyDescent="0.45">
      <c r="A58" s="1">
        <v>43344</v>
      </c>
      <c r="B58" t="s">
        <v>57</v>
      </c>
    </row>
    <row r="59" spans="1:2" x14ac:dyDescent="0.45">
      <c r="A59" s="1">
        <v>43374</v>
      </c>
      <c r="B59" t="s">
        <v>58</v>
      </c>
    </row>
    <row r="60" spans="1:2" x14ac:dyDescent="0.45">
      <c r="A60" s="1">
        <v>43405</v>
      </c>
      <c r="B60" t="s">
        <v>58</v>
      </c>
    </row>
    <row r="61" spans="1:2" x14ac:dyDescent="0.45">
      <c r="A61" s="1">
        <v>43435</v>
      </c>
      <c r="B61" t="s">
        <v>58</v>
      </c>
    </row>
    <row r="62" spans="1:2" x14ac:dyDescent="0.45">
      <c r="A62" s="1">
        <v>43466</v>
      </c>
      <c r="B62" t="s">
        <v>59</v>
      </c>
    </row>
    <row r="63" spans="1:2" x14ac:dyDescent="0.45">
      <c r="A63" s="1">
        <v>43497</v>
      </c>
      <c r="B63" t="s">
        <v>59</v>
      </c>
    </row>
    <row r="64" spans="1:2" x14ac:dyDescent="0.45">
      <c r="A64" s="1">
        <v>43525</v>
      </c>
      <c r="B64" t="s">
        <v>59</v>
      </c>
    </row>
    <row r="65" spans="1:2" x14ac:dyDescent="0.45">
      <c r="A65" s="1">
        <v>43556</v>
      </c>
      <c r="B65" t="s">
        <v>29</v>
      </c>
    </row>
    <row r="66" spans="1:2" x14ac:dyDescent="0.45">
      <c r="A66" s="1">
        <v>43586</v>
      </c>
      <c r="B66" t="s">
        <v>29</v>
      </c>
    </row>
    <row r="67" spans="1:2" x14ac:dyDescent="0.45">
      <c r="A67" s="1">
        <v>43617</v>
      </c>
      <c r="B67" t="s">
        <v>29</v>
      </c>
    </row>
    <row r="68" spans="1:2" x14ac:dyDescent="0.45">
      <c r="A68" s="1">
        <v>43647</v>
      </c>
      <c r="B68" t="s">
        <v>30</v>
      </c>
    </row>
    <row r="69" spans="1:2" x14ac:dyDescent="0.45">
      <c r="A69" s="1">
        <v>43678</v>
      </c>
      <c r="B69" t="s">
        <v>30</v>
      </c>
    </row>
    <row r="70" spans="1:2" x14ac:dyDescent="0.45">
      <c r="A70" s="1">
        <v>43709</v>
      </c>
      <c r="B70" t="s">
        <v>30</v>
      </c>
    </row>
    <row r="71" spans="1:2" x14ac:dyDescent="0.45">
      <c r="A71" s="1">
        <v>43739</v>
      </c>
      <c r="B71" t="s">
        <v>31</v>
      </c>
    </row>
    <row r="72" spans="1:2" x14ac:dyDescent="0.45">
      <c r="A72" s="1">
        <v>43770</v>
      </c>
      <c r="B72" t="s">
        <v>31</v>
      </c>
    </row>
    <row r="73" spans="1:2" x14ac:dyDescent="0.45">
      <c r="A73" s="1">
        <v>43800</v>
      </c>
      <c r="B73" t="s">
        <v>31</v>
      </c>
    </row>
    <row r="74" spans="1:2" x14ac:dyDescent="0.45">
      <c r="A74" s="1">
        <v>43831</v>
      </c>
      <c r="B74" t="s">
        <v>32</v>
      </c>
    </row>
    <row r="75" spans="1:2" x14ac:dyDescent="0.45">
      <c r="A75" s="1">
        <v>43862</v>
      </c>
      <c r="B75" t="s">
        <v>32</v>
      </c>
    </row>
    <row r="76" spans="1:2" x14ac:dyDescent="0.45">
      <c r="A76" s="1">
        <v>43891</v>
      </c>
      <c r="B76" t="s">
        <v>32</v>
      </c>
    </row>
    <row r="77" spans="1:2" x14ac:dyDescent="0.45">
      <c r="A77" s="1">
        <v>43922</v>
      </c>
      <c r="B77" t="s">
        <v>33</v>
      </c>
    </row>
    <row r="78" spans="1:2" x14ac:dyDescent="0.45">
      <c r="A78" s="1">
        <v>43952</v>
      </c>
      <c r="B78" t="s">
        <v>33</v>
      </c>
    </row>
    <row r="79" spans="1:2" x14ac:dyDescent="0.45">
      <c r="A79" s="1">
        <v>43983</v>
      </c>
      <c r="B79" t="s">
        <v>33</v>
      </c>
    </row>
    <row r="80" spans="1:2" x14ac:dyDescent="0.45">
      <c r="A80" s="1">
        <v>44013</v>
      </c>
      <c r="B80" t="s">
        <v>34</v>
      </c>
    </row>
    <row r="81" spans="1:2" x14ac:dyDescent="0.45">
      <c r="A81" s="1">
        <v>44044</v>
      </c>
      <c r="B81" t="s">
        <v>34</v>
      </c>
    </row>
    <row r="82" spans="1:2" x14ac:dyDescent="0.45">
      <c r="A82" s="1">
        <v>44075</v>
      </c>
      <c r="B82" t="s">
        <v>34</v>
      </c>
    </row>
    <row r="83" spans="1:2" x14ac:dyDescent="0.45">
      <c r="A83" s="1">
        <v>44105</v>
      </c>
      <c r="B83" t="s">
        <v>35</v>
      </c>
    </row>
    <row r="84" spans="1:2" x14ac:dyDescent="0.45">
      <c r="A84" s="1">
        <v>44136</v>
      </c>
      <c r="B84" t="s">
        <v>35</v>
      </c>
    </row>
    <row r="85" spans="1:2" x14ac:dyDescent="0.45">
      <c r="A85" s="1">
        <v>44166</v>
      </c>
      <c r="B85" t="s">
        <v>35</v>
      </c>
    </row>
    <row r="86" spans="1:2" x14ac:dyDescent="0.45">
      <c r="A86" s="1">
        <v>44197</v>
      </c>
      <c r="B86" t="s">
        <v>36</v>
      </c>
    </row>
    <row r="87" spans="1:2" x14ac:dyDescent="0.45">
      <c r="A87" s="1">
        <v>44228</v>
      </c>
      <c r="B87" t="s">
        <v>36</v>
      </c>
    </row>
    <row r="88" spans="1:2" x14ac:dyDescent="0.45">
      <c r="A88" s="1">
        <v>44256</v>
      </c>
      <c r="B88" t="s">
        <v>36</v>
      </c>
    </row>
    <row r="89" spans="1:2" x14ac:dyDescent="0.45">
      <c r="A89" s="1">
        <v>44287</v>
      </c>
      <c r="B89" t="s">
        <v>37</v>
      </c>
    </row>
    <row r="90" spans="1:2" x14ac:dyDescent="0.45">
      <c r="A90" s="1">
        <v>44317</v>
      </c>
      <c r="B90" t="s">
        <v>37</v>
      </c>
    </row>
    <row r="91" spans="1:2" x14ac:dyDescent="0.45">
      <c r="A91" s="1">
        <v>44348</v>
      </c>
      <c r="B91" t="s">
        <v>37</v>
      </c>
    </row>
    <row r="92" spans="1:2" x14ac:dyDescent="0.45">
      <c r="A92" s="1">
        <v>44378</v>
      </c>
      <c r="B92" t="s">
        <v>38</v>
      </c>
    </row>
    <row r="93" spans="1:2" x14ac:dyDescent="0.45">
      <c r="A93" s="1">
        <v>44409</v>
      </c>
      <c r="B93" t="s">
        <v>38</v>
      </c>
    </row>
    <row r="94" spans="1:2" x14ac:dyDescent="0.45">
      <c r="A94" s="1">
        <v>44440</v>
      </c>
      <c r="B94" t="s">
        <v>38</v>
      </c>
    </row>
    <row r="95" spans="1:2" x14ac:dyDescent="0.45">
      <c r="A95" s="1">
        <v>44470</v>
      </c>
      <c r="B95" t="s">
        <v>60</v>
      </c>
    </row>
    <row r="96" spans="1:2" x14ac:dyDescent="0.45">
      <c r="A96" s="1">
        <v>44501</v>
      </c>
      <c r="B96" t="s">
        <v>60</v>
      </c>
    </row>
    <row r="97" spans="1:2" x14ac:dyDescent="0.45">
      <c r="A97" s="1">
        <v>44531</v>
      </c>
      <c r="B97" t="s">
        <v>60</v>
      </c>
    </row>
    <row r="98" spans="1:2" x14ac:dyDescent="0.45">
      <c r="A98" s="1">
        <v>44562</v>
      </c>
      <c r="B98" t="s">
        <v>61</v>
      </c>
    </row>
    <row r="99" spans="1:2" x14ac:dyDescent="0.45">
      <c r="A99" s="1">
        <v>44593</v>
      </c>
      <c r="B99" t="s">
        <v>61</v>
      </c>
    </row>
    <row r="100" spans="1:2" x14ac:dyDescent="0.45">
      <c r="A100" s="1">
        <v>44621</v>
      </c>
      <c r="B100" t="s">
        <v>61</v>
      </c>
    </row>
    <row r="101" spans="1:2" x14ac:dyDescent="0.45">
      <c r="A101" s="1">
        <v>44652</v>
      </c>
      <c r="B101" t="s">
        <v>62</v>
      </c>
    </row>
    <row r="102" spans="1:2" x14ac:dyDescent="0.45">
      <c r="A102" s="1">
        <v>44682</v>
      </c>
      <c r="B102" t="s">
        <v>62</v>
      </c>
    </row>
    <row r="103" spans="1:2" x14ac:dyDescent="0.45">
      <c r="A103" s="1">
        <v>44713</v>
      </c>
      <c r="B103" t="s">
        <v>62</v>
      </c>
    </row>
    <row r="104" spans="1:2" x14ac:dyDescent="0.45">
      <c r="A104" s="1">
        <v>44743</v>
      </c>
      <c r="B104" t="s">
        <v>63</v>
      </c>
    </row>
    <row r="105" spans="1:2" x14ac:dyDescent="0.45">
      <c r="A105" s="1">
        <v>44774</v>
      </c>
      <c r="B105" t="s">
        <v>63</v>
      </c>
    </row>
    <row r="106" spans="1:2" x14ac:dyDescent="0.45">
      <c r="A106" s="1">
        <v>44805</v>
      </c>
      <c r="B106" t="s">
        <v>63</v>
      </c>
    </row>
    <row r="107" spans="1:2" x14ac:dyDescent="0.45">
      <c r="A107" s="1">
        <v>44835</v>
      </c>
      <c r="B107" t="s">
        <v>64</v>
      </c>
    </row>
    <row r="108" spans="1:2" x14ac:dyDescent="0.45">
      <c r="A108" s="1">
        <v>44866</v>
      </c>
      <c r="B108" t="s">
        <v>64</v>
      </c>
    </row>
    <row r="109" spans="1:2" x14ac:dyDescent="0.45">
      <c r="A109" s="1">
        <v>44896</v>
      </c>
      <c r="B109" t="s">
        <v>64</v>
      </c>
    </row>
    <row r="110" spans="1:2" x14ac:dyDescent="0.45">
      <c r="A110" s="1"/>
    </row>
    <row r="111" spans="1:2" x14ac:dyDescent="0.45">
      <c r="A111" s="1"/>
    </row>
    <row r="112" spans="1:2" x14ac:dyDescent="0.45">
      <c r="A112" s="1"/>
    </row>
    <row r="113" spans="1:1" x14ac:dyDescent="0.45">
      <c r="A113" s="1"/>
    </row>
    <row r="114" spans="1:1" x14ac:dyDescent="0.45">
      <c r="A114" s="1"/>
    </row>
    <row r="115" spans="1:1" x14ac:dyDescent="0.45">
      <c r="A115" s="1"/>
    </row>
    <row r="116" spans="1:1" x14ac:dyDescent="0.45">
      <c r="A116" s="1"/>
    </row>
    <row r="117" spans="1:1" x14ac:dyDescent="0.45">
      <c r="A117" s="1"/>
    </row>
    <row r="118" spans="1:1" x14ac:dyDescent="0.45">
      <c r="A118" s="1"/>
    </row>
    <row r="119" spans="1:1" x14ac:dyDescent="0.45">
      <c r="A119" s="1"/>
    </row>
    <row r="120" spans="1:1" x14ac:dyDescent="0.45">
      <c r="A120" s="1"/>
    </row>
    <row r="121" spans="1:1" x14ac:dyDescent="0.45">
      <c r="A121" s="1"/>
    </row>
    <row r="122" spans="1:1" x14ac:dyDescent="0.45">
      <c r="A122" s="1"/>
    </row>
    <row r="123" spans="1:1" x14ac:dyDescent="0.45">
      <c r="A123" s="1"/>
    </row>
    <row r="124" spans="1:1" x14ac:dyDescent="0.45">
      <c r="A124" s="1"/>
    </row>
    <row r="125" spans="1:1" x14ac:dyDescent="0.45">
      <c r="A125" s="1"/>
    </row>
    <row r="126" spans="1:1" x14ac:dyDescent="0.45">
      <c r="A126" s="1"/>
    </row>
    <row r="127" spans="1:1" x14ac:dyDescent="0.45">
      <c r="A127" s="1"/>
    </row>
    <row r="128" spans="1:1" x14ac:dyDescent="0.45">
      <c r="A128" s="1"/>
    </row>
    <row r="129" spans="1:1" x14ac:dyDescent="0.45">
      <c r="A129" s="1"/>
    </row>
    <row r="130" spans="1:1" x14ac:dyDescent="0.45">
      <c r="A130" s="1"/>
    </row>
    <row r="131" spans="1:1" x14ac:dyDescent="0.45">
      <c r="A131" s="1"/>
    </row>
    <row r="132" spans="1:1" x14ac:dyDescent="0.45">
      <c r="A132" s="1"/>
    </row>
    <row r="133" spans="1:1" x14ac:dyDescent="0.45">
      <c r="A133" s="1"/>
    </row>
    <row r="134" spans="1:1" x14ac:dyDescent="0.45">
      <c r="A134" s="1"/>
    </row>
    <row r="135" spans="1:1" x14ac:dyDescent="0.45">
      <c r="A135" s="1"/>
    </row>
    <row r="136" spans="1:1" x14ac:dyDescent="0.45">
      <c r="A136" s="1"/>
    </row>
    <row r="137" spans="1:1" x14ac:dyDescent="0.45">
      <c r="A137" s="1"/>
    </row>
    <row r="138" spans="1:1" x14ac:dyDescent="0.45">
      <c r="A138" s="1"/>
    </row>
    <row r="139" spans="1:1" x14ac:dyDescent="0.45">
      <c r="A139" s="1"/>
    </row>
    <row r="140" spans="1:1" x14ac:dyDescent="0.45">
      <c r="A140" s="1"/>
    </row>
    <row r="141" spans="1:1" x14ac:dyDescent="0.45">
      <c r="A141" s="1"/>
    </row>
    <row r="142" spans="1:1" x14ac:dyDescent="0.45">
      <c r="A142" s="1"/>
    </row>
    <row r="143" spans="1:1" x14ac:dyDescent="0.45">
      <c r="A143" s="1"/>
    </row>
    <row r="144" spans="1:1" x14ac:dyDescent="0.45">
      <c r="A144" s="1"/>
    </row>
    <row r="145" spans="1:1" x14ac:dyDescent="0.45">
      <c r="A145" s="1"/>
    </row>
    <row r="146" spans="1:1" x14ac:dyDescent="0.45">
      <c r="A146" s="1"/>
    </row>
    <row r="147" spans="1:1" x14ac:dyDescent="0.45">
      <c r="A147" s="1"/>
    </row>
    <row r="148" spans="1:1" x14ac:dyDescent="0.45">
      <c r="A148" s="1"/>
    </row>
    <row r="149" spans="1:1" x14ac:dyDescent="0.45">
      <c r="A149" s="1"/>
    </row>
    <row r="150" spans="1:1" x14ac:dyDescent="0.45">
      <c r="A150" s="1"/>
    </row>
    <row r="151" spans="1:1" x14ac:dyDescent="0.45">
      <c r="A151" s="1"/>
    </row>
    <row r="152" spans="1:1" x14ac:dyDescent="0.45">
      <c r="A152" s="1"/>
    </row>
    <row r="153" spans="1:1" x14ac:dyDescent="0.45">
      <c r="A153" s="1"/>
    </row>
    <row r="154" spans="1:1" x14ac:dyDescent="0.45">
      <c r="A154" s="1"/>
    </row>
    <row r="155" spans="1:1" x14ac:dyDescent="0.45">
      <c r="A155" s="1"/>
    </row>
    <row r="156" spans="1:1" x14ac:dyDescent="0.45">
      <c r="A156" s="1"/>
    </row>
    <row r="157" spans="1:1" x14ac:dyDescent="0.45">
      <c r="A157" s="1"/>
    </row>
    <row r="158" spans="1:1" x14ac:dyDescent="0.45">
      <c r="A158" s="1"/>
    </row>
    <row r="159" spans="1:1" x14ac:dyDescent="0.45">
      <c r="A159" s="1"/>
    </row>
    <row r="160" spans="1:1" x14ac:dyDescent="0.45">
      <c r="A160" s="1"/>
    </row>
    <row r="161" spans="1:1" x14ac:dyDescent="0.45">
      <c r="A161" s="1"/>
    </row>
    <row r="162" spans="1:1" x14ac:dyDescent="0.45">
      <c r="A162" s="1"/>
    </row>
    <row r="163" spans="1:1" x14ac:dyDescent="0.45">
      <c r="A163" s="1"/>
    </row>
    <row r="164" spans="1:1" x14ac:dyDescent="0.45">
      <c r="A164" s="1"/>
    </row>
    <row r="165" spans="1:1" x14ac:dyDescent="0.45">
      <c r="A165" s="1"/>
    </row>
    <row r="166" spans="1:1" x14ac:dyDescent="0.45">
      <c r="A166" s="1"/>
    </row>
    <row r="167" spans="1:1" x14ac:dyDescent="0.45">
      <c r="A167" s="1"/>
    </row>
    <row r="168" spans="1:1" x14ac:dyDescent="0.45">
      <c r="A168" s="1"/>
    </row>
    <row r="169" spans="1:1" x14ac:dyDescent="0.45">
      <c r="A169" s="1"/>
    </row>
    <row r="170" spans="1:1" x14ac:dyDescent="0.45">
      <c r="A170" s="1"/>
    </row>
    <row r="171" spans="1:1" x14ac:dyDescent="0.45">
      <c r="A171" s="1"/>
    </row>
    <row r="172" spans="1:1" x14ac:dyDescent="0.45">
      <c r="A172" s="1"/>
    </row>
    <row r="173" spans="1:1" x14ac:dyDescent="0.45">
      <c r="A173" s="1"/>
    </row>
    <row r="174" spans="1:1" x14ac:dyDescent="0.45">
      <c r="A174" s="1"/>
    </row>
    <row r="175" spans="1:1" x14ac:dyDescent="0.45">
      <c r="A175" s="1"/>
    </row>
    <row r="176" spans="1:1" x14ac:dyDescent="0.45">
      <c r="A176" s="1"/>
    </row>
    <row r="177" spans="1:1" x14ac:dyDescent="0.45">
      <c r="A177" s="1"/>
    </row>
    <row r="178" spans="1:1" x14ac:dyDescent="0.45">
      <c r="A178" s="1"/>
    </row>
    <row r="179" spans="1:1" x14ac:dyDescent="0.45">
      <c r="A179" s="1"/>
    </row>
    <row r="180" spans="1:1" x14ac:dyDescent="0.45">
      <c r="A180" s="1"/>
    </row>
    <row r="181" spans="1:1" x14ac:dyDescent="0.45">
      <c r="A181" s="1"/>
    </row>
    <row r="182" spans="1:1" x14ac:dyDescent="0.45">
      <c r="A182" s="1"/>
    </row>
    <row r="183" spans="1:1" x14ac:dyDescent="0.45">
      <c r="A183" s="1"/>
    </row>
    <row r="184" spans="1:1" x14ac:dyDescent="0.45">
      <c r="A184" s="1"/>
    </row>
    <row r="185" spans="1:1" x14ac:dyDescent="0.45">
      <c r="A185" s="1"/>
    </row>
    <row r="186" spans="1:1" x14ac:dyDescent="0.45">
      <c r="A186" s="1"/>
    </row>
    <row r="187" spans="1:1" x14ac:dyDescent="0.45">
      <c r="A187" s="1"/>
    </row>
    <row r="188" spans="1:1" x14ac:dyDescent="0.45">
      <c r="A188" s="1"/>
    </row>
    <row r="189" spans="1:1" x14ac:dyDescent="0.45">
      <c r="A189" s="1"/>
    </row>
    <row r="190" spans="1:1" x14ac:dyDescent="0.45">
      <c r="A190" s="1"/>
    </row>
    <row r="191" spans="1:1" x14ac:dyDescent="0.45">
      <c r="A191" s="1"/>
    </row>
    <row r="192" spans="1:1" x14ac:dyDescent="0.45">
      <c r="A192" s="1"/>
    </row>
    <row r="193" spans="1:1" x14ac:dyDescent="0.45">
      <c r="A193" s="1"/>
    </row>
    <row r="194" spans="1:1" x14ac:dyDescent="0.45">
      <c r="A194" s="1"/>
    </row>
    <row r="195" spans="1:1" x14ac:dyDescent="0.45">
      <c r="A195" s="1"/>
    </row>
    <row r="196" spans="1:1" x14ac:dyDescent="0.45">
      <c r="A196" s="1"/>
    </row>
    <row r="197" spans="1:1" x14ac:dyDescent="0.45">
      <c r="A197" s="1"/>
    </row>
    <row r="198" spans="1:1" x14ac:dyDescent="0.45">
      <c r="A198" s="1"/>
    </row>
    <row r="199" spans="1:1" x14ac:dyDescent="0.45">
      <c r="A199" s="1"/>
    </row>
    <row r="200" spans="1:1" x14ac:dyDescent="0.45">
      <c r="A200" s="1"/>
    </row>
    <row r="201" spans="1:1" x14ac:dyDescent="0.45">
      <c r="A201" s="1"/>
    </row>
    <row r="202" spans="1:1" x14ac:dyDescent="0.45">
      <c r="A202" s="1"/>
    </row>
    <row r="203" spans="1:1" x14ac:dyDescent="0.45">
      <c r="A203" s="1"/>
    </row>
    <row r="204" spans="1:1" x14ac:dyDescent="0.45">
      <c r="A204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22815-72AB-3C4D-98D7-B06D1E2679E4}">
  <dimension ref="A1:M205"/>
  <sheetViews>
    <sheetView topLeftCell="A190" zoomScale="82" workbookViewId="0">
      <selection activeCell="E201" sqref="E201"/>
    </sheetView>
  </sheetViews>
  <sheetFormatPr defaultColWidth="10.640625" defaultRowHeight="15.9" x14ac:dyDescent="0.45"/>
  <cols>
    <col min="12" max="12" width="13.140625" customWidth="1"/>
    <col min="13" max="13" width="14.85546875" bestFit="1" customWidth="1"/>
  </cols>
  <sheetData>
    <row r="1" spans="1:13" x14ac:dyDescent="0.45">
      <c r="A1" t="s">
        <v>11</v>
      </c>
      <c r="B1" t="s">
        <v>12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14</v>
      </c>
      <c r="M1" t="s">
        <v>15</v>
      </c>
    </row>
    <row r="2" spans="1:13" x14ac:dyDescent="0.45">
      <c r="A2">
        <v>69482</v>
      </c>
      <c r="B2" s="1">
        <v>41640</v>
      </c>
      <c r="C2">
        <v>487</v>
      </c>
      <c r="D2">
        <v>392</v>
      </c>
      <c r="E2">
        <v>71</v>
      </c>
      <c r="F2">
        <v>29</v>
      </c>
      <c r="G2">
        <v>42</v>
      </c>
      <c r="H2">
        <v>3</v>
      </c>
      <c r="I2">
        <v>24</v>
      </c>
      <c r="J2">
        <v>29</v>
      </c>
      <c r="K2" s="2">
        <v>1077</v>
      </c>
      <c r="L2">
        <f>YEAR(B2)</f>
        <v>2014</v>
      </c>
      <c r="M2" t="str">
        <f>VLOOKUP(B2,'Calendar quarter lookup'!A:B,2,FALSE)</f>
        <v>2014-Q1</v>
      </c>
    </row>
    <row r="3" spans="1:13" x14ac:dyDescent="0.45">
      <c r="A3">
        <v>69482</v>
      </c>
      <c r="B3" s="1">
        <v>41671</v>
      </c>
      <c r="C3">
        <v>904</v>
      </c>
      <c r="D3">
        <v>697</v>
      </c>
      <c r="E3">
        <v>168</v>
      </c>
      <c r="F3">
        <v>27</v>
      </c>
      <c r="G3">
        <v>50</v>
      </c>
      <c r="H3">
        <v>8</v>
      </c>
      <c r="I3">
        <v>33</v>
      </c>
      <c r="J3">
        <v>60</v>
      </c>
      <c r="K3" s="2">
        <v>1947</v>
      </c>
      <c r="L3">
        <f t="shared" ref="L3:L66" si="0">YEAR(B3)</f>
        <v>2014</v>
      </c>
      <c r="M3" t="str">
        <f>VLOOKUP(B3,'Calendar quarter lookup'!A:B,2,FALSE)</f>
        <v>2014-Q1</v>
      </c>
    </row>
    <row r="4" spans="1:13" x14ac:dyDescent="0.45">
      <c r="A4">
        <v>69482</v>
      </c>
      <c r="B4" s="1">
        <v>41699</v>
      </c>
      <c r="C4">
        <v>898</v>
      </c>
      <c r="D4">
        <v>691</v>
      </c>
      <c r="E4">
        <v>137</v>
      </c>
      <c r="F4">
        <v>33</v>
      </c>
      <c r="G4">
        <v>58</v>
      </c>
      <c r="H4">
        <v>6</v>
      </c>
      <c r="I4">
        <v>27</v>
      </c>
      <c r="J4">
        <v>47</v>
      </c>
      <c r="K4" s="2">
        <v>1897</v>
      </c>
      <c r="L4">
        <f t="shared" si="0"/>
        <v>2014</v>
      </c>
      <c r="M4" t="str">
        <f>VLOOKUP(B4,'Calendar quarter lookup'!A:B,2,FALSE)</f>
        <v>2014-Q1</v>
      </c>
    </row>
    <row r="5" spans="1:13" x14ac:dyDescent="0.45">
      <c r="A5">
        <v>69482</v>
      </c>
      <c r="B5" s="1">
        <v>41730</v>
      </c>
      <c r="C5">
        <v>831</v>
      </c>
      <c r="D5">
        <v>448</v>
      </c>
      <c r="E5">
        <v>125</v>
      </c>
      <c r="F5">
        <v>19</v>
      </c>
      <c r="G5">
        <v>49</v>
      </c>
      <c r="H5">
        <v>4</v>
      </c>
      <c r="I5">
        <v>38</v>
      </c>
      <c r="J5">
        <v>40</v>
      </c>
      <c r="K5" s="2">
        <v>1554</v>
      </c>
      <c r="L5">
        <f t="shared" si="0"/>
        <v>2014</v>
      </c>
      <c r="M5" t="str">
        <f>VLOOKUP(B5,'Calendar quarter lookup'!A:B,2,FALSE)</f>
        <v>2014-Q2</v>
      </c>
    </row>
    <row r="6" spans="1:13" x14ac:dyDescent="0.45">
      <c r="A6">
        <v>69482</v>
      </c>
      <c r="B6" s="1">
        <v>41760</v>
      </c>
      <c r="C6">
        <v>953</v>
      </c>
      <c r="D6">
        <v>645</v>
      </c>
      <c r="E6">
        <v>149</v>
      </c>
      <c r="F6">
        <v>16</v>
      </c>
      <c r="G6">
        <v>55</v>
      </c>
      <c r="H6">
        <v>6</v>
      </c>
      <c r="I6">
        <v>28</v>
      </c>
      <c r="J6">
        <v>55</v>
      </c>
      <c r="K6" s="2">
        <v>1907</v>
      </c>
      <c r="L6">
        <f t="shared" si="0"/>
        <v>2014</v>
      </c>
      <c r="M6" t="str">
        <f>VLOOKUP(B6,'Calendar quarter lookup'!A:B,2,FALSE)</f>
        <v>2014-Q2</v>
      </c>
    </row>
    <row r="7" spans="1:13" x14ac:dyDescent="0.45">
      <c r="A7">
        <v>69482</v>
      </c>
      <c r="B7" s="1">
        <v>41791</v>
      </c>
      <c r="C7">
        <v>905</v>
      </c>
      <c r="D7">
        <v>614</v>
      </c>
      <c r="E7">
        <v>127</v>
      </c>
      <c r="F7">
        <v>21</v>
      </c>
      <c r="G7">
        <v>47</v>
      </c>
      <c r="H7">
        <v>7</v>
      </c>
      <c r="I7">
        <v>18</v>
      </c>
      <c r="J7">
        <v>69</v>
      </c>
      <c r="K7" s="2">
        <v>1808</v>
      </c>
      <c r="L7">
        <f t="shared" si="0"/>
        <v>2014</v>
      </c>
      <c r="M7" t="str">
        <f>VLOOKUP(B7,'Calendar quarter lookup'!A:B,2,FALSE)</f>
        <v>2014-Q2</v>
      </c>
    </row>
    <row r="8" spans="1:13" x14ac:dyDescent="0.45">
      <c r="A8">
        <v>69482</v>
      </c>
      <c r="B8" s="1">
        <v>41821</v>
      </c>
      <c r="C8">
        <v>827</v>
      </c>
      <c r="D8">
        <v>656</v>
      </c>
      <c r="E8">
        <v>118</v>
      </c>
      <c r="F8">
        <v>20</v>
      </c>
      <c r="G8">
        <v>55</v>
      </c>
      <c r="H8">
        <v>6</v>
      </c>
      <c r="I8">
        <v>28</v>
      </c>
      <c r="J8">
        <v>44</v>
      </c>
      <c r="K8" s="2">
        <v>1754</v>
      </c>
      <c r="L8">
        <f t="shared" si="0"/>
        <v>2014</v>
      </c>
      <c r="M8" t="str">
        <f>VLOOKUP(B8,'Calendar quarter lookup'!A:B,2,FALSE)</f>
        <v>2014-Q3</v>
      </c>
    </row>
    <row r="9" spans="1:13" x14ac:dyDescent="0.45">
      <c r="A9">
        <v>69482</v>
      </c>
      <c r="B9" s="1">
        <v>41852</v>
      </c>
      <c r="C9">
        <v>741</v>
      </c>
      <c r="D9" s="2">
        <v>1074</v>
      </c>
      <c r="E9">
        <v>124</v>
      </c>
      <c r="F9">
        <v>22</v>
      </c>
      <c r="G9">
        <v>61</v>
      </c>
      <c r="H9">
        <v>4</v>
      </c>
      <c r="I9">
        <v>28</v>
      </c>
      <c r="J9">
        <v>40</v>
      </c>
      <c r="K9" s="2">
        <v>2094</v>
      </c>
      <c r="L9">
        <f t="shared" si="0"/>
        <v>2014</v>
      </c>
      <c r="M9" t="str">
        <f>VLOOKUP(B9,'Calendar quarter lookup'!A:B,2,FALSE)</f>
        <v>2014-Q3</v>
      </c>
    </row>
    <row r="10" spans="1:13" x14ac:dyDescent="0.45">
      <c r="A10">
        <v>69482</v>
      </c>
      <c r="B10" s="1">
        <v>41883</v>
      </c>
      <c r="C10">
        <v>930</v>
      </c>
      <c r="D10">
        <v>963</v>
      </c>
      <c r="E10">
        <v>180</v>
      </c>
      <c r="F10">
        <v>29</v>
      </c>
      <c r="G10">
        <v>63</v>
      </c>
      <c r="H10">
        <v>9</v>
      </c>
      <c r="I10">
        <v>44</v>
      </c>
      <c r="J10">
        <v>39</v>
      </c>
      <c r="K10" s="2">
        <v>2257</v>
      </c>
      <c r="L10">
        <f t="shared" si="0"/>
        <v>2014</v>
      </c>
      <c r="M10" t="str">
        <f>VLOOKUP(B10,'Calendar quarter lookup'!A:B,2,FALSE)</f>
        <v>2014-Q3</v>
      </c>
    </row>
    <row r="11" spans="1:13" x14ac:dyDescent="0.45">
      <c r="A11">
        <v>69482</v>
      </c>
      <c r="B11" s="1">
        <v>41913</v>
      </c>
      <c r="C11">
        <v>785</v>
      </c>
      <c r="D11">
        <v>621</v>
      </c>
      <c r="E11">
        <v>121</v>
      </c>
      <c r="F11">
        <v>14</v>
      </c>
      <c r="G11">
        <v>50</v>
      </c>
      <c r="H11">
        <v>4</v>
      </c>
      <c r="I11">
        <v>27</v>
      </c>
      <c r="J11">
        <v>57</v>
      </c>
      <c r="K11" s="2">
        <v>1679</v>
      </c>
      <c r="L11">
        <f t="shared" si="0"/>
        <v>2014</v>
      </c>
      <c r="M11" t="str">
        <f>VLOOKUP(B11,'Calendar quarter lookup'!A:B,2,FALSE)</f>
        <v>2014-Q4</v>
      </c>
    </row>
    <row r="12" spans="1:13" x14ac:dyDescent="0.45">
      <c r="A12">
        <v>69482</v>
      </c>
      <c r="B12" s="1">
        <v>41944</v>
      </c>
      <c r="C12">
        <v>762</v>
      </c>
      <c r="D12">
        <v>768</v>
      </c>
      <c r="E12">
        <v>162</v>
      </c>
      <c r="F12">
        <v>23</v>
      </c>
      <c r="G12">
        <v>65</v>
      </c>
      <c r="H12">
        <v>6</v>
      </c>
      <c r="I12">
        <v>27</v>
      </c>
      <c r="J12">
        <v>57</v>
      </c>
      <c r="K12" s="2">
        <v>1870</v>
      </c>
      <c r="L12">
        <f t="shared" si="0"/>
        <v>2014</v>
      </c>
      <c r="M12" t="str">
        <f>VLOOKUP(B12,'Calendar quarter lookup'!A:B,2,FALSE)</f>
        <v>2014-Q4</v>
      </c>
    </row>
    <row r="13" spans="1:13" x14ac:dyDescent="0.45">
      <c r="A13">
        <v>69482</v>
      </c>
      <c r="B13" s="1">
        <v>41974</v>
      </c>
      <c r="C13">
        <v>912</v>
      </c>
      <c r="D13">
        <v>870</v>
      </c>
      <c r="E13">
        <v>104</v>
      </c>
      <c r="F13">
        <v>25</v>
      </c>
      <c r="G13">
        <v>64</v>
      </c>
      <c r="H13">
        <v>6</v>
      </c>
      <c r="I13">
        <v>37</v>
      </c>
      <c r="J13">
        <v>65</v>
      </c>
      <c r="K13" s="2">
        <v>2083</v>
      </c>
      <c r="L13">
        <f t="shared" si="0"/>
        <v>2014</v>
      </c>
      <c r="M13" t="str">
        <f>VLOOKUP(B13,'Calendar quarter lookup'!A:B,2,FALSE)</f>
        <v>2014-Q4</v>
      </c>
    </row>
    <row r="14" spans="1:13" x14ac:dyDescent="0.45">
      <c r="A14">
        <v>69482</v>
      </c>
      <c r="B14" s="1">
        <v>42005</v>
      </c>
      <c r="C14">
        <v>628</v>
      </c>
      <c r="D14">
        <v>449</v>
      </c>
      <c r="E14">
        <v>95</v>
      </c>
      <c r="F14">
        <v>21</v>
      </c>
      <c r="G14">
        <v>43</v>
      </c>
      <c r="H14">
        <v>4</v>
      </c>
      <c r="I14">
        <v>22</v>
      </c>
      <c r="J14">
        <v>35</v>
      </c>
      <c r="K14" s="2">
        <v>1297</v>
      </c>
      <c r="L14">
        <f t="shared" si="0"/>
        <v>2015</v>
      </c>
      <c r="M14" t="str">
        <f>VLOOKUP(B14,'Calendar quarter lookup'!A:B,2,FALSE)</f>
        <v>2015-Q1</v>
      </c>
    </row>
    <row r="15" spans="1:13" x14ac:dyDescent="0.45">
      <c r="A15">
        <v>69482</v>
      </c>
      <c r="B15" s="1">
        <v>42036</v>
      </c>
      <c r="C15">
        <v>780</v>
      </c>
      <c r="D15">
        <v>684</v>
      </c>
      <c r="E15">
        <v>118</v>
      </c>
      <c r="F15">
        <v>22</v>
      </c>
      <c r="G15">
        <v>49</v>
      </c>
      <c r="H15">
        <v>10</v>
      </c>
      <c r="I15">
        <v>32</v>
      </c>
      <c r="J15">
        <v>39</v>
      </c>
      <c r="K15" s="2">
        <v>1734</v>
      </c>
      <c r="L15">
        <f t="shared" si="0"/>
        <v>2015</v>
      </c>
      <c r="M15" t="str">
        <f>VLOOKUP(B15,'Calendar quarter lookup'!A:B,2,FALSE)</f>
        <v>2015-Q1</v>
      </c>
    </row>
    <row r="16" spans="1:13" x14ac:dyDescent="0.45">
      <c r="A16">
        <v>69482</v>
      </c>
      <c r="B16" s="1">
        <v>42064</v>
      </c>
      <c r="C16">
        <v>948</v>
      </c>
      <c r="D16">
        <v>649</v>
      </c>
      <c r="E16">
        <v>126</v>
      </c>
      <c r="F16">
        <v>25</v>
      </c>
      <c r="G16">
        <v>69</v>
      </c>
      <c r="H16">
        <v>3</v>
      </c>
      <c r="I16">
        <v>36</v>
      </c>
      <c r="J16">
        <v>38</v>
      </c>
      <c r="K16" s="2">
        <v>1894</v>
      </c>
      <c r="L16">
        <f t="shared" si="0"/>
        <v>2015</v>
      </c>
      <c r="M16" t="str">
        <f>VLOOKUP(B16,'Calendar quarter lookup'!A:B,2,FALSE)</f>
        <v>2015-Q1</v>
      </c>
    </row>
    <row r="17" spans="1:13" x14ac:dyDescent="0.45">
      <c r="A17">
        <v>69482</v>
      </c>
      <c r="B17" s="1">
        <v>42095</v>
      </c>
      <c r="C17">
        <v>873</v>
      </c>
      <c r="D17">
        <v>650</v>
      </c>
      <c r="E17">
        <v>156</v>
      </c>
      <c r="F17">
        <v>22</v>
      </c>
      <c r="G17">
        <v>51</v>
      </c>
      <c r="H17">
        <v>12</v>
      </c>
      <c r="I17">
        <v>32</v>
      </c>
      <c r="J17">
        <v>62</v>
      </c>
      <c r="K17" s="2">
        <v>1858</v>
      </c>
      <c r="L17">
        <f t="shared" si="0"/>
        <v>2015</v>
      </c>
      <c r="M17" t="str">
        <f>VLOOKUP(B17,'Calendar quarter lookup'!A:B,2,FALSE)</f>
        <v>2015-Q2</v>
      </c>
    </row>
    <row r="18" spans="1:13" x14ac:dyDescent="0.45">
      <c r="A18">
        <v>69482</v>
      </c>
      <c r="B18" s="1">
        <v>42125</v>
      </c>
      <c r="C18">
        <v>841</v>
      </c>
      <c r="D18">
        <v>640</v>
      </c>
      <c r="E18">
        <v>158</v>
      </c>
      <c r="F18">
        <v>18</v>
      </c>
      <c r="G18">
        <v>117</v>
      </c>
      <c r="H18">
        <v>14</v>
      </c>
      <c r="I18">
        <v>39</v>
      </c>
      <c r="J18">
        <v>53</v>
      </c>
      <c r="K18" s="2">
        <v>1880</v>
      </c>
      <c r="L18">
        <f t="shared" si="0"/>
        <v>2015</v>
      </c>
      <c r="M18" t="str">
        <f>VLOOKUP(B18,'Calendar quarter lookup'!A:B,2,FALSE)</f>
        <v>2015-Q2</v>
      </c>
    </row>
    <row r="19" spans="1:13" x14ac:dyDescent="0.45">
      <c r="A19">
        <v>69482</v>
      </c>
      <c r="B19" s="1">
        <v>42156</v>
      </c>
      <c r="C19">
        <v>850</v>
      </c>
      <c r="D19">
        <v>603</v>
      </c>
      <c r="E19">
        <v>155</v>
      </c>
      <c r="F19">
        <v>19</v>
      </c>
      <c r="G19">
        <v>72</v>
      </c>
      <c r="H19">
        <v>13</v>
      </c>
      <c r="I19">
        <v>32</v>
      </c>
      <c r="J19">
        <v>71</v>
      </c>
      <c r="K19" s="2">
        <v>1815</v>
      </c>
      <c r="L19">
        <f t="shared" si="0"/>
        <v>2015</v>
      </c>
      <c r="M19" t="str">
        <f>VLOOKUP(B19,'Calendar quarter lookup'!A:B,2,FALSE)</f>
        <v>2015-Q2</v>
      </c>
    </row>
    <row r="20" spans="1:13" x14ac:dyDescent="0.45">
      <c r="A20">
        <v>69482</v>
      </c>
      <c r="B20" s="1">
        <v>42186</v>
      </c>
      <c r="C20">
        <v>903</v>
      </c>
      <c r="D20">
        <v>642</v>
      </c>
      <c r="E20">
        <v>148</v>
      </c>
      <c r="F20">
        <v>31</v>
      </c>
      <c r="G20">
        <v>80</v>
      </c>
      <c r="H20">
        <v>5</v>
      </c>
      <c r="I20">
        <v>33</v>
      </c>
      <c r="J20">
        <v>60</v>
      </c>
      <c r="K20" s="2">
        <v>1902</v>
      </c>
      <c r="L20">
        <f t="shared" si="0"/>
        <v>2015</v>
      </c>
      <c r="M20" t="str">
        <f>VLOOKUP(B20,'Calendar quarter lookup'!A:B,2,FALSE)</f>
        <v>2015-Q3</v>
      </c>
    </row>
    <row r="21" spans="1:13" x14ac:dyDescent="0.45">
      <c r="A21">
        <v>69482</v>
      </c>
      <c r="B21" s="1">
        <v>42217</v>
      </c>
      <c r="C21">
        <v>911</v>
      </c>
      <c r="D21">
        <v>694</v>
      </c>
      <c r="E21">
        <v>145</v>
      </c>
      <c r="F21">
        <v>33</v>
      </c>
      <c r="G21">
        <v>66</v>
      </c>
      <c r="H21">
        <v>1</v>
      </c>
      <c r="I21">
        <v>20</v>
      </c>
      <c r="J21">
        <v>58</v>
      </c>
      <c r="K21" s="2">
        <v>1928</v>
      </c>
      <c r="L21">
        <f t="shared" si="0"/>
        <v>2015</v>
      </c>
      <c r="M21" t="str">
        <f>VLOOKUP(B21,'Calendar quarter lookup'!A:B,2,FALSE)</f>
        <v>2015-Q3</v>
      </c>
    </row>
    <row r="22" spans="1:13" x14ac:dyDescent="0.45">
      <c r="A22">
        <v>69482</v>
      </c>
      <c r="B22" s="1">
        <v>42248</v>
      </c>
      <c r="C22">
        <v>789</v>
      </c>
      <c r="D22">
        <v>593</v>
      </c>
      <c r="E22">
        <v>113</v>
      </c>
      <c r="F22">
        <v>31</v>
      </c>
      <c r="G22">
        <v>55</v>
      </c>
      <c r="H22">
        <v>6</v>
      </c>
      <c r="I22">
        <v>24</v>
      </c>
      <c r="J22">
        <v>55</v>
      </c>
      <c r="K22" s="2">
        <v>1666</v>
      </c>
      <c r="L22">
        <f t="shared" si="0"/>
        <v>2015</v>
      </c>
      <c r="M22" t="str">
        <f>VLOOKUP(B22,'Calendar quarter lookup'!A:B,2,FALSE)</f>
        <v>2015-Q3</v>
      </c>
    </row>
    <row r="23" spans="1:13" x14ac:dyDescent="0.45">
      <c r="A23">
        <v>69482</v>
      </c>
      <c r="B23" s="1">
        <v>42278</v>
      </c>
      <c r="C23">
        <v>929</v>
      </c>
      <c r="D23">
        <v>698</v>
      </c>
      <c r="E23">
        <v>132</v>
      </c>
      <c r="F23">
        <v>26</v>
      </c>
      <c r="G23">
        <v>40</v>
      </c>
      <c r="H23">
        <v>8</v>
      </c>
      <c r="I23">
        <v>44</v>
      </c>
      <c r="J23">
        <v>61</v>
      </c>
      <c r="K23" s="2">
        <v>1938</v>
      </c>
      <c r="L23">
        <f t="shared" si="0"/>
        <v>2015</v>
      </c>
      <c r="M23" t="str">
        <f>VLOOKUP(B23,'Calendar quarter lookup'!A:B,2,FALSE)</f>
        <v>2015-Q4</v>
      </c>
    </row>
    <row r="24" spans="1:13" x14ac:dyDescent="0.45">
      <c r="A24">
        <v>69482</v>
      </c>
      <c r="B24" s="1">
        <v>42309</v>
      </c>
      <c r="C24">
        <v>930</v>
      </c>
      <c r="D24">
        <v>638</v>
      </c>
      <c r="E24">
        <v>128</v>
      </c>
      <c r="F24">
        <v>31</v>
      </c>
      <c r="G24">
        <v>59</v>
      </c>
      <c r="H24">
        <v>9</v>
      </c>
      <c r="I24">
        <v>30</v>
      </c>
      <c r="J24">
        <v>54</v>
      </c>
      <c r="K24" s="2">
        <v>1879</v>
      </c>
      <c r="L24">
        <f t="shared" si="0"/>
        <v>2015</v>
      </c>
      <c r="M24" t="str">
        <f>VLOOKUP(B24,'Calendar quarter lookup'!A:B,2,FALSE)</f>
        <v>2015-Q4</v>
      </c>
    </row>
    <row r="25" spans="1:13" x14ac:dyDescent="0.45">
      <c r="A25">
        <v>69482</v>
      </c>
      <c r="B25" s="1">
        <v>42339</v>
      </c>
      <c r="C25" s="2">
        <v>1005</v>
      </c>
      <c r="D25">
        <v>775</v>
      </c>
      <c r="E25">
        <v>117</v>
      </c>
      <c r="F25">
        <v>15</v>
      </c>
      <c r="G25">
        <v>93</v>
      </c>
      <c r="H25">
        <v>10</v>
      </c>
      <c r="I25">
        <v>27</v>
      </c>
      <c r="J25">
        <v>65</v>
      </c>
      <c r="K25" s="2">
        <v>2107</v>
      </c>
      <c r="L25">
        <f t="shared" si="0"/>
        <v>2015</v>
      </c>
      <c r="M25" t="str">
        <f>VLOOKUP(B25,'Calendar quarter lookup'!A:B,2,FALSE)</f>
        <v>2015-Q4</v>
      </c>
    </row>
    <row r="26" spans="1:13" x14ac:dyDescent="0.45">
      <c r="A26">
        <v>69482</v>
      </c>
      <c r="B26" s="1">
        <v>42370</v>
      </c>
      <c r="C26">
        <v>435</v>
      </c>
      <c r="D26">
        <v>459</v>
      </c>
      <c r="E26">
        <v>92</v>
      </c>
      <c r="F26">
        <v>14</v>
      </c>
      <c r="G26">
        <v>33</v>
      </c>
      <c r="H26">
        <v>3</v>
      </c>
      <c r="I26">
        <v>23</v>
      </c>
      <c r="J26">
        <v>36</v>
      </c>
      <c r="K26" s="2">
        <v>1095</v>
      </c>
      <c r="L26">
        <f t="shared" si="0"/>
        <v>2016</v>
      </c>
      <c r="M26" t="str">
        <f>VLOOKUP(B26,'Calendar quarter lookup'!A:B,2,FALSE)</f>
        <v>2016-Q1</v>
      </c>
    </row>
    <row r="27" spans="1:13" x14ac:dyDescent="0.45">
      <c r="A27">
        <v>69482</v>
      </c>
      <c r="B27" s="1">
        <v>42401</v>
      </c>
      <c r="C27" s="2">
        <v>1046</v>
      </c>
      <c r="D27" s="2">
        <v>1180</v>
      </c>
      <c r="E27">
        <v>149</v>
      </c>
      <c r="F27">
        <v>24</v>
      </c>
      <c r="G27">
        <v>59</v>
      </c>
      <c r="H27">
        <v>6</v>
      </c>
      <c r="I27">
        <v>57</v>
      </c>
      <c r="J27">
        <v>61</v>
      </c>
      <c r="K27" s="2">
        <v>2582</v>
      </c>
      <c r="L27">
        <f t="shared" si="0"/>
        <v>2016</v>
      </c>
      <c r="M27" t="str">
        <f>VLOOKUP(B27,'Calendar quarter lookup'!A:B,2,FALSE)</f>
        <v>2016-Q1</v>
      </c>
    </row>
    <row r="28" spans="1:13" x14ac:dyDescent="0.45">
      <c r="A28">
        <v>69482</v>
      </c>
      <c r="B28" s="1">
        <v>42430</v>
      </c>
      <c r="C28" s="2">
        <v>1023</v>
      </c>
      <c r="D28">
        <v>748</v>
      </c>
      <c r="E28">
        <v>144</v>
      </c>
      <c r="F28">
        <v>28</v>
      </c>
      <c r="G28">
        <v>85</v>
      </c>
      <c r="H28">
        <v>12</v>
      </c>
      <c r="I28">
        <v>35</v>
      </c>
      <c r="J28">
        <v>68</v>
      </c>
      <c r="K28" s="2">
        <v>2143</v>
      </c>
      <c r="L28">
        <f t="shared" si="0"/>
        <v>2016</v>
      </c>
      <c r="M28" t="str">
        <f>VLOOKUP(B28,'Calendar quarter lookup'!A:B,2,FALSE)</f>
        <v>2016-Q1</v>
      </c>
    </row>
    <row r="29" spans="1:13" x14ac:dyDescent="0.45">
      <c r="A29">
        <v>69482</v>
      </c>
      <c r="B29" s="1">
        <v>42461</v>
      </c>
      <c r="C29" s="2">
        <v>1043</v>
      </c>
      <c r="D29">
        <v>712</v>
      </c>
      <c r="E29">
        <v>140</v>
      </c>
      <c r="F29">
        <v>31</v>
      </c>
      <c r="G29">
        <v>86</v>
      </c>
      <c r="H29">
        <v>10</v>
      </c>
      <c r="I29">
        <v>41</v>
      </c>
      <c r="J29">
        <v>50</v>
      </c>
      <c r="K29" s="2">
        <v>2113</v>
      </c>
      <c r="L29">
        <f t="shared" si="0"/>
        <v>2016</v>
      </c>
      <c r="M29" t="str">
        <f>VLOOKUP(B29,'Calendar quarter lookup'!A:B,2,FALSE)</f>
        <v>2016-Q2</v>
      </c>
    </row>
    <row r="30" spans="1:13" x14ac:dyDescent="0.45">
      <c r="A30">
        <v>69482</v>
      </c>
      <c r="B30" s="1">
        <v>42491</v>
      </c>
      <c r="C30">
        <v>910</v>
      </c>
      <c r="D30">
        <v>797</v>
      </c>
      <c r="E30">
        <v>117</v>
      </c>
      <c r="F30">
        <v>39</v>
      </c>
      <c r="G30">
        <v>69</v>
      </c>
      <c r="H30">
        <v>4</v>
      </c>
      <c r="I30">
        <v>40</v>
      </c>
      <c r="J30">
        <v>59</v>
      </c>
      <c r="K30" s="2">
        <v>2035</v>
      </c>
      <c r="L30">
        <f t="shared" si="0"/>
        <v>2016</v>
      </c>
      <c r="M30" t="str">
        <f>VLOOKUP(B30,'Calendar quarter lookup'!A:B,2,FALSE)</f>
        <v>2016-Q2</v>
      </c>
    </row>
    <row r="31" spans="1:13" x14ac:dyDescent="0.45">
      <c r="A31">
        <v>69482</v>
      </c>
      <c r="B31" s="1">
        <v>42522</v>
      </c>
      <c r="C31">
        <v>988</v>
      </c>
      <c r="D31">
        <v>859</v>
      </c>
      <c r="E31">
        <v>140</v>
      </c>
      <c r="F31">
        <v>31</v>
      </c>
      <c r="G31">
        <v>86</v>
      </c>
      <c r="H31">
        <v>11</v>
      </c>
      <c r="I31">
        <v>38</v>
      </c>
      <c r="J31">
        <v>79</v>
      </c>
      <c r="K31" s="2">
        <v>2232</v>
      </c>
      <c r="L31">
        <f t="shared" si="0"/>
        <v>2016</v>
      </c>
      <c r="M31" t="str">
        <f>VLOOKUP(B31,'Calendar quarter lookup'!A:B,2,FALSE)</f>
        <v>2016-Q2</v>
      </c>
    </row>
    <row r="32" spans="1:13" x14ac:dyDescent="0.45">
      <c r="A32">
        <v>69482</v>
      </c>
      <c r="B32" s="1">
        <v>42552</v>
      </c>
      <c r="C32">
        <v>824</v>
      </c>
      <c r="D32">
        <v>701</v>
      </c>
      <c r="E32">
        <v>102</v>
      </c>
      <c r="F32">
        <v>16</v>
      </c>
      <c r="G32">
        <v>81</v>
      </c>
      <c r="H32">
        <v>8</v>
      </c>
      <c r="I32">
        <v>39</v>
      </c>
      <c r="J32">
        <v>51</v>
      </c>
      <c r="K32" s="2">
        <v>1822</v>
      </c>
      <c r="L32">
        <f t="shared" si="0"/>
        <v>2016</v>
      </c>
      <c r="M32" t="str">
        <f>VLOOKUP(B32,'Calendar quarter lookup'!A:B,2,FALSE)</f>
        <v>2016-Q3</v>
      </c>
    </row>
    <row r="33" spans="1:13" x14ac:dyDescent="0.45">
      <c r="A33">
        <v>69482</v>
      </c>
      <c r="B33" s="1">
        <v>42583</v>
      </c>
      <c r="C33">
        <v>946</v>
      </c>
      <c r="D33">
        <v>737</v>
      </c>
      <c r="E33">
        <v>123</v>
      </c>
      <c r="F33">
        <v>13</v>
      </c>
      <c r="G33">
        <v>83</v>
      </c>
      <c r="H33">
        <v>7</v>
      </c>
      <c r="I33">
        <v>53</v>
      </c>
      <c r="J33">
        <v>48</v>
      </c>
      <c r="K33" s="2">
        <v>2010</v>
      </c>
      <c r="L33">
        <f t="shared" si="0"/>
        <v>2016</v>
      </c>
      <c r="M33" t="str">
        <f>VLOOKUP(B33,'Calendar quarter lookup'!A:B,2,FALSE)</f>
        <v>2016-Q3</v>
      </c>
    </row>
    <row r="34" spans="1:13" x14ac:dyDescent="0.45">
      <c r="A34">
        <v>69482</v>
      </c>
      <c r="B34" s="1">
        <v>42614</v>
      </c>
      <c r="C34">
        <v>866</v>
      </c>
      <c r="D34">
        <v>681</v>
      </c>
      <c r="E34">
        <v>168</v>
      </c>
      <c r="F34">
        <v>21</v>
      </c>
      <c r="G34">
        <v>71</v>
      </c>
      <c r="H34">
        <v>9</v>
      </c>
      <c r="I34">
        <v>31</v>
      </c>
      <c r="J34">
        <v>50</v>
      </c>
      <c r="K34" s="2">
        <v>1897</v>
      </c>
      <c r="L34">
        <f t="shared" si="0"/>
        <v>2016</v>
      </c>
      <c r="M34" t="str">
        <f>VLOOKUP(B34,'Calendar quarter lookup'!A:B,2,FALSE)</f>
        <v>2016-Q3</v>
      </c>
    </row>
    <row r="35" spans="1:13" x14ac:dyDescent="0.45">
      <c r="A35">
        <v>69482</v>
      </c>
      <c r="B35" s="1">
        <v>42644</v>
      </c>
      <c r="C35">
        <v>765</v>
      </c>
      <c r="D35">
        <v>535</v>
      </c>
      <c r="E35">
        <v>79</v>
      </c>
      <c r="F35">
        <v>15</v>
      </c>
      <c r="G35">
        <v>59</v>
      </c>
      <c r="H35">
        <v>7</v>
      </c>
      <c r="I35">
        <v>27</v>
      </c>
      <c r="J35">
        <v>47</v>
      </c>
      <c r="K35" s="2">
        <v>1534</v>
      </c>
      <c r="L35">
        <f t="shared" si="0"/>
        <v>2016</v>
      </c>
      <c r="M35" t="str">
        <f>VLOOKUP(B35,'Calendar quarter lookup'!A:B,2,FALSE)</f>
        <v>2016-Q4</v>
      </c>
    </row>
    <row r="36" spans="1:13" x14ac:dyDescent="0.45">
      <c r="A36">
        <v>69482</v>
      </c>
      <c r="B36" s="1">
        <v>42675</v>
      </c>
      <c r="C36">
        <v>938</v>
      </c>
      <c r="D36">
        <v>748</v>
      </c>
      <c r="E36">
        <v>142</v>
      </c>
      <c r="F36">
        <v>25</v>
      </c>
      <c r="G36">
        <v>89</v>
      </c>
      <c r="H36">
        <v>3</v>
      </c>
      <c r="I36">
        <v>37</v>
      </c>
      <c r="J36">
        <v>77</v>
      </c>
      <c r="K36" s="2">
        <v>2059</v>
      </c>
      <c r="L36">
        <f t="shared" si="0"/>
        <v>2016</v>
      </c>
      <c r="M36" t="str">
        <f>VLOOKUP(B36,'Calendar quarter lookup'!A:B,2,FALSE)</f>
        <v>2016-Q4</v>
      </c>
    </row>
    <row r="37" spans="1:13" x14ac:dyDescent="0.45">
      <c r="A37">
        <v>69482</v>
      </c>
      <c r="B37" s="1">
        <v>42705</v>
      </c>
      <c r="C37">
        <v>824</v>
      </c>
      <c r="D37">
        <v>514</v>
      </c>
      <c r="E37">
        <v>112</v>
      </c>
      <c r="F37">
        <v>16</v>
      </c>
      <c r="G37">
        <v>78</v>
      </c>
      <c r="H37">
        <v>6</v>
      </c>
      <c r="I37">
        <v>25</v>
      </c>
      <c r="J37">
        <v>57</v>
      </c>
      <c r="K37" s="2">
        <v>1632</v>
      </c>
      <c r="L37">
        <f t="shared" si="0"/>
        <v>2016</v>
      </c>
      <c r="M37" t="str">
        <f>VLOOKUP(B37,'Calendar quarter lookup'!A:B,2,FALSE)</f>
        <v>2016-Q4</v>
      </c>
    </row>
    <row r="38" spans="1:13" x14ac:dyDescent="0.45">
      <c r="A38">
        <v>69482</v>
      </c>
      <c r="B38" s="1">
        <v>42736</v>
      </c>
      <c r="C38">
        <v>851</v>
      </c>
      <c r="D38">
        <v>661</v>
      </c>
      <c r="E38">
        <v>121</v>
      </c>
      <c r="F38">
        <v>28</v>
      </c>
      <c r="G38">
        <v>86</v>
      </c>
      <c r="H38">
        <v>7</v>
      </c>
      <c r="I38">
        <v>32</v>
      </c>
      <c r="J38">
        <v>70</v>
      </c>
      <c r="K38" s="2">
        <v>1856</v>
      </c>
      <c r="L38">
        <f t="shared" si="0"/>
        <v>2017</v>
      </c>
      <c r="M38" t="str">
        <f>VLOOKUP(B38,'Calendar quarter lookup'!A:B,2,FALSE)</f>
        <v>2017-Q1</v>
      </c>
    </row>
    <row r="39" spans="1:13" x14ac:dyDescent="0.45">
      <c r="A39">
        <v>69482</v>
      </c>
      <c r="B39" s="1">
        <v>42767</v>
      </c>
      <c r="C39">
        <v>686</v>
      </c>
      <c r="D39">
        <v>414</v>
      </c>
      <c r="E39">
        <v>100</v>
      </c>
      <c r="F39">
        <v>14</v>
      </c>
      <c r="G39">
        <v>57</v>
      </c>
      <c r="H39">
        <v>8</v>
      </c>
      <c r="I39">
        <v>33</v>
      </c>
      <c r="J39">
        <v>44</v>
      </c>
      <c r="K39" s="2">
        <v>1356</v>
      </c>
      <c r="L39">
        <f t="shared" si="0"/>
        <v>2017</v>
      </c>
      <c r="M39" t="str">
        <f>VLOOKUP(B39,'Calendar quarter lookup'!A:B,2,FALSE)</f>
        <v>2017-Q1</v>
      </c>
    </row>
    <row r="40" spans="1:13" x14ac:dyDescent="0.45">
      <c r="A40">
        <v>69482</v>
      </c>
      <c r="B40" s="1">
        <v>42795</v>
      </c>
      <c r="C40" s="2">
        <v>1181</v>
      </c>
      <c r="D40">
        <v>638</v>
      </c>
      <c r="E40">
        <v>149</v>
      </c>
      <c r="F40">
        <v>24</v>
      </c>
      <c r="G40">
        <v>82</v>
      </c>
      <c r="H40">
        <v>10</v>
      </c>
      <c r="I40">
        <v>43</v>
      </c>
      <c r="J40">
        <v>79</v>
      </c>
      <c r="K40" s="2">
        <v>2206</v>
      </c>
      <c r="L40">
        <f t="shared" si="0"/>
        <v>2017</v>
      </c>
      <c r="M40" t="str">
        <f>VLOOKUP(B40,'Calendar quarter lookup'!A:B,2,FALSE)</f>
        <v>2017-Q1</v>
      </c>
    </row>
    <row r="41" spans="1:13" x14ac:dyDescent="0.45">
      <c r="A41">
        <v>69482</v>
      </c>
      <c r="B41" s="1">
        <v>42826</v>
      </c>
      <c r="C41">
        <v>823</v>
      </c>
      <c r="D41">
        <v>598</v>
      </c>
      <c r="E41">
        <v>153</v>
      </c>
      <c r="F41">
        <v>22</v>
      </c>
      <c r="G41">
        <v>64</v>
      </c>
      <c r="H41">
        <v>12</v>
      </c>
      <c r="I41">
        <v>28</v>
      </c>
      <c r="J41">
        <v>72</v>
      </c>
      <c r="K41" s="2">
        <v>1772</v>
      </c>
      <c r="L41">
        <f t="shared" si="0"/>
        <v>2017</v>
      </c>
      <c r="M41" t="str">
        <f>VLOOKUP(B41,'Calendar quarter lookup'!A:B,2,FALSE)</f>
        <v>2017-Q2</v>
      </c>
    </row>
    <row r="42" spans="1:13" x14ac:dyDescent="0.45">
      <c r="A42">
        <v>69482</v>
      </c>
      <c r="B42" s="1">
        <v>42856</v>
      </c>
      <c r="C42" s="2">
        <v>1048</v>
      </c>
      <c r="D42">
        <v>824</v>
      </c>
      <c r="E42">
        <v>154</v>
      </c>
      <c r="F42">
        <v>28</v>
      </c>
      <c r="G42">
        <v>93</v>
      </c>
      <c r="H42">
        <v>8</v>
      </c>
      <c r="I42">
        <v>33</v>
      </c>
      <c r="J42">
        <v>63</v>
      </c>
      <c r="K42" s="2">
        <v>2251</v>
      </c>
      <c r="L42">
        <f t="shared" si="0"/>
        <v>2017</v>
      </c>
      <c r="M42" t="str">
        <f>VLOOKUP(B42,'Calendar quarter lookup'!A:B,2,FALSE)</f>
        <v>2017-Q2</v>
      </c>
    </row>
    <row r="43" spans="1:13" x14ac:dyDescent="0.45">
      <c r="A43">
        <v>69482</v>
      </c>
      <c r="B43" s="1">
        <v>42887</v>
      </c>
      <c r="C43">
        <v>972</v>
      </c>
      <c r="D43">
        <v>757</v>
      </c>
      <c r="E43">
        <v>117</v>
      </c>
      <c r="F43">
        <v>18</v>
      </c>
      <c r="G43">
        <v>95</v>
      </c>
      <c r="H43">
        <v>5</v>
      </c>
      <c r="I43">
        <v>30</v>
      </c>
      <c r="J43">
        <v>50</v>
      </c>
      <c r="K43" s="2">
        <v>2044</v>
      </c>
      <c r="L43">
        <f t="shared" si="0"/>
        <v>2017</v>
      </c>
      <c r="M43" t="str">
        <f>VLOOKUP(B43,'Calendar quarter lookup'!A:B,2,FALSE)</f>
        <v>2017-Q2</v>
      </c>
    </row>
    <row r="44" spans="1:13" x14ac:dyDescent="0.45">
      <c r="A44">
        <v>69482</v>
      </c>
      <c r="B44" s="1">
        <v>42917</v>
      </c>
      <c r="C44">
        <v>796</v>
      </c>
      <c r="D44">
        <v>658</v>
      </c>
      <c r="E44">
        <v>138</v>
      </c>
      <c r="F44">
        <v>29</v>
      </c>
      <c r="G44">
        <v>93</v>
      </c>
      <c r="H44">
        <v>7</v>
      </c>
      <c r="I44">
        <v>43</v>
      </c>
      <c r="J44">
        <v>71</v>
      </c>
      <c r="K44" s="2">
        <v>1835</v>
      </c>
      <c r="L44">
        <f t="shared" si="0"/>
        <v>2017</v>
      </c>
      <c r="M44" t="str">
        <f>VLOOKUP(B44,'Calendar quarter lookup'!A:B,2,FALSE)</f>
        <v>2017-Q3</v>
      </c>
    </row>
    <row r="45" spans="1:13" x14ac:dyDescent="0.45">
      <c r="A45">
        <v>69482</v>
      </c>
      <c r="B45" s="1">
        <v>42948</v>
      </c>
      <c r="C45">
        <v>888</v>
      </c>
      <c r="D45">
        <v>610</v>
      </c>
      <c r="E45">
        <v>113</v>
      </c>
      <c r="F45">
        <v>29</v>
      </c>
      <c r="G45">
        <v>70</v>
      </c>
      <c r="H45">
        <v>8</v>
      </c>
      <c r="I45">
        <v>26</v>
      </c>
      <c r="J45">
        <v>48</v>
      </c>
      <c r="K45" s="2">
        <v>1792</v>
      </c>
      <c r="L45">
        <f t="shared" si="0"/>
        <v>2017</v>
      </c>
      <c r="M45" t="str">
        <f>VLOOKUP(B45,'Calendar quarter lookup'!A:B,2,FALSE)</f>
        <v>2017-Q3</v>
      </c>
    </row>
    <row r="46" spans="1:13" x14ac:dyDescent="0.45">
      <c r="A46">
        <v>69482</v>
      </c>
      <c r="B46" s="1">
        <v>42979</v>
      </c>
      <c r="C46">
        <v>890</v>
      </c>
      <c r="D46">
        <v>668</v>
      </c>
      <c r="E46">
        <v>118</v>
      </c>
      <c r="F46">
        <v>27</v>
      </c>
      <c r="G46">
        <v>66</v>
      </c>
      <c r="H46">
        <v>10</v>
      </c>
      <c r="I46">
        <v>44</v>
      </c>
      <c r="J46">
        <v>91</v>
      </c>
      <c r="K46" s="2">
        <v>1914</v>
      </c>
      <c r="L46">
        <f t="shared" si="0"/>
        <v>2017</v>
      </c>
      <c r="M46" t="str">
        <f>VLOOKUP(B46,'Calendar quarter lookup'!A:B,2,FALSE)</f>
        <v>2017-Q3</v>
      </c>
    </row>
    <row r="47" spans="1:13" x14ac:dyDescent="0.45">
      <c r="A47">
        <v>69482</v>
      </c>
      <c r="B47" s="1">
        <v>43009</v>
      </c>
      <c r="C47">
        <v>893</v>
      </c>
      <c r="D47">
        <v>692</v>
      </c>
      <c r="E47">
        <v>146</v>
      </c>
      <c r="F47">
        <v>20</v>
      </c>
      <c r="G47">
        <v>91</v>
      </c>
      <c r="H47">
        <v>12</v>
      </c>
      <c r="I47">
        <v>28</v>
      </c>
      <c r="J47">
        <v>38</v>
      </c>
      <c r="K47" s="2">
        <v>1920</v>
      </c>
      <c r="L47">
        <f t="shared" si="0"/>
        <v>2017</v>
      </c>
      <c r="M47" t="str">
        <f>VLOOKUP(B47,'Calendar quarter lookup'!A:B,2,FALSE)</f>
        <v>2017-Q4</v>
      </c>
    </row>
    <row r="48" spans="1:13" x14ac:dyDescent="0.45">
      <c r="A48">
        <v>69482</v>
      </c>
      <c r="B48" s="1">
        <v>43040</v>
      </c>
      <c r="C48">
        <v>907</v>
      </c>
      <c r="D48">
        <v>607</v>
      </c>
      <c r="E48">
        <v>149</v>
      </c>
      <c r="F48">
        <v>22</v>
      </c>
      <c r="G48">
        <v>81</v>
      </c>
      <c r="H48">
        <v>4</v>
      </c>
      <c r="I48">
        <v>23</v>
      </c>
      <c r="J48">
        <v>47</v>
      </c>
      <c r="K48" s="2">
        <v>1840</v>
      </c>
      <c r="L48">
        <f t="shared" si="0"/>
        <v>2017</v>
      </c>
      <c r="M48" t="str">
        <f>VLOOKUP(B48,'Calendar quarter lookup'!A:B,2,FALSE)</f>
        <v>2017-Q4</v>
      </c>
    </row>
    <row r="49" spans="1:13" x14ac:dyDescent="0.45">
      <c r="A49">
        <v>69482</v>
      </c>
      <c r="B49" s="1">
        <v>43070</v>
      </c>
      <c r="C49">
        <v>986</v>
      </c>
      <c r="D49">
        <v>800</v>
      </c>
      <c r="E49">
        <v>157</v>
      </c>
      <c r="F49">
        <v>22</v>
      </c>
      <c r="G49">
        <v>130</v>
      </c>
      <c r="H49">
        <v>7</v>
      </c>
      <c r="I49">
        <v>22</v>
      </c>
      <c r="J49">
        <v>61</v>
      </c>
      <c r="K49" s="2">
        <v>2185</v>
      </c>
      <c r="L49">
        <f t="shared" si="0"/>
        <v>2017</v>
      </c>
      <c r="M49" t="str">
        <f>VLOOKUP(B49,'Calendar quarter lookup'!A:B,2,FALSE)</f>
        <v>2017-Q4</v>
      </c>
    </row>
    <row r="50" spans="1:13" x14ac:dyDescent="0.45">
      <c r="A50">
        <v>69482</v>
      </c>
      <c r="B50" s="1">
        <v>43101</v>
      </c>
      <c r="C50">
        <v>849</v>
      </c>
      <c r="D50">
        <v>452</v>
      </c>
      <c r="E50">
        <v>105</v>
      </c>
      <c r="F50">
        <v>20</v>
      </c>
      <c r="G50">
        <v>65</v>
      </c>
      <c r="H50">
        <v>6</v>
      </c>
      <c r="I50">
        <v>24</v>
      </c>
      <c r="J50">
        <v>36</v>
      </c>
      <c r="K50" s="2">
        <v>1557</v>
      </c>
      <c r="L50">
        <f t="shared" si="0"/>
        <v>2018</v>
      </c>
      <c r="M50" t="str">
        <f>VLOOKUP(B50,'Calendar quarter lookup'!A:B,2,FALSE)</f>
        <v>2018-Q1</v>
      </c>
    </row>
    <row r="51" spans="1:13" x14ac:dyDescent="0.45">
      <c r="A51">
        <v>69482</v>
      </c>
      <c r="B51" s="1">
        <v>43132</v>
      </c>
      <c r="C51">
        <v>877</v>
      </c>
      <c r="D51">
        <v>602</v>
      </c>
      <c r="E51">
        <v>169</v>
      </c>
      <c r="F51">
        <v>24</v>
      </c>
      <c r="G51">
        <v>66</v>
      </c>
      <c r="H51">
        <v>6</v>
      </c>
      <c r="I51">
        <v>21</v>
      </c>
      <c r="J51">
        <v>74</v>
      </c>
      <c r="K51" s="2">
        <v>1839</v>
      </c>
      <c r="L51">
        <f t="shared" si="0"/>
        <v>2018</v>
      </c>
      <c r="M51" t="str">
        <f>VLOOKUP(B51,'Calendar quarter lookup'!A:B,2,FALSE)</f>
        <v>2018-Q1</v>
      </c>
    </row>
    <row r="52" spans="1:13" x14ac:dyDescent="0.45">
      <c r="A52">
        <v>69482</v>
      </c>
      <c r="B52" s="1">
        <v>43160</v>
      </c>
      <c r="C52">
        <v>980</v>
      </c>
      <c r="D52">
        <v>746</v>
      </c>
      <c r="E52">
        <v>160</v>
      </c>
      <c r="F52">
        <v>20</v>
      </c>
      <c r="G52">
        <v>69</v>
      </c>
      <c r="H52">
        <v>5</v>
      </c>
      <c r="I52">
        <v>39</v>
      </c>
      <c r="J52">
        <v>58</v>
      </c>
      <c r="K52" s="2">
        <v>2077</v>
      </c>
      <c r="L52">
        <f t="shared" si="0"/>
        <v>2018</v>
      </c>
      <c r="M52" t="str">
        <f>VLOOKUP(B52,'Calendar quarter lookup'!A:B,2,FALSE)</f>
        <v>2018-Q1</v>
      </c>
    </row>
    <row r="53" spans="1:13" x14ac:dyDescent="0.45">
      <c r="A53">
        <v>69482</v>
      </c>
      <c r="B53" s="1">
        <v>43191</v>
      </c>
      <c r="C53" s="2">
        <v>1207</v>
      </c>
      <c r="D53">
        <v>641</v>
      </c>
      <c r="E53">
        <v>130</v>
      </c>
      <c r="F53">
        <v>26</v>
      </c>
      <c r="G53">
        <v>67</v>
      </c>
      <c r="H53">
        <v>4</v>
      </c>
      <c r="I53">
        <v>36</v>
      </c>
      <c r="J53">
        <v>78</v>
      </c>
      <c r="K53" s="2">
        <v>2189</v>
      </c>
      <c r="L53">
        <f t="shared" si="0"/>
        <v>2018</v>
      </c>
      <c r="M53" t="str">
        <f>VLOOKUP(B53,'Calendar quarter lookup'!A:B,2,FALSE)</f>
        <v>2018-Q2</v>
      </c>
    </row>
    <row r="54" spans="1:13" x14ac:dyDescent="0.45">
      <c r="A54">
        <v>69482</v>
      </c>
      <c r="B54" s="1">
        <v>43221</v>
      </c>
      <c r="C54" s="2">
        <v>1608</v>
      </c>
      <c r="D54" s="2">
        <v>1022</v>
      </c>
      <c r="E54">
        <v>204</v>
      </c>
      <c r="F54">
        <v>83</v>
      </c>
      <c r="G54">
        <v>90</v>
      </c>
      <c r="H54">
        <v>6</v>
      </c>
      <c r="I54">
        <v>53</v>
      </c>
      <c r="J54">
        <v>114</v>
      </c>
      <c r="K54" s="2">
        <v>3180</v>
      </c>
      <c r="L54">
        <f t="shared" si="0"/>
        <v>2018</v>
      </c>
      <c r="M54" t="str">
        <f>VLOOKUP(B54,'Calendar quarter lookup'!A:B,2,FALSE)</f>
        <v>2018-Q2</v>
      </c>
    </row>
    <row r="55" spans="1:13" x14ac:dyDescent="0.45">
      <c r="A55">
        <v>69482</v>
      </c>
      <c r="B55" s="1">
        <v>43252</v>
      </c>
      <c r="C55">
        <v>966</v>
      </c>
      <c r="D55">
        <v>681</v>
      </c>
      <c r="E55">
        <v>133</v>
      </c>
      <c r="F55">
        <v>94</v>
      </c>
      <c r="G55">
        <v>80</v>
      </c>
      <c r="H55">
        <v>8</v>
      </c>
      <c r="I55">
        <v>33</v>
      </c>
      <c r="J55">
        <v>67</v>
      </c>
      <c r="K55" s="2">
        <v>2062</v>
      </c>
      <c r="L55">
        <f t="shared" si="0"/>
        <v>2018</v>
      </c>
      <c r="M55" t="str">
        <f>VLOOKUP(B55,'Calendar quarter lookup'!A:B,2,FALSE)</f>
        <v>2018-Q2</v>
      </c>
    </row>
    <row r="56" spans="1:13" x14ac:dyDescent="0.45">
      <c r="A56">
        <v>69482</v>
      </c>
      <c r="B56" s="1">
        <v>43282</v>
      </c>
      <c r="C56">
        <v>974</v>
      </c>
      <c r="D56">
        <v>680</v>
      </c>
      <c r="E56">
        <v>136</v>
      </c>
      <c r="F56">
        <v>94</v>
      </c>
      <c r="G56">
        <v>82</v>
      </c>
      <c r="H56">
        <v>7</v>
      </c>
      <c r="I56">
        <v>46</v>
      </c>
      <c r="J56">
        <v>65</v>
      </c>
      <c r="K56" s="2">
        <v>2084</v>
      </c>
      <c r="L56">
        <f t="shared" si="0"/>
        <v>2018</v>
      </c>
      <c r="M56" t="str">
        <f>VLOOKUP(B56,'Calendar quarter lookup'!A:B,2,FALSE)</f>
        <v>2018-Q3</v>
      </c>
    </row>
    <row r="57" spans="1:13" x14ac:dyDescent="0.45">
      <c r="A57">
        <v>69482</v>
      </c>
      <c r="B57" s="1">
        <v>43313</v>
      </c>
      <c r="C57" s="2">
        <v>1076</v>
      </c>
      <c r="D57">
        <v>742</v>
      </c>
      <c r="E57">
        <v>139</v>
      </c>
      <c r="F57">
        <v>115</v>
      </c>
      <c r="G57">
        <v>98</v>
      </c>
      <c r="H57">
        <v>4</v>
      </c>
      <c r="I57">
        <v>48</v>
      </c>
      <c r="J57">
        <v>91</v>
      </c>
      <c r="K57" s="2">
        <v>2313</v>
      </c>
      <c r="L57">
        <f t="shared" si="0"/>
        <v>2018</v>
      </c>
      <c r="M57" t="str">
        <f>VLOOKUP(B57,'Calendar quarter lookup'!A:B,2,FALSE)</f>
        <v>2018-Q3</v>
      </c>
    </row>
    <row r="58" spans="1:13" x14ac:dyDescent="0.45">
      <c r="A58">
        <v>69482</v>
      </c>
      <c r="B58" s="1">
        <v>43344</v>
      </c>
      <c r="C58">
        <v>894</v>
      </c>
      <c r="D58">
        <v>589</v>
      </c>
      <c r="E58">
        <v>118</v>
      </c>
      <c r="F58">
        <v>88</v>
      </c>
      <c r="G58">
        <v>78</v>
      </c>
      <c r="H58">
        <v>7</v>
      </c>
      <c r="I58">
        <v>33</v>
      </c>
      <c r="J58">
        <v>78</v>
      </c>
      <c r="K58" s="2">
        <v>1885</v>
      </c>
      <c r="L58">
        <f t="shared" si="0"/>
        <v>2018</v>
      </c>
      <c r="M58" t="str">
        <f>VLOOKUP(B58,'Calendar quarter lookup'!A:B,2,FALSE)</f>
        <v>2018-Q3</v>
      </c>
    </row>
    <row r="59" spans="1:13" x14ac:dyDescent="0.45">
      <c r="A59">
        <v>69482</v>
      </c>
      <c r="B59" s="1">
        <v>43374</v>
      </c>
      <c r="C59" s="2">
        <v>1092</v>
      </c>
      <c r="D59">
        <v>702</v>
      </c>
      <c r="E59">
        <v>194</v>
      </c>
      <c r="F59">
        <v>94</v>
      </c>
      <c r="G59">
        <v>75</v>
      </c>
      <c r="H59">
        <v>7</v>
      </c>
      <c r="I59">
        <v>47</v>
      </c>
      <c r="J59">
        <v>76</v>
      </c>
      <c r="K59" s="2">
        <v>2287</v>
      </c>
      <c r="L59">
        <f t="shared" si="0"/>
        <v>2018</v>
      </c>
      <c r="M59" t="str">
        <f>VLOOKUP(B59,'Calendar quarter lookup'!A:B,2,FALSE)</f>
        <v>2018-Q4</v>
      </c>
    </row>
    <row r="60" spans="1:13" x14ac:dyDescent="0.45">
      <c r="A60">
        <v>69482</v>
      </c>
      <c r="B60" s="1">
        <v>43405</v>
      </c>
      <c r="C60">
        <v>975</v>
      </c>
      <c r="D60">
        <v>672</v>
      </c>
      <c r="E60">
        <v>135</v>
      </c>
      <c r="F60">
        <v>255</v>
      </c>
      <c r="G60">
        <v>80</v>
      </c>
      <c r="H60">
        <v>5</v>
      </c>
      <c r="I60">
        <v>38</v>
      </c>
      <c r="J60">
        <v>99</v>
      </c>
      <c r="K60" s="2">
        <v>2259</v>
      </c>
      <c r="L60">
        <f t="shared" si="0"/>
        <v>2018</v>
      </c>
      <c r="M60" t="str">
        <f>VLOOKUP(B60,'Calendar quarter lookup'!A:B,2,FALSE)</f>
        <v>2018-Q4</v>
      </c>
    </row>
    <row r="61" spans="1:13" x14ac:dyDescent="0.45">
      <c r="A61">
        <v>69482</v>
      </c>
      <c r="B61" s="1">
        <v>43435</v>
      </c>
      <c r="C61" s="2">
        <v>1110</v>
      </c>
      <c r="D61">
        <v>714</v>
      </c>
      <c r="E61">
        <v>123</v>
      </c>
      <c r="F61">
        <v>77</v>
      </c>
      <c r="G61">
        <v>72</v>
      </c>
      <c r="H61">
        <v>7</v>
      </c>
      <c r="I61">
        <v>45</v>
      </c>
      <c r="J61">
        <v>76</v>
      </c>
      <c r="K61" s="2">
        <v>2224</v>
      </c>
      <c r="L61">
        <f t="shared" si="0"/>
        <v>2018</v>
      </c>
      <c r="M61" t="str">
        <f>VLOOKUP(B61,'Calendar quarter lookup'!A:B,2,FALSE)</f>
        <v>2018-Q4</v>
      </c>
    </row>
    <row r="62" spans="1:13" x14ac:dyDescent="0.45">
      <c r="A62">
        <v>69482</v>
      </c>
      <c r="B62" s="1">
        <v>43466</v>
      </c>
      <c r="C62">
        <v>686</v>
      </c>
      <c r="D62">
        <v>529</v>
      </c>
      <c r="E62">
        <v>108</v>
      </c>
      <c r="F62">
        <v>83</v>
      </c>
      <c r="G62">
        <v>59</v>
      </c>
      <c r="H62">
        <v>6</v>
      </c>
      <c r="I62">
        <v>20</v>
      </c>
      <c r="J62">
        <v>46</v>
      </c>
      <c r="K62" s="2">
        <v>1537</v>
      </c>
      <c r="L62">
        <f t="shared" si="0"/>
        <v>2019</v>
      </c>
      <c r="M62" t="str">
        <f>VLOOKUP(B62,'Calendar quarter lookup'!A:B,2,FALSE)</f>
        <v>2019-Q1</v>
      </c>
    </row>
    <row r="63" spans="1:13" x14ac:dyDescent="0.45">
      <c r="A63">
        <v>69482</v>
      </c>
      <c r="B63" s="1">
        <v>43497</v>
      </c>
      <c r="C63" s="2">
        <v>1080</v>
      </c>
      <c r="D63">
        <v>772</v>
      </c>
      <c r="E63">
        <v>153</v>
      </c>
      <c r="F63">
        <v>206</v>
      </c>
      <c r="G63">
        <v>55</v>
      </c>
      <c r="H63">
        <v>4</v>
      </c>
      <c r="I63">
        <v>39</v>
      </c>
      <c r="J63">
        <v>80</v>
      </c>
      <c r="K63" s="2">
        <v>2389</v>
      </c>
      <c r="L63">
        <f t="shared" si="0"/>
        <v>2019</v>
      </c>
      <c r="M63" t="str">
        <f>VLOOKUP(B63,'Calendar quarter lookup'!A:B,2,FALSE)</f>
        <v>2019-Q1</v>
      </c>
    </row>
    <row r="64" spans="1:13" x14ac:dyDescent="0.45">
      <c r="A64">
        <v>69482</v>
      </c>
      <c r="B64" s="1">
        <v>43525</v>
      </c>
      <c r="C64" s="2">
        <v>1122</v>
      </c>
      <c r="D64">
        <v>753</v>
      </c>
      <c r="E64">
        <v>187</v>
      </c>
      <c r="F64">
        <v>104</v>
      </c>
      <c r="G64">
        <v>88</v>
      </c>
      <c r="H64">
        <v>4</v>
      </c>
      <c r="I64">
        <v>41</v>
      </c>
      <c r="J64">
        <v>74</v>
      </c>
      <c r="K64" s="2">
        <v>2373</v>
      </c>
      <c r="L64">
        <f t="shared" si="0"/>
        <v>2019</v>
      </c>
      <c r="M64" t="str">
        <f>VLOOKUP(B64,'Calendar quarter lookup'!A:B,2,FALSE)</f>
        <v>2019-Q1</v>
      </c>
    </row>
    <row r="65" spans="1:13" x14ac:dyDescent="0.45">
      <c r="A65">
        <v>69482</v>
      </c>
      <c r="B65" s="1">
        <v>43556</v>
      </c>
      <c r="C65">
        <v>979</v>
      </c>
      <c r="D65">
        <v>961</v>
      </c>
      <c r="E65">
        <v>141</v>
      </c>
      <c r="F65">
        <v>105</v>
      </c>
      <c r="G65">
        <v>88</v>
      </c>
      <c r="H65">
        <v>6</v>
      </c>
      <c r="I65">
        <v>46</v>
      </c>
      <c r="J65">
        <v>75</v>
      </c>
      <c r="K65" s="2">
        <v>2401</v>
      </c>
      <c r="L65">
        <f t="shared" si="0"/>
        <v>2019</v>
      </c>
      <c r="M65" t="str">
        <f>VLOOKUP(B65,'Calendar quarter lookup'!A:B,2,FALSE)</f>
        <v>2019-Q2</v>
      </c>
    </row>
    <row r="66" spans="1:13" x14ac:dyDescent="0.45">
      <c r="A66">
        <v>69482</v>
      </c>
      <c r="B66" s="1">
        <v>43586</v>
      </c>
      <c r="C66" s="2">
        <v>1103</v>
      </c>
      <c r="D66">
        <v>900</v>
      </c>
      <c r="E66">
        <v>144</v>
      </c>
      <c r="F66">
        <v>93</v>
      </c>
      <c r="G66">
        <v>79</v>
      </c>
      <c r="H66">
        <v>7</v>
      </c>
      <c r="I66">
        <v>28</v>
      </c>
      <c r="J66">
        <v>62</v>
      </c>
      <c r="K66" s="2">
        <v>2416</v>
      </c>
      <c r="L66">
        <f t="shared" si="0"/>
        <v>2019</v>
      </c>
      <c r="M66" t="str">
        <f>VLOOKUP(B66,'Calendar quarter lookup'!A:B,2,FALSE)</f>
        <v>2019-Q2</v>
      </c>
    </row>
    <row r="67" spans="1:13" x14ac:dyDescent="0.45">
      <c r="A67">
        <v>69482</v>
      </c>
      <c r="B67" s="1">
        <v>43617</v>
      </c>
      <c r="C67">
        <v>999</v>
      </c>
      <c r="D67">
        <v>785</v>
      </c>
      <c r="E67">
        <v>181</v>
      </c>
      <c r="F67">
        <v>80</v>
      </c>
      <c r="G67">
        <v>72</v>
      </c>
      <c r="H67">
        <v>8</v>
      </c>
      <c r="I67">
        <v>41</v>
      </c>
      <c r="J67">
        <v>77</v>
      </c>
      <c r="K67" s="2">
        <v>2243</v>
      </c>
      <c r="L67">
        <f t="shared" ref="L67:L130" si="1">YEAR(B67)</f>
        <v>2019</v>
      </c>
      <c r="M67" t="str">
        <f>VLOOKUP(B67,'Calendar quarter lookup'!A:B,2,FALSE)</f>
        <v>2019-Q2</v>
      </c>
    </row>
    <row r="68" spans="1:13" x14ac:dyDescent="0.45">
      <c r="A68">
        <v>69482</v>
      </c>
      <c r="B68" s="1">
        <v>43647</v>
      </c>
      <c r="C68">
        <v>902</v>
      </c>
      <c r="D68" s="2">
        <v>1005</v>
      </c>
      <c r="E68">
        <v>165</v>
      </c>
      <c r="F68">
        <v>68</v>
      </c>
      <c r="G68">
        <v>73</v>
      </c>
      <c r="H68">
        <v>6</v>
      </c>
      <c r="I68">
        <v>38</v>
      </c>
      <c r="J68">
        <v>63</v>
      </c>
      <c r="K68" s="2">
        <v>2320</v>
      </c>
      <c r="L68">
        <f t="shared" si="1"/>
        <v>2019</v>
      </c>
      <c r="M68" t="str">
        <f>VLOOKUP(B68,'Calendar quarter lookup'!A:B,2,FALSE)</f>
        <v>2019-Q3</v>
      </c>
    </row>
    <row r="69" spans="1:13" x14ac:dyDescent="0.45">
      <c r="A69">
        <v>69482</v>
      </c>
      <c r="B69" s="1">
        <v>43678</v>
      </c>
      <c r="C69" s="2">
        <v>1099</v>
      </c>
      <c r="D69">
        <v>833</v>
      </c>
      <c r="E69">
        <v>166</v>
      </c>
      <c r="F69">
        <v>82</v>
      </c>
      <c r="G69">
        <v>62</v>
      </c>
      <c r="H69">
        <v>4</v>
      </c>
      <c r="I69">
        <v>35</v>
      </c>
      <c r="J69">
        <v>67</v>
      </c>
      <c r="K69" s="2">
        <v>2348</v>
      </c>
      <c r="L69">
        <f t="shared" si="1"/>
        <v>2019</v>
      </c>
      <c r="M69" t="str">
        <f>VLOOKUP(B69,'Calendar quarter lookup'!A:B,2,FALSE)</f>
        <v>2019-Q3</v>
      </c>
    </row>
    <row r="70" spans="1:13" x14ac:dyDescent="0.45">
      <c r="A70">
        <v>69482</v>
      </c>
      <c r="B70" s="1">
        <v>43709</v>
      </c>
      <c r="C70">
        <v>992</v>
      </c>
      <c r="D70">
        <v>716</v>
      </c>
      <c r="E70">
        <v>146</v>
      </c>
      <c r="F70">
        <v>82</v>
      </c>
      <c r="G70">
        <v>73</v>
      </c>
      <c r="H70">
        <v>5</v>
      </c>
      <c r="I70">
        <v>41</v>
      </c>
      <c r="J70">
        <v>40</v>
      </c>
      <c r="K70" s="2">
        <v>2095</v>
      </c>
      <c r="L70">
        <f t="shared" si="1"/>
        <v>2019</v>
      </c>
      <c r="M70" t="str">
        <f>VLOOKUP(B70,'Calendar quarter lookup'!A:B,2,FALSE)</f>
        <v>2019-Q3</v>
      </c>
    </row>
    <row r="71" spans="1:13" x14ac:dyDescent="0.45">
      <c r="A71">
        <v>69482</v>
      </c>
      <c r="B71" s="1">
        <v>43739</v>
      </c>
      <c r="C71" s="2">
        <v>1068</v>
      </c>
      <c r="D71">
        <v>751</v>
      </c>
      <c r="E71">
        <v>145</v>
      </c>
      <c r="F71">
        <v>81</v>
      </c>
      <c r="G71">
        <v>65</v>
      </c>
      <c r="H71">
        <v>11</v>
      </c>
      <c r="I71">
        <v>32</v>
      </c>
      <c r="J71">
        <v>61</v>
      </c>
      <c r="K71" s="2">
        <v>2214</v>
      </c>
      <c r="L71">
        <f t="shared" si="1"/>
        <v>2019</v>
      </c>
      <c r="M71" t="str">
        <f>VLOOKUP(B71,'Calendar quarter lookup'!A:B,2,FALSE)</f>
        <v>2019-Q4</v>
      </c>
    </row>
    <row r="72" spans="1:13" x14ac:dyDescent="0.45">
      <c r="A72">
        <v>69482</v>
      </c>
      <c r="B72" s="1">
        <v>43770</v>
      </c>
      <c r="C72" s="2">
        <v>1026</v>
      </c>
      <c r="D72">
        <v>663</v>
      </c>
      <c r="E72">
        <v>152</v>
      </c>
      <c r="F72">
        <v>128</v>
      </c>
      <c r="G72">
        <v>59</v>
      </c>
      <c r="H72">
        <v>9</v>
      </c>
      <c r="I72">
        <v>49</v>
      </c>
      <c r="J72">
        <v>65</v>
      </c>
      <c r="K72" s="2">
        <v>2151</v>
      </c>
      <c r="L72">
        <f t="shared" si="1"/>
        <v>2019</v>
      </c>
      <c r="M72" t="str">
        <f>VLOOKUP(B72,'Calendar quarter lookup'!A:B,2,FALSE)</f>
        <v>2019-Q4</v>
      </c>
    </row>
    <row r="73" spans="1:13" x14ac:dyDescent="0.45">
      <c r="A73">
        <v>69482</v>
      </c>
      <c r="B73" s="1">
        <v>43800</v>
      </c>
      <c r="C73">
        <v>937</v>
      </c>
      <c r="D73">
        <v>743</v>
      </c>
      <c r="E73">
        <v>129</v>
      </c>
      <c r="F73">
        <v>157</v>
      </c>
      <c r="G73">
        <v>62</v>
      </c>
      <c r="H73">
        <v>22</v>
      </c>
      <c r="I73">
        <v>44</v>
      </c>
      <c r="J73">
        <v>80</v>
      </c>
      <c r="K73" s="2">
        <v>2174</v>
      </c>
      <c r="L73">
        <f t="shared" si="1"/>
        <v>2019</v>
      </c>
      <c r="M73" t="str">
        <f>VLOOKUP(B73,'Calendar quarter lookup'!A:B,2,FALSE)</f>
        <v>2019-Q4</v>
      </c>
    </row>
    <row r="74" spans="1:13" x14ac:dyDescent="0.45">
      <c r="A74">
        <v>69482</v>
      </c>
      <c r="B74" s="1">
        <v>43831</v>
      </c>
      <c r="C74">
        <v>761</v>
      </c>
      <c r="D74">
        <v>531</v>
      </c>
      <c r="E74">
        <v>103</v>
      </c>
      <c r="F74">
        <v>145</v>
      </c>
      <c r="G74">
        <v>67</v>
      </c>
      <c r="H74">
        <v>5</v>
      </c>
      <c r="I74">
        <v>33</v>
      </c>
      <c r="J74">
        <v>33</v>
      </c>
      <c r="K74" s="2">
        <v>1678</v>
      </c>
      <c r="L74">
        <f t="shared" si="1"/>
        <v>2020</v>
      </c>
      <c r="M74" t="str">
        <f>VLOOKUP(B74,'Calendar quarter lookup'!A:B,2,FALSE)</f>
        <v>2020-Q1</v>
      </c>
    </row>
    <row r="75" spans="1:13" x14ac:dyDescent="0.45">
      <c r="A75">
        <v>69482</v>
      </c>
      <c r="B75" s="1">
        <v>43862</v>
      </c>
      <c r="C75">
        <v>934</v>
      </c>
      <c r="D75">
        <v>657</v>
      </c>
      <c r="E75">
        <v>150</v>
      </c>
      <c r="F75">
        <v>80</v>
      </c>
      <c r="G75">
        <v>67</v>
      </c>
      <c r="H75">
        <v>7</v>
      </c>
      <c r="I75">
        <v>45</v>
      </c>
      <c r="J75">
        <v>60</v>
      </c>
      <c r="K75" s="2">
        <v>2000</v>
      </c>
      <c r="L75">
        <f t="shared" si="1"/>
        <v>2020</v>
      </c>
      <c r="M75" t="str">
        <f>VLOOKUP(B75,'Calendar quarter lookup'!A:B,2,FALSE)</f>
        <v>2020-Q1</v>
      </c>
    </row>
    <row r="76" spans="1:13" x14ac:dyDescent="0.45">
      <c r="A76">
        <v>69482</v>
      </c>
      <c r="B76" s="1">
        <v>43891</v>
      </c>
      <c r="C76" s="2">
        <v>1056</v>
      </c>
      <c r="D76">
        <v>732</v>
      </c>
      <c r="E76">
        <v>175</v>
      </c>
      <c r="F76">
        <v>64</v>
      </c>
      <c r="G76">
        <v>70</v>
      </c>
      <c r="H76">
        <v>7</v>
      </c>
      <c r="I76">
        <v>47</v>
      </c>
      <c r="J76">
        <v>66</v>
      </c>
      <c r="K76" s="2">
        <v>2217</v>
      </c>
      <c r="L76">
        <f t="shared" si="1"/>
        <v>2020</v>
      </c>
      <c r="M76" t="str">
        <f>VLOOKUP(B76,'Calendar quarter lookup'!A:B,2,FALSE)</f>
        <v>2020-Q1</v>
      </c>
    </row>
    <row r="77" spans="1:13" x14ac:dyDescent="0.45">
      <c r="A77">
        <v>69482</v>
      </c>
      <c r="B77" s="1">
        <v>43922</v>
      </c>
      <c r="C77">
        <v>624</v>
      </c>
      <c r="D77">
        <v>717</v>
      </c>
      <c r="E77">
        <v>102</v>
      </c>
      <c r="F77">
        <v>49</v>
      </c>
      <c r="G77">
        <v>48</v>
      </c>
      <c r="H77">
        <v>6</v>
      </c>
      <c r="I77">
        <v>27</v>
      </c>
      <c r="J77">
        <v>42</v>
      </c>
      <c r="K77" s="2">
        <v>1615</v>
      </c>
      <c r="L77">
        <f t="shared" si="1"/>
        <v>2020</v>
      </c>
      <c r="M77" t="str">
        <f>VLOOKUP(B77,'Calendar quarter lookup'!A:B,2,FALSE)</f>
        <v>2020-Q2</v>
      </c>
    </row>
    <row r="78" spans="1:13" x14ac:dyDescent="0.45">
      <c r="A78">
        <v>69482</v>
      </c>
      <c r="B78" s="1">
        <v>43952</v>
      </c>
      <c r="C78">
        <v>860</v>
      </c>
      <c r="D78">
        <v>543</v>
      </c>
      <c r="E78">
        <v>182</v>
      </c>
      <c r="F78">
        <v>81</v>
      </c>
      <c r="G78">
        <v>55</v>
      </c>
      <c r="H78">
        <v>2</v>
      </c>
      <c r="I78">
        <v>30</v>
      </c>
      <c r="J78">
        <v>95</v>
      </c>
      <c r="K78" s="2">
        <v>1848</v>
      </c>
      <c r="L78">
        <f t="shared" si="1"/>
        <v>2020</v>
      </c>
      <c r="M78" t="str">
        <f>VLOOKUP(B78,'Calendar quarter lookup'!A:B,2,FALSE)</f>
        <v>2020-Q2</v>
      </c>
    </row>
    <row r="79" spans="1:13" x14ac:dyDescent="0.45">
      <c r="A79">
        <v>69482</v>
      </c>
      <c r="B79" s="1">
        <v>43983</v>
      </c>
      <c r="C79" s="2">
        <v>1116</v>
      </c>
      <c r="D79">
        <v>811</v>
      </c>
      <c r="E79">
        <v>177</v>
      </c>
      <c r="F79">
        <v>63</v>
      </c>
      <c r="G79">
        <v>92</v>
      </c>
      <c r="H79">
        <v>13</v>
      </c>
      <c r="I79">
        <v>57</v>
      </c>
      <c r="J79">
        <v>70</v>
      </c>
      <c r="K79" s="2">
        <v>2399</v>
      </c>
      <c r="L79">
        <f t="shared" si="1"/>
        <v>2020</v>
      </c>
      <c r="M79" t="str">
        <f>VLOOKUP(B79,'Calendar quarter lookup'!A:B,2,FALSE)</f>
        <v>2020-Q2</v>
      </c>
    </row>
    <row r="80" spans="1:13" x14ac:dyDescent="0.45">
      <c r="A80">
        <v>69482</v>
      </c>
      <c r="B80" s="1">
        <v>44013</v>
      </c>
      <c r="C80" s="2">
        <v>1017</v>
      </c>
      <c r="D80">
        <v>517</v>
      </c>
      <c r="E80">
        <v>133</v>
      </c>
      <c r="F80">
        <v>65</v>
      </c>
      <c r="G80">
        <v>63</v>
      </c>
      <c r="H80">
        <v>11</v>
      </c>
      <c r="I80">
        <v>37</v>
      </c>
      <c r="J80">
        <v>42</v>
      </c>
      <c r="K80" s="2">
        <v>1885</v>
      </c>
      <c r="L80">
        <f t="shared" si="1"/>
        <v>2020</v>
      </c>
      <c r="M80" t="str">
        <f>VLOOKUP(B80,'Calendar quarter lookup'!A:B,2,FALSE)</f>
        <v>2020-Q3</v>
      </c>
    </row>
    <row r="81" spans="1:13" x14ac:dyDescent="0.45">
      <c r="A81">
        <v>69482</v>
      </c>
      <c r="B81" s="1">
        <v>44044</v>
      </c>
      <c r="C81">
        <v>929</v>
      </c>
      <c r="D81">
        <v>607</v>
      </c>
      <c r="E81">
        <v>168</v>
      </c>
      <c r="F81">
        <v>92</v>
      </c>
      <c r="G81">
        <v>63</v>
      </c>
      <c r="H81">
        <v>4</v>
      </c>
      <c r="I81">
        <v>40</v>
      </c>
      <c r="J81">
        <v>46</v>
      </c>
      <c r="K81" s="2">
        <v>1949</v>
      </c>
      <c r="L81">
        <f t="shared" si="1"/>
        <v>2020</v>
      </c>
      <c r="M81" t="str">
        <f>VLOOKUP(B81,'Calendar quarter lookup'!A:B,2,FALSE)</f>
        <v>2020-Q3</v>
      </c>
    </row>
    <row r="82" spans="1:13" x14ac:dyDescent="0.45">
      <c r="A82">
        <v>69482</v>
      </c>
      <c r="B82" s="1">
        <v>44075</v>
      </c>
      <c r="C82" s="2">
        <v>1024</v>
      </c>
      <c r="D82">
        <v>570</v>
      </c>
      <c r="E82">
        <v>164</v>
      </c>
      <c r="F82">
        <v>74</v>
      </c>
      <c r="G82">
        <v>73</v>
      </c>
      <c r="H82">
        <v>4</v>
      </c>
      <c r="I82">
        <v>37</v>
      </c>
      <c r="J82">
        <v>75</v>
      </c>
      <c r="K82" s="2">
        <v>2021</v>
      </c>
      <c r="L82">
        <f t="shared" si="1"/>
        <v>2020</v>
      </c>
      <c r="M82" t="str">
        <f>VLOOKUP(B82,'Calendar quarter lookup'!A:B,2,FALSE)</f>
        <v>2020-Q3</v>
      </c>
    </row>
    <row r="83" spans="1:13" x14ac:dyDescent="0.45">
      <c r="A83">
        <v>69482</v>
      </c>
      <c r="B83" s="1">
        <v>44105</v>
      </c>
      <c r="C83">
        <v>982</v>
      </c>
      <c r="D83" s="2">
        <v>1084</v>
      </c>
      <c r="E83">
        <v>166</v>
      </c>
      <c r="F83">
        <v>61</v>
      </c>
      <c r="G83">
        <v>81</v>
      </c>
      <c r="H83">
        <v>5</v>
      </c>
      <c r="I83">
        <v>38</v>
      </c>
      <c r="J83">
        <v>56</v>
      </c>
      <c r="K83" s="2">
        <v>2473</v>
      </c>
      <c r="L83">
        <f t="shared" si="1"/>
        <v>2020</v>
      </c>
      <c r="M83" t="str">
        <f>VLOOKUP(B83,'Calendar quarter lookup'!A:B,2,FALSE)</f>
        <v>2020-Q4</v>
      </c>
    </row>
    <row r="84" spans="1:13" x14ac:dyDescent="0.45">
      <c r="A84">
        <v>69482</v>
      </c>
      <c r="B84" s="1">
        <v>44136</v>
      </c>
      <c r="C84" s="2">
        <v>1037</v>
      </c>
      <c r="D84">
        <v>866</v>
      </c>
      <c r="E84">
        <v>158</v>
      </c>
      <c r="F84">
        <v>75</v>
      </c>
      <c r="G84">
        <v>92</v>
      </c>
      <c r="H84">
        <v>6</v>
      </c>
      <c r="I84">
        <v>39</v>
      </c>
      <c r="J84">
        <v>53</v>
      </c>
      <c r="K84" s="2">
        <v>2326</v>
      </c>
      <c r="L84">
        <f t="shared" si="1"/>
        <v>2020</v>
      </c>
      <c r="M84" t="str">
        <f>VLOOKUP(B84,'Calendar quarter lookup'!A:B,2,FALSE)</f>
        <v>2020-Q4</v>
      </c>
    </row>
    <row r="85" spans="1:13" x14ac:dyDescent="0.45">
      <c r="A85">
        <v>69482</v>
      </c>
      <c r="B85" s="1">
        <v>44166</v>
      </c>
      <c r="C85">
        <v>888</v>
      </c>
      <c r="D85">
        <v>812</v>
      </c>
      <c r="E85">
        <v>139</v>
      </c>
      <c r="F85">
        <v>67</v>
      </c>
      <c r="G85">
        <v>71</v>
      </c>
      <c r="H85">
        <v>5</v>
      </c>
      <c r="I85">
        <v>38</v>
      </c>
      <c r="J85">
        <v>45</v>
      </c>
      <c r="K85" s="2">
        <v>2065</v>
      </c>
      <c r="L85">
        <f t="shared" si="1"/>
        <v>2020</v>
      </c>
      <c r="M85" t="str">
        <f>VLOOKUP(B85,'Calendar quarter lookup'!A:B,2,FALSE)</f>
        <v>2020-Q4</v>
      </c>
    </row>
    <row r="86" spans="1:13" x14ac:dyDescent="0.45">
      <c r="A86">
        <v>69482</v>
      </c>
      <c r="B86" s="1">
        <v>44197</v>
      </c>
      <c r="C86">
        <v>717</v>
      </c>
      <c r="D86">
        <v>523</v>
      </c>
      <c r="E86">
        <v>99</v>
      </c>
      <c r="F86">
        <v>39</v>
      </c>
      <c r="G86">
        <v>67</v>
      </c>
      <c r="H86">
        <v>4</v>
      </c>
      <c r="I86">
        <v>32</v>
      </c>
      <c r="J86">
        <v>37</v>
      </c>
      <c r="K86" s="2">
        <v>1518</v>
      </c>
      <c r="L86">
        <f t="shared" si="1"/>
        <v>2021</v>
      </c>
      <c r="M86" t="str">
        <f>VLOOKUP(B86,'Calendar quarter lookup'!A:B,2,FALSE)</f>
        <v>2021-Q1</v>
      </c>
    </row>
    <row r="87" spans="1:13" x14ac:dyDescent="0.45">
      <c r="A87">
        <v>69482</v>
      </c>
      <c r="B87" s="1">
        <v>44228</v>
      </c>
      <c r="C87">
        <v>940</v>
      </c>
      <c r="D87">
        <v>573</v>
      </c>
      <c r="E87">
        <v>125</v>
      </c>
      <c r="F87">
        <v>59</v>
      </c>
      <c r="G87">
        <v>58</v>
      </c>
      <c r="H87">
        <v>5</v>
      </c>
      <c r="I87">
        <v>48</v>
      </c>
      <c r="J87">
        <v>54</v>
      </c>
      <c r="K87" s="2">
        <v>1862</v>
      </c>
      <c r="L87">
        <f t="shared" si="1"/>
        <v>2021</v>
      </c>
      <c r="M87" t="str">
        <f>VLOOKUP(B87,'Calendar quarter lookup'!A:B,2,FALSE)</f>
        <v>2021-Q1</v>
      </c>
    </row>
    <row r="88" spans="1:13" x14ac:dyDescent="0.45">
      <c r="A88">
        <v>69482</v>
      </c>
      <c r="B88" s="1">
        <v>44256</v>
      </c>
      <c r="C88" s="2">
        <v>1264</v>
      </c>
      <c r="D88">
        <v>628</v>
      </c>
      <c r="E88">
        <v>167</v>
      </c>
      <c r="F88">
        <v>59</v>
      </c>
      <c r="G88">
        <v>99</v>
      </c>
      <c r="H88">
        <v>3</v>
      </c>
      <c r="I88">
        <v>36</v>
      </c>
      <c r="J88">
        <v>54</v>
      </c>
      <c r="K88" s="2">
        <v>2310</v>
      </c>
      <c r="L88">
        <f t="shared" si="1"/>
        <v>2021</v>
      </c>
      <c r="M88" t="str">
        <f>VLOOKUP(B88,'Calendar quarter lookup'!A:B,2,FALSE)</f>
        <v>2021-Q1</v>
      </c>
    </row>
    <row r="89" spans="1:13" x14ac:dyDescent="0.45">
      <c r="A89">
        <v>69482</v>
      </c>
      <c r="B89" s="1">
        <v>44287</v>
      </c>
      <c r="C89">
        <v>955</v>
      </c>
      <c r="D89" s="2">
        <v>1092</v>
      </c>
      <c r="E89">
        <v>124</v>
      </c>
      <c r="F89">
        <v>48</v>
      </c>
      <c r="G89">
        <v>85</v>
      </c>
      <c r="H89">
        <v>12</v>
      </c>
      <c r="I89">
        <v>34</v>
      </c>
      <c r="J89">
        <v>46</v>
      </c>
      <c r="K89" s="2">
        <v>2396</v>
      </c>
      <c r="L89">
        <f t="shared" si="1"/>
        <v>2021</v>
      </c>
      <c r="M89" t="str">
        <f>VLOOKUP(B89,'Calendar quarter lookup'!A:B,2,FALSE)</f>
        <v>2021-Q2</v>
      </c>
    </row>
    <row r="90" spans="1:13" x14ac:dyDescent="0.45">
      <c r="A90">
        <v>69482</v>
      </c>
      <c r="B90" s="1">
        <v>44317</v>
      </c>
      <c r="C90" s="2">
        <v>1121</v>
      </c>
      <c r="D90">
        <v>935</v>
      </c>
      <c r="E90">
        <v>153</v>
      </c>
      <c r="F90">
        <v>50</v>
      </c>
      <c r="G90">
        <v>96</v>
      </c>
      <c r="H90">
        <v>7</v>
      </c>
      <c r="I90">
        <v>43</v>
      </c>
      <c r="J90">
        <v>66</v>
      </c>
      <c r="K90" s="2">
        <v>2471</v>
      </c>
      <c r="L90">
        <f t="shared" si="1"/>
        <v>2021</v>
      </c>
      <c r="M90" t="str">
        <f>VLOOKUP(B90,'Calendar quarter lookup'!A:B,2,FALSE)</f>
        <v>2021-Q2</v>
      </c>
    </row>
    <row r="91" spans="1:13" x14ac:dyDescent="0.45">
      <c r="A91">
        <v>69482</v>
      </c>
      <c r="B91" s="1">
        <v>44348</v>
      </c>
      <c r="C91" s="2">
        <v>1014</v>
      </c>
      <c r="D91">
        <v>668</v>
      </c>
      <c r="E91">
        <v>116</v>
      </c>
      <c r="F91">
        <v>53</v>
      </c>
      <c r="G91">
        <v>82</v>
      </c>
      <c r="H91">
        <v>9</v>
      </c>
      <c r="I91">
        <v>40</v>
      </c>
      <c r="J91">
        <v>57</v>
      </c>
      <c r="K91" s="2">
        <v>2039</v>
      </c>
      <c r="L91">
        <f t="shared" si="1"/>
        <v>2021</v>
      </c>
      <c r="M91" t="str">
        <f>VLOOKUP(B91,'Calendar quarter lookup'!A:B,2,FALSE)</f>
        <v>2021-Q2</v>
      </c>
    </row>
    <row r="92" spans="1:13" x14ac:dyDescent="0.45">
      <c r="A92">
        <v>69482</v>
      </c>
      <c r="B92" s="1">
        <v>44378</v>
      </c>
      <c r="C92">
        <v>581</v>
      </c>
      <c r="D92">
        <v>497</v>
      </c>
      <c r="E92">
        <v>115</v>
      </c>
      <c r="F92">
        <v>42</v>
      </c>
      <c r="G92">
        <v>50</v>
      </c>
      <c r="H92">
        <v>4</v>
      </c>
      <c r="I92">
        <v>35</v>
      </c>
      <c r="J92">
        <v>24</v>
      </c>
      <c r="K92" s="2">
        <v>1348</v>
      </c>
      <c r="L92">
        <f t="shared" si="1"/>
        <v>2021</v>
      </c>
      <c r="M92" t="str">
        <f>VLOOKUP(B92,'Calendar quarter lookup'!A:B,2,FALSE)</f>
        <v>2021-Q3</v>
      </c>
    </row>
    <row r="93" spans="1:13" x14ac:dyDescent="0.45">
      <c r="A93">
        <v>69482</v>
      </c>
      <c r="B93" s="1">
        <v>44409</v>
      </c>
      <c r="C93">
        <v>749</v>
      </c>
      <c r="D93">
        <v>737</v>
      </c>
      <c r="E93">
        <v>153</v>
      </c>
      <c r="F93">
        <v>46</v>
      </c>
      <c r="G93">
        <v>59</v>
      </c>
      <c r="H93">
        <v>7</v>
      </c>
      <c r="I93">
        <v>43</v>
      </c>
      <c r="J93">
        <v>8</v>
      </c>
      <c r="K93" s="2">
        <v>1802</v>
      </c>
      <c r="L93">
        <f t="shared" si="1"/>
        <v>2021</v>
      </c>
      <c r="M93" t="str">
        <f>VLOOKUP(B93,'Calendar quarter lookup'!A:B,2,FALSE)</f>
        <v>2021-Q3</v>
      </c>
    </row>
    <row r="94" spans="1:13" x14ac:dyDescent="0.45">
      <c r="A94">
        <v>69482</v>
      </c>
      <c r="B94" s="1">
        <v>44440</v>
      </c>
      <c r="C94">
        <v>806</v>
      </c>
      <c r="D94">
        <v>501</v>
      </c>
      <c r="E94">
        <v>151</v>
      </c>
      <c r="F94">
        <v>35</v>
      </c>
      <c r="G94">
        <v>51</v>
      </c>
      <c r="H94">
        <v>14</v>
      </c>
      <c r="I94">
        <v>38</v>
      </c>
      <c r="J94">
        <v>14</v>
      </c>
      <c r="K94" s="2">
        <v>1610</v>
      </c>
      <c r="L94">
        <f t="shared" si="1"/>
        <v>2021</v>
      </c>
      <c r="M94" t="str">
        <f>VLOOKUP(B94,'Calendar quarter lookup'!A:B,2,FALSE)</f>
        <v>2021-Q3</v>
      </c>
    </row>
    <row r="95" spans="1:13" x14ac:dyDescent="0.45">
      <c r="A95">
        <v>69482</v>
      </c>
      <c r="B95" s="1">
        <v>44470</v>
      </c>
      <c r="C95" s="2">
        <v>1065</v>
      </c>
      <c r="D95">
        <v>659</v>
      </c>
      <c r="E95">
        <v>130</v>
      </c>
      <c r="F95">
        <v>61</v>
      </c>
      <c r="G95">
        <v>59</v>
      </c>
      <c r="H95">
        <v>10</v>
      </c>
      <c r="I95">
        <v>38</v>
      </c>
      <c r="J95">
        <v>8</v>
      </c>
      <c r="K95" s="2">
        <v>2030</v>
      </c>
      <c r="L95">
        <f t="shared" si="1"/>
        <v>2021</v>
      </c>
      <c r="M95" t="str">
        <f>VLOOKUP(B95,'Calendar quarter lookup'!A:B,2,FALSE)</f>
        <v>2021-Q4</v>
      </c>
    </row>
    <row r="96" spans="1:13" x14ac:dyDescent="0.45">
      <c r="A96">
        <v>69482</v>
      </c>
      <c r="B96" s="1">
        <v>44501</v>
      </c>
      <c r="C96" s="2">
        <v>1177</v>
      </c>
      <c r="D96">
        <v>571</v>
      </c>
      <c r="E96">
        <v>177</v>
      </c>
      <c r="F96">
        <v>42</v>
      </c>
      <c r="G96">
        <v>160</v>
      </c>
      <c r="H96">
        <v>15</v>
      </c>
      <c r="I96">
        <v>25</v>
      </c>
      <c r="J96">
        <v>146</v>
      </c>
      <c r="K96" s="2">
        <v>2313</v>
      </c>
      <c r="L96">
        <f t="shared" si="1"/>
        <v>2021</v>
      </c>
      <c r="M96" t="str">
        <f>VLOOKUP(B96,'Calendar quarter lookup'!A:B,2,FALSE)</f>
        <v>2021-Q4</v>
      </c>
    </row>
    <row r="97" spans="1:13" x14ac:dyDescent="0.45">
      <c r="A97">
        <v>69482</v>
      </c>
      <c r="B97" s="1">
        <v>44531</v>
      </c>
      <c r="C97">
        <v>957</v>
      </c>
      <c r="D97">
        <v>857</v>
      </c>
      <c r="E97">
        <v>154</v>
      </c>
      <c r="F97">
        <v>30</v>
      </c>
      <c r="G97">
        <v>70</v>
      </c>
      <c r="H97">
        <v>7</v>
      </c>
      <c r="I97">
        <v>44</v>
      </c>
      <c r="J97">
        <v>25</v>
      </c>
      <c r="K97" s="2">
        <v>2144</v>
      </c>
      <c r="L97">
        <f t="shared" si="1"/>
        <v>2021</v>
      </c>
      <c r="M97" t="str">
        <f>VLOOKUP(B97,'Calendar quarter lookup'!A:B,2,FALSE)</f>
        <v>2021-Q4</v>
      </c>
    </row>
    <row r="98" spans="1:13" x14ac:dyDescent="0.45">
      <c r="A98">
        <v>69482</v>
      </c>
      <c r="B98" s="1">
        <v>44562</v>
      </c>
      <c r="C98">
        <v>513</v>
      </c>
      <c r="D98">
        <v>418</v>
      </c>
      <c r="E98">
        <v>91</v>
      </c>
      <c r="F98">
        <v>32</v>
      </c>
      <c r="G98">
        <v>55</v>
      </c>
      <c r="H98">
        <v>7</v>
      </c>
      <c r="I98">
        <v>43</v>
      </c>
      <c r="J98">
        <v>24</v>
      </c>
      <c r="K98" s="2">
        <v>1183</v>
      </c>
      <c r="L98">
        <f t="shared" si="1"/>
        <v>2022</v>
      </c>
      <c r="M98" t="str">
        <f>VLOOKUP(B98,'Calendar quarter lookup'!A:B,2,FALSE)</f>
        <v>2022-Q1</v>
      </c>
    </row>
    <row r="99" spans="1:13" x14ac:dyDescent="0.45">
      <c r="A99">
        <v>69482</v>
      </c>
      <c r="B99" s="1">
        <v>44593</v>
      </c>
      <c r="C99">
        <v>767</v>
      </c>
      <c r="D99">
        <v>504</v>
      </c>
      <c r="E99">
        <v>99</v>
      </c>
      <c r="F99">
        <v>27</v>
      </c>
      <c r="G99">
        <v>58</v>
      </c>
      <c r="H99">
        <v>5</v>
      </c>
      <c r="I99">
        <v>40</v>
      </c>
      <c r="J99">
        <v>37</v>
      </c>
      <c r="K99" s="2">
        <v>1537</v>
      </c>
      <c r="L99">
        <f t="shared" si="1"/>
        <v>2022</v>
      </c>
      <c r="M99" t="str">
        <f>VLOOKUP(B99,'Calendar quarter lookup'!A:B,2,FALSE)</f>
        <v>2022-Q1</v>
      </c>
    </row>
    <row r="100" spans="1:13" x14ac:dyDescent="0.45">
      <c r="A100">
        <v>69482</v>
      </c>
      <c r="B100" s="1">
        <v>44621</v>
      </c>
      <c r="C100" s="2">
        <v>1246</v>
      </c>
      <c r="D100">
        <v>587</v>
      </c>
      <c r="E100">
        <v>176</v>
      </c>
      <c r="F100">
        <v>39</v>
      </c>
      <c r="G100">
        <v>46</v>
      </c>
      <c r="H100">
        <v>11</v>
      </c>
      <c r="I100">
        <v>47</v>
      </c>
      <c r="J100">
        <v>24</v>
      </c>
      <c r="K100" s="2">
        <v>2176</v>
      </c>
      <c r="L100">
        <f t="shared" si="1"/>
        <v>2022</v>
      </c>
      <c r="M100" t="str">
        <f>VLOOKUP(B100,'Calendar quarter lookup'!A:B,2,FALSE)</f>
        <v>2022-Q1</v>
      </c>
    </row>
    <row r="101" spans="1:13" x14ac:dyDescent="0.45">
      <c r="A101">
        <v>69482</v>
      </c>
      <c r="B101" s="1">
        <v>44652</v>
      </c>
      <c r="C101">
        <v>960</v>
      </c>
      <c r="D101">
        <v>421</v>
      </c>
      <c r="E101">
        <v>141</v>
      </c>
      <c r="F101">
        <v>36</v>
      </c>
      <c r="G101">
        <v>97</v>
      </c>
      <c r="H101">
        <v>11</v>
      </c>
      <c r="I101">
        <v>45</v>
      </c>
      <c r="J101">
        <v>71</v>
      </c>
      <c r="K101" s="2">
        <v>1782</v>
      </c>
      <c r="L101">
        <f t="shared" si="1"/>
        <v>2022</v>
      </c>
      <c r="M101" t="str">
        <f>VLOOKUP(B101,'Calendar quarter lookup'!A:B,2,FALSE)</f>
        <v>2022-Q2</v>
      </c>
    </row>
    <row r="102" spans="1:13" x14ac:dyDescent="0.45">
      <c r="A102">
        <v>69482</v>
      </c>
      <c r="B102" s="1">
        <v>44682</v>
      </c>
      <c r="C102" s="2">
        <v>1071</v>
      </c>
      <c r="D102">
        <v>759</v>
      </c>
      <c r="E102">
        <v>118</v>
      </c>
      <c r="F102">
        <v>33</v>
      </c>
      <c r="G102">
        <v>98</v>
      </c>
      <c r="H102">
        <v>8</v>
      </c>
      <c r="I102">
        <v>44</v>
      </c>
      <c r="J102">
        <v>53</v>
      </c>
      <c r="K102" s="2">
        <v>2184</v>
      </c>
      <c r="L102">
        <f t="shared" si="1"/>
        <v>2022</v>
      </c>
      <c r="M102" t="str">
        <f>VLOOKUP(B102,'Calendar quarter lookup'!A:B,2,FALSE)</f>
        <v>2022-Q2</v>
      </c>
    </row>
    <row r="103" spans="1:13" x14ac:dyDescent="0.45">
      <c r="A103">
        <v>69483</v>
      </c>
      <c r="B103" s="1">
        <v>41640</v>
      </c>
      <c r="C103">
        <v>595</v>
      </c>
      <c r="D103">
        <v>268</v>
      </c>
      <c r="E103">
        <v>110</v>
      </c>
      <c r="F103">
        <v>23</v>
      </c>
      <c r="G103">
        <v>10</v>
      </c>
      <c r="H103">
        <v>7</v>
      </c>
      <c r="I103">
        <v>12</v>
      </c>
      <c r="J103">
        <v>4</v>
      </c>
      <c r="K103" s="2">
        <v>1029</v>
      </c>
      <c r="L103">
        <f t="shared" si="1"/>
        <v>2014</v>
      </c>
      <c r="M103" t="str">
        <f>VLOOKUP(B103,'Calendar quarter lookup'!A:B,2,FALSE)</f>
        <v>2014-Q1</v>
      </c>
    </row>
    <row r="104" spans="1:13" x14ac:dyDescent="0.45">
      <c r="A104">
        <v>69483</v>
      </c>
      <c r="B104" s="1">
        <v>41671</v>
      </c>
      <c r="C104" s="2">
        <v>1054</v>
      </c>
      <c r="D104">
        <v>518</v>
      </c>
      <c r="E104">
        <v>259</v>
      </c>
      <c r="F104">
        <v>221</v>
      </c>
      <c r="G104">
        <v>19</v>
      </c>
      <c r="H104">
        <v>9</v>
      </c>
      <c r="I104">
        <v>25</v>
      </c>
      <c r="J104">
        <v>10</v>
      </c>
      <c r="K104" s="2">
        <v>2115</v>
      </c>
      <c r="L104">
        <f t="shared" si="1"/>
        <v>2014</v>
      </c>
      <c r="M104" t="str">
        <f>VLOOKUP(B104,'Calendar quarter lookup'!A:B,2,FALSE)</f>
        <v>2014-Q1</v>
      </c>
    </row>
    <row r="105" spans="1:13" x14ac:dyDescent="0.45">
      <c r="A105">
        <v>69483</v>
      </c>
      <c r="B105" s="1">
        <v>41699</v>
      </c>
      <c r="C105" s="2">
        <v>1081</v>
      </c>
      <c r="D105">
        <v>414</v>
      </c>
      <c r="E105">
        <v>209</v>
      </c>
      <c r="F105">
        <v>160</v>
      </c>
      <c r="G105">
        <v>8</v>
      </c>
      <c r="H105">
        <v>8</v>
      </c>
      <c r="I105">
        <v>25</v>
      </c>
      <c r="J105">
        <v>8</v>
      </c>
      <c r="K105" s="2">
        <v>1913</v>
      </c>
      <c r="L105">
        <f t="shared" si="1"/>
        <v>2014</v>
      </c>
      <c r="M105" t="str">
        <f>VLOOKUP(B105,'Calendar quarter lookup'!A:B,2,FALSE)</f>
        <v>2014-Q1</v>
      </c>
    </row>
    <row r="106" spans="1:13" x14ac:dyDescent="0.45">
      <c r="A106">
        <v>69483</v>
      </c>
      <c r="B106" s="1">
        <v>41730</v>
      </c>
      <c r="C106">
        <v>886</v>
      </c>
      <c r="D106">
        <v>272</v>
      </c>
      <c r="E106">
        <v>169</v>
      </c>
      <c r="F106">
        <v>148</v>
      </c>
      <c r="G106">
        <v>5</v>
      </c>
      <c r="H106">
        <v>5</v>
      </c>
      <c r="I106">
        <v>24</v>
      </c>
      <c r="J106">
        <v>9</v>
      </c>
      <c r="K106" s="2">
        <v>1518</v>
      </c>
      <c r="L106">
        <f t="shared" si="1"/>
        <v>2014</v>
      </c>
      <c r="M106" t="str">
        <f>VLOOKUP(B106,'Calendar quarter lookup'!A:B,2,FALSE)</f>
        <v>2014-Q2</v>
      </c>
    </row>
    <row r="107" spans="1:13" x14ac:dyDescent="0.45">
      <c r="A107">
        <v>69483</v>
      </c>
      <c r="B107" s="1">
        <v>41760</v>
      </c>
      <c r="C107" s="2">
        <v>1046</v>
      </c>
      <c r="D107">
        <v>436</v>
      </c>
      <c r="E107">
        <v>225</v>
      </c>
      <c r="F107">
        <v>186</v>
      </c>
      <c r="G107">
        <v>18</v>
      </c>
      <c r="H107">
        <v>9</v>
      </c>
      <c r="I107">
        <v>18</v>
      </c>
      <c r="J107">
        <v>11</v>
      </c>
      <c r="K107" s="2">
        <v>1949</v>
      </c>
      <c r="L107">
        <f t="shared" si="1"/>
        <v>2014</v>
      </c>
      <c r="M107" t="str">
        <f>VLOOKUP(B107,'Calendar quarter lookup'!A:B,2,FALSE)</f>
        <v>2014-Q2</v>
      </c>
    </row>
    <row r="108" spans="1:13" x14ac:dyDescent="0.45">
      <c r="A108">
        <v>69483</v>
      </c>
      <c r="B108" s="1">
        <v>41791</v>
      </c>
      <c r="C108">
        <v>946</v>
      </c>
      <c r="D108">
        <v>294</v>
      </c>
      <c r="E108">
        <v>161</v>
      </c>
      <c r="F108">
        <v>149</v>
      </c>
      <c r="G108">
        <v>12</v>
      </c>
      <c r="H108">
        <v>10</v>
      </c>
      <c r="I108">
        <v>29</v>
      </c>
      <c r="J108">
        <v>16</v>
      </c>
      <c r="K108" s="2">
        <v>1617</v>
      </c>
      <c r="L108">
        <f t="shared" si="1"/>
        <v>2014</v>
      </c>
      <c r="M108" t="str">
        <f>VLOOKUP(B108,'Calendar quarter lookup'!A:B,2,FALSE)</f>
        <v>2014-Q2</v>
      </c>
    </row>
    <row r="109" spans="1:13" x14ac:dyDescent="0.45">
      <c r="A109">
        <v>69483</v>
      </c>
      <c r="B109" s="1">
        <v>41821</v>
      </c>
      <c r="C109">
        <v>872</v>
      </c>
      <c r="D109" s="2">
        <v>1470</v>
      </c>
      <c r="E109">
        <v>267</v>
      </c>
      <c r="F109">
        <v>143</v>
      </c>
      <c r="G109">
        <v>12</v>
      </c>
      <c r="H109">
        <v>20</v>
      </c>
      <c r="I109">
        <v>11</v>
      </c>
      <c r="J109">
        <v>9</v>
      </c>
      <c r="K109" s="2">
        <v>2804</v>
      </c>
      <c r="L109">
        <f t="shared" si="1"/>
        <v>2014</v>
      </c>
      <c r="M109" t="str">
        <f>VLOOKUP(B109,'Calendar quarter lookup'!A:B,2,FALSE)</f>
        <v>2014-Q3</v>
      </c>
    </row>
    <row r="110" spans="1:13" x14ac:dyDescent="0.45">
      <c r="A110">
        <v>69483</v>
      </c>
      <c r="B110" s="1">
        <v>41852</v>
      </c>
      <c r="C110">
        <v>940</v>
      </c>
      <c r="D110" s="2">
        <v>1494</v>
      </c>
      <c r="E110">
        <v>191</v>
      </c>
      <c r="F110">
        <v>165</v>
      </c>
      <c r="G110">
        <v>14</v>
      </c>
      <c r="H110">
        <v>8</v>
      </c>
      <c r="I110">
        <v>17</v>
      </c>
      <c r="J110">
        <v>3</v>
      </c>
      <c r="K110" s="2">
        <v>2832</v>
      </c>
      <c r="L110">
        <f t="shared" si="1"/>
        <v>2014</v>
      </c>
      <c r="M110" t="str">
        <f>VLOOKUP(B110,'Calendar quarter lookup'!A:B,2,FALSE)</f>
        <v>2014-Q3</v>
      </c>
    </row>
    <row r="111" spans="1:13" x14ac:dyDescent="0.45">
      <c r="A111">
        <v>69483</v>
      </c>
      <c r="B111" s="1">
        <v>41883</v>
      </c>
      <c r="C111" s="2">
        <v>1183</v>
      </c>
      <c r="D111">
        <v>896</v>
      </c>
      <c r="E111">
        <v>274</v>
      </c>
      <c r="F111">
        <v>197</v>
      </c>
      <c r="G111">
        <v>9</v>
      </c>
      <c r="H111">
        <v>9</v>
      </c>
      <c r="I111">
        <v>25</v>
      </c>
      <c r="J111">
        <v>9</v>
      </c>
      <c r="K111" s="2">
        <v>2602</v>
      </c>
      <c r="L111">
        <f t="shared" si="1"/>
        <v>2014</v>
      </c>
      <c r="M111" t="str">
        <f>VLOOKUP(B111,'Calendar quarter lookup'!A:B,2,FALSE)</f>
        <v>2014-Q3</v>
      </c>
    </row>
    <row r="112" spans="1:13" x14ac:dyDescent="0.45">
      <c r="A112">
        <v>69483</v>
      </c>
      <c r="B112" s="1">
        <v>41913</v>
      </c>
      <c r="C112">
        <v>958</v>
      </c>
      <c r="D112">
        <v>439</v>
      </c>
      <c r="E112">
        <v>160</v>
      </c>
      <c r="F112">
        <v>141</v>
      </c>
      <c r="G112">
        <v>9</v>
      </c>
      <c r="H112">
        <v>9</v>
      </c>
      <c r="I112">
        <v>12</v>
      </c>
      <c r="J112">
        <v>9</v>
      </c>
      <c r="K112" s="2">
        <v>1737</v>
      </c>
      <c r="L112">
        <f t="shared" si="1"/>
        <v>2014</v>
      </c>
      <c r="M112" t="str">
        <f>VLOOKUP(B112,'Calendar quarter lookup'!A:B,2,FALSE)</f>
        <v>2014-Q4</v>
      </c>
    </row>
    <row r="113" spans="1:13" x14ac:dyDescent="0.45">
      <c r="A113">
        <v>69483</v>
      </c>
      <c r="B113" s="1">
        <v>41944</v>
      </c>
      <c r="C113">
        <v>975</v>
      </c>
      <c r="D113">
        <v>574</v>
      </c>
      <c r="E113">
        <v>206</v>
      </c>
      <c r="F113">
        <v>200</v>
      </c>
      <c r="G113">
        <v>14</v>
      </c>
      <c r="H113">
        <v>14</v>
      </c>
      <c r="I113">
        <v>16</v>
      </c>
      <c r="J113">
        <v>12</v>
      </c>
      <c r="K113" s="2">
        <v>2011</v>
      </c>
      <c r="L113">
        <f t="shared" si="1"/>
        <v>2014</v>
      </c>
      <c r="M113" t="str">
        <f>VLOOKUP(B113,'Calendar quarter lookup'!A:B,2,FALSE)</f>
        <v>2014-Q4</v>
      </c>
    </row>
    <row r="114" spans="1:13" x14ac:dyDescent="0.45">
      <c r="A114">
        <v>69483</v>
      </c>
      <c r="B114" s="1">
        <v>41974</v>
      </c>
      <c r="C114" s="2">
        <v>1049</v>
      </c>
      <c r="D114">
        <v>519</v>
      </c>
      <c r="E114">
        <v>213</v>
      </c>
      <c r="F114">
        <v>190</v>
      </c>
      <c r="G114">
        <v>12</v>
      </c>
      <c r="H114">
        <v>11</v>
      </c>
      <c r="I114">
        <v>17</v>
      </c>
      <c r="J114">
        <v>9</v>
      </c>
      <c r="K114" s="2">
        <v>2020</v>
      </c>
      <c r="L114">
        <f t="shared" si="1"/>
        <v>2014</v>
      </c>
      <c r="M114" t="str">
        <f>VLOOKUP(B114,'Calendar quarter lookup'!A:B,2,FALSE)</f>
        <v>2014-Q4</v>
      </c>
    </row>
    <row r="115" spans="1:13" x14ac:dyDescent="0.45">
      <c r="A115">
        <v>69483</v>
      </c>
      <c r="B115" s="1">
        <v>42005</v>
      </c>
      <c r="C115">
        <v>698</v>
      </c>
      <c r="D115">
        <v>367</v>
      </c>
      <c r="E115">
        <v>166</v>
      </c>
      <c r="F115">
        <v>133</v>
      </c>
      <c r="G115">
        <v>13</v>
      </c>
      <c r="H115">
        <v>7</v>
      </c>
      <c r="I115">
        <v>11</v>
      </c>
      <c r="J115">
        <v>7</v>
      </c>
      <c r="K115" s="2">
        <v>1402</v>
      </c>
      <c r="L115">
        <f t="shared" si="1"/>
        <v>2015</v>
      </c>
      <c r="M115" t="str">
        <f>VLOOKUP(B115,'Calendar quarter lookup'!A:B,2,FALSE)</f>
        <v>2015-Q1</v>
      </c>
    </row>
    <row r="116" spans="1:13" x14ac:dyDescent="0.45">
      <c r="A116">
        <v>69483</v>
      </c>
      <c r="B116" s="1">
        <v>42036</v>
      </c>
      <c r="C116">
        <v>958</v>
      </c>
      <c r="D116">
        <v>741</v>
      </c>
      <c r="E116">
        <v>181</v>
      </c>
      <c r="F116">
        <v>172</v>
      </c>
      <c r="G116">
        <v>11</v>
      </c>
      <c r="H116">
        <v>12</v>
      </c>
      <c r="I116">
        <v>22</v>
      </c>
      <c r="J116">
        <v>7</v>
      </c>
      <c r="K116" s="2">
        <v>2104</v>
      </c>
      <c r="L116">
        <f t="shared" si="1"/>
        <v>2015</v>
      </c>
      <c r="M116" t="str">
        <f>VLOOKUP(B116,'Calendar quarter lookup'!A:B,2,FALSE)</f>
        <v>2015-Q1</v>
      </c>
    </row>
    <row r="117" spans="1:13" x14ac:dyDescent="0.45">
      <c r="A117">
        <v>69483</v>
      </c>
      <c r="B117" s="1">
        <v>42064</v>
      </c>
      <c r="C117" s="2">
        <v>1206</v>
      </c>
      <c r="D117">
        <v>655</v>
      </c>
      <c r="E117">
        <v>288</v>
      </c>
      <c r="F117">
        <v>227</v>
      </c>
      <c r="G117">
        <v>13</v>
      </c>
      <c r="H117">
        <v>13</v>
      </c>
      <c r="I117">
        <v>14</v>
      </c>
      <c r="J117">
        <v>13</v>
      </c>
      <c r="K117" s="2">
        <v>2429</v>
      </c>
      <c r="L117">
        <f t="shared" si="1"/>
        <v>2015</v>
      </c>
      <c r="M117" t="str">
        <f>VLOOKUP(B117,'Calendar quarter lookup'!A:B,2,FALSE)</f>
        <v>2015-Q1</v>
      </c>
    </row>
    <row r="118" spans="1:13" x14ac:dyDescent="0.45">
      <c r="A118">
        <v>69483</v>
      </c>
      <c r="B118" s="1">
        <v>42095</v>
      </c>
      <c r="C118" s="2">
        <v>1257</v>
      </c>
      <c r="D118">
        <v>478</v>
      </c>
      <c r="E118">
        <v>244</v>
      </c>
      <c r="F118">
        <v>178</v>
      </c>
      <c r="G118">
        <v>10</v>
      </c>
      <c r="H118">
        <v>12</v>
      </c>
      <c r="I118">
        <v>18</v>
      </c>
      <c r="J118">
        <v>7</v>
      </c>
      <c r="K118" s="2">
        <v>2204</v>
      </c>
      <c r="L118">
        <f t="shared" si="1"/>
        <v>2015</v>
      </c>
      <c r="M118" t="str">
        <f>VLOOKUP(B118,'Calendar quarter lookup'!A:B,2,FALSE)</f>
        <v>2015-Q2</v>
      </c>
    </row>
    <row r="119" spans="1:13" x14ac:dyDescent="0.45">
      <c r="A119">
        <v>69483</v>
      </c>
      <c r="B119" s="1">
        <v>42125</v>
      </c>
      <c r="C119" s="2">
        <v>1058</v>
      </c>
      <c r="D119" s="2">
        <v>1688</v>
      </c>
      <c r="E119">
        <v>258</v>
      </c>
      <c r="F119">
        <v>158</v>
      </c>
      <c r="G119">
        <v>105</v>
      </c>
      <c r="H119">
        <v>6</v>
      </c>
      <c r="I119">
        <v>20</v>
      </c>
      <c r="J119">
        <v>46</v>
      </c>
      <c r="K119" s="2">
        <v>3339</v>
      </c>
      <c r="L119">
        <f t="shared" si="1"/>
        <v>2015</v>
      </c>
      <c r="M119" t="str">
        <f>VLOOKUP(B119,'Calendar quarter lookup'!A:B,2,FALSE)</f>
        <v>2015-Q2</v>
      </c>
    </row>
    <row r="120" spans="1:13" x14ac:dyDescent="0.45">
      <c r="A120">
        <v>69483</v>
      </c>
      <c r="B120" s="1">
        <v>42156</v>
      </c>
      <c r="C120" s="2">
        <v>1064</v>
      </c>
      <c r="D120">
        <v>517</v>
      </c>
      <c r="E120">
        <v>176</v>
      </c>
      <c r="F120">
        <v>192</v>
      </c>
      <c r="G120">
        <v>12</v>
      </c>
      <c r="H120">
        <v>5</v>
      </c>
      <c r="I120">
        <v>10</v>
      </c>
      <c r="J120">
        <v>11</v>
      </c>
      <c r="K120" s="2">
        <v>1987</v>
      </c>
      <c r="L120">
        <f t="shared" si="1"/>
        <v>2015</v>
      </c>
      <c r="M120" t="str">
        <f>VLOOKUP(B120,'Calendar quarter lookup'!A:B,2,FALSE)</f>
        <v>2015-Q2</v>
      </c>
    </row>
    <row r="121" spans="1:13" x14ac:dyDescent="0.45">
      <c r="A121">
        <v>69483</v>
      </c>
      <c r="B121" s="1">
        <v>42186</v>
      </c>
      <c r="C121" s="2">
        <v>1060</v>
      </c>
      <c r="D121">
        <v>400</v>
      </c>
      <c r="E121">
        <v>221</v>
      </c>
      <c r="F121">
        <v>158</v>
      </c>
      <c r="G121">
        <v>12</v>
      </c>
      <c r="H121">
        <v>5</v>
      </c>
      <c r="I121">
        <v>18</v>
      </c>
      <c r="J121">
        <v>8</v>
      </c>
      <c r="K121" s="2">
        <v>1882</v>
      </c>
      <c r="L121">
        <f t="shared" si="1"/>
        <v>2015</v>
      </c>
      <c r="M121" t="str">
        <f>VLOOKUP(B121,'Calendar quarter lookup'!A:B,2,FALSE)</f>
        <v>2015-Q3</v>
      </c>
    </row>
    <row r="122" spans="1:13" x14ac:dyDescent="0.45">
      <c r="A122">
        <v>69483</v>
      </c>
      <c r="B122" s="1">
        <v>42217</v>
      </c>
      <c r="C122" s="2">
        <v>1040</v>
      </c>
      <c r="D122">
        <v>440</v>
      </c>
      <c r="E122">
        <v>209</v>
      </c>
      <c r="F122">
        <v>199</v>
      </c>
      <c r="G122">
        <v>15</v>
      </c>
      <c r="H122">
        <v>2</v>
      </c>
      <c r="I122">
        <v>9</v>
      </c>
      <c r="J122">
        <v>13</v>
      </c>
      <c r="K122" s="2">
        <v>1927</v>
      </c>
      <c r="L122">
        <f t="shared" si="1"/>
        <v>2015</v>
      </c>
      <c r="M122" t="str">
        <f>VLOOKUP(B122,'Calendar quarter lookup'!A:B,2,FALSE)</f>
        <v>2015-Q3</v>
      </c>
    </row>
    <row r="123" spans="1:13" x14ac:dyDescent="0.45">
      <c r="A123">
        <v>69483</v>
      </c>
      <c r="B123" s="1">
        <v>42248</v>
      </c>
      <c r="C123" s="2">
        <v>1077</v>
      </c>
      <c r="D123">
        <v>382</v>
      </c>
      <c r="E123">
        <v>250</v>
      </c>
      <c r="F123">
        <v>183</v>
      </c>
      <c r="G123">
        <v>8</v>
      </c>
      <c r="H123">
        <v>6</v>
      </c>
      <c r="I123">
        <v>8</v>
      </c>
      <c r="J123">
        <v>3</v>
      </c>
      <c r="K123" s="2">
        <v>1917</v>
      </c>
      <c r="L123">
        <f t="shared" si="1"/>
        <v>2015</v>
      </c>
      <c r="M123" t="str">
        <f>VLOOKUP(B123,'Calendar quarter lookup'!A:B,2,FALSE)</f>
        <v>2015-Q3</v>
      </c>
    </row>
    <row r="124" spans="1:13" x14ac:dyDescent="0.45">
      <c r="A124">
        <v>69483</v>
      </c>
      <c r="B124" s="1">
        <v>42278</v>
      </c>
      <c r="C124" s="2">
        <v>1161</v>
      </c>
      <c r="D124">
        <v>456</v>
      </c>
      <c r="E124">
        <v>263</v>
      </c>
      <c r="F124">
        <v>94</v>
      </c>
      <c r="G124">
        <v>10</v>
      </c>
      <c r="H124">
        <v>11</v>
      </c>
      <c r="I124">
        <v>39</v>
      </c>
      <c r="J124">
        <v>6</v>
      </c>
      <c r="K124" s="2">
        <v>2040</v>
      </c>
      <c r="L124">
        <f t="shared" si="1"/>
        <v>2015</v>
      </c>
      <c r="M124" t="str">
        <f>VLOOKUP(B124,'Calendar quarter lookup'!A:B,2,FALSE)</f>
        <v>2015-Q4</v>
      </c>
    </row>
    <row r="125" spans="1:13" x14ac:dyDescent="0.45">
      <c r="A125">
        <v>69483</v>
      </c>
      <c r="B125" s="1">
        <v>42309</v>
      </c>
      <c r="C125" s="2">
        <v>1191</v>
      </c>
      <c r="D125">
        <v>871</v>
      </c>
      <c r="E125">
        <v>224</v>
      </c>
      <c r="F125">
        <v>138</v>
      </c>
      <c r="G125">
        <v>10</v>
      </c>
      <c r="H125">
        <v>9</v>
      </c>
      <c r="I125">
        <v>43</v>
      </c>
      <c r="J125">
        <v>5</v>
      </c>
      <c r="K125" s="2">
        <v>2491</v>
      </c>
      <c r="L125">
        <f t="shared" si="1"/>
        <v>2015</v>
      </c>
      <c r="M125" t="str">
        <f>VLOOKUP(B125,'Calendar quarter lookup'!A:B,2,FALSE)</f>
        <v>2015-Q4</v>
      </c>
    </row>
    <row r="126" spans="1:13" x14ac:dyDescent="0.45">
      <c r="A126">
        <v>69483</v>
      </c>
      <c r="B126" s="1">
        <v>42339</v>
      </c>
      <c r="C126" s="2">
        <v>1212</v>
      </c>
      <c r="D126">
        <v>728</v>
      </c>
      <c r="E126">
        <v>283</v>
      </c>
      <c r="F126">
        <v>15</v>
      </c>
      <c r="G126">
        <v>11</v>
      </c>
      <c r="H126">
        <v>6</v>
      </c>
      <c r="I126">
        <v>34</v>
      </c>
      <c r="J126">
        <v>1</v>
      </c>
      <c r="K126" s="2">
        <v>2290</v>
      </c>
      <c r="L126">
        <f t="shared" si="1"/>
        <v>2015</v>
      </c>
      <c r="M126" t="str">
        <f>VLOOKUP(B126,'Calendar quarter lookup'!A:B,2,FALSE)</f>
        <v>2015-Q4</v>
      </c>
    </row>
    <row r="127" spans="1:13" x14ac:dyDescent="0.45">
      <c r="A127">
        <v>69483</v>
      </c>
      <c r="B127" s="1">
        <v>42370</v>
      </c>
      <c r="C127">
        <v>503</v>
      </c>
      <c r="D127">
        <v>386</v>
      </c>
      <c r="E127">
        <v>137</v>
      </c>
      <c r="F127">
        <v>153</v>
      </c>
      <c r="G127">
        <v>10</v>
      </c>
      <c r="H127">
        <v>4</v>
      </c>
      <c r="I127">
        <v>16</v>
      </c>
      <c r="J127">
        <v>6</v>
      </c>
      <c r="K127" s="2">
        <v>1215</v>
      </c>
      <c r="L127">
        <f t="shared" si="1"/>
        <v>2016</v>
      </c>
      <c r="M127" t="str">
        <f>VLOOKUP(B127,'Calendar quarter lookup'!A:B,2,FALSE)</f>
        <v>2016-Q1</v>
      </c>
    </row>
    <row r="128" spans="1:13" x14ac:dyDescent="0.45">
      <c r="A128">
        <v>69483</v>
      </c>
      <c r="B128" s="1">
        <v>42401</v>
      </c>
      <c r="C128" s="2">
        <v>1264</v>
      </c>
      <c r="D128" s="2">
        <v>1074</v>
      </c>
      <c r="E128">
        <v>279</v>
      </c>
      <c r="F128">
        <v>279</v>
      </c>
      <c r="G128">
        <v>8</v>
      </c>
      <c r="H128">
        <v>8</v>
      </c>
      <c r="I128">
        <v>31</v>
      </c>
      <c r="J128">
        <v>18</v>
      </c>
      <c r="K128" s="2">
        <v>2961</v>
      </c>
      <c r="L128">
        <f t="shared" si="1"/>
        <v>2016</v>
      </c>
      <c r="M128" t="str">
        <f>VLOOKUP(B128,'Calendar quarter lookup'!A:B,2,FALSE)</f>
        <v>2016-Q1</v>
      </c>
    </row>
    <row r="129" spans="1:13" x14ac:dyDescent="0.45">
      <c r="A129">
        <v>69483</v>
      </c>
      <c r="B129" s="1">
        <v>42430</v>
      </c>
      <c r="C129" s="2">
        <v>1135</v>
      </c>
      <c r="D129">
        <v>731</v>
      </c>
      <c r="E129">
        <v>262</v>
      </c>
      <c r="F129">
        <v>302</v>
      </c>
      <c r="G129">
        <v>7</v>
      </c>
      <c r="H129">
        <v>11</v>
      </c>
      <c r="I129">
        <v>13</v>
      </c>
      <c r="J129">
        <v>25</v>
      </c>
      <c r="K129" s="2">
        <v>2486</v>
      </c>
      <c r="L129">
        <f t="shared" si="1"/>
        <v>2016</v>
      </c>
      <c r="M129" t="str">
        <f>VLOOKUP(B129,'Calendar quarter lookup'!A:B,2,FALSE)</f>
        <v>2016-Q1</v>
      </c>
    </row>
    <row r="130" spans="1:13" x14ac:dyDescent="0.45">
      <c r="A130">
        <v>69483</v>
      </c>
      <c r="B130" s="1">
        <v>42461</v>
      </c>
      <c r="C130" s="2">
        <v>1086</v>
      </c>
      <c r="D130">
        <v>688</v>
      </c>
      <c r="E130">
        <v>262</v>
      </c>
      <c r="F130">
        <v>228</v>
      </c>
      <c r="G130">
        <v>9</v>
      </c>
      <c r="H130">
        <v>6</v>
      </c>
      <c r="I130">
        <v>23</v>
      </c>
      <c r="J130">
        <v>9</v>
      </c>
      <c r="K130" s="2">
        <v>2311</v>
      </c>
      <c r="L130">
        <f t="shared" si="1"/>
        <v>2016</v>
      </c>
      <c r="M130" t="str">
        <f>VLOOKUP(B130,'Calendar quarter lookup'!A:B,2,FALSE)</f>
        <v>2016-Q2</v>
      </c>
    </row>
    <row r="131" spans="1:13" x14ac:dyDescent="0.45">
      <c r="A131">
        <v>69483</v>
      </c>
      <c r="B131" s="1">
        <v>42491</v>
      </c>
      <c r="C131" s="2">
        <v>1103</v>
      </c>
      <c r="D131">
        <v>634</v>
      </c>
      <c r="E131">
        <v>266</v>
      </c>
      <c r="F131">
        <v>312</v>
      </c>
      <c r="G131">
        <v>12</v>
      </c>
      <c r="H131">
        <v>5</v>
      </c>
      <c r="I131">
        <v>24</v>
      </c>
      <c r="J131">
        <v>13</v>
      </c>
      <c r="K131" s="2">
        <v>2369</v>
      </c>
      <c r="L131">
        <f t="shared" ref="L131:L194" si="2">YEAR(B131)</f>
        <v>2016</v>
      </c>
      <c r="M131" t="str">
        <f>VLOOKUP(B131,'Calendar quarter lookup'!A:B,2,FALSE)</f>
        <v>2016-Q2</v>
      </c>
    </row>
    <row r="132" spans="1:13" x14ac:dyDescent="0.45">
      <c r="A132">
        <v>69483</v>
      </c>
      <c r="B132" s="1">
        <v>42522</v>
      </c>
      <c r="C132" s="2">
        <v>1202</v>
      </c>
      <c r="D132">
        <v>905</v>
      </c>
      <c r="E132">
        <v>308</v>
      </c>
      <c r="F132">
        <v>182</v>
      </c>
      <c r="G132">
        <v>11</v>
      </c>
      <c r="H132">
        <v>7</v>
      </c>
      <c r="I132">
        <v>21</v>
      </c>
      <c r="J132">
        <v>8</v>
      </c>
      <c r="K132" s="2">
        <v>2644</v>
      </c>
      <c r="L132">
        <f t="shared" si="2"/>
        <v>2016</v>
      </c>
      <c r="M132" t="str">
        <f>VLOOKUP(B132,'Calendar quarter lookup'!A:B,2,FALSE)</f>
        <v>2016-Q2</v>
      </c>
    </row>
    <row r="133" spans="1:13" x14ac:dyDescent="0.45">
      <c r="A133">
        <v>69483</v>
      </c>
      <c r="B133" s="1">
        <v>42552</v>
      </c>
      <c r="C133">
        <v>890</v>
      </c>
      <c r="D133">
        <v>718</v>
      </c>
      <c r="E133">
        <v>269</v>
      </c>
      <c r="F133">
        <v>132</v>
      </c>
      <c r="G133">
        <v>16</v>
      </c>
      <c r="H133">
        <v>15</v>
      </c>
      <c r="I133">
        <v>31</v>
      </c>
      <c r="J133">
        <v>5</v>
      </c>
      <c r="K133" s="2">
        <v>2076</v>
      </c>
      <c r="L133">
        <f t="shared" si="2"/>
        <v>2016</v>
      </c>
      <c r="M133" t="str">
        <f>VLOOKUP(B133,'Calendar quarter lookup'!A:B,2,FALSE)</f>
        <v>2016-Q3</v>
      </c>
    </row>
    <row r="134" spans="1:13" x14ac:dyDescent="0.45">
      <c r="A134">
        <v>69483</v>
      </c>
      <c r="B134" s="1">
        <v>42583</v>
      </c>
      <c r="C134" s="2">
        <v>1165</v>
      </c>
      <c r="D134">
        <v>715</v>
      </c>
      <c r="E134">
        <v>273</v>
      </c>
      <c r="F134">
        <v>244</v>
      </c>
      <c r="G134">
        <v>8</v>
      </c>
      <c r="H134">
        <v>10</v>
      </c>
      <c r="I134">
        <v>15</v>
      </c>
      <c r="J134">
        <v>12</v>
      </c>
      <c r="K134" s="2">
        <v>2442</v>
      </c>
      <c r="L134">
        <f t="shared" si="2"/>
        <v>2016</v>
      </c>
      <c r="M134" t="str">
        <f>VLOOKUP(B134,'Calendar quarter lookup'!A:B,2,FALSE)</f>
        <v>2016-Q3</v>
      </c>
    </row>
    <row r="135" spans="1:13" x14ac:dyDescent="0.45">
      <c r="A135">
        <v>69483</v>
      </c>
      <c r="B135" s="1">
        <v>42614</v>
      </c>
      <c r="C135" s="2">
        <v>1077</v>
      </c>
      <c r="D135">
        <v>803</v>
      </c>
      <c r="E135">
        <v>238</v>
      </c>
      <c r="F135">
        <v>189</v>
      </c>
      <c r="G135">
        <v>8</v>
      </c>
      <c r="H135">
        <v>5</v>
      </c>
      <c r="I135">
        <v>21</v>
      </c>
      <c r="J135">
        <v>8</v>
      </c>
      <c r="K135" s="2">
        <v>2349</v>
      </c>
      <c r="L135">
        <f t="shared" si="2"/>
        <v>2016</v>
      </c>
      <c r="M135" t="str">
        <f>VLOOKUP(B135,'Calendar quarter lookup'!A:B,2,FALSE)</f>
        <v>2016-Q3</v>
      </c>
    </row>
    <row r="136" spans="1:13" x14ac:dyDescent="0.45">
      <c r="A136">
        <v>69483</v>
      </c>
      <c r="B136" s="1">
        <v>42644</v>
      </c>
      <c r="C136">
        <v>994</v>
      </c>
      <c r="D136">
        <v>609</v>
      </c>
      <c r="E136">
        <v>226</v>
      </c>
      <c r="F136">
        <v>148</v>
      </c>
      <c r="G136">
        <v>11</v>
      </c>
      <c r="H136">
        <v>5</v>
      </c>
      <c r="I136">
        <v>18</v>
      </c>
      <c r="J136">
        <v>12</v>
      </c>
      <c r="K136" s="2">
        <v>2023</v>
      </c>
      <c r="L136">
        <f t="shared" si="2"/>
        <v>2016</v>
      </c>
      <c r="M136" t="str">
        <f>VLOOKUP(B136,'Calendar quarter lookup'!A:B,2,FALSE)</f>
        <v>2016-Q4</v>
      </c>
    </row>
    <row r="137" spans="1:13" x14ac:dyDescent="0.45">
      <c r="A137">
        <v>69483</v>
      </c>
      <c r="B137" s="1">
        <v>42675</v>
      </c>
      <c r="C137" s="2">
        <v>1218</v>
      </c>
      <c r="D137">
        <v>973</v>
      </c>
      <c r="E137">
        <v>356</v>
      </c>
      <c r="F137">
        <v>190</v>
      </c>
      <c r="G137">
        <v>9</v>
      </c>
      <c r="H137">
        <v>13</v>
      </c>
      <c r="I137">
        <v>18</v>
      </c>
      <c r="J137">
        <v>14</v>
      </c>
      <c r="K137" s="2">
        <v>2791</v>
      </c>
      <c r="L137">
        <f t="shared" si="2"/>
        <v>2016</v>
      </c>
      <c r="M137" t="str">
        <f>VLOOKUP(B137,'Calendar quarter lookup'!A:B,2,FALSE)</f>
        <v>2016-Q4</v>
      </c>
    </row>
    <row r="138" spans="1:13" x14ac:dyDescent="0.45">
      <c r="A138">
        <v>69483</v>
      </c>
      <c r="B138" s="1">
        <v>42705</v>
      </c>
      <c r="C138" s="2">
        <v>1065</v>
      </c>
      <c r="D138">
        <v>688</v>
      </c>
      <c r="E138">
        <v>227</v>
      </c>
      <c r="F138">
        <v>186</v>
      </c>
      <c r="G138">
        <v>10</v>
      </c>
      <c r="H138">
        <v>8</v>
      </c>
      <c r="I138">
        <v>26</v>
      </c>
      <c r="J138">
        <v>10</v>
      </c>
      <c r="K138" s="2">
        <v>2220</v>
      </c>
      <c r="L138">
        <f t="shared" si="2"/>
        <v>2016</v>
      </c>
      <c r="M138" t="str">
        <f>VLOOKUP(B138,'Calendar quarter lookup'!A:B,2,FALSE)</f>
        <v>2016-Q4</v>
      </c>
    </row>
    <row r="139" spans="1:13" x14ac:dyDescent="0.45">
      <c r="A139">
        <v>69483</v>
      </c>
      <c r="B139" s="1">
        <v>42736</v>
      </c>
      <c r="C139" s="2">
        <v>1034</v>
      </c>
      <c r="D139">
        <v>741</v>
      </c>
      <c r="E139">
        <v>289</v>
      </c>
      <c r="F139">
        <v>172</v>
      </c>
      <c r="G139">
        <v>10</v>
      </c>
      <c r="H139">
        <v>6</v>
      </c>
      <c r="I139">
        <v>25</v>
      </c>
      <c r="J139">
        <v>13</v>
      </c>
      <c r="K139" s="2">
        <v>2290</v>
      </c>
      <c r="L139">
        <f t="shared" si="2"/>
        <v>2017</v>
      </c>
      <c r="M139" t="str">
        <f>VLOOKUP(B139,'Calendar quarter lookup'!A:B,2,FALSE)</f>
        <v>2017-Q1</v>
      </c>
    </row>
    <row r="140" spans="1:13" x14ac:dyDescent="0.45">
      <c r="A140">
        <v>69483</v>
      </c>
      <c r="B140" s="1">
        <v>42767</v>
      </c>
      <c r="C140">
        <v>894</v>
      </c>
      <c r="D140">
        <v>631</v>
      </c>
      <c r="E140">
        <v>197</v>
      </c>
      <c r="F140">
        <v>239</v>
      </c>
      <c r="G140">
        <v>11</v>
      </c>
      <c r="H140">
        <v>9</v>
      </c>
      <c r="I140">
        <v>34</v>
      </c>
      <c r="J140">
        <v>11</v>
      </c>
      <c r="K140" s="2">
        <v>2026</v>
      </c>
      <c r="L140">
        <f t="shared" si="2"/>
        <v>2017</v>
      </c>
      <c r="M140" t="str">
        <f>VLOOKUP(B140,'Calendar quarter lookup'!A:B,2,FALSE)</f>
        <v>2017-Q1</v>
      </c>
    </row>
    <row r="141" spans="1:13" x14ac:dyDescent="0.45">
      <c r="A141">
        <v>69483</v>
      </c>
      <c r="B141" s="1">
        <v>42795</v>
      </c>
      <c r="C141" s="2">
        <v>1472</v>
      </c>
      <c r="D141">
        <v>952</v>
      </c>
      <c r="E141">
        <v>353</v>
      </c>
      <c r="F141">
        <v>139</v>
      </c>
      <c r="G141">
        <v>23</v>
      </c>
      <c r="H141">
        <v>17</v>
      </c>
      <c r="I141">
        <v>29</v>
      </c>
      <c r="J141">
        <v>14</v>
      </c>
      <c r="K141" s="2">
        <v>2999</v>
      </c>
      <c r="L141">
        <f t="shared" si="2"/>
        <v>2017</v>
      </c>
      <c r="M141" t="str">
        <f>VLOOKUP(B141,'Calendar quarter lookup'!A:B,2,FALSE)</f>
        <v>2017-Q1</v>
      </c>
    </row>
    <row r="142" spans="1:13" x14ac:dyDescent="0.45">
      <c r="A142">
        <v>69483</v>
      </c>
      <c r="B142" s="1">
        <v>42826</v>
      </c>
      <c r="C142" s="2">
        <v>1065</v>
      </c>
      <c r="D142">
        <v>812</v>
      </c>
      <c r="E142">
        <v>202</v>
      </c>
      <c r="F142">
        <v>272</v>
      </c>
      <c r="G142">
        <v>7</v>
      </c>
      <c r="H142">
        <v>14</v>
      </c>
      <c r="I142">
        <v>15</v>
      </c>
      <c r="J142">
        <v>18</v>
      </c>
      <c r="K142" s="2">
        <v>2405</v>
      </c>
      <c r="L142">
        <f t="shared" si="2"/>
        <v>2017</v>
      </c>
      <c r="M142" t="str">
        <f>VLOOKUP(B142,'Calendar quarter lookup'!A:B,2,FALSE)</f>
        <v>2017-Q2</v>
      </c>
    </row>
    <row r="143" spans="1:13" x14ac:dyDescent="0.45">
      <c r="A143">
        <v>69483</v>
      </c>
      <c r="B143" s="1">
        <v>42856</v>
      </c>
      <c r="C143" s="2">
        <v>1239</v>
      </c>
      <c r="D143">
        <v>993</v>
      </c>
      <c r="E143">
        <v>351</v>
      </c>
      <c r="F143">
        <v>164</v>
      </c>
      <c r="G143">
        <v>14</v>
      </c>
      <c r="H143">
        <v>10</v>
      </c>
      <c r="I143">
        <v>28</v>
      </c>
      <c r="J143">
        <v>7</v>
      </c>
      <c r="K143" s="2">
        <v>2806</v>
      </c>
      <c r="L143">
        <f t="shared" si="2"/>
        <v>2017</v>
      </c>
      <c r="M143" t="str">
        <f>VLOOKUP(B143,'Calendar quarter lookup'!A:B,2,FALSE)</f>
        <v>2017-Q2</v>
      </c>
    </row>
    <row r="144" spans="1:13" x14ac:dyDescent="0.45">
      <c r="A144">
        <v>69483</v>
      </c>
      <c r="B144" s="1">
        <v>42887</v>
      </c>
      <c r="C144" s="2">
        <v>1059</v>
      </c>
      <c r="D144">
        <v>856</v>
      </c>
      <c r="E144">
        <v>338</v>
      </c>
      <c r="F144">
        <v>224</v>
      </c>
      <c r="G144">
        <v>17</v>
      </c>
      <c r="H144">
        <v>9</v>
      </c>
      <c r="I144">
        <v>23</v>
      </c>
      <c r="J144">
        <v>24</v>
      </c>
      <c r="K144" s="2">
        <v>2550</v>
      </c>
      <c r="L144">
        <f t="shared" si="2"/>
        <v>2017</v>
      </c>
      <c r="M144" t="str">
        <f>VLOOKUP(B144,'Calendar quarter lookup'!A:B,2,FALSE)</f>
        <v>2017-Q2</v>
      </c>
    </row>
    <row r="145" spans="1:13" x14ac:dyDescent="0.45">
      <c r="A145">
        <v>69483</v>
      </c>
      <c r="B145" s="1">
        <v>42917</v>
      </c>
      <c r="C145" s="2">
        <v>1046</v>
      </c>
      <c r="D145">
        <v>796</v>
      </c>
      <c r="E145">
        <v>354</v>
      </c>
      <c r="F145">
        <v>227</v>
      </c>
      <c r="G145">
        <v>21</v>
      </c>
      <c r="H145">
        <v>14</v>
      </c>
      <c r="I145">
        <v>24</v>
      </c>
      <c r="J145">
        <v>7</v>
      </c>
      <c r="K145" s="2">
        <v>2489</v>
      </c>
      <c r="L145">
        <f t="shared" si="2"/>
        <v>2017</v>
      </c>
      <c r="M145" t="str">
        <f>VLOOKUP(B145,'Calendar quarter lookup'!A:B,2,FALSE)</f>
        <v>2017-Q3</v>
      </c>
    </row>
    <row r="146" spans="1:13" x14ac:dyDescent="0.45">
      <c r="A146">
        <v>69483</v>
      </c>
      <c r="B146" s="1">
        <v>42948</v>
      </c>
      <c r="C146" s="2">
        <v>1237</v>
      </c>
      <c r="D146">
        <v>807</v>
      </c>
      <c r="E146">
        <v>377</v>
      </c>
      <c r="F146">
        <v>188</v>
      </c>
      <c r="G146">
        <v>13</v>
      </c>
      <c r="H146">
        <v>10</v>
      </c>
      <c r="I146">
        <v>18</v>
      </c>
      <c r="J146">
        <v>10</v>
      </c>
      <c r="K146" s="2">
        <v>2660</v>
      </c>
      <c r="L146">
        <f t="shared" si="2"/>
        <v>2017</v>
      </c>
      <c r="M146" t="str">
        <f>VLOOKUP(B146,'Calendar quarter lookup'!A:B,2,FALSE)</f>
        <v>2017-Q3</v>
      </c>
    </row>
    <row r="147" spans="1:13" x14ac:dyDescent="0.45">
      <c r="A147">
        <v>69483</v>
      </c>
      <c r="B147" s="1">
        <v>42979</v>
      </c>
      <c r="C147" s="2">
        <v>1176</v>
      </c>
      <c r="D147">
        <v>892</v>
      </c>
      <c r="E147">
        <v>392</v>
      </c>
      <c r="F147">
        <v>260</v>
      </c>
      <c r="G147">
        <v>9</v>
      </c>
      <c r="H147">
        <v>20</v>
      </c>
      <c r="I147">
        <v>15</v>
      </c>
      <c r="J147">
        <v>13</v>
      </c>
      <c r="K147" s="2">
        <v>2777</v>
      </c>
      <c r="L147">
        <f t="shared" si="2"/>
        <v>2017</v>
      </c>
      <c r="M147" t="str">
        <f>VLOOKUP(B147,'Calendar quarter lookup'!A:B,2,FALSE)</f>
        <v>2017-Q3</v>
      </c>
    </row>
    <row r="148" spans="1:13" x14ac:dyDescent="0.45">
      <c r="A148">
        <v>69483</v>
      </c>
      <c r="B148" s="1">
        <v>43009</v>
      </c>
      <c r="C148" s="2">
        <v>1364</v>
      </c>
      <c r="D148">
        <v>970</v>
      </c>
      <c r="E148">
        <v>304</v>
      </c>
      <c r="F148">
        <v>238</v>
      </c>
      <c r="G148">
        <v>21</v>
      </c>
      <c r="H148">
        <v>20</v>
      </c>
      <c r="I148">
        <v>26</v>
      </c>
      <c r="J148">
        <v>27</v>
      </c>
      <c r="K148" s="2">
        <v>2970</v>
      </c>
      <c r="L148">
        <f t="shared" si="2"/>
        <v>2017</v>
      </c>
      <c r="M148" t="str">
        <f>VLOOKUP(B148,'Calendar quarter lookup'!A:B,2,FALSE)</f>
        <v>2017-Q4</v>
      </c>
    </row>
    <row r="149" spans="1:13" x14ac:dyDescent="0.45">
      <c r="A149">
        <v>69483</v>
      </c>
      <c r="B149" s="1">
        <v>43040</v>
      </c>
      <c r="C149" s="2">
        <v>1321</v>
      </c>
      <c r="D149">
        <v>776</v>
      </c>
      <c r="E149">
        <v>535</v>
      </c>
      <c r="F149">
        <v>287</v>
      </c>
      <c r="G149">
        <v>17</v>
      </c>
      <c r="H149">
        <v>10</v>
      </c>
      <c r="I149">
        <v>42</v>
      </c>
      <c r="J149">
        <v>19</v>
      </c>
      <c r="K149" s="2">
        <v>3007</v>
      </c>
      <c r="L149">
        <f t="shared" si="2"/>
        <v>2017</v>
      </c>
      <c r="M149" t="str">
        <f>VLOOKUP(B149,'Calendar quarter lookup'!A:B,2,FALSE)</f>
        <v>2017-Q4</v>
      </c>
    </row>
    <row r="150" spans="1:13" x14ac:dyDescent="0.45">
      <c r="A150">
        <v>69483</v>
      </c>
      <c r="B150" s="1">
        <v>43070</v>
      </c>
      <c r="C150" s="2">
        <v>1290</v>
      </c>
      <c r="D150">
        <v>943</v>
      </c>
      <c r="E150">
        <v>474</v>
      </c>
      <c r="F150">
        <v>283</v>
      </c>
      <c r="G150">
        <v>20</v>
      </c>
      <c r="H150">
        <v>20</v>
      </c>
      <c r="I150">
        <v>49</v>
      </c>
      <c r="J150">
        <v>14</v>
      </c>
      <c r="K150" s="2">
        <v>3093</v>
      </c>
      <c r="L150">
        <f t="shared" si="2"/>
        <v>2017</v>
      </c>
      <c r="M150" t="str">
        <f>VLOOKUP(B150,'Calendar quarter lookup'!A:B,2,FALSE)</f>
        <v>2017-Q4</v>
      </c>
    </row>
    <row r="151" spans="1:13" x14ac:dyDescent="0.45">
      <c r="A151">
        <v>69483</v>
      </c>
      <c r="B151" s="1">
        <v>43101</v>
      </c>
      <c r="C151">
        <v>564</v>
      </c>
      <c r="D151">
        <v>531</v>
      </c>
      <c r="E151">
        <v>371</v>
      </c>
      <c r="F151">
        <v>128</v>
      </c>
      <c r="G151">
        <v>22</v>
      </c>
      <c r="H151">
        <v>17</v>
      </c>
      <c r="I151">
        <v>29</v>
      </c>
      <c r="J151">
        <v>14</v>
      </c>
      <c r="K151" s="2">
        <v>1676</v>
      </c>
      <c r="L151">
        <f t="shared" si="2"/>
        <v>2018</v>
      </c>
      <c r="M151" t="str">
        <f>VLOOKUP(B151,'Calendar quarter lookup'!A:B,2,FALSE)</f>
        <v>2018-Q1</v>
      </c>
    </row>
    <row r="152" spans="1:13" x14ac:dyDescent="0.45">
      <c r="A152">
        <v>69483</v>
      </c>
      <c r="B152" s="1">
        <v>43132</v>
      </c>
      <c r="C152" s="2">
        <v>1422</v>
      </c>
      <c r="D152">
        <v>846</v>
      </c>
      <c r="E152">
        <v>471</v>
      </c>
      <c r="F152">
        <v>240</v>
      </c>
      <c r="G152">
        <v>16</v>
      </c>
      <c r="H152">
        <v>22</v>
      </c>
      <c r="I152">
        <v>34</v>
      </c>
      <c r="J152">
        <v>28</v>
      </c>
      <c r="K152" s="2">
        <v>3079</v>
      </c>
      <c r="L152">
        <f t="shared" si="2"/>
        <v>2018</v>
      </c>
      <c r="M152" t="str">
        <f>VLOOKUP(B152,'Calendar quarter lookup'!A:B,2,FALSE)</f>
        <v>2018-Q1</v>
      </c>
    </row>
    <row r="153" spans="1:13" x14ac:dyDescent="0.45">
      <c r="A153">
        <v>69483</v>
      </c>
      <c r="B153" s="1">
        <v>43160</v>
      </c>
      <c r="C153" s="2">
        <v>1208</v>
      </c>
      <c r="D153">
        <v>783</v>
      </c>
      <c r="E153">
        <v>487</v>
      </c>
      <c r="F153">
        <v>184</v>
      </c>
      <c r="G153">
        <v>30</v>
      </c>
      <c r="H153">
        <v>9</v>
      </c>
      <c r="I153">
        <v>56</v>
      </c>
      <c r="J153">
        <v>22</v>
      </c>
      <c r="K153" s="2">
        <v>2779</v>
      </c>
      <c r="L153">
        <f t="shared" si="2"/>
        <v>2018</v>
      </c>
      <c r="M153" t="str">
        <f>VLOOKUP(B153,'Calendar quarter lookup'!A:B,2,FALSE)</f>
        <v>2018-Q1</v>
      </c>
    </row>
    <row r="154" spans="1:13" x14ac:dyDescent="0.45">
      <c r="A154">
        <v>69483</v>
      </c>
      <c r="B154" s="1">
        <v>43191</v>
      </c>
      <c r="C154" s="2">
        <v>1105</v>
      </c>
      <c r="D154">
        <v>772</v>
      </c>
      <c r="E154">
        <v>442</v>
      </c>
      <c r="F154">
        <v>212</v>
      </c>
      <c r="G154">
        <v>26</v>
      </c>
      <c r="H154">
        <v>18</v>
      </c>
      <c r="I154">
        <v>33</v>
      </c>
      <c r="J154">
        <v>30</v>
      </c>
      <c r="K154" s="2">
        <v>2638</v>
      </c>
      <c r="L154">
        <f t="shared" si="2"/>
        <v>2018</v>
      </c>
      <c r="M154" t="str">
        <f>VLOOKUP(B154,'Calendar quarter lookup'!A:B,2,FALSE)</f>
        <v>2018-Q2</v>
      </c>
    </row>
    <row r="155" spans="1:13" x14ac:dyDescent="0.45">
      <c r="A155">
        <v>69483</v>
      </c>
      <c r="B155" s="1">
        <v>43221</v>
      </c>
      <c r="C155">
        <v>996</v>
      </c>
      <c r="D155" s="2">
        <v>1005</v>
      </c>
      <c r="E155">
        <v>481</v>
      </c>
      <c r="F155">
        <v>85</v>
      </c>
      <c r="G155">
        <v>27</v>
      </c>
      <c r="H155">
        <v>15</v>
      </c>
      <c r="I155">
        <v>28</v>
      </c>
      <c r="J155">
        <v>16</v>
      </c>
      <c r="K155" s="2">
        <v>2653</v>
      </c>
      <c r="L155">
        <f t="shared" si="2"/>
        <v>2018</v>
      </c>
      <c r="M155" t="str">
        <f>VLOOKUP(B155,'Calendar quarter lookup'!A:B,2,FALSE)</f>
        <v>2018-Q2</v>
      </c>
    </row>
    <row r="156" spans="1:13" x14ac:dyDescent="0.45">
      <c r="A156">
        <v>69483</v>
      </c>
      <c r="B156" s="1">
        <v>43252</v>
      </c>
      <c r="C156">
        <v>990</v>
      </c>
      <c r="D156">
        <v>659</v>
      </c>
      <c r="E156">
        <v>401</v>
      </c>
      <c r="F156">
        <v>44</v>
      </c>
      <c r="G156">
        <v>14</v>
      </c>
      <c r="H156">
        <v>16</v>
      </c>
      <c r="I156">
        <v>26</v>
      </c>
      <c r="J156">
        <v>7</v>
      </c>
      <c r="K156" s="2">
        <v>2157</v>
      </c>
      <c r="L156">
        <f t="shared" si="2"/>
        <v>2018</v>
      </c>
      <c r="M156" t="str">
        <f>VLOOKUP(B156,'Calendar quarter lookup'!A:B,2,FALSE)</f>
        <v>2018-Q2</v>
      </c>
    </row>
    <row r="157" spans="1:13" x14ac:dyDescent="0.45">
      <c r="A157">
        <v>69483</v>
      </c>
      <c r="B157" s="1">
        <v>43282</v>
      </c>
      <c r="C157" s="2">
        <v>1072</v>
      </c>
      <c r="D157">
        <v>813</v>
      </c>
      <c r="E157">
        <v>386</v>
      </c>
      <c r="F157">
        <v>44</v>
      </c>
      <c r="G157">
        <v>29</v>
      </c>
      <c r="H157">
        <v>18</v>
      </c>
      <c r="I157">
        <v>18</v>
      </c>
      <c r="J157">
        <v>11</v>
      </c>
      <c r="K157" s="2">
        <v>2391</v>
      </c>
      <c r="L157">
        <f t="shared" si="2"/>
        <v>2018</v>
      </c>
      <c r="M157" t="str">
        <f>VLOOKUP(B157,'Calendar quarter lookup'!A:B,2,FALSE)</f>
        <v>2018-Q3</v>
      </c>
    </row>
    <row r="158" spans="1:13" x14ac:dyDescent="0.45">
      <c r="A158">
        <v>69483</v>
      </c>
      <c r="B158" s="1">
        <v>43313</v>
      </c>
      <c r="C158" s="2">
        <v>1172</v>
      </c>
      <c r="D158">
        <v>878</v>
      </c>
      <c r="E158">
        <v>391</v>
      </c>
      <c r="F158">
        <v>43</v>
      </c>
      <c r="G158">
        <v>26</v>
      </c>
      <c r="H158">
        <v>12</v>
      </c>
      <c r="I158">
        <v>21</v>
      </c>
      <c r="J158">
        <v>13</v>
      </c>
      <c r="K158" s="2">
        <v>2556</v>
      </c>
      <c r="L158">
        <f t="shared" si="2"/>
        <v>2018</v>
      </c>
      <c r="M158" t="str">
        <f>VLOOKUP(B158,'Calendar quarter lookup'!A:B,2,FALSE)</f>
        <v>2018-Q3</v>
      </c>
    </row>
    <row r="159" spans="1:13" x14ac:dyDescent="0.45">
      <c r="A159">
        <v>69483</v>
      </c>
      <c r="B159" s="1">
        <v>43344</v>
      </c>
      <c r="C159" s="2">
        <v>1179</v>
      </c>
      <c r="D159">
        <v>607</v>
      </c>
      <c r="E159">
        <v>340</v>
      </c>
      <c r="F159">
        <v>50</v>
      </c>
      <c r="G159">
        <v>22</v>
      </c>
      <c r="H159">
        <v>9</v>
      </c>
      <c r="I159">
        <v>28</v>
      </c>
      <c r="J159">
        <v>14</v>
      </c>
      <c r="K159" s="2">
        <v>2249</v>
      </c>
      <c r="L159">
        <f t="shared" si="2"/>
        <v>2018</v>
      </c>
      <c r="M159" t="str">
        <f>VLOOKUP(B159,'Calendar quarter lookup'!A:B,2,FALSE)</f>
        <v>2018-Q3</v>
      </c>
    </row>
    <row r="160" spans="1:13" x14ac:dyDescent="0.45">
      <c r="A160">
        <v>69483</v>
      </c>
      <c r="B160" s="1">
        <v>43374</v>
      </c>
      <c r="C160" s="2">
        <v>1471</v>
      </c>
      <c r="D160">
        <v>901</v>
      </c>
      <c r="E160">
        <v>339</v>
      </c>
      <c r="F160">
        <v>35</v>
      </c>
      <c r="G160">
        <v>16</v>
      </c>
      <c r="H160">
        <v>13</v>
      </c>
      <c r="I160">
        <v>27</v>
      </c>
      <c r="J160">
        <v>8</v>
      </c>
      <c r="K160" s="2">
        <v>2810</v>
      </c>
      <c r="L160">
        <f t="shared" si="2"/>
        <v>2018</v>
      </c>
      <c r="M160" t="str">
        <f>VLOOKUP(B160,'Calendar quarter lookup'!A:B,2,FALSE)</f>
        <v>2018-Q4</v>
      </c>
    </row>
    <row r="161" spans="1:13" x14ac:dyDescent="0.45">
      <c r="A161">
        <v>69483</v>
      </c>
      <c r="B161" s="1">
        <v>43405</v>
      </c>
      <c r="C161" s="2">
        <v>1277</v>
      </c>
      <c r="D161">
        <v>800</v>
      </c>
      <c r="E161">
        <v>386</v>
      </c>
      <c r="F161">
        <v>132</v>
      </c>
      <c r="G161">
        <v>24</v>
      </c>
      <c r="H161">
        <v>18</v>
      </c>
      <c r="I161">
        <v>34</v>
      </c>
      <c r="J161">
        <v>8</v>
      </c>
      <c r="K161" s="2">
        <v>2679</v>
      </c>
      <c r="L161">
        <f t="shared" si="2"/>
        <v>2018</v>
      </c>
      <c r="M161" t="str">
        <f>VLOOKUP(B161,'Calendar quarter lookup'!A:B,2,FALSE)</f>
        <v>2018-Q4</v>
      </c>
    </row>
    <row r="162" spans="1:13" x14ac:dyDescent="0.45">
      <c r="A162">
        <v>69483</v>
      </c>
      <c r="B162" s="1">
        <v>43435</v>
      </c>
      <c r="C162" s="2">
        <v>1111</v>
      </c>
      <c r="D162">
        <v>788</v>
      </c>
      <c r="E162">
        <v>420</v>
      </c>
      <c r="F162">
        <v>37</v>
      </c>
      <c r="G162">
        <v>22</v>
      </c>
      <c r="H162">
        <v>24</v>
      </c>
      <c r="I162">
        <v>31</v>
      </c>
      <c r="J162">
        <v>12</v>
      </c>
      <c r="K162" s="2">
        <v>2445</v>
      </c>
      <c r="L162">
        <f t="shared" si="2"/>
        <v>2018</v>
      </c>
      <c r="M162" t="str">
        <f>VLOOKUP(B162,'Calendar quarter lookup'!A:B,2,FALSE)</f>
        <v>2018-Q4</v>
      </c>
    </row>
    <row r="163" spans="1:13" x14ac:dyDescent="0.45">
      <c r="A163">
        <v>69483</v>
      </c>
      <c r="B163" s="1">
        <v>43466</v>
      </c>
      <c r="C163">
        <v>961</v>
      </c>
      <c r="D163">
        <v>623</v>
      </c>
      <c r="E163">
        <v>293</v>
      </c>
      <c r="F163">
        <v>47</v>
      </c>
      <c r="G163">
        <v>14</v>
      </c>
      <c r="H163">
        <v>11</v>
      </c>
      <c r="I163">
        <v>22</v>
      </c>
      <c r="J163">
        <v>4</v>
      </c>
      <c r="K163" s="2">
        <v>1975</v>
      </c>
      <c r="L163">
        <f t="shared" si="2"/>
        <v>2019</v>
      </c>
      <c r="M163" t="str">
        <f>VLOOKUP(B163,'Calendar quarter lookup'!A:B,2,FALSE)</f>
        <v>2019-Q1</v>
      </c>
    </row>
    <row r="164" spans="1:13" x14ac:dyDescent="0.45">
      <c r="A164">
        <v>69483</v>
      </c>
      <c r="B164" s="1">
        <v>43497</v>
      </c>
      <c r="C164" s="2">
        <v>1312</v>
      </c>
      <c r="D164">
        <v>903</v>
      </c>
      <c r="E164">
        <v>391</v>
      </c>
      <c r="F164">
        <v>119</v>
      </c>
      <c r="G164">
        <v>35</v>
      </c>
      <c r="H164">
        <v>11</v>
      </c>
      <c r="I164">
        <v>30</v>
      </c>
      <c r="J164">
        <v>8</v>
      </c>
      <c r="K164" s="2">
        <v>2809</v>
      </c>
      <c r="L164">
        <f t="shared" si="2"/>
        <v>2019</v>
      </c>
      <c r="M164" t="str">
        <f>VLOOKUP(B164,'Calendar quarter lookup'!A:B,2,FALSE)</f>
        <v>2019-Q1</v>
      </c>
    </row>
    <row r="165" spans="1:13" x14ac:dyDescent="0.45">
      <c r="A165">
        <v>69483</v>
      </c>
      <c r="B165" s="1">
        <v>43525</v>
      </c>
      <c r="C165" s="2">
        <v>1384</v>
      </c>
      <c r="D165">
        <v>930</v>
      </c>
      <c r="E165">
        <v>482</v>
      </c>
      <c r="F165">
        <v>82</v>
      </c>
      <c r="G165">
        <v>26</v>
      </c>
      <c r="H165">
        <v>21</v>
      </c>
      <c r="I165">
        <v>42</v>
      </c>
      <c r="J165">
        <v>17</v>
      </c>
      <c r="K165" s="2">
        <v>2984</v>
      </c>
      <c r="L165">
        <f t="shared" si="2"/>
        <v>2019</v>
      </c>
      <c r="M165" t="str">
        <f>VLOOKUP(B165,'Calendar quarter lookup'!A:B,2,FALSE)</f>
        <v>2019-Q1</v>
      </c>
    </row>
    <row r="166" spans="1:13" x14ac:dyDescent="0.45">
      <c r="A166">
        <v>69483</v>
      </c>
      <c r="B166" s="1">
        <v>43556</v>
      </c>
      <c r="C166" s="2">
        <v>1070</v>
      </c>
      <c r="D166">
        <v>882</v>
      </c>
      <c r="E166">
        <v>322</v>
      </c>
      <c r="F166">
        <v>61</v>
      </c>
      <c r="G166">
        <v>24</v>
      </c>
      <c r="H166">
        <v>12</v>
      </c>
      <c r="I166">
        <v>19</v>
      </c>
      <c r="J166">
        <v>11</v>
      </c>
      <c r="K166" s="2">
        <v>2401</v>
      </c>
      <c r="L166">
        <f t="shared" si="2"/>
        <v>2019</v>
      </c>
      <c r="M166" t="str">
        <f>VLOOKUP(B166,'Calendar quarter lookup'!A:B,2,FALSE)</f>
        <v>2019-Q2</v>
      </c>
    </row>
    <row r="167" spans="1:13" x14ac:dyDescent="0.45">
      <c r="A167">
        <v>69483</v>
      </c>
      <c r="B167" s="1">
        <v>43586</v>
      </c>
      <c r="C167" s="2">
        <v>1373</v>
      </c>
      <c r="D167" s="2">
        <v>1009</v>
      </c>
      <c r="E167">
        <v>464</v>
      </c>
      <c r="F167">
        <v>111</v>
      </c>
      <c r="G167">
        <v>28</v>
      </c>
      <c r="H167">
        <v>13</v>
      </c>
      <c r="I167">
        <v>24</v>
      </c>
      <c r="J167">
        <v>13</v>
      </c>
      <c r="K167" s="2">
        <v>3035</v>
      </c>
      <c r="L167">
        <f t="shared" si="2"/>
        <v>2019</v>
      </c>
      <c r="M167" t="str">
        <f>VLOOKUP(B167,'Calendar quarter lookup'!A:B,2,FALSE)</f>
        <v>2019-Q2</v>
      </c>
    </row>
    <row r="168" spans="1:13" x14ac:dyDescent="0.45">
      <c r="A168">
        <v>69483</v>
      </c>
      <c r="B168" s="1">
        <v>43617</v>
      </c>
      <c r="C168" s="2">
        <v>1208</v>
      </c>
      <c r="D168">
        <v>712</v>
      </c>
      <c r="E168">
        <v>305</v>
      </c>
      <c r="F168">
        <v>82</v>
      </c>
      <c r="G168">
        <v>21</v>
      </c>
      <c r="H168">
        <v>18</v>
      </c>
      <c r="I168">
        <v>27</v>
      </c>
      <c r="J168">
        <v>9</v>
      </c>
      <c r="K168" s="2">
        <v>2382</v>
      </c>
      <c r="L168">
        <f t="shared" si="2"/>
        <v>2019</v>
      </c>
      <c r="M168" t="str">
        <f>VLOOKUP(B168,'Calendar quarter lookup'!A:B,2,FALSE)</f>
        <v>2019-Q2</v>
      </c>
    </row>
    <row r="169" spans="1:13" x14ac:dyDescent="0.45">
      <c r="A169">
        <v>69483</v>
      </c>
      <c r="B169" s="1">
        <v>43647</v>
      </c>
      <c r="C169" s="2">
        <v>1072</v>
      </c>
      <c r="D169">
        <v>931</v>
      </c>
      <c r="E169">
        <v>398</v>
      </c>
      <c r="F169">
        <v>66</v>
      </c>
      <c r="G169">
        <v>20</v>
      </c>
      <c r="H169">
        <v>16</v>
      </c>
      <c r="I169">
        <v>32</v>
      </c>
      <c r="J169">
        <v>15</v>
      </c>
      <c r="K169" s="2">
        <v>2550</v>
      </c>
      <c r="L169">
        <f t="shared" si="2"/>
        <v>2019</v>
      </c>
      <c r="M169" t="str">
        <f>VLOOKUP(B169,'Calendar quarter lookup'!A:B,2,FALSE)</f>
        <v>2019-Q3</v>
      </c>
    </row>
    <row r="170" spans="1:13" x14ac:dyDescent="0.45">
      <c r="A170">
        <v>69483</v>
      </c>
      <c r="B170" s="1">
        <v>43678</v>
      </c>
      <c r="C170" s="2">
        <v>1254</v>
      </c>
      <c r="D170">
        <v>919</v>
      </c>
      <c r="E170">
        <v>419</v>
      </c>
      <c r="F170">
        <v>59</v>
      </c>
      <c r="G170">
        <v>43</v>
      </c>
      <c r="H170">
        <v>17</v>
      </c>
      <c r="I170">
        <v>36</v>
      </c>
      <c r="J170">
        <v>34</v>
      </c>
      <c r="K170" s="2">
        <v>2781</v>
      </c>
      <c r="L170">
        <f t="shared" si="2"/>
        <v>2019</v>
      </c>
      <c r="M170" t="str">
        <f>VLOOKUP(B170,'Calendar quarter lookup'!A:B,2,FALSE)</f>
        <v>2019-Q3</v>
      </c>
    </row>
    <row r="171" spans="1:13" x14ac:dyDescent="0.45">
      <c r="A171">
        <v>69483</v>
      </c>
      <c r="B171" s="1">
        <v>43709</v>
      </c>
      <c r="C171" s="2">
        <v>1262</v>
      </c>
      <c r="D171">
        <v>710</v>
      </c>
      <c r="E171">
        <v>377</v>
      </c>
      <c r="F171">
        <v>85</v>
      </c>
      <c r="G171">
        <v>48</v>
      </c>
      <c r="H171">
        <v>7</v>
      </c>
      <c r="I171">
        <v>24</v>
      </c>
      <c r="J171">
        <v>29</v>
      </c>
      <c r="K171" s="2">
        <v>2542</v>
      </c>
      <c r="L171">
        <f t="shared" si="2"/>
        <v>2019</v>
      </c>
      <c r="M171" t="str">
        <f>VLOOKUP(B171,'Calendar quarter lookup'!A:B,2,FALSE)</f>
        <v>2019-Q3</v>
      </c>
    </row>
    <row r="172" spans="1:13" x14ac:dyDescent="0.45">
      <c r="A172">
        <v>69483</v>
      </c>
      <c r="B172" s="1">
        <v>43739</v>
      </c>
      <c r="C172" s="2">
        <v>1370</v>
      </c>
      <c r="D172">
        <v>862</v>
      </c>
      <c r="E172">
        <v>426</v>
      </c>
      <c r="F172">
        <v>125</v>
      </c>
      <c r="G172">
        <v>31</v>
      </c>
      <c r="H172">
        <v>8</v>
      </c>
      <c r="I172">
        <v>30</v>
      </c>
      <c r="J172">
        <v>29</v>
      </c>
      <c r="K172" s="2">
        <v>2881</v>
      </c>
      <c r="L172">
        <f t="shared" si="2"/>
        <v>2019</v>
      </c>
      <c r="M172" t="str">
        <f>VLOOKUP(B172,'Calendar quarter lookup'!A:B,2,FALSE)</f>
        <v>2019-Q4</v>
      </c>
    </row>
    <row r="173" spans="1:13" x14ac:dyDescent="0.45">
      <c r="A173">
        <v>69483</v>
      </c>
      <c r="B173" s="1">
        <v>43770</v>
      </c>
      <c r="C173" s="2">
        <v>1373</v>
      </c>
      <c r="D173">
        <v>969</v>
      </c>
      <c r="E173">
        <v>397</v>
      </c>
      <c r="F173">
        <v>122</v>
      </c>
      <c r="G173">
        <v>46</v>
      </c>
      <c r="H173">
        <v>14</v>
      </c>
      <c r="I173">
        <v>29</v>
      </c>
      <c r="J173">
        <v>36</v>
      </c>
      <c r="K173" s="2">
        <v>2986</v>
      </c>
      <c r="L173">
        <f t="shared" si="2"/>
        <v>2019</v>
      </c>
      <c r="M173" t="str">
        <f>VLOOKUP(B173,'Calendar quarter lookup'!A:B,2,FALSE)</f>
        <v>2019-Q4</v>
      </c>
    </row>
    <row r="174" spans="1:13" x14ac:dyDescent="0.45">
      <c r="A174">
        <v>69483</v>
      </c>
      <c r="B174" s="1">
        <v>43800</v>
      </c>
      <c r="C174" s="2">
        <v>1069</v>
      </c>
      <c r="D174">
        <v>919</v>
      </c>
      <c r="E174">
        <v>347</v>
      </c>
      <c r="F174">
        <v>86</v>
      </c>
      <c r="G174">
        <v>36</v>
      </c>
      <c r="H174">
        <v>27</v>
      </c>
      <c r="I174">
        <v>19</v>
      </c>
      <c r="J174">
        <v>49</v>
      </c>
      <c r="K174" s="2">
        <v>2552</v>
      </c>
      <c r="L174">
        <f t="shared" si="2"/>
        <v>2019</v>
      </c>
      <c r="M174" t="str">
        <f>VLOOKUP(B174,'Calendar quarter lookup'!A:B,2,FALSE)</f>
        <v>2019-Q4</v>
      </c>
    </row>
    <row r="175" spans="1:13" x14ac:dyDescent="0.45">
      <c r="A175">
        <v>69483</v>
      </c>
      <c r="B175" s="1">
        <v>43831</v>
      </c>
      <c r="C175">
        <v>964</v>
      </c>
      <c r="D175">
        <v>578</v>
      </c>
      <c r="E175">
        <v>373</v>
      </c>
      <c r="F175">
        <v>77</v>
      </c>
      <c r="G175">
        <v>32</v>
      </c>
      <c r="H175">
        <v>11</v>
      </c>
      <c r="I175">
        <v>14</v>
      </c>
      <c r="J175">
        <v>34</v>
      </c>
      <c r="K175" s="2">
        <v>2083</v>
      </c>
      <c r="L175">
        <f t="shared" si="2"/>
        <v>2020</v>
      </c>
      <c r="M175" t="str">
        <f>VLOOKUP(B175,'Calendar quarter lookup'!A:B,2,FALSE)</f>
        <v>2020-Q1</v>
      </c>
    </row>
    <row r="176" spans="1:13" x14ac:dyDescent="0.45">
      <c r="A176">
        <v>69483</v>
      </c>
      <c r="B176" s="1">
        <v>43862</v>
      </c>
      <c r="C176" s="2">
        <v>1211</v>
      </c>
      <c r="D176">
        <v>883</v>
      </c>
      <c r="E176">
        <v>398</v>
      </c>
      <c r="F176">
        <v>95</v>
      </c>
      <c r="G176">
        <v>42</v>
      </c>
      <c r="H176">
        <v>21</v>
      </c>
      <c r="I176">
        <v>24</v>
      </c>
      <c r="J176">
        <v>43</v>
      </c>
      <c r="K176" s="2">
        <v>2717</v>
      </c>
      <c r="L176">
        <f t="shared" si="2"/>
        <v>2020</v>
      </c>
      <c r="M176" t="str">
        <f>VLOOKUP(B176,'Calendar quarter lookup'!A:B,2,FALSE)</f>
        <v>2020-Q1</v>
      </c>
    </row>
    <row r="177" spans="1:13" x14ac:dyDescent="0.45">
      <c r="A177">
        <v>69483</v>
      </c>
      <c r="B177" s="1">
        <v>43891</v>
      </c>
      <c r="C177" s="2">
        <v>1446</v>
      </c>
      <c r="D177">
        <v>838</v>
      </c>
      <c r="E177">
        <v>469</v>
      </c>
      <c r="F177">
        <v>59</v>
      </c>
      <c r="G177">
        <v>37</v>
      </c>
      <c r="H177">
        <v>15</v>
      </c>
      <c r="I177">
        <v>31</v>
      </c>
      <c r="J177">
        <v>40</v>
      </c>
      <c r="K177" s="2">
        <v>2935</v>
      </c>
      <c r="L177">
        <f t="shared" si="2"/>
        <v>2020</v>
      </c>
      <c r="M177" t="str">
        <f>VLOOKUP(B177,'Calendar quarter lookup'!A:B,2,FALSE)</f>
        <v>2020-Q1</v>
      </c>
    </row>
    <row r="178" spans="1:13" x14ac:dyDescent="0.45">
      <c r="A178">
        <v>69483</v>
      </c>
      <c r="B178" s="1">
        <v>43922</v>
      </c>
      <c r="C178">
        <v>967</v>
      </c>
      <c r="D178">
        <v>915</v>
      </c>
      <c r="E178">
        <v>322</v>
      </c>
      <c r="F178">
        <v>59</v>
      </c>
      <c r="G178">
        <v>29</v>
      </c>
      <c r="H178">
        <v>9</v>
      </c>
      <c r="I178">
        <v>24</v>
      </c>
      <c r="J178">
        <v>24</v>
      </c>
      <c r="K178" s="2">
        <v>2349</v>
      </c>
      <c r="L178">
        <f t="shared" si="2"/>
        <v>2020</v>
      </c>
      <c r="M178" t="str">
        <f>VLOOKUP(B178,'Calendar quarter lookup'!A:B,2,FALSE)</f>
        <v>2020-Q2</v>
      </c>
    </row>
    <row r="179" spans="1:13" x14ac:dyDescent="0.45">
      <c r="A179">
        <v>69483</v>
      </c>
      <c r="B179" s="1">
        <v>43952</v>
      </c>
      <c r="C179" s="2">
        <v>1185</v>
      </c>
      <c r="D179">
        <v>799</v>
      </c>
      <c r="E179">
        <v>405</v>
      </c>
      <c r="F179">
        <v>67</v>
      </c>
      <c r="G179">
        <v>24</v>
      </c>
      <c r="H179">
        <v>7</v>
      </c>
      <c r="I179">
        <v>32</v>
      </c>
      <c r="J179">
        <v>50</v>
      </c>
      <c r="K179" s="2">
        <v>2569</v>
      </c>
      <c r="L179">
        <f t="shared" si="2"/>
        <v>2020</v>
      </c>
      <c r="M179" t="str">
        <f>VLOOKUP(B179,'Calendar quarter lookup'!A:B,2,FALSE)</f>
        <v>2020-Q2</v>
      </c>
    </row>
    <row r="180" spans="1:13" x14ac:dyDescent="0.45">
      <c r="A180">
        <v>69483</v>
      </c>
      <c r="B180" s="1">
        <v>43983</v>
      </c>
      <c r="C180" s="2">
        <v>1384</v>
      </c>
      <c r="D180">
        <v>876</v>
      </c>
      <c r="E180">
        <v>536</v>
      </c>
      <c r="F180">
        <v>43</v>
      </c>
      <c r="G180">
        <v>48</v>
      </c>
      <c r="H180">
        <v>17</v>
      </c>
      <c r="I180">
        <v>38</v>
      </c>
      <c r="J180">
        <v>42</v>
      </c>
      <c r="K180" s="2">
        <v>2984</v>
      </c>
      <c r="L180">
        <f t="shared" si="2"/>
        <v>2020</v>
      </c>
      <c r="M180" t="str">
        <f>VLOOKUP(B180,'Calendar quarter lookup'!A:B,2,FALSE)</f>
        <v>2020-Q2</v>
      </c>
    </row>
    <row r="181" spans="1:13" x14ac:dyDescent="0.45">
      <c r="A181">
        <v>69483</v>
      </c>
      <c r="B181" s="1">
        <v>44013</v>
      </c>
      <c r="C181" s="2">
        <v>1265</v>
      </c>
      <c r="D181">
        <v>654</v>
      </c>
      <c r="E181">
        <v>441</v>
      </c>
      <c r="F181">
        <v>64</v>
      </c>
      <c r="G181">
        <v>29</v>
      </c>
      <c r="H181">
        <v>16</v>
      </c>
      <c r="I181">
        <v>32</v>
      </c>
      <c r="J181">
        <v>39</v>
      </c>
      <c r="K181" s="2">
        <v>2540</v>
      </c>
      <c r="L181">
        <f t="shared" si="2"/>
        <v>2020</v>
      </c>
      <c r="M181" t="str">
        <f>VLOOKUP(B181,'Calendar quarter lookup'!A:B,2,FALSE)</f>
        <v>2020-Q3</v>
      </c>
    </row>
    <row r="182" spans="1:13" x14ac:dyDescent="0.45">
      <c r="A182">
        <v>69483</v>
      </c>
      <c r="B182" s="1">
        <v>44044</v>
      </c>
      <c r="C182" s="2">
        <v>1313</v>
      </c>
      <c r="D182">
        <v>857</v>
      </c>
      <c r="E182">
        <v>390</v>
      </c>
      <c r="F182">
        <v>70</v>
      </c>
      <c r="G182">
        <v>34</v>
      </c>
      <c r="H182">
        <v>21</v>
      </c>
      <c r="I182">
        <v>34</v>
      </c>
      <c r="J182">
        <v>26</v>
      </c>
      <c r="K182" s="2">
        <v>2745</v>
      </c>
      <c r="L182">
        <f t="shared" si="2"/>
        <v>2020</v>
      </c>
      <c r="M182" t="str">
        <f>VLOOKUP(B182,'Calendar quarter lookup'!A:B,2,FALSE)</f>
        <v>2020-Q3</v>
      </c>
    </row>
    <row r="183" spans="1:13" x14ac:dyDescent="0.45">
      <c r="A183">
        <v>69483</v>
      </c>
      <c r="B183" s="1">
        <v>44075</v>
      </c>
      <c r="C183" s="2">
        <v>1359</v>
      </c>
      <c r="D183">
        <v>839</v>
      </c>
      <c r="E183">
        <v>426</v>
      </c>
      <c r="F183">
        <v>53</v>
      </c>
      <c r="G183">
        <v>26</v>
      </c>
      <c r="H183">
        <v>22</v>
      </c>
      <c r="I183">
        <v>43</v>
      </c>
      <c r="J183">
        <v>39</v>
      </c>
      <c r="K183" s="2">
        <v>2807</v>
      </c>
      <c r="L183">
        <f t="shared" si="2"/>
        <v>2020</v>
      </c>
      <c r="M183" t="str">
        <f>VLOOKUP(B183,'Calendar quarter lookup'!A:B,2,FALSE)</f>
        <v>2020-Q3</v>
      </c>
    </row>
    <row r="184" spans="1:13" x14ac:dyDescent="0.45">
      <c r="A184">
        <v>69483</v>
      </c>
      <c r="B184" s="1">
        <v>44105</v>
      </c>
      <c r="C184" s="2">
        <v>1161</v>
      </c>
      <c r="D184">
        <v>969</v>
      </c>
      <c r="E184">
        <v>398</v>
      </c>
      <c r="F184">
        <v>46</v>
      </c>
      <c r="G184">
        <v>17</v>
      </c>
      <c r="H184">
        <v>16</v>
      </c>
      <c r="I184">
        <v>35</v>
      </c>
      <c r="J184">
        <v>37</v>
      </c>
      <c r="K184" s="2">
        <v>2679</v>
      </c>
      <c r="L184">
        <f t="shared" si="2"/>
        <v>2020</v>
      </c>
      <c r="M184" t="str">
        <f>VLOOKUP(B184,'Calendar quarter lookup'!A:B,2,FALSE)</f>
        <v>2020-Q4</v>
      </c>
    </row>
    <row r="185" spans="1:13" x14ac:dyDescent="0.45">
      <c r="A185">
        <v>69483</v>
      </c>
      <c r="B185" s="1">
        <v>44136</v>
      </c>
      <c r="C185" s="2">
        <v>1262</v>
      </c>
      <c r="D185">
        <v>959</v>
      </c>
      <c r="E185">
        <v>443</v>
      </c>
      <c r="F185">
        <v>44</v>
      </c>
      <c r="G185">
        <v>39</v>
      </c>
      <c r="H185">
        <v>15</v>
      </c>
      <c r="I185">
        <v>23</v>
      </c>
      <c r="J185">
        <v>48</v>
      </c>
      <c r="K185" s="2">
        <v>2833</v>
      </c>
      <c r="L185">
        <f t="shared" si="2"/>
        <v>2020</v>
      </c>
      <c r="M185" t="str">
        <f>VLOOKUP(B185,'Calendar quarter lookup'!A:B,2,FALSE)</f>
        <v>2020-Q4</v>
      </c>
    </row>
    <row r="186" spans="1:13" x14ac:dyDescent="0.45">
      <c r="A186">
        <v>69483</v>
      </c>
      <c r="B186" s="1">
        <v>44166</v>
      </c>
      <c r="C186" s="2">
        <v>1274</v>
      </c>
      <c r="D186">
        <v>752</v>
      </c>
      <c r="E186">
        <v>382</v>
      </c>
      <c r="F186">
        <v>47</v>
      </c>
      <c r="G186">
        <v>26</v>
      </c>
      <c r="H186">
        <v>20</v>
      </c>
      <c r="I186">
        <v>38</v>
      </c>
      <c r="J186">
        <v>40</v>
      </c>
      <c r="K186" s="2">
        <v>2579</v>
      </c>
      <c r="L186">
        <f t="shared" si="2"/>
        <v>2020</v>
      </c>
      <c r="M186" t="str">
        <f>VLOOKUP(B186,'Calendar quarter lookup'!A:B,2,FALSE)</f>
        <v>2020-Q4</v>
      </c>
    </row>
    <row r="187" spans="1:13" x14ac:dyDescent="0.45">
      <c r="A187">
        <v>69483</v>
      </c>
      <c r="B187" s="1">
        <v>44197</v>
      </c>
      <c r="C187">
        <v>978</v>
      </c>
      <c r="D187">
        <v>591</v>
      </c>
      <c r="E187">
        <v>332</v>
      </c>
      <c r="F187">
        <v>22</v>
      </c>
      <c r="G187">
        <v>39</v>
      </c>
      <c r="H187">
        <v>13</v>
      </c>
      <c r="I187">
        <v>20</v>
      </c>
      <c r="J187">
        <v>19</v>
      </c>
      <c r="K187" s="2">
        <v>2014</v>
      </c>
      <c r="L187">
        <f t="shared" si="2"/>
        <v>2021</v>
      </c>
      <c r="M187" t="str">
        <f>VLOOKUP(B187,'Calendar quarter lookup'!A:B,2,FALSE)</f>
        <v>2021-Q1</v>
      </c>
    </row>
    <row r="188" spans="1:13" x14ac:dyDescent="0.45">
      <c r="A188">
        <v>69483</v>
      </c>
      <c r="B188" s="1">
        <v>44228</v>
      </c>
      <c r="C188" s="2">
        <v>1312</v>
      </c>
      <c r="D188">
        <v>861</v>
      </c>
      <c r="E188">
        <v>469</v>
      </c>
      <c r="F188">
        <v>42</v>
      </c>
      <c r="G188">
        <v>33</v>
      </c>
      <c r="H188">
        <v>21</v>
      </c>
      <c r="I188">
        <v>42</v>
      </c>
      <c r="J188">
        <v>46</v>
      </c>
      <c r="K188" s="2">
        <v>2826</v>
      </c>
      <c r="L188">
        <f t="shared" si="2"/>
        <v>2021</v>
      </c>
      <c r="M188" t="str">
        <f>VLOOKUP(B188,'Calendar quarter lookup'!A:B,2,FALSE)</f>
        <v>2021-Q1</v>
      </c>
    </row>
    <row r="189" spans="1:13" x14ac:dyDescent="0.45">
      <c r="A189">
        <v>69483</v>
      </c>
      <c r="B189" s="1">
        <v>44256</v>
      </c>
      <c r="C189" s="2">
        <v>1558</v>
      </c>
      <c r="D189">
        <v>919</v>
      </c>
      <c r="E189">
        <v>464</v>
      </c>
      <c r="F189">
        <v>56</v>
      </c>
      <c r="G189">
        <v>43</v>
      </c>
      <c r="H189">
        <v>16</v>
      </c>
      <c r="I189">
        <v>35</v>
      </c>
      <c r="J189">
        <v>33</v>
      </c>
      <c r="K189" s="2">
        <v>3124</v>
      </c>
      <c r="L189">
        <f t="shared" si="2"/>
        <v>2021</v>
      </c>
      <c r="M189" t="str">
        <f>VLOOKUP(B189,'Calendar quarter lookup'!A:B,2,FALSE)</f>
        <v>2021-Q1</v>
      </c>
    </row>
    <row r="190" spans="1:13" x14ac:dyDescent="0.45">
      <c r="A190">
        <v>69483</v>
      </c>
      <c r="B190" s="1">
        <v>44287</v>
      </c>
      <c r="C190" s="2">
        <v>1205</v>
      </c>
      <c r="D190" s="2">
        <v>1059</v>
      </c>
      <c r="E190">
        <v>375</v>
      </c>
      <c r="F190">
        <v>34</v>
      </c>
      <c r="G190">
        <v>33</v>
      </c>
      <c r="H190">
        <v>12</v>
      </c>
      <c r="I190">
        <v>37</v>
      </c>
      <c r="J190">
        <v>31</v>
      </c>
      <c r="K190" s="2">
        <v>2786</v>
      </c>
      <c r="L190">
        <f t="shared" si="2"/>
        <v>2021</v>
      </c>
      <c r="M190" t="str">
        <f>VLOOKUP(B190,'Calendar quarter lookup'!A:B,2,FALSE)</f>
        <v>2021-Q2</v>
      </c>
    </row>
    <row r="191" spans="1:13" x14ac:dyDescent="0.45">
      <c r="A191">
        <v>69483</v>
      </c>
      <c r="B191" s="1">
        <v>44317</v>
      </c>
      <c r="C191" s="2">
        <v>1569</v>
      </c>
      <c r="D191" s="2">
        <v>1088</v>
      </c>
      <c r="E191">
        <v>492</v>
      </c>
      <c r="F191">
        <v>45</v>
      </c>
      <c r="G191">
        <v>30</v>
      </c>
      <c r="H191">
        <v>31</v>
      </c>
      <c r="I191">
        <v>34</v>
      </c>
      <c r="J191">
        <v>50</v>
      </c>
      <c r="K191" s="2">
        <v>3339</v>
      </c>
      <c r="L191">
        <f t="shared" si="2"/>
        <v>2021</v>
      </c>
      <c r="M191" t="str">
        <f>VLOOKUP(B191,'Calendar quarter lookup'!A:B,2,FALSE)</f>
        <v>2021-Q2</v>
      </c>
    </row>
    <row r="192" spans="1:13" x14ac:dyDescent="0.45">
      <c r="A192">
        <v>69483</v>
      </c>
      <c r="B192" s="1">
        <v>44348</v>
      </c>
      <c r="C192" s="2">
        <v>1219</v>
      </c>
      <c r="D192">
        <v>785</v>
      </c>
      <c r="E192">
        <v>412</v>
      </c>
      <c r="F192">
        <v>49</v>
      </c>
      <c r="G192">
        <v>50</v>
      </c>
      <c r="H192">
        <v>24</v>
      </c>
      <c r="I192">
        <v>45</v>
      </c>
      <c r="J192">
        <v>33</v>
      </c>
      <c r="K192" s="2">
        <v>2617</v>
      </c>
      <c r="L192">
        <f t="shared" si="2"/>
        <v>2021</v>
      </c>
      <c r="M192" t="str">
        <f>VLOOKUP(B192,'Calendar quarter lookup'!A:B,2,FALSE)</f>
        <v>2021-Q2</v>
      </c>
    </row>
    <row r="193" spans="1:13" x14ac:dyDescent="0.45">
      <c r="A193">
        <v>69483</v>
      </c>
      <c r="B193" s="1">
        <v>44378</v>
      </c>
      <c r="C193">
        <v>863</v>
      </c>
      <c r="D193">
        <v>720</v>
      </c>
      <c r="E193">
        <v>368</v>
      </c>
      <c r="F193">
        <v>42</v>
      </c>
      <c r="G193">
        <v>26</v>
      </c>
      <c r="H193">
        <v>13</v>
      </c>
      <c r="I193">
        <v>25</v>
      </c>
      <c r="J193">
        <v>23</v>
      </c>
      <c r="K193" s="2">
        <v>2080</v>
      </c>
      <c r="L193">
        <f t="shared" si="2"/>
        <v>2021</v>
      </c>
      <c r="M193" t="str">
        <f>VLOOKUP(B193,'Calendar quarter lookup'!A:B,2,FALSE)</f>
        <v>2021-Q3</v>
      </c>
    </row>
    <row r="194" spans="1:13" x14ac:dyDescent="0.45">
      <c r="A194">
        <v>69483</v>
      </c>
      <c r="B194" s="1">
        <v>44409</v>
      </c>
      <c r="C194" s="2">
        <v>1150</v>
      </c>
      <c r="D194">
        <v>987</v>
      </c>
      <c r="E194">
        <v>423</v>
      </c>
      <c r="F194">
        <v>35</v>
      </c>
      <c r="G194">
        <v>28</v>
      </c>
      <c r="H194">
        <v>20</v>
      </c>
      <c r="I194">
        <v>39</v>
      </c>
      <c r="J194">
        <v>8</v>
      </c>
      <c r="K194" s="2">
        <v>2690</v>
      </c>
      <c r="L194">
        <f t="shared" si="2"/>
        <v>2021</v>
      </c>
      <c r="M194" t="str">
        <f>VLOOKUP(B194,'Calendar quarter lookup'!A:B,2,FALSE)</f>
        <v>2021-Q3</v>
      </c>
    </row>
    <row r="195" spans="1:13" x14ac:dyDescent="0.45">
      <c r="A195">
        <v>69483</v>
      </c>
      <c r="B195" s="1">
        <v>44440</v>
      </c>
      <c r="C195" s="2">
        <v>1185</v>
      </c>
      <c r="D195">
        <v>735</v>
      </c>
      <c r="E195">
        <v>429</v>
      </c>
      <c r="F195">
        <v>33</v>
      </c>
      <c r="G195">
        <v>38</v>
      </c>
      <c r="H195">
        <v>15</v>
      </c>
      <c r="I195">
        <v>34</v>
      </c>
      <c r="J195">
        <v>8</v>
      </c>
      <c r="K195" s="2">
        <v>2477</v>
      </c>
      <c r="L195">
        <f t="shared" ref="L195:L203" si="3">YEAR(B195)</f>
        <v>2021</v>
      </c>
      <c r="M195" t="str">
        <f>VLOOKUP(B195,'Calendar quarter lookup'!A:B,2,FALSE)</f>
        <v>2021-Q3</v>
      </c>
    </row>
    <row r="196" spans="1:13" x14ac:dyDescent="0.45">
      <c r="A196">
        <v>69483</v>
      </c>
      <c r="B196" s="1">
        <v>44470</v>
      </c>
      <c r="C196" s="2">
        <v>1462</v>
      </c>
      <c r="D196" s="2">
        <v>1051</v>
      </c>
      <c r="E196">
        <v>412</v>
      </c>
      <c r="F196">
        <v>37</v>
      </c>
      <c r="G196">
        <v>26</v>
      </c>
      <c r="H196">
        <v>22</v>
      </c>
      <c r="I196">
        <v>29</v>
      </c>
      <c r="J196">
        <v>10</v>
      </c>
      <c r="K196" s="2">
        <v>3049</v>
      </c>
      <c r="L196">
        <f t="shared" si="3"/>
        <v>2021</v>
      </c>
      <c r="M196" t="str">
        <f>VLOOKUP(B196,'Calendar quarter lookup'!A:B,2,FALSE)</f>
        <v>2021-Q4</v>
      </c>
    </row>
    <row r="197" spans="1:13" x14ac:dyDescent="0.45">
      <c r="A197">
        <v>69483</v>
      </c>
      <c r="B197" s="1">
        <v>44501</v>
      </c>
      <c r="C197" s="2">
        <v>1512</v>
      </c>
      <c r="D197">
        <v>991</v>
      </c>
      <c r="E197">
        <v>422</v>
      </c>
      <c r="F197">
        <v>37</v>
      </c>
      <c r="G197">
        <v>80</v>
      </c>
      <c r="H197">
        <v>17</v>
      </c>
      <c r="I197">
        <v>18</v>
      </c>
      <c r="J197">
        <v>101</v>
      </c>
      <c r="K197" s="2">
        <v>3178</v>
      </c>
      <c r="L197">
        <f t="shared" si="3"/>
        <v>2021</v>
      </c>
      <c r="M197" t="str">
        <f>VLOOKUP(B197,'Calendar quarter lookup'!A:B,2,FALSE)</f>
        <v>2021-Q4</v>
      </c>
    </row>
    <row r="198" spans="1:13" x14ac:dyDescent="0.45">
      <c r="A198">
        <v>69483</v>
      </c>
      <c r="B198" s="1">
        <v>44531</v>
      </c>
      <c r="C198" s="2">
        <v>1113</v>
      </c>
      <c r="D198" s="2">
        <v>1054</v>
      </c>
      <c r="E198">
        <v>336</v>
      </c>
      <c r="F198">
        <v>25</v>
      </c>
      <c r="G198">
        <v>58</v>
      </c>
      <c r="H198">
        <v>10</v>
      </c>
      <c r="I198">
        <v>25</v>
      </c>
      <c r="J198">
        <v>42</v>
      </c>
      <c r="K198" s="2">
        <v>2663</v>
      </c>
      <c r="L198">
        <f t="shared" si="3"/>
        <v>2021</v>
      </c>
      <c r="M198" t="str">
        <f>VLOOKUP(B198,'Calendar quarter lookup'!A:B,2,FALSE)</f>
        <v>2021-Q4</v>
      </c>
    </row>
    <row r="199" spans="1:13" x14ac:dyDescent="0.45">
      <c r="A199">
        <v>69483</v>
      </c>
      <c r="B199" s="1">
        <v>44562</v>
      </c>
      <c r="C199">
        <v>967</v>
      </c>
      <c r="D199">
        <v>669</v>
      </c>
      <c r="E199">
        <v>295</v>
      </c>
      <c r="F199">
        <v>24</v>
      </c>
      <c r="G199">
        <v>44</v>
      </c>
      <c r="H199">
        <v>7</v>
      </c>
      <c r="I199">
        <v>30</v>
      </c>
      <c r="J199">
        <v>16</v>
      </c>
      <c r="K199" s="2">
        <v>2052</v>
      </c>
      <c r="L199">
        <f t="shared" si="3"/>
        <v>2022</v>
      </c>
      <c r="M199" t="str">
        <f>VLOOKUP(B199,'Calendar quarter lookup'!A:B,2,FALSE)</f>
        <v>2022-Q1</v>
      </c>
    </row>
    <row r="200" spans="1:13" x14ac:dyDescent="0.45">
      <c r="A200">
        <v>69483</v>
      </c>
      <c r="B200" s="1">
        <v>44593</v>
      </c>
      <c r="C200" s="2">
        <v>1196</v>
      </c>
      <c r="D200">
        <v>974</v>
      </c>
      <c r="E200">
        <v>351</v>
      </c>
      <c r="F200">
        <v>34</v>
      </c>
      <c r="G200">
        <v>57</v>
      </c>
      <c r="H200">
        <v>10</v>
      </c>
      <c r="I200">
        <v>38</v>
      </c>
      <c r="J200">
        <v>14</v>
      </c>
      <c r="K200" s="2">
        <v>2674</v>
      </c>
      <c r="L200">
        <f t="shared" si="3"/>
        <v>2022</v>
      </c>
      <c r="M200" t="str">
        <f>VLOOKUP(B200,'Calendar quarter lookup'!A:B,2,FALSE)</f>
        <v>2022-Q1</v>
      </c>
    </row>
    <row r="201" spans="1:13" x14ac:dyDescent="0.45">
      <c r="A201">
        <v>69483</v>
      </c>
      <c r="B201" s="1">
        <v>44621</v>
      </c>
      <c r="C201" s="2">
        <v>1431</v>
      </c>
      <c r="D201">
        <v>881</v>
      </c>
      <c r="E201">
        <v>420</v>
      </c>
      <c r="F201">
        <v>33</v>
      </c>
      <c r="G201">
        <v>59</v>
      </c>
      <c r="H201">
        <v>9</v>
      </c>
      <c r="I201">
        <v>46</v>
      </c>
      <c r="J201">
        <v>7</v>
      </c>
      <c r="K201" s="2">
        <v>2886</v>
      </c>
      <c r="L201">
        <f t="shared" si="3"/>
        <v>2022</v>
      </c>
      <c r="M201" t="str">
        <f>VLOOKUP(B201,'Calendar quarter lookup'!A:B,2,FALSE)</f>
        <v>2022-Q1</v>
      </c>
    </row>
    <row r="202" spans="1:13" x14ac:dyDescent="0.45">
      <c r="A202">
        <v>69483</v>
      </c>
      <c r="B202" s="1">
        <v>44652</v>
      </c>
      <c r="C202" s="2">
        <v>1142</v>
      </c>
      <c r="D202">
        <v>879</v>
      </c>
      <c r="E202">
        <v>450</v>
      </c>
      <c r="F202">
        <v>25</v>
      </c>
      <c r="G202">
        <v>64</v>
      </c>
      <c r="H202">
        <v>16</v>
      </c>
      <c r="I202">
        <v>31</v>
      </c>
      <c r="J202">
        <v>50</v>
      </c>
      <c r="K202" s="2">
        <v>2657</v>
      </c>
      <c r="L202">
        <f t="shared" si="3"/>
        <v>2022</v>
      </c>
      <c r="M202" t="str">
        <f>VLOOKUP(B202,'Calendar quarter lookup'!A:B,2,FALSE)</f>
        <v>2022-Q2</v>
      </c>
    </row>
    <row r="203" spans="1:13" x14ac:dyDescent="0.45">
      <c r="A203">
        <v>69483</v>
      </c>
      <c r="B203" s="1">
        <v>44682</v>
      </c>
      <c r="C203" s="2">
        <v>1524</v>
      </c>
      <c r="D203" s="2">
        <v>1105</v>
      </c>
      <c r="E203">
        <v>470</v>
      </c>
      <c r="F203">
        <v>35</v>
      </c>
      <c r="G203">
        <v>62</v>
      </c>
      <c r="H203">
        <v>34</v>
      </c>
      <c r="I203">
        <v>39</v>
      </c>
      <c r="J203">
        <v>38</v>
      </c>
      <c r="K203" s="2">
        <v>3307</v>
      </c>
      <c r="L203">
        <f t="shared" si="3"/>
        <v>2022</v>
      </c>
      <c r="M203" t="str">
        <f>VLOOKUP(B203,'Calendar quarter lookup'!A:B,2,FALSE)</f>
        <v>2022-Q2</v>
      </c>
    </row>
    <row r="204" spans="1:13" x14ac:dyDescent="0.45">
      <c r="B204" s="1"/>
      <c r="C204" s="2"/>
      <c r="D204" s="2"/>
      <c r="K204" s="2"/>
    </row>
    <row r="205" spans="1:13" x14ac:dyDescent="0.45">
      <c r="C205" s="2"/>
      <c r="D205" s="2"/>
      <c r="E205" s="2"/>
      <c r="F205" s="2"/>
      <c r="G205" s="2"/>
      <c r="H205" s="2"/>
      <c r="I205" s="2"/>
      <c r="J205" s="2"/>
      <c r="K20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0406-85E4-634D-9A46-73CD52D2D497}">
  <dimension ref="A1:J14"/>
  <sheetViews>
    <sheetView zoomScale="80" workbookViewId="0">
      <selection activeCell="A3" sqref="A3:J11"/>
    </sheetView>
  </sheetViews>
  <sheetFormatPr defaultColWidth="10.640625" defaultRowHeight="15.9" x14ac:dyDescent="0.45"/>
  <cols>
    <col min="1" max="1" width="13" bestFit="1" customWidth="1"/>
    <col min="2" max="2" width="11.640625" bestFit="1" customWidth="1"/>
    <col min="3" max="3" width="10.140625" bestFit="1" customWidth="1"/>
    <col min="4" max="4" width="11" bestFit="1" customWidth="1"/>
    <col min="5" max="5" width="9.640625" bestFit="1" customWidth="1"/>
    <col min="6" max="6" width="10.5" bestFit="1" customWidth="1"/>
    <col min="7" max="8" width="10.640625" bestFit="1" customWidth="1"/>
    <col min="9" max="9" width="9.85546875" bestFit="1" customWidth="1"/>
    <col min="10" max="10" width="14.85546875" bestFit="1" customWidth="1"/>
  </cols>
  <sheetData>
    <row r="1" spans="1:10" x14ac:dyDescent="0.45">
      <c r="A1" s="3" t="s">
        <v>11</v>
      </c>
      <c r="B1" t="s">
        <v>16</v>
      </c>
    </row>
    <row r="3" spans="1:10" x14ac:dyDescent="0.45">
      <c r="A3" s="3" t="s">
        <v>17</v>
      </c>
      <c r="B3" t="s">
        <v>21</v>
      </c>
      <c r="C3" t="s">
        <v>20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</row>
    <row r="4" spans="1:10" x14ac:dyDescent="0.45">
      <c r="A4" s="5">
        <v>2014</v>
      </c>
      <c r="B4" s="4">
        <v>21520</v>
      </c>
      <c r="C4" s="4">
        <v>16033</v>
      </c>
      <c r="D4" s="4">
        <v>4030</v>
      </c>
      <c r="E4" s="4">
        <v>2201</v>
      </c>
      <c r="F4" s="4">
        <v>801</v>
      </c>
      <c r="G4" s="4">
        <v>188</v>
      </c>
      <c r="H4" s="4">
        <v>590</v>
      </c>
      <c r="I4" s="4">
        <v>711</v>
      </c>
      <c r="J4" s="4">
        <v>46074</v>
      </c>
    </row>
    <row r="5" spans="1:10" x14ac:dyDescent="0.45">
      <c r="A5" s="5">
        <v>2015</v>
      </c>
      <c r="B5" s="4">
        <v>23369</v>
      </c>
      <c r="C5" s="4">
        <v>15438</v>
      </c>
      <c r="D5" s="4">
        <v>4354</v>
      </c>
      <c r="E5" s="4">
        <v>2141</v>
      </c>
      <c r="F5" s="4">
        <v>1024</v>
      </c>
      <c r="G5" s="4">
        <v>189</v>
      </c>
      <c r="H5" s="4">
        <v>617</v>
      </c>
      <c r="I5" s="4">
        <v>778</v>
      </c>
      <c r="J5" s="4">
        <v>47910</v>
      </c>
    </row>
    <row r="6" spans="1:10" x14ac:dyDescent="0.45">
      <c r="A6" s="5">
        <v>2016</v>
      </c>
      <c r="B6" s="4">
        <v>23310</v>
      </c>
      <c r="C6" s="4">
        <v>17595</v>
      </c>
      <c r="D6" s="4">
        <v>4611</v>
      </c>
      <c r="E6" s="4">
        <v>2818</v>
      </c>
      <c r="F6" s="4">
        <v>998</v>
      </c>
      <c r="G6" s="4">
        <v>183</v>
      </c>
      <c r="H6" s="4">
        <v>703</v>
      </c>
      <c r="I6" s="4">
        <v>823</v>
      </c>
      <c r="J6" s="4">
        <v>51041</v>
      </c>
    </row>
    <row r="7" spans="1:10" x14ac:dyDescent="0.45">
      <c r="A7" s="5">
        <v>2017</v>
      </c>
      <c r="B7" s="4">
        <v>25118</v>
      </c>
      <c r="C7" s="4">
        <v>18096</v>
      </c>
      <c r="D7" s="4">
        <v>5781</v>
      </c>
      <c r="E7" s="4">
        <v>2976</v>
      </c>
      <c r="F7" s="4">
        <v>1191</v>
      </c>
      <c r="G7" s="4">
        <v>257</v>
      </c>
      <c r="H7" s="4">
        <v>713</v>
      </c>
      <c r="I7" s="4">
        <v>911</v>
      </c>
      <c r="J7" s="4">
        <v>55043</v>
      </c>
    </row>
    <row r="8" spans="1:10" x14ac:dyDescent="0.45">
      <c r="A8" s="5">
        <v>2018</v>
      </c>
      <c r="B8" s="4">
        <v>26175</v>
      </c>
      <c r="C8" s="4">
        <v>17626</v>
      </c>
      <c r="D8" s="4">
        <v>6661</v>
      </c>
      <c r="E8" s="4">
        <v>2224</v>
      </c>
      <c r="F8" s="4">
        <v>1196</v>
      </c>
      <c r="G8" s="4">
        <v>263</v>
      </c>
      <c r="H8" s="4">
        <v>828</v>
      </c>
      <c r="I8" s="4">
        <v>1095</v>
      </c>
      <c r="J8" s="4">
        <v>56068</v>
      </c>
    </row>
    <row r="9" spans="1:10" x14ac:dyDescent="0.45">
      <c r="A9" s="5">
        <v>2019</v>
      </c>
      <c r="B9" s="4">
        <v>26701</v>
      </c>
      <c r="C9" s="4">
        <v>19780</v>
      </c>
      <c r="D9" s="4">
        <v>6438</v>
      </c>
      <c r="E9" s="4">
        <v>2314</v>
      </c>
      <c r="F9" s="4">
        <v>1207</v>
      </c>
      <c r="G9" s="4">
        <v>267</v>
      </c>
      <c r="H9" s="4">
        <v>788</v>
      </c>
      <c r="I9" s="4">
        <v>1044</v>
      </c>
      <c r="J9" s="4">
        <v>58539</v>
      </c>
    </row>
    <row r="10" spans="1:10" x14ac:dyDescent="0.45">
      <c r="A10" s="5">
        <v>2020</v>
      </c>
      <c r="B10" s="4">
        <v>26019</v>
      </c>
      <c r="C10" s="4">
        <v>18366</v>
      </c>
      <c r="D10" s="4">
        <v>6800</v>
      </c>
      <c r="E10" s="4">
        <v>1640</v>
      </c>
      <c r="F10" s="4">
        <v>1225</v>
      </c>
      <c r="G10" s="4">
        <v>265</v>
      </c>
      <c r="H10" s="4">
        <v>836</v>
      </c>
      <c r="I10" s="4">
        <v>1145</v>
      </c>
      <c r="J10" s="4">
        <v>56296</v>
      </c>
    </row>
    <row r="11" spans="1:10" x14ac:dyDescent="0.45">
      <c r="A11" s="5">
        <v>2021</v>
      </c>
      <c r="B11" s="4">
        <v>26472</v>
      </c>
      <c r="C11" s="4">
        <v>19082</v>
      </c>
      <c r="D11" s="4">
        <v>6598</v>
      </c>
      <c r="E11" s="4">
        <v>1021</v>
      </c>
      <c r="F11" s="4">
        <v>1420</v>
      </c>
      <c r="G11" s="4">
        <v>311</v>
      </c>
      <c r="H11" s="4">
        <v>839</v>
      </c>
      <c r="I11" s="4">
        <v>943</v>
      </c>
      <c r="J11" s="4">
        <v>56686</v>
      </c>
    </row>
    <row r="12" spans="1:10" x14ac:dyDescent="0.45">
      <c r="A12" s="5">
        <v>2022</v>
      </c>
      <c r="B12" s="4">
        <v>10817</v>
      </c>
      <c r="C12" s="4">
        <v>7197</v>
      </c>
      <c r="D12" s="4">
        <v>2611</v>
      </c>
      <c r="E12" s="4">
        <v>318</v>
      </c>
      <c r="F12" s="4">
        <v>640</v>
      </c>
      <c r="G12" s="4">
        <v>118</v>
      </c>
      <c r="H12" s="4">
        <v>403</v>
      </c>
      <c r="I12" s="4">
        <v>334</v>
      </c>
      <c r="J12" s="4">
        <v>22438</v>
      </c>
    </row>
    <row r="13" spans="1:10" x14ac:dyDescent="0.45">
      <c r="A13" s="5" t="s">
        <v>18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45">
      <c r="A14" s="5" t="s">
        <v>19</v>
      </c>
      <c r="B14" s="4">
        <v>209501</v>
      </c>
      <c r="C14" s="4">
        <v>149213</v>
      </c>
      <c r="D14" s="4">
        <v>47884</v>
      </c>
      <c r="E14" s="4">
        <v>17653</v>
      </c>
      <c r="F14" s="4">
        <v>9702</v>
      </c>
      <c r="G14" s="4">
        <v>2041</v>
      </c>
      <c r="H14" s="4">
        <v>6317</v>
      </c>
      <c r="I14" s="4">
        <v>7784</v>
      </c>
      <c r="J14" s="4">
        <v>450095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7147-7C66-4449-8541-89B45F32AB1B}">
  <dimension ref="A1:W46"/>
  <sheetViews>
    <sheetView zoomScale="57" workbookViewId="0">
      <selection activeCell="T25" sqref="T25"/>
    </sheetView>
  </sheetViews>
  <sheetFormatPr defaultColWidth="10.640625" defaultRowHeight="15.9" x14ac:dyDescent="0.45"/>
  <cols>
    <col min="13" max="13" width="12.35546875" bestFit="1" customWidth="1"/>
    <col min="14" max="15" width="11.640625" bestFit="1" customWidth="1"/>
    <col min="16" max="20" width="11" bestFit="1" customWidth="1"/>
    <col min="21" max="21" width="11.640625" bestFit="1" customWidth="1"/>
  </cols>
  <sheetData>
    <row r="1" spans="1:23" x14ac:dyDescent="0.45">
      <c r="A1" t="s">
        <v>66</v>
      </c>
      <c r="L1" t="s">
        <v>74</v>
      </c>
    </row>
    <row r="2" spans="1:23" s="8" customFormat="1" ht="33" customHeight="1" x14ac:dyDescent="0.45">
      <c r="A2" s="8" t="s">
        <v>17</v>
      </c>
      <c r="B2" s="8" t="s">
        <v>21</v>
      </c>
      <c r="C2" s="8" t="s">
        <v>20</v>
      </c>
      <c r="D2" s="8" t="s">
        <v>22</v>
      </c>
      <c r="E2" s="8" t="s">
        <v>23</v>
      </c>
      <c r="F2" s="8" t="s">
        <v>24</v>
      </c>
      <c r="G2" s="8" t="s">
        <v>25</v>
      </c>
      <c r="H2" s="8" t="s">
        <v>26</v>
      </c>
      <c r="I2" s="8" t="s">
        <v>27</v>
      </c>
      <c r="J2" s="8" t="s">
        <v>28</v>
      </c>
      <c r="L2"/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</row>
    <row r="3" spans="1:23" x14ac:dyDescent="0.45">
      <c r="A3">
        <v>2014</v>
      </c>
      <c r="B3">
        <v>9935</v>
      </c>
      <c r="C3">
        <v>8439</v>
      </c>
      <c r="D3">
        <v>1586</v>
      </c>
      <c r="E3">
        <v>278</v>
      </c>
      <c r="F3">
        <v>659</v>
      </c>
      <c r="G3">
        <v>69</v>
      </c>
      <c r="H3">
        <v>359</v>
      </c>
      <c r="I3">
        <v>602</v>
      </c>
      <c r="J3">
        <v>21927</v>
      </c>
      <c r="V3" s="7"/>
      <c r="W3" s="7"/>
    </row>
    <row r="4" spans="1:23" x14ac:dyDescent="0.45">
      <c r="A4">
        <v>2015</v>
      </c>
      <c r="B4">
        <v>10387</v>
      </c>
      <c r="C4">
        <v>7715</v>
      </c>
      <c r="D4">
        <v>1591</v>
      </c>
      <c r="E4">
        <v>294</v>
      </c>
      <c r="F4">
        <v>794</v>
      </c>
      <c r="G4">
        <v>95</v>
      </c>
      <c r="H4">
        <v>371</v>
      </c>
      <c r="I4">
        <v>651</v>
      </c>
      <c r="J4">
        <v>21898</v>
      </c>
    </row>
    <row r="5" spans="1:23" x14ac:dyDescent="0.45">
      <c r="A5">
        <v>2016</v>
      </c>
      <c r="B5">
        <v>10608</v>
      </c>
      <c r="C5">
        <v>8671</v>
      </c>
      <c r="D5">
        <v>1508</v>
      </c>
      <c r="E5">
        <v>273</v>
      </c>
      <c r="F5">
        <v>879</v>
      </c>
      <c r="G5">
        <v>86</v>
      </c>
      <c r="H5">
        <v>446</v>
      </c>
      <c r="I5">
        <v>683</v>
      </c>
      <c r="J5">
        <v>23154</v>
      </c>
      <c r="U5" s="2"/>
      <c r="V5" s="7"/>
      <c r="W5" s="7"/>
    </row>
    <row r="6" spans="1:23" x14ac:dyDescent="0.45">
      <c r="A6">
        <v>2017</v>
      </c>
      <c r="B6">
        <v>10921</v>
      </c>
      <c r="C6">
        <v>7927</v>
      </c>
      <c r="D6">
        <v>1615</v>
      </c>
      <c r="E6">
        <v>283</v>
      </c>
      <c r="F6">
        <v>1008</v>
      </c>
      <c r="G6">
        <v>98</v>
      </c>
      <c r="H6">
        <v>385</v>
      </c>
      <c r="I6">
        <v>734</v>
      </c>
      <c r="J6">
        <v>22971</v>
      </c>
      <c r="L6" s="10"/>
      <c r="M6" s="7"/>
      <c r="N6" s="7"/>
      <c r="O6" s="7"/>
      <c r="P6" s="7"/>
      <c r="Q6" s="2"/>
      <c r="R6" s="7"/>
      <c r="S6" s="7"/>
      <c r="T6" s="7"/>
      <c r="U6" s="2"/>
      <c r="V6" s="7"/>
      <c r="W6" s="7"/>
    </row>
    <row r="7" spans="1:23" x14ac:dyDescent="0.45">
      <c r="A7">
        <v>2018</v>
      </c>
      <c r="B7">
        <v>12608</v>
      </c>
      <c r="C7">
        <v>8243</v>
      </c>
      <c r="D7">
        <v>1746</v>
      </c>
      <c r="E7">
        <v>990</v>
      </c>
      <c r="F7">
        <v>922</v>
      </c>
      <c r="G7">
        <v>72</v>
      </c>
      <c r="H7">
        <v>463</v>
      </c>
      <c r="I7">
        <v>912</v>
      </c>
      <c r="J7">
        <v>25956</v>
      </c>
      <c r="L7" s="10"/>
      <c r="M7" s="7"/>
      <c r="N7" s="7"/>
      <c r="O7" s="7"/>
      <c r="P7" s="7"/>
      <c r="R7" s="7"/>
      <c r="S7" s="7"/>
      <c r="T7" s="7"/>
      <c r="U7" s="2"/>
      <c r="V7" s="7"/>
      <c r="W7" s="7"/>
    </row>
    <row r="8" spans="1:23" x14ac:dyDescent="0.45">
      <c r="A8">
        <v>2019</v>
      </c>
      <c r="B8">
        <v>11993</v>
      </c>
      <c r="C8">
        <v>9411</v>
      </c>
      <c r="D8">
        <v>1817</v>
      </c>
      <c r="E8">
        <v>1269</v>
      </c>
      <c r="F8">
        <v>835</v>
      </c>
      <c r="G8">
        <v>92</v>
      </c>
      <c r="H8">
        <v>454</v>
      </c>
      <c r="I8">
        <v>790</v>
      </c>
      <c r="J8">
        <v>26661</v>
      </c>
      <c r="L8">
        <v>2019</v>
      </c>
      <c r="M8" s="2">
        <v>12113</v>
      </c>
      <c r="N8" s="2">
        <v>9965</v>
      </c>
      <c r="O8" s="2">
        <v>3620</v>
      </c>
      <c r="P8" s="2">
        <v>1249</v>
      </c>
      <c r="Q8">
        <v>772</v>
      </c>
      <c r="R8">
        <v>153</v>
      </c>
      <c r="S8">
        <v>420</v>
      </c>
      <c r="T8">
        <v>750</v>
      </c>
      <c r="U8" s="2">
        <v>29064</v>
      </c>
      <c r="V8" s="7"/>
      <c r="W8" s="7"/>
    </row>
    <row r="9" spans="1:23" x14ac:dyDescent="0.45">
      <c r="A9">
        <v>2020</v>
      </c>
      <c r="B9">
        <v>11228</v>
      </c>
      <c r="C9">
        <v>8447</v>
      </c>
      <c r="D9">
        <v>1817</v>
      </c>
      <c r="E9">
        <v>916</v>
      </c>
      <c r="F9">
        <v>842</v>
      </c>
      <c r="G9">
        <v>75</v>
      </c>
      <c r="H9">
        <v>468</v>
      </c>
      <c r="I9">
        <v>683</v>
      </c>
      <c r="J9">
        <v>24476</v>
      </c>
      <c r="L9">
        <v>2020</v>
      </c>
      <c r="M9" s="2">
        <v>11233</v>
      </c>
      <c r="N9" s="2">
        <v>8666</v>
      </c>
      <c r="O9" s="2">
        <v>3583</v>
      </c>
      <c r="P9">
        <v>905</v>
      </c>
      <c r="Q9">
        <v>773</v>
      </c>
      <c r="R9">
        <v>134</v>
      </c>
      <c r="S9">
        <v>423</v>
      </c>
      <c r="T9">
        <v>713</v>
      </c>
      <c r="U9" s="2">
        <v>26442</v>
      </c>
      <c r="V9" s="7"/>
      <c r="W9" s="7"/>
    </row>
    <row r="10" spans="1:23" x14ac:dyDescent="0.45">
      <c r="A10">
        <v>2021</v>
      </c>
      <c r="B10">
        <v>11346</v>
      </c>
      <c r="C10">
        <v>8241</v>
      </c>
      <c r="D10">
        <v>1664</v>
      </c>
      <c r="E10">
        <v>564</v>
      </c>
      <c r="F10">
        <v>936</v>
      </c>
      <c r="G10">
        <v>97</v>
      </c>
      <c r="H10">
        <v>456</v>
      </c>
      <c r="I10">
        <v>539</v>
      </c>
      <c r="J10">
        <v>23843</v>
      </c>
      <c r="L10" s="6"/>
      <c r="M10" s="7"/>
      <c r="N10" s="7"/>
      <c r="O10" s="7"/>
      <c r="P10" s="7"/>
      <c r="R10" s="7"/>
      <c r="S10" s="7"/>
      <c r="T10" s="7"/>
      <c r="V10" s="7"/>
      <c r="W10" s="7"/>
    </row>
    <row r="11" spans="1:23" x14ac:dyDescent="0.45">
      <c r="L11" s="6"/>
      <c r="M11" s="7"/>
      <c r="N11" s="7"/>
      <c r="O11" s="7"/>
      <c r="P11" s="7"/>
      <c r="Q11" s="2"/>
      <c r="R11" s="7"/>
      <c r="S11" s="7"/>
      <c r="T11" s="7"/>
      <c r="U11" s="2"/>
      <c r="V11" s="7"/>
      <c r="W11" s="7"/>
    </row>
    <row r="12" spans="1:23" x14ac:dyDescent="0.45">
      <c r="B12" s="9"/>
      <c r="C12" s="9"/>
      <c r="D12" s="9"/>
      <c r="E12" s="9"/>
      <c r="F12" s="9"/>
      <c r="G12" s="9"/>
      <c r="H12" s="9"/>
      <c r="I12" s="9"/>
      <c r="J12" s="9"/>
      <c r="M12" s="8" t="s">
        <v>2</v>
      </c>
      <c r="N12" s="8" t="s">
        <v>3</v>
      </c>
      <c r="O12" s="8" t="s">
        <v>4</v>
      </c>
      <c r="P12" s="8" t="s">
        <v>5</v>
      </c>
      <c r="Q12" s="8" t="s">
        <v>6</v>
      </c>
      <c r="R12" s="8" t="s">
        <v>7</v>
      </c>
      <c r="S12" s="8" t="s">
        <v>8</v>
      </c>
      <c r="T12" s="8" t="s">
        <v>9</v>
      </c>
      <c r="U12" s="8" t="s">
        <v>1</v>
      </c>
      <c r="V12" s="8"/>
      <c r="W12" s="8"/>
    </row>
    <row r="13" spans="1:23" x14ac:dyDescent="0.45">
      <c r="B13" s="9"/>
      <c r="C13" s="9"/>
      <c r="D13" s="9"/>
      <c r="E13" s="9"/>
      <c r="F13" s="9"/>
      <c r="G13" s="9"/>
      <c r="H13" s="9"/>
      <c r="I13" s="9"/>
      <c r="J13" s="9"/>
      <c r="L13" t="s">
        <v>68</v>
      </c>
      <c r="M13" s="7"/>
      <c r="N13" s="7"/>
      <c r="O13" s="7"/>
      <c r="P13" s="7"/>
      <c r="R13" s="7"/>
      <c r="S13" s="7"/>
      <c r="T13" s="7"/>
      <c r="V13" s="7"/>
      <c r="W13" s="7"/>
    </row>
    <row r="14" spans="1:23" x14ac:dyDescent="0.45">
      <c r="B14" s="9"/>
      <c r="C14" s="9"/>
      <c r="D14" s="9"/>
      <c r="E14" s="9"/>
      <c r="F14" s="9"/>
      <c r="G14" s="9"/>
      <c r="H14" s="9"/>
      <c r="I14" s="9"/>
      <c r="J14" s="9"/>
      <c r="L14" s="10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x14ac:dyDescent="0.45">
      <c r="B15" s="9"/>
      <c r="C15" s="9"/>
      <c r="D15" s="9"/>
      <c r="E15" s="9"/>
      <c r="F15" s="9"/>
      <c r="G15" s="9"/>
      <c r="H15" s="9"/>
      <c r="I15" s="9"/>
      <c r="J15" s="9"/>
      <c r="L15" s="10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x14ac:dyDescent="0.45">
      <c r="B16" s="9"/>
      <c r="C16" s="9"/>
      <c r="D16" s="9"/>
      <c r="E16" s="9"/>
      <c r="F16" s="9"/>
      <c r="G16" s="9"/>
      <c r="H16" s="9"/>
      <c r="I16" s="9"/>
      <c r="J16" s="9"/>
      <c r="L16" s="10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x14ac:dyDescent="0.45">
      <c r="B17" s="9"/>
      <c r="C17" s="9"/>
      <c r="D17" s="9"/>
      <c r="E17" s="9"/>
      <c r="F17" s="9"/>
      <c r="G17" s="9"/>
      <c r="H17" s="9"/>
      <c r="I17" s="9"/>
      <c r="J17" s="9"/>
      <c r="L17" s="10">
        <v>2019</v>
      </c>
      <c r="M17" s="11">
        <f>M8/B8-1</f>
        <v>1.0005836738097296E-2</v>
      </c>
      <c r="N17" s="11">
        <f t="shared" ref="N17:U17" si="0">N8/C8-1</f>
        <v>5.8867282966741152E-2</v>
      </c>
      <c r="O17" s="11">
        <f t="shared" si="0"/>
        <v>0.99229499174463398</v>
      </c>
      <c r="P17" s="11">
        <f t="shared" si="0"/>
        <v>-1.5760441292356209E-2</v>
      </c>
      <c r="Q17" s="11">
        <f t="shared" si="0"/>
        <v>-7.5449101796407181E-2</v>
      </c>
      <c r="R17" s="11">
        <f t="shared" si="0"/>
        <v>0.66304347826086962</v>
      </c>
      <c r="S17" s="11">
        <f t="shared" si="0"/>
        <v>-7.4889867841409719E-2</v>
      </c>
      <c r="T17" s="11">
        <f t="shared" si="0"/>
        <v>-5.0632911392405111E-2</v>
      </c>
      <c r="U17" s="11">
        <f t="shared" si="0"/>
        <v>9.013165297625747E-2</v>
      </c>
      <c r="V17" s="11"/>
      <c r="W17" s="11"/>
    </row>
    <row r="18" spans="2:23" x14ac:dyDescent="0.45">
      <c r="B18" s="9"/>
      <c r="C18" s="9"/>
      <c r="D18" s="9"/>
      <c r="E18" s="9"/>
      <c r="F18" s="9"/>
      <c r="G18" s="9"/>
      <c r="H18" s="9"/>
      <c r="I18" s="9"/>
      <c r="J18" s="9"/>
      <c r="L18" s="10">
        <v>2020</v>
      </c>
      <c r="M18" s="11">
        <f>M9/B9-1</f>
        <v>4.4531528322044878E-4</v>
      </c>
      <c r="N18" s="11">
        <f t="shared" ref="N18:U18" si="1">N9/C9-1</f>
        <v>2.5926364389724066E-2</v>
      </c>
      <c r="O18" s="11">
        <f t="shared" si="1"/>
        <v>0.97193175564116685</v>
      </c>
      <c r="P18" s="11">
        <f t="shared" si="1"/>
        <v>-1.2008733624454093E-2</v>
      </c>
      <c r="Q18" s="11">
        <f t="shared" si="1"/>
        <v>-8.1947743467933543E-2</v>
      </c>
      <c r="R18" s="11">
        <f t="shared" si="1"/>
        <v>0.78666666666666663</v>
      </c>
      <c r="S18" s="11">
        <f t="shared" si="1"/>
        <v>-9.6153846153846145E-2</v>
      </c>
      <c r="T18" s="11">
        <f t="shared" si="1"/>
        <v>4.3923865300146359E-2</v>
      </c>
      <c r="U18" s="11">
        <f t="shared" si="1"/>
        <v>8.0323582284687056E-2</v>
      </c>
      <c r="V18" s="11"/>
      <c r="W18" s="11"/>
    </row>
    <row r="19" spans="2:23" x14ac:dyDescent="0.45">
      <c r="B19" s="9"/>
      <c r="C19" s="9"/>
      <c r="D19" s="9"/>
      <c r="E19" s="9"/>
      <c r="F19" s="9"/>
      <c r="G19" s="9"/>
      <c r="H19" s="9"/>
      <c r="I19" s="9"/>
      <c r="J19" s="9"/>
    </row>
    <row r="20" spans="2:23" x14ac:dyDescent="0.45">
      <c r="B20" s="9"/>
      <c r="C20" s="9"/>
      <c r="D20" s="9"/>
      <c r="E20" s="9"/>
      <c r="F20" s="9"/>
      <c r="G20" s="9"/>
      <c r="H20" s="9"/>
      <c r="I20" s="9"/>
      <c r="J20" s="9"/>
    </row>
    <row r="21" spans="2:23" x14ac:dyDescent="0.45">
      <c r="L21" t="s">
        <v>69</v>
      </c>
      <c r="M21" s="10">
        <f>B10*M18</f>
        <v>5.0525472034192118</v>
      </c>
      <c r="N21" s="10">
        <f t="shared" ref="N21:U21" si="2">C10*N18</f>
        <v>213.65916893571602</v>
      </c>
      <c r="O21" s="10">
        <f t="shared" si="2"/>
        <v>1617.2944413869016</v>
      </c>
      <c r="P21" s="10">
        <f t="shared" si="2"/>
        <v>-6.7729257641921086</v>
      </c>
      <c r="Q21" s="10">
        <f t="shared" si="2"/>
        <v>-76.703087885985795</v>
      </c>
      <c r="R21" s="10">
        <f t="shared" si="2"/>
        <v>76.306666666666658</v>
      </c>
      <c r="S21" s="10">
        <f t="shared" si="2"/>
        <v>-43.84615384615384</v>
      </c>
      <c r="T21" s="10">
        <f t="shared" si="2"/>
        <v>23.674963396778889</v>
      </c>
      <c r="U21" s="10">
        <f t="shared" si="2"/>
        <v>1915.1551724137935</v>
      </c>
    </row>
    <row r="24" spans="2:23" x14ac:dyDescent="0.45">
      <c r="L24" t="s">
        <v>70</v>
      </c>
      <c r="M24" s="10">
        <f>B10+M21</f>
        <v>11351.052547203419</v>
      </c>
      <c r="N24" s="10">
        <f t="shared" ref="N24:U24" si="3">C10+N21</f>
        <v>8454.6591689357156</v>
      </c>
      <c r="O24" s="10">
        <f t="shared" si="3"/>
        <v>3281.2944413869018</v>
      </c>
      <c r="P24" s="10">
        <f t="shared" si="3"/>
        <v>557.22707423580789</v>
      </c>
      <c r="Q24" s="10">
        <f t="shared" si="3"/>
        <v>859.29691211401416</v>
      </c>
      <c r="R24" s="10">
        <f t="shared" si="3"/>
        <v>173.30666666666667</v>
      </c>
      <c r="S24" s="10">
        <f t="shared" si="3"/>
        <v>412.15384615384619</v>
      </c>
      <c r="T24" s="10">
        <f>I10+T21</f>
        <v>562.67496339677894</v>
      </c>
      <c r="U24" s="10">
        <f t="shared" si="3"/>
        <v>25758.155172413793</v>
      </c>
    </row>
    <row r="28" spans="2:23" x14ac:dyDescent="0.45">
      <c r="L28" t="s">
        <v>71</v>
      </c>
    </row>
    <row r="30" spans="2:23" x14ac:dyDescent="0.45">
      <c r="L30" s="12"/>
      <c r="M30" s="13"/>
      <c r="N30" s="13"/>
      <c r="O30" s="13"/>
      <c r="P30" s="13"/>
      <c r="Q30" s="14"/>
      <c r="R30" s="13"/>
      <c r="S30" s="13"/>
      <c r="T30" s="13"/>
      <c r="U30" s="14"/>
    </row>
    <row r="31" spans="2:23" x14ac:dyDescent="0.45">
      <c r="L31" s="12">
        <v>2019</v>
      </c>
      <c r="M31" s="2">
        <v>12113</v>
      </c>
      <c r="N31" s="2">
        <v>9965</v>
      </c>
      <c r="O31" s="2">
        <v>3620</v>
      </c>
      <c r="P31" s="2">
        <v>1249</v>
      </c>
      <c r="Q31">
        <v>772</v>
      </c>
      <c r="R31">
        <v>153</v>
      </c>
      <c r="S31">
        <v>420</v>
      </c>
      <c r="T31">
        <v>750</v>
      </c>
      <c r="U31" s="2">
        <v>29064</v>
      </c>
    </row>
    <row r="32" spans="2:23" x14ac:dyDescent="0.45">
      <c r="L32" s="12">
        <v>2020</v>
      </c>
      <c r="M32" s="2">
        <v>11233</v>
      </c>
      <c r="N32" s="2">
        <v>8666</v>
      </c>
      <c r="O32" s="2">
        <v>3583</v>
      </c>
      <c r="P32">
        <v>905</v>
      </c>
      <c r="Q32">
        <v>773</v>
      </c>
      <c r="R32">
        <v>134</v>
      </c>
      <c r="S32">
        <v>423</v>
      </c>
      <c r="T32">
        <v>713</v>
      </c>
      <c r="U32" s="2">
        <v>26442</v>
      </c>
    </row>
    <row r="33" spans="11:21" x14ac:dyDescent="0.45">
      <c r="L33" t="s">
        <v>70</v>
      </c>
      <c r="M33" s="10">
        <v>11351.052547203419</v>
      </c>
      <c r="N33" s="10">
        <v>8454.6591689357156</v>
      </c>
      <c r="O33" s="10">
        <v>3281.2944413869018</v>
      </c>
      <c r="P33" s="10">
        <v>557.22707423580789</v>
      </c>
      <c r="Q33" s="10">
        <v>859.29691211401416</v>
      </c>
      <c r="R33" s="10">
        <v>173.30666666666667</v>
      </c>
      <c r="S33" s="10">
        <v>412.15384615384619</v>
      </c>
      <c r="T33" s="10">
        <v>562.67496339677894</v>
      </c>
      <c r="U33" s="10">
        <f>SUM(M33:T33)</f>
        <v>25651.665620093154</v>
      </c>
    </row>
    <row r="37" spans="11:21" x14ac:dyDescent="0.45">
      <c r="M37" s="11"/>
      <c r="N37" s="11"/>
      <c r="O37" s="11"/>
      <c r="P37" s="11"/>
      <c r="Q37" s="11"/>
      <c r="R37" s="11"/>
      <c r="S37" s="11"/>
      <c r="T37" s="11"/>
      <c r="U37" s="11"/>
    </row>
    <row r="41" spans="11:21" x14ac:dyDescent="0.45">
      <c r="N41" s="2"/>
      <c r="O41" s="2"/>
      <c r="P41" s="2"/>
      <c r="Q41" s="2"/>
    </row>
    <row r="42" spans="11:21" x14ac:dyDescent="0.45">
      <c r="N42" s="2"/>
      <c r="O42" s="2"/>
      <c r="P42" s="2"/>
    </row>
    <row r="43" spans="11:21" x14ac:dyDescent="0.45">
      <c r="K43" s="2"/>
      <c r="L43" s="2"/>
    </row>
    <row r="44" spans="11:21" x14ac:dyDescent="0.45">
      <c r="K44" s="2"/>
      <c r="L44" s="2"/>
    </row>
    <row r="45" spans="11:21" x14ac:dyDescent="0.45">
      <c r="K45" s="2"/>
      <c r="L45" s="2"/>
    </row>
    <row r="46" spans="11:21" x14ac:dyDescent="0.45">
      <c r="L4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E2052-4B2D-634C-9AE4-3B508B34ECCA}">
  <dimension ref="A1:N125"/>
  <sheetViews>
    <sheetView topLeftCell="A110" zoomScale="81" workbookViewId="0">
      <selection activeCell="L126" sqref="L126"/>
    </sheetView>
  </sheetViews>
  <sheetFormatPr defaultColWidth="10.640625" defaultRowHeight="15.9" x14ac:dyDescent="0.45"/>
  <cols>
    <col min="3" max="3" width="22.85546875" customWidth="1"/>
  </cols>
  <sheetData>
    <row r="1" spans="1:12" x14ac:dyDescent="0.45">
      <c r="A1" t="s">
        <v>76</v>
      </c>
    </row>
    <row r="4" spans="1:12" x14ac:dyDescent="0.45">
      <c r="D4" t="s">
        <v>0</v>
      </c>
      <c r="L4" t="s">
        <v>1</v>
      </c>
    </row>
    <row r="5" spans="1:12" x14ac:dyDescent="0.45"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</row>
    <row r="6" spans="1:12" x14ac:dyDescent="0.45"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</row>
    <row r="7" spans="1:12" x14ac:dyDescent="0.45">
      <c r="A7" t="s">
        <v>77</v>
      </c>
      <c r="B7" t="s">
        <v>78</v>
      </c>
      <c r="C7">
        <v>2019</v>
      </c>
      <c r="D7" s="2">
        <v>32206</v>
      </c>
      <c r="E7" s="2">
        <v>20630</v>
      </c>
      <c r="F7" s="2">
        <v>6703</v>
      </c>
      <c r="G7" s="2">
        <v>3256</v>
      </c>
      <c r="H7" s="2">
        <v>3570</v>
      </c>
      <c r="I7">
        <v>310</v>
      </c>
      <c r="J7">
        <v>819</v>
      </c>
      <c r="K7" s="2">
        <v>1275</v>
      </c>
      <c r="L7" s="2">
        <v>68769</v>
      </c>
    </row>
    <row r="8" spans="1:12" x14ac:dyDescent="0.45">
      <c r="C8">
        <v>2020</v>
      </c>
      <c r="D8" s="2">
        <v>33643</v>
      </c>
      <c r="E8" s="2">
        <v>23429</v>
      </c>
      <c r="F8" s="2">
        <v>8265</v>
      </c>
      <c r="G8" s="2">
        <v>3608</v>
      </c>
      <c r="H8" s="2">
        <v>4226</v>
      </c>
      <c r="I8">
        <v>399</v>
      </c>
      <c r="J8">
        <v>979</v>
      </c>
      <c r="K8" s="2">
        <v>1612</v>
      </c>
      <c r="L8" s="2">
        <v>76161</v>
      </c>
    </row>
    <row r="9" spans="1:12" x14ac:dyDescent="0.45">
      <c r="C9">
        <v>2021</v>
      </c>
      <c r="D9" s="2">
        <v>34236</v>
      </c>
      <c r="E9" s="2">
        <v>24359</v>
      </c>
      <c r="F9" s="2">
        <v>8687</v>
      </c>
      <c r="G9" s="2">
        <v>3829</v>
      </c>
      <c r="H9" s="2">
        <v>4584</v>
      </c>
      <c r="I9">
        <v>415</v>
      </c>
      <c r="J9" s="2">
        <v>1166</v>
      </c>
      <c r="K9" s="2">
        <v>1656</v>
      </c>
      <c r="L9" s="2">
        <v>78932</v>
      </c>
    </row>
    <row r="10" spans="1:12" x14ac:dyDescent="0.45">
      <c r="C10" t="s">
        <v>1</v>
      </c>
      <c r="D10" s="2">
        <v>100085</v>
      </c>
      <c r="E10" s="2">
        <v>68418</v>
      </c>
      <c r="F10" s="2">
        <v>23655</v>
      </c>
      <c r="G10" s="2">
        <v>10693</v>
      </c>
      <c r="H10" s="2">
        <v>12380</v>
      </c>
      <c r="I10" s="2">
        <v>1124</v>
      </c>
      <c r="J10" s="2">
        <v>2964</v>
      </c>
      <c r="K10" s="2">
        <v>4543</v>
      </c>
      <c r="L10" s="2">
        <v>223862</v>
      </c>
    </row>
    <row r="11" spans="1:12" x14ac:dyDescent="0.45">
      <c r="B11" t="s">
        <v>79</v>
      </c>
      <c r="C11">
        <v>2019</v>
      </c>
      <c r="D11">
        <v>6</v>
      </c>
      <c r="E11">
        <v>15</v>
      </c>
      <c r="F11">
        <v>23</v>
      </c>
      <c r="G11">
        <v>1</v>
      </c>
      <c r="H11">
        <v>13</v>
      </c>
      <c r="I11">
        <v>0</v>
      </c>
      <c r="J11">
        <v>0</v>
      </c>
      <c r="K11">
        <v>0</v>
      </c>
      <c r="L11">
        <v>58</v>
      </c>
    </row>
    <row r="12" spans="1:12" x14ac:dyDescent="0.45">
      <c r="C12">
        <v>2020</v>
      </c>
      <c r="D12">
        <v>8</v>
      </c>
      <c r="E12">
        <v>15</v>
      </c>
      <c r="F12">
        <v>27</v>
      </c>
      <c r="G12">
        <v>1</v>
      </c>
      <c r="H12">
        <v>11</v>
      </c>
      <c r="I12">
        <v>0</v>
      </c>
      <c r="J12">
        <v>0</v>
      </c>
      <c r="K12">
        <v>0</v>
      </c>
      <c r="L12">
        <v>62</v>
      </c>
    </row>
    <row r="13" spans="1:12" x14ac:dyDescent="0.45">
      <c r="C13">
        <v>2021</v>
      </c>
      <c r="D13">
        <v>36</v>
      </c>
      <c r="E13">
        <v>15</v>
      </c>
      <c r="F13">
        <v>27</v>
      </c>
      <c r="G13">
        <v>3</v>
      </c>
      <c r="H13">
        <v>15</v>
      </c>
      <c r="I13">
        <v>3</v>
      </c>
      <c r="J13">
        <v>0</v>
      </c>
      <c r="K13">
        <v>0</v>
      </c>
      <c r="L13">
        <v>99</v>
      </c>
    </row>
    <row r="14" spans="1:12" x14ac:dyDescent="0.45">
      <c r="C14" t="s">
        <v>1</v>
      </c>
      <c r="D14">
        <v>50</v>
      </c>
      <c r="E14">
        <v>45</v>
      </c>
      <c r="F14">
        <v>77</v>
      </c>
      <c r="G14">
        <v>5</v>
      </c>
      <c r="H14">
        <v>39</v>
      </c>
      <c r="I14">
        <v>3</v>
      </c>
      <c r="J14">
        <v>0</v>
      </c>
      <c r="K14">
        <v>0</v>
      </c>
      <c r="L14">
        <v>219</v>
      </c>
    </row>
    <row r="15" spans="1:12" x14ac:dyDescent="0.45">
      <c r="B15" t="s">
        <v>1</v>
      </c>
      <c r="C15">
        <v>2019</v>
      </c>
      <c r="D15" s="2">
        <v>32212</v>
      </c>
      <c r="E15" s="2">
        <v>20645</v>
      </c>
      <c r="F15" s="2">
        <v>6726</v>
      </c>
      <c r="G15" s="2">
        <v>3257</v>
      </c>
      <c r="H15" s="2">
        <v>3583</v>
      </c>
      <c r="I15">
        <v>310</v>
      </c>
      <c r="J15">
        <v>819</v>
      </c>
      <c r="K15" s="2">
        <v>1275</v>
      </c>
      <c r="L15" s="2">
        <v>68827</v>
      </c>
    </row>
    <row r="16" spans="1:12" x14ac:dyDescent="0.45">
      <c r="C16">
        <v>2020</v>
      </c>
      <c r="D16" s="2">
        <v>33651</v>
      </c>
      <c r="E16" s="2">
        <v>23444</v>
      </c>
      <c r="F16" s="2">
        <v>8292</v>
      </c>
      <c r="G16" s="2">
        <v>3609</v>
      </c>
      <c r="H16" s="2">
        <v>4237</v>
      </c>
      <c r="I16">
        <v>399</v>
      </c>
      <c r="J16">
        <v>979</v>
      </c>
      <c r="K16" s="2">
        <v>1612</v>
      </c>
      <c r="L16" s="2">
        <v>76223</v>
      </c>
    </row>
    <row r="17" spans="1:12" x14ac:dyDescent="0.45">
      <c r="C17">
        <v>2021</v>
      </c>
      <c r="D17" s="2">
        <v>34272</v>
      </c>
      <c r="E17" s="2">
        <v>24374</v>
      </c>
      <c r="F17" s="2">
        <v>8714</v>
      </c>
      <c r="G17" s="2">
        <v>3832</v>
      </c>
      <c r="H17" s="2">
        <v>4599</v>
      </c>
      <c r="I17">
        <v>418</v>
      </c>
      <c r="J17" s="2">
        <v>1166</v>
      </c>
      <c r="K17" s="2">
        <v>1656</v>
      </c>
      <c r="L17" s="2">
        <v>79031</v>
      </c>
    </row>
    <row r="18" spans="1:12" x14ac:dyDescent="0.45">
      <c r="C18" t="s">
        <v>1</v>
      </c>
      <c r="D18" s="2">
        <v>100135</v>
      </c>
      <c r="E18" s="2">
        <v>68463</v>
      </c>
      <c r="F18" s="2">
        <v>23732</v>
      </c>
      <c r="G18" s="2">
        <v>10698</v>
      </c>
      <c r="H18" s="2">
        <v>12419</v>
      </c>
      <c r="I18" s="2">
        <v>1127</v>
      </c>
      <c r="J18" s="2">
        <v>2964</v>
      </c>
      <c r="K18" s="2">
        <v>4543</v>
      </c>
      <c r="L18" s="2">
        <v>224081</v>
      </c>
    </row>
    <row r="19" spans="1:12" x14ac:dyDescent="0.45">
      <c r="A19" t="s">
        <v>80</v>
      </c>
      <c r="B19" t="s">
        <v>78</v>
      </c>
      <c r="C19">
        <v>2019</v>
      </c>
      <c r="D19">
        <v>819</v>
      </c>
      <c r="E19">
        <v>269</v>
      </c>
      <c r="F19">
        <v>114</v>
      </c>
      <c r="G19">
        <v>39</v>
      </c>
      <c r="H19">
        <v>161</v>
      </c>
      <c r="I19">
        <v>16</v>
      </c>
      <c r="J19">
        <v>3</v>
      </c>
      <c r="K19">
        <v>6</v>
      </c>
      <c r="L19" s="2">
        <v>1427</v>
      </c>
    </row>
    <row r="20" spans="1:12" x14ac:dyDescent="0.45">
      <c r="C20">
        <v>2020</v>
      </c>
      <c r="D20">
        <v>690</v>
      </c>
      <c r="E20">
        <v>293</v>
      </c>
      <c r="F20">
        <v>100</v>
      </c>
      <c r="G20">
        <v>37</v>
      </c>
      <c r="H20">
        <v>117</v>
      </c>
      <c r="I20">
        <v>14</v>
      </c>
      <c r="J20">
        <v>0</v>
      </c>
      <c r="K20">
        <v>4</v>
      </c>
      <c r="L20" s="2">
        <v>1255</v>
      </c>
    </row>
    <row r="21" spans="1:12" x14ac:dyDescent="0.45">
      <c r="C21">
        <v>2021</v>
      </c>
      <c r="D21">
        <v>528</v>
      </c>
      <c r="E21">
        <v>227</v>
      </c>
      <c r="F21">
        <v>85</v>
      </c>
      <c r="G21">
        <v>38</v>
      </c>
      <c r="H21">
        <v>110</v>
      </c>
      <c r="I21">
        <v>9</v>
      </c>
      <c r="J21">
        <v>0</v>
      </c>
      <c r="K21">
        <v>7</v>
      </c>
      <c r="L21" s="2">
        <v>1004</v>
      </c>
    </row>
    <row r="22" spans="1:12" x14ac:dyDescent="0.45">
      <c r="C22" t="s">
        <v>1</v>
      </c>
      <c r="D22" s="2">
        <v>2037</v>
      </c>
      <c r="E22">
        <v>789</v>
      </c>
      <c r="F22">
        <v>299</v>
      </c>
      <c r="G22">
        <v>114</v>
      </c>
      <c r="H22">
        <v>388</v>
      </c>
      <c r="I22">
        <v>39</v>
      </c>
      <c r="J22">
        <v>3</v>
      </c>
      <c r="K22">
        <v>17</v>
      </c>
      <c r="L22" s="2">
        <v>3686</v>
      </c>
    </row>
    <row r="23" spans="1:12" x14ac:dyDescent="0.45">
      <c r="B23" t="s">
        <v>1</v>
      </c>
      <c r="C23">
        <v>2019</v>
      </c>
      <c r="D23">
        <v>819</v>
      </c>
      <c r="E23">
        <v>269</v>
      </c>
      <c r="F23">
        <v>114</v>
      </c>
      <c r="G23">
        <v>39</v>
      </c>
      <c r="H23">
        <v>161</v>
      </c>
      <c r="I23">
        <v>16</v>
      </c>
      <c r="J23">
        <v>3</v>
      </c>
      <c r="K23">
        <v>6</v>
      </c>
      <c r="L23" s="2">
        <v>1427</v>
      </c>
    </row>
    <row r="24" spans="1:12" x14ac:dyDescent="0.45">
      <c r="C24">
        <v>2020</v>
      </c>
      <c r="D24">
        <v>690</v>
      </c>
      <c r="E24">
        <v>293</v>
      </c>
      <c r="F24">
        <v>100</v>
      </c>
      <c r="G24">
        <v>37</v>
      </c>
      <c r="H24">
        <v>117</v>
      </c>
      <c r="I24">
        <v>14</v>
      </c>
      <c r="J24">
        <v>0</v>
      </c>
      <c r="K24">
        <v>4</v>
      </c>
      <c r="L24" s="2">
        <v>1255</v>
      </c>
    </row>
    <row r="25" spans="1:12" x14ac:dyDescent="0.45">
      <c r="C25">
        <v>2021</v>
      </c>
      <c r="D25">
        <v>528</v>
      </c>
      <c r="E25">
        <v>227</v>
      </c>
      <c r="F25">
        <v>85</v>
      </c>
      <c r="G25">
        <v>38</v>
      </c>
      <c r="H25">
        <v>110</v>
      </c>
      <c r="I25">
        <v>9</v>
      </c>
      <c r="J25">
        <v>0</v>
      </c>
      <c r="K25">
        <v>7</v>
      </c>
      <c r="L25" s="2">
        <v>1004</v>
      </c>
    </row>
    <row r="26" spans="1:12" x14ac:dyDescent="0.45">
      <c r="C26" t="s">
        <v>1</v>
      </c>
      <c r="D26" s="2">
        <v>2037</v>
      </c>
      <c r="E26">
        <v>789</v>
      </c>
      <c r="F26">
        <v>299</v>
      </c>
      <c r="G26">
        <v>114</v>
      </c>
      <c r="H26">
        <v>388</v>
      </c>
      <c r="I26">
        <v>39</v>
      </c>
      <c r="J26">
        <v>3</v>
      </c>
      <c r="K26">
        <v>17</v>
      </c>
      <c r="L26" s="2">
        <v>3686</v>
      </c>
    </row>
    <row r="27" spans="1:12" x14ac:dyDescent="0.45">
      <c r="A27" t="s">
        <v>81</v>
      </c>
      <c r="B27" t="s">
        <v>78</v>
      </c>
      <c r="C27">
        <v>2019</v>
      </c>
      <c r="D27" s="2">
        <v>15190</v>
      </c>
      <c r="E27" s="2">
        <v>7241</v>
      </c>
      <c r="F27" s="2">
        <v>3300</v>
      </c>
      <c r="G27">
        <v>428</v>
      </c>
      <c r="H27" s="2">
        <v>1866</v>
      </c>
      <c r="I27">
        <v>31</v>
      </c>
      <c r="J27" s="2">
        <v>1036</v>
      </c>
      <c r="K27">
        <v>62</v>
      </c>
      <c r="L27" s="2">
        <v>29154</v>
      </c>
    </row>
    <row r="28" spans="1:12" x14ac:dyDescent="0.45">
      <c r="C28">
        <v>2020</v>
      </c>
      <c r="D28" s="2">
        <v>15271</v>
      </c>
      <c r="E28" s="2">
        <v>8271</v>
      </c>
      <c r="F28" s="2">
        <v>3659</v>
      </c>
      <c r="G28">
        <v>516</v>
      </c>
      <c r="H28" s="2">
        <v>2557</v>
      </c>
      <c r="I28">
        <v>47</v>
      </c>
      <c r="J28">
        <v>802</v>
      </c>
      <c r="K28">
        <v>52</v>
      </c>
      <c r="L28" s="2">
        <v>31175</v>
      </c>
    </row>
    <row r="29" spans="1:12" x14ac:dyDescent="0.45">
      <c r="C29">
        <v>2021</v>
      </c>
      <c r="D29" s="2">
        <v>14171</v>
      </c>
      <c r="E29" s="2">
        <v>7916</v>
      </c>
      <c r="F29" s="2">
        <v>3714</v>
      </c>
      <c r="G29">
        <v>563</v>
      </c>
      <c r="H29" s="2">
        <v>2640</v>
      </c>
      <c r="I29">
        <v>64</v>
      </c>
      <c r="J29">
        <v>729</v>
      </c>
      <c r="K29">
        <v>96</v>
      </c>
      <c r="L29" s="2">
        <v>29893</v>
      </c>
    </row>
    <row r="30" spans="1:12" x14ac:dyDescent="0.45">
      <c r="C30" t="s">
        <v>1</v>
      </c>
      <c r="D30" s="2">
        <v>44632</v>
      </c>
      <c r="E30" s="2">
        <v>23428</v>
      </c>
      <c r="F30" s="2">
        <v>10673</v>
      </c>
      <c r="G30" s="2">
        <v>1507</v>
      </c>
      <c r="H30" s="2">
        <v>7063</v>
      </c>
      <c r="I30">
        <v>142</v>
      </c>
      <c r="J30" s="2">
        <v>2567</v>
      </c>
      <c r="K30">
        <v>210</v>
      </c>
      <c r="L30" s="2">
        <v>90222</v>
      </c>
    </row>
    <row r="31" spans="1:12" x14ac:dyDescent="0.45">
      <c r="B31" t="s">
        <v>79</v>
      </c>
      <c r="C31">
        <v>2019</v>
      </c>
      <c r="D31">
        <v>10</v>
      </c>
      <c r="E31">
        <v>5</v>
      </c>
      <c r="F31">
        <v>12</v>
      </c>
      <c r="G31">
        <v>0</v>
      </c>
      <c r="H31">
        <v>7</v>
      </c>
      <c r="I31">
        <v>0</v>
      </c>
      <c r="J31">
        <v>0</v>
      </c>
      <c r="K31">
        <v>0</v>
      </c>
      <c r="L31">
        <v>34</v>
      </c>
    </row>
    <row r="32" spans="1:12" x14ac:dyDescent="0.45">
      <c r="C32">
        <v>2020</v>
      </c>
      <c r="D32">
        <v>9</v>
      </c>
      <c r="E32">
        <v>6</v>
      </c>
      <c r="F32">
        <v>6</v>
      </c>
      <c r="G32">
        <v>0</v>
      </c>
      <c r="H32">
        <v>6</v>
      </c>
      <c r="I32">
        <v>0</v>
      </c>
      <c r="J32">
        <v>0</v>
      </c>
      <c r="K32">
        <v>0</v>
      </c>
      <c r="L32">
        <v>27</v>
      </c>
    </row>
    <row r="33" spans="1:12" x14ac:dyDescent="0.45">
      <c r="C33">
        <v>2021</v>
      </c>
      <c r="D33">
        <v>5</v>
      </c>
      <c r="E33">
        <v>7</v>
      </c>
      <c r="F33">
        <v>10</v>
      </c>
      <c r="G33">
        <v>0</v>
      </c>
      <c r="H33">
        <v>5</v>
      </c>
      <c r="I33">
        <v>0</v>
      </c>
      <c r="J33">
        <v>0</v>
      </c>
      <c r="K33">
        <v>0</v>
      </c>
      <c r="L33">
        <v>27</v>
      </c>
    </row>
    <row r="34" spans="1:12" x14ac:dyDescent="0.45">
      <c r="C34" t="s">
        <v>1</v>
      </c>
      <c r="D34">
        <v>24</v>
      </c>
      <c r="E34">
        <v>18</v>
      </c>
      <c r="F34">
        <v>28</v>
      </c>
      <c r="G34">
        <v>0</v>
      </c>
      <c r="H34">
        <v>18</v>
      </c>
      <c r="I34">
        <v>0</v>
      </c>
      <c r="J34">
        <v>0</v>
      </c>
      <c r="K34">
        <v>0</v>
      </c>
      <c r="L34">
        <v>88</v>
      </c>
    </row>
    <row r="35" spans="1:12" x14ac:dyDescent="0.45">
      <c r="B35" t="s">
        <v>1</v>
      </c>
      <c r="C35">
        <v>2019</v>
      </c>
      <c r="D35" s="2">
        <v>15200</v>
      </c>
      <c r="E35" s="2">
        <v>7246</v>
      </c>
      <c r="F35" s="2">
        <v>3312</v>
      </c>
      <c r="G35">
        <v>428</v>
      </c>
      <c r="H35" s="2">
        <v>1873</v>
      </c>
      <c r="I35">
        <v>31</v>
      </c>
      <c r="J35" s="2">
        <v>1036</v>
      </c>
      <c r="K35">
        <v>62</v>
      </c>
      <c r="L35" s="2">
        <v>29188</v>
      </c>
    </row>
    <row r="36" spans="1:12" x14ac:dyDescent="0.45">
      <c r="C36">
        <v>2020</v>
      </c>
      <c r="D36" s="2">
        <v>15280</v>
      </c>
      <c r="E36" s="2">
        <v>8277</v>
      </c>
      <c r="F36" s="2">
        <v>3665</v>
      </c>
      <c r="G36">
        <v>516</v>
      </c>
      <c r="H36" s="2">
        <v>2563</v>
      </c>
      <c r="I36">
        <v>47</v>
      </c>
      <c r="J36">
        <v>802</v>
      </c>
      <c r="K36">
        <v>52</v>
      </c>
      <c r="L36" s="2">
        <v>31202</v>
      </c>
    </row>
    <row r="37" spans="1:12" x14ac:dyDescent="0.45">
      <c r="C37">
        <v>2021</v>
      </c>
      <c r="D37" s="2">
        <v>14176</v>
      </c>
      <c r="E37" s="2">
        <v>7923</v>
      </c>
      <c r="F37" s="2">
        <v>3724</v>
      </c>
      <c r="G37">
        <v>563</v>
      </c>
      <c r="H37" s="2">
        <v>2645</v>
      </c>
      <c r="I37">
        <v>64</v>
      </c>
      <c r="J37">
        <v>729</v>
      </c>
      <c r="K37">
        <v>96</v>
      </c>
      <c r="L37" s="2">
        <v>29920</v>
      </c>
    </row>
    <row r="38" spans="1:12" x14ac:dyDescent="0.45">
      <c r="C38" t="s">
        <v>1</v>
      </c>
      <c r="D38" s="2">
        <v>44656</v>
      </c>
      <c r="E38" s="2">
        <v>23446</v>
      </c>
      <c r="F38" s="2">
        <v>10701</v>
      </c>
      <c r="G38" s="2">
        <v>1507</v>
      </c>
      <c r="H38" s="2">
        <v>7081</v>
      </c>
      <c r="I38">
        <v>142</v>
      </c>
      <c r="J38" s="2">
        <v>2567</v>
      </c>
      <c r="K38">
        <v>210</v>
      </c>
      <c r="L38" s="2">
        <v>90310</v>
      </c>
    </row>
    <row r="39" spans="1:12" x14ac:dyDescent="0.45">
      <c r="A39" t="s">
        <v>82</v>
      </c>
      <c r="B39" t="s">
        <v>78</v>
      </c>
      <c r="C39">
        <v>2019</v>
      </c>
      <c r="D39" s="2">
        <v>3621</v>
      </c>
      <c r="E39" s="2">
        <v>1384</v>
      </c>
      <c r="F39">
        <v>780</v>
      </c>
      <c r="G39">
        <v>116</v>
      </c>
      <c r="H39">
        <v>523</v>
      </c>
      <c r="I39">
        <v>15</v>
      </c>
      <c r="J39">
        <v>89</v>
      </c>
      <c r="K39">
        <v>17</v>
      </c>
      <c r="L39" s="2">
        <v>6545</v>
      </c>
    </row>
    <row r="40" spans="1:12" x14ac:dyDescent="0.45">
      <c r="C40">
        <v>2020</v>
      </c>
      <c r="D40" s="2">
        <v>3440</v>
      </c>
      <c r="E40" s="2">
        <v>1249</v>
      </c>
      <c r="F40">
        <v>703</v>
      </c>
      <c r="G40">
        <v>96</v>
      </c>
      <c r="H40">
        <v>392</v>
      </c>
      <c r="I40">
        <v>13</v>
      </c>
      <c r="J40">
        <v>70</v>
      </c>
      <c r="K40">
        <v>13</v>
      </c>
      <c r="L40" s="2">
        <v>5976</v>
      </c>
    </row>
    <row r="41" spans="1:12" x14ac:dyDescent="0.45">
      <c r="C41">
        <v>2021</v>
      </c>
      <c r="D41" s="2">
        <v>3168</v>
      </c>
      <c r="E41" s="2">
        <v>1124</v>
      </c>
      <c r="F41">
        <v>524</v>
      </c>
      <c r="G41">
        <v>116</v>
      </c>
      <c r="H41">
        <v>359</v>
      </c>
      <c r="I41">
        <v>6</v>
      </c>
      <c r="J41">
        <v>70</v>
      </c>
      <c r="K41">
        <v>12</v>
      </c>
      <c r="L41" s="2">
        <v>5379</v>
      </c>
    </row>
    <row r="42" spans="1:12" x14ac:dyDescent="0.45">
      <c r="C42" t="s">
        <v>1</v>
      </c>
      <c r="D42" s="2">
        <v>10229</v>
      </c>
      <c r="E42" s="2">
        <v>3757</v>
      </c>
      <c r="F42" s="2">
        <v>2007</v>
      </c>
      <c r="G42">
        <v>328</v>
      </c>
      <c r="H42" s="2">
        <v>1274</v>
      </c>
      <c r="I42">
        <v>34</v>
      </c>
      <c r="J42">
        <v>229</v>
      </c>
      <c r="K42">
        <v>42</v>
      </c>
      <c r="L42" s="2">
        <v>17900</v>
      </c>
    </row>
    <row r="43" spans="1:12" x14ac:dyDescent="0.45">
      <c r="B43" t="s">
        <v>79</v>
      </c>
      <c r="C43">
        <v>2019</v>
      </c>
      <c r="D43">
        <v>7</v>
      </c>
      <c r="E43">
        <v>2</v>
      </c>
      <c r="F43">
        <v>4</v>
      </c>
      <c r="G43">
        <v>0</v>
      </c>
      <c r="H43">
        <v>0</v>
      </c>
      <c r="I43">
        <v>0</v>
      </c>
      <c r="J43">
        <v>0</v>
      </c>
      <c r="K43">
        <v>0</v>
      </c>
      <c r="L43">
        <v>13</v>
      </c>
    </row>
    <row r="44" spans="1:12" x14ac:dyDescent="0.45">
      <c r="C44">
        <v>2020</v>
      </c>
      <c r="D44">
        <v>10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11</v>
      </c>
    </row>
    <row r="45" spans="1:12" x14ac:dyDescent="0.45">
      <c r="C45">
        <v>2021</v>
      </c>
      <c r="D45">
        <v>9</v>
      </c>
      <c r="E45">
        <v>1</v>
      </c>
      <c r="F45">
        <v>0</v>
      </c>
      <c r="G45">
        <v>3</v>
      </c>
      <c r="H45">
        <v>2</v>
      </c>
      <c r="I45">
        <v>0</v>
      </c>
      <c r="J45">
        <v>0</v>
      </c>
      <c r="K45">
        <v>0</v>
      </c>
      <c r="L45">
        <v>15</v>
      </c>
    </row>
    <row r="46" spans="1:12" x14ac:dyDescent="0.45">
      <c r="C46" t="s">
        <v>1</v>
      </c>
      <c r="D46">
        <v>26</v>
      </c>
      <c r="E46">
        <v>3</v>
      </c>
      <c r="F46">
        <v>4</v>
      </c>
      <c r="G46">
        <v>3</v>
      </c>
      <c r="H46">
        <v>3</v>
      </c>
      <c r="I46">
        <v>0</v>
      </c>
      <c r="J46">
        <v>0</v>
      </c>
      <c r="K46">
        <v>0</v>
      </c>
      <c r="L46">
        <v>39</v>
      </c>
    </row>
    <row r="47" spans="1:12" x14ac:dyDescent="0.45">
      <c r="B47" t="s">
        <v>1</v>
      </c>
      <c r="C47">
        <v>2019</v>
      </c>
      <c r="D47" s="2">
        <v>3628</v>
      </c>
      <c r="E47" s="2">
        <v>1386</v>
      </c>
      <c r="F47">
        <v>784</v>
      </c>
      <c r="G47">
        <v>116</v>
      </c>
      <c r="H47">
        <v>523</v>
      </c>
      <c r="I47">
        <v>15</v>
      </c>
      <c r="J47">
        <v>89</v>
      </c>
      <c r="K47">
        <v>17</v>
      </c>
      <c r="L47" s="2">
        <v>6558</v>
      </c>
    </row>
    <row r="48" spans="1:12" x14ac:dyDescent="0.45">
      <c r="C48">
        <v>2020</v>
      </c>
      <c r="D48" s="2">
        <v>3450</v>
      </c>
      <c r="E48" s="2">
        <v>1249</v>
      </c>
      <c r="F48">
        <v>703</v>
      </c>
      <c r="G48">
        <v>96</v>
      </c>
      <c r="H48">
        <v>393</v>
      </c>
      <c r="I48">
        <v>13</v>
      </c>
      <c r="J48">
        <v>70</v>
      </c>
      <c r="K48">
        <v>13</v>
      </c>
      <c r="L48" s="2">
        <v>5987</v>
      </c>
    </row>
    <row r="49" spans="1:12" x14ac:dyDescent="0.45">
      <c r="C49">
        <v>2021</v>
      </c>
      <c r="D49" s="2">
        <v>3177</v>
      </c>
      <c r="E49" s="2">
        <v>1125</v>
      </c>
      <c r="F49">
        <v>524</v>
      </c>
      <c r="G49">
        <v>119</v>
      </c>
      <c r="H49">
        <v>361</v>
      </c>
      <c r="I49">
        <v>6</v>
      </c>
      <c r="J49">
        <v>70</v>
      </c>
      <c r="K49">
        <v>12</v>
      </c>
      <c r="L49" s="2">
        <v>5394</v>
      </c>
    </row>
    <row r="50" spans="1:12" x14ac:dyDescent="0.45">
      <c r="C50" t="s">
        <v>1</v>
      </c>
      <c r="D50" s="2">
        <v>10255</v>
      </c>
      <c r="E50" s="2">
        <v>3760</v>
      </c>
      <c r="F50" s="2">
        <v>2011</v>
      </c>
      <c r="G50">
        <v>331</v>
      </c>
      <c r="H50" s="2">
        <v>1277</v>
      </c>
      <c r="I50">
        <v>34</v>
      </c>
      <c r="J50">
        <v>229</v>
      </c>
      <c r="K50">
        <v>42</v>
      </c>
      <c r="L50" s="2">
        <v>17939</v>
      </c>
    </row>
    <row r="51" spans="1:12" x14ac:dyDescent="0.45">
      <c r="A51" t="s">
        <v>83</v>
      </c>
      <c r="B51" t="s">
        <v>78</v>
      </c>
      <c r="C51">
        <v>2019</v>
      </c>
      <c r="D51" s="2">
        <v>2342</v>
      </c>
      <c r="E51" s="2">
        <v>1246</v>
      </c>
      <c r="F51">
        <v>242</v>
      </c>
      <c r="G51">
        <v>207</v>
      </c>
      <c r="H51">
        <v>220</v>
      </c>
      <c r="I51">
        <v>31</v>
      </c>
      <c r="J51">
        <v>56</v>
      </c>
      <c r="K51">
        <v>23</v>
      </c>
      <c r="L51" s="2">
        <v>4367</v>
      </c>
    </row>
    <row r="52" spans="1:12" x14ac:dyDescent="0.45">
      <c r="C52">
        <v>2020</v>
      </c>
      <c r="D52" s="2">
        <v>2185</v>
      </c>
      <c r="E52" s="2">
        <v>1335</v>
      </c>
      <c r="F52">
        <v>249</v>
      </c>
      <c r="G52">
        <v>252</v>
      </c>
      <c r="H52">
        <v>238</v>
      </c>
      <c r="I52">
        <v>21</v>
      </c>
      <c r="J52">
        <v>73</v>
      </c>
      <c r="K52">
        <v>14</v>
      </c>
      <c r="L52" s="2">
        <v>4367</v>
      </c>
    </row>
    <row r="53" spans="1:12" x14ac:dyDescent="0.45">
      <c r="C53">
        <v>2021</v>
      </c>
      <c r="D53" s="2">
        <v>2044</v>
      </c>
      <c r="E53" s="2">
        <v>1277</v>
      </c>
      <c r="F53">
        <v>258</v>
      </c>
      <c r="G53">
        <v>193</v>
      </c>
      <c r="H53">
        <v>305</v>
      </c>
      <c r="I53">
        <v>16</v>
      </c>
      <c r="J53">
        <v>81</v>
      </c>
      <c r="K53">
        <v>9</v>
      </c>
      <c r="L53" s="2">
        <v>4183</v>
      </c>
    </row>
    <row r="54" spans="1:12" x14ac:dyDescent="0.45">
      <c r="C54" t="s">
        <v>1</v>
      </c>
      <c r="D54" s="2">
        <v>6571</v>
      </c>
      <c r="E54" s="2">
        <v>3858</v>
      </c>
      <c r="F54">
        <v>749</v>
      </c>
      <c r="G54">
        <v>652</v>
      </c>
      <c r="H54">
        <v>763</v>
      </c>
      <c r="I54">
        <v>68</v>
      </c>
      <c r="J54">
        <v>210</v>
      </c>
      <c r="K54">
        <v>46</v>
      </c>
      <c r="L54" s="2">
        <v>12917</v>
      </c>
    </row>
    <row r="55" spans="1:12" x14ac:dyDescent="0.45">
      <c r="B55" t="s">
        <v>79</v>
      </c>
      <c r="C55">
        <v>2019</v>
      </c>
      <c r="D55">
        <v>0</v>
      </c>
      <c r="E55">
        <v>0</v>
      </c>
      <c r="F55">
        <v>7</v>
      </c>
      <c r="G55">
        <v>0</v>
      </c>
      <c r="H55">
        <v>2</v>
      </c>
      <c r="I55">
        <v>0</v>
      </c>
      <c r="J55">
        <v>0</v>
      </c>
      <c r="K55">
        <v>0</v>
      </c>
      <c r="L55">
        <v>9</v>
      </c>
    </row>
    <row r="56" spans="1:12" x14ac:dyDescent="0.45">
      <c r="C56">
        <v>2020</v>
      </c>
      <c r="D56">
        <v>0</v>
      </c>
      <c r="E56">
        <v>0</v>
      </c>
      <c r="F56">
        <v>9</v>
      </c>
      <c r="G56">
        <v>0</v>
      </c>
      <c r="H56">
        <v>0</v>
      </c>
      <c r="I56">
        <v>0</v>
      </c>
      <c r="J56">
        <v>0</v>
      </c>
      <c r="K56">
        <v>0</v>
      </c>
      <c r="L56">
        <v>9</v>
      </c>
    </row>
    <row r="57" spans="1:12" x14ac:dyDescent="0.45">
      <c r="C57">
        <v>2021</v>
      </c>
      <c r="D57">
        <v>0</v>
      </c>
      <c r="E57">
        <v>0</v>
      </c>
      <c r="F57">
        <v>5</v>
      </c>
      <c r="G57">
        <v>0</v>
      </c>
      <c r="H57">
        <v>0</v>
      </c>
      <c r="I57">
        <v>0</v>
      </c>
      <c r="J57">
        <v>0</v>
      </c>
      <c r="K57">
        <v>0</v>
      </c>
      <c r="L57">
        <v>5</v>
      </c>
    </row>
    <row r="58" spans="1:12" x14ac:dyDescent="0.45">
      <c r="C58" t="s">
        <v>1</v>
      </c>
      <c r="D58">
        <v>0</v>
      </c>
      <c r="E58">
        <v>0</v>
      </c>
      <c r="F58">
        <v>21</v>
      </c>
      <c r="G58">
        <v>0</v>
      </c>
      <c r="H58">
        <v>2</v>
      </c>
      <c r="I58">
        <v>0</v>
      </c>
      <c r="J58">
        <v>0</v>
      </c>
      <c r="K58">
        <v>0</v>
      </c>
      <c r="L58">
        <v>23</v>
      </c>
    </row>
    <row r="59" spans="1:12" x14ac:dyDescent="0.45">
      <c r="B59" t="s">
        <v>1</v>
      </c>
      <c r="C59">
        <v>2019</v>
      </c>
      <c r="D59" s="2">
        <v>2342</v>
      </c>
      <c r="E59" s="2">
        <v>1246</v>
      </c>
      <c r="F59">
        <v>249</v>
      </c>
      <c r="G59">
        <v>207</v>
      </c>
      <c r="H59">
        <v>222</v>
      </c>
      <c r="I59">
        <v>31</v>
      </c>
      <c r="J59">
        <v>56</v>
      </c>
      <c r="K59">
        <v>23</v>
      </c>
      <c r="L59" s="2">
        <v>4376</v>
      </c>
    </row>
    <row r="60" spans="1:12" x14ac:dyDescent="0.45">
      <c r="C60">
        <v>2020</v>
      </c>
      <c r="D60" s="2">
        <v>2185</v>
      </c>
      <c r="E60" s="2">
        <v>1335</v>
      </c>
      <c r="F60">
        <v>258</v>
      </c>
      <c r="G60">
        <v>252</v>
      </c>
      <c r="H60">
        <v>238</v>
      </c>
      <c r="I60">
        <v>21</v>
      </c>
      <c r="J60">
        <v>73</v>
      </c>
      <c r="K60">
        <v>14</v>
      </c>
      <c r="L60" s="2">
        <v>4376</v>
      </c>
    </row>
    <row r="61" spans="1:12" x14ac:dyDescent="0.45">
      <c r="C61">
        <v>2021</v>
      </c>
      <c r="D61" s="2">
        <v>2044</v>
      </c>
      <c r="E61" s="2">
        <v>1277</v>
      </c>
      <c r="F61">
        <v>263</v>
      </c>
      <c r="G61">
        <v>193</v>
      </c>
      <c r="H61">
        <v>305</v>
      </c>
      <c r="I61">
        <v>16</v>
      </c>
      <c r="J61">
        <v>81</v>
      </c>
      <c r="K61">
        <v>9</v>
      </c>
      <c r="L61" s="2">
        <v>4188</v>
      </c>
    </row>
    <row r="62" spans="1:12" x14ac:dyDescent="0.45">
      <c r="C62" t="s">
        <v>1</v>
      </c>
      <c r="D62" s="2">
        <v>6571</v>
      </c>
      <c r="E62" s="2">
        <v>3858</v>
      </c>
      <c r="F62">
        <v>770</v>
      </c>
      <c r="G62">
        <v>652</v>
      </c>
      <c r="H62">
        <v>765</v>
      </c>
      <c r="I62">
        <v>68</v>
      </c>
      <c r="J62">
        <v>210</v>
      </c>
      <c r="K62">
        <v>46</v>
      </c>
      <c r="L62" s="2">
        <v>12940</v>
      </c>
    </row>
    <row r="63" spans="1:12" x14ac:dyDescent="0.45">
      <c r="A63" t="s">
        <v>84</v>
      </c>
      <c r="B63" t="s">
        <v>78</v>
      </c>
      <c r="C63">
        <v>2019</v>
      </c>
      <c r="D63">
        <v>594</v>
      </c>
      <c r="E63" s="2">
        <v>3648</v>
      </c>
      <c r="F63" s="2">
        <v>1289</v>
      </c>
      <c r="G63">
        <v>64</v>
      </c>
      <c r="H63">
        <v>192</v>
      </c>
      <c r="I63">
        <v>0</v>
      </c>
      <c r="J63">
        <v>0</v>
      </c>
      <c r="K63">
        <v>324</v>
      </c>
      <c r="L63" s="2">
        <v>6111</v>
      </c>
    </row>
    <row r="64" spans="1:12" x14ac:dyDescent="0.45">
      <c r="C64">
        <v>2020</v>
      </c>
      <c r="D64">
        <v>422</v>
      </c>
      <c r="E64" s="2">
        <v>3383</v>
      </c>
      <c r="F64" s="2">
        <v>1248</v>
      </c>
      <c r="G64">
        <v>224</v>
      </c>
      <c r="H64">
        <v>191</v>
      </c>
      <c r="I64">
        <v>0</v>
      </c>
      <c r="J64">
        <v>0</v>
      </c>
      <c r="K64">
        <v>351</v>
      </c>
      <c r="L64" s="2">
        <v>5819</v>
      </c>
    </row>
    <row r="65" spans="1:12" x14ac:dyDescent="0.45">
      <c r="C65">
        <v>2021</v>
      </c>
      <c r="D65">
        <v>498</v>
      </c>
      <c r="E65" s="2">
        <v>2849</v>
      </c>
      <c r="F65" s="2">
        <v>1134</v>
      </c>
      <c r="G65">
        <v>632</v>
      </c>
      <c r="H65">
        <v>185</v>
      </c>
      <c r="I65">
        <v>4</v>
      </c>
      <c r="J65">
        <v>64</v>
      </c>
      <c r="K65">
        <v>341</v>
      </c>
      <c r="L65" s="2">
        <v>5707</v>
      </c>
    </row>
    <row r="66" spans="1:12" x14ac:dyDescent="0.45">
      <c r="C66" t="s">
        <v>1</v>
      </c>
      <c r="D66" s="2">
        <v>1514</v>
      </c>
      <c r="E66" s="2">
        <v>9880</v>
      </c>
      <c r="F66" s="2">
        <v>3671</v>
      </c>
      <c r="G66">
        <v>920</v>
      </c>
      <c r="H66">
        <v>568</v>
      </c>
      <c r="I66">
        <v>4</v>
      </c>
      <c r="J66">
        <v>64</v>
      </c>
      <c r="K66" s="2">
        <v>1016</v>
      </c>
      <c r="L66" s="2">
        <v>17637</v>
      </c>
    </row>
    <row r="67" spans="1:12" x14ac:dyDescent="0.45">
      <c r="B67" t="s">
        <v>79</v>
      </c>
      <c r="C67">
        <v>2019</v>
      </c>
      <c r="D67">
        <v>0</v>
      </c>
      <c r="E67">
        <v>0</v>
      </c>
      <c r="F67">
        <v>12</v>
      </c>
      <c r="G67">
        <v>0</v>
      </c>
      <c r="H67">
        <v>0</v>
      </c>
      <c r="I67">
        <v>0</v>
      </c>
      <c r="J67">
        <v>0</v>
      </c>
      <c r="K67">
        <v>0</v>
      </c>
      <c r="L67">
        <v>12</v>
      </c>
    </row>
    <row r="68" spans="1:12" x14ac:dyDescent="0.45">
      <c r="C68">
        <v>2020</v>
      </c>
      <c r="D68">
        <v>0</v>
      </c>
      <c r="E68">
        <v>0</v>
      </c>
      <c r="F68">
        <v>12</v>
      </c>
      <c r="G68">
        <v>0</v>
      </c>
      <c r="H68">
        <v>0</v>
      </c>
      <c r="I68">
        <v>0</v>
      </c>
      <c r="J68">
        <v>0</v>
      </c>
      <c r="K68">
        <v>0</v>
      </c>
      <c r="L68">
        <v>12</v>
      </c>
    </row>
    <row r="69" spans="1:12" x14ac:dyDescent="0.45">
      <c r="C69">
        <v>2021</v>
      </c>
      <c r="D69">
        <v>0</v>
      </c>
      <c r="E69">
        <v>0</v>
      </c>
      <c r="F69">
        <v>6</v>
      </c>
      <c r="G69">
        <v>2</v>
      </c>
      <c r="H69">
        <v>0</v>
      </c>
      <c r="I69">
        <v>0</v>
      </c>
      <c r="J69">
        <v>0</v>
      </c>
      <c r="K69">
        <v>0</v>
      </c>
      <c r="L69">
        <v>8</v>
      </c>
    </row>
    <row r="70" spans="1:12" x14ac:dyDescent="0.45">
      <c r="C70" t="s">
        <v>1</v>
      </c>
      <c r="D70">
        <v>0</v>
      </c>
      <c r="E70">
        <v>0</v>
      </c>
      <c r="F70">
        <v>30</v>
      </c>
      <c r="G70">
        <v>2</v>
      </c>
      <c r="H70">
        <v>0</v>
      </c>
      <c r="I70">
        <v>0</v>
      </c>
      <c r="J70">
        <v>0</v>
      </c>
      <c r="K70">
        <v>0</v>
      </c>
      <c r="L70">
        <v>32</v>
      </c>
    </row>
    <row r="71" spans="1:12" x14ac:dyDescent="0.45">
      <c r="B71" t="s">
        <v>1</v>
      </c>
      <c r="C71">
        <v>2019</v>
      </c>
      <c r="D71">
        <v>594</v>
      </c>
      <c r="E71" s="2">
        <v>3648</v>
      </c>
      <c r="F71" s="2">
        <v>1301</v>
      </c>
      <c r="G71">
        <v>64</v>
      </c>
      <c r="H71">
        <v>192</v>
      </c>
      <c r="I71">
        <v>0</v>
      </c>
      <c r="J71">
        <v>0</v>
      </c>
      <c r="K71">
        <v>324</v>
      </c>
      <c r="L71" s="2">
        <v>6123</v>
      </c>
    </row>
    <row r="72" spans="1:12" x14ac:dyDescent="0.45">
      <c r="C72">
        <v>2020</v>
      </c>
      <c r="D72">
        <v>422</v>
      </c>
      <c r="E72" s="2">
        <v>3383</v>
      </c>
      <c r="F72" s="2">
        <v>1260</v>
      </c>
      <c r="G72">
        <v>224</v>
      </c>
      <c r="H72">
        <v>191</v>
      </c>
      <c r="I72">
        <v>0</v>
      </c>
      <c r="J72">
        <v>0</v>
      </c>
      <c r="K72">
        <v>351</v>
      </c>
      <c r="L72" s="2">
        <v>5831</v>
      </c>
    </row>
    <row r="73" spans="1:12" x14ac:dyDescent="0.45">
      <c r="C73">
        <v>2021</v>
      </c>
      <c r="D73">
        <v>498</v>
      </c>
      <c r="E73" s="2">
        <v>2849</v>
      </c>
      <c r="F73" s="2">
        <v>1140</v>
      </c>
      <c r="G73">
        <v>634</v>
      </c>
      <c r="H73">
        <v>185</v>
      </c>
      <c r="I73">
        <v>4</v>
      </c>
      <c r="J73">
        <v>64</v>
      </c>
      <c r="K73">
        <v>341</v>
      </c>
      <c r="L73" s="2">
        <v>5715</v>
      </c>
    </row>
    <row r="74" spans="1:12" x14ac:dyDescent="0.45">
      <c r="C74" t="s">
        <v>1</v>
      </c>
      <c r="D74" s="2">
        <v>1514</v>
      </c>
      <c r="E74" s="2">
        <v>9880</v>
      </c>
      <c r="F74" s="2">
        <v>3701</v>
      </c>
      <c r="G74">
        <v>922</v>
      </c>
      <c r="H74">
        <v>568</v>
      </c>
      <c r="I74">
        <v>4</v>
      </c>
      <c r="J74">
        <v>64</v>
      </c>
      <c r="K74" s="2">
        <v>1016</v>
      </c>
      <c r="L74" s="2">
        <v>17669</v>
      </c>
    </row>
    <row r="75" spans="1:12" x14ac:dyDescent="0.45">
      <c r="A75" t="s">
        <v>85</v>
      </c>
      <c r="B75" t="s">
        <v>78</v>
      </c>
      <c r="C75">
        <v>2019</v>
      </c>
      <c r="D75" s="2">
        <v>2612</v>
      </c>
      <c r="E75">
        <v>778</v>
      </c>
      <c r="F75">
        <v>629</v>
      </c>
      <c r="G75">
        <v>909</v>
      </c>
      <c r="H75" s="2">
        <v>1462</v>
      </c>
      <c r="I75">
        <v>58</v>
      </c>
      <c r="J75">
        <v>97</v>
      </c>
      <c r="K75">
        <v>2</v>
      </c>
      <c r="L75" s="2">
        <v>6547</v>
      </c>
    </row>
    <row r="76" spans="1:12" x14ac:dyDescent="0.45">
      <c r="C76">
        <v>2020</v>
      </c>
      <c r="D76" s="2">
        <v>2196</v>
      </c>
      <c r="E76">
        <v>961</v>
      </c>
      <c r="F76">
        <v>697</v>
      </c>
      <c r="G76">
        <v>707</v>
      </c>
      <c r="H76">
        <v>833</v>
      </c>
      <c r="I76">
        <v>72</v>
      </c>
      <c r="J76">
        <v>124</v>
      </c>
      <c r="K76">
        <v>3</v>
      </c>
      <c r="L76" s="2">
        <v>5593</v>
      </c>
    </row>
    <row r="77" spans="1:12" x14ac:dyDescent="0.45">
      <c r="C77">
        <v>2021</v>
      </c>
      <c r="D77" s="2">
        <v>2401</v>
      </c>
      <c r="E77" s="2">
        <v>1037</v>
      </c>
      <c r="F77">
        <v>709</v>
      </c>
      <c r="G77">
        <v>381</v>
      </c>
      <c r="H77">
        <v>749</v>
      </c>
      <c r="I77">
        <v>113</v>
      </c>
      <c r="J77">
        <v>177</v>
      </c>
      <c r="K77">
        <v>14</v>
      </c>
      <c r="L77" s="2">
        <v>5581</v>
      </c>
    </row>
    <row r="78" spans="1:12" x14ac:dyDescent="0.45">
      <c r="C78" t="s">
        <v>1</v>
      </c>
      <c r="D78" s="2">
        <v>7209</v>
      </c>
      <c r="E78" s="2">
        <v>2776</v>
      </c>
      <c r="F78" s="2">
        <v>2035</v>
      </c>
      <c r="G78" s="2">
        <v>1997</v>
      </c>
      <c r="H78" s="2">
        <v>3044</v>
      </c>
      <c r="I78">
        <v>243</v>
      </c>
      <c r="J78">
        <v>398</v>
      </c>
      <c r="K78">
        <v>19</v>
      </c>
      <c r="L78" s="2">
        <v>17721</v>
      </c>
    </row>
    <row r="79" spans="1:12" x14ac:dyDescent="0.45">
      <c r="B79" t="s">
        <v>79</v>
      </c>
      <c r="C79">
        <v>2019</v>
      </c>
      <c r="D79">
        <v>0</v>
      </c>
      <c r="E79">
        <v>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8</v>
      </c>
    </row>
    <row r="80" spans="1:12" x14ac:dyDescent="0.45">
      <c r="C80">
        <v>2020</v>
      </c>
      <c r="D80">
        <v>0</v>
      </c>
      <c r="E80">
        <v>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7</v>
      </c>
    </row>
    <row r="81" spans="1:12" x14ac:dyDescent="0.45">
      <c r="C81">
        <v>2021</v>
      </c>
      <c r="D81">
        <v>6</v>
      </c>
      <c r="E81">
        <v>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9</v>
      </c>
    </row>
    <row r="82" spans="1:12" x14ac:dyDescent="0.45">
      <c r="C82" t="s">
        <v>1</v>
      </c>
      <c r="D82">
        <v>6</v>
      </c>
      <c r="E82">
        <v>18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24</v>
      </c>
    </row>
    <row r="83" spans="1:12" x14ac:dyDescent="0.45">
      <c r="B83" t="s">
        <v>1</v>
      </c>
      <c r="C83">
        <v>2019</v>
      </c>
      <c r="D83" s="2">
        <v>2612</v>
      </c>
      <c r="E83">
        <v>786</v>
      </c>
      <c r="F83">
        <v>629</v>
      </c>
      <c r="G83">
        <v>909</v>
      </c>
      <c r="H83" s="2">
        <v>1462</v>
      </c>
      <c r="I83">
        <v>58</v>
      </c>
      <c r="J83">
        <v>97</v>
      </c>
      <c r="K83">
        <v>2</v>
      </c>
      <c r="L83" s="2">
        <v>6555</v>
      </c>
    </row>
    <row r="84" spans="1:12" x14ac:dyDescent="0.45">
      <c r="C84">
        <v>2020</v>
      </c>
      <c r="D84" s="2">
        <v>2196</v>
      </c>
      <c r="E84">
        <v>968</v>
      </c>
      <c r="F84">
        <v>697</v>
      </c>
      <c r="G84">
        <v>707</v>
      </c>
      <c r="H84">
        <v>833</v>
      </c>
      <c r="I84">
        <v>72</v>
      </c>
      <c r="J84">
        <v>124</v>
      </c>
      <c r="K84">
        <v>3</v>
      </c>
      <c r="L84" s="2">
        <v>5600</v>
      </c>
    </row>
    <row r="85" spans="1:12" x14ac:dyDescent="0.45">
      <c r="C85">
        <v>2021</v>
      </c>
      <c r="D85" s="2">
        <v>2407</v>
      </c>
      <c r="E85" s="2">
        <v>1040</v>
      </c>
      <c r="F85">
        <v>709</v>
      </c>
      <c r="G85">
        <v>381</v>
      </c>
      <c r="H85">
        <v>749</v>
      </c>
      <c r="I85">
        <v>113</v>
      </c>
      <c r="J85">
        <v>177</v>
      </c>
      <c r="K85">
        <v>14</v>
      </c>
      <c r="L85" s="2">
        <v>5590</v>
      </c>
    </row>
    <row r="86" spans="1:12" x14ac:dyDescent="0.45">
      <c r="C86" t="s">
        <v>1</v>
      </c>
      <c r="D86" s="2">
        <v>7215</v>
      </c>
      <c r="E86" s="2">
        <v>2794</v>
      </c>
      <c r="F86" s="2">
        <v>2035</v>
      </c>
      <c r="G86" s="2">
        <v>1997</v>
      </c>
      <c r="H86" s="2">
        <v>3044</v>
      </c>
      <c r="I86">
        <v>243</v>
      </c>
      <c r="J86">
        <v>398</v>
      </c>
      <c r="K86">
        <v>19</v>
      </c>
      <c r="L86" s="2">
        <v>17745</v>
      </c>
    </row>
    <row r="87" spans="1:12" x14ac:dyDescent="0.45">
      <c r="A87" t="s">
        <v>86</v>
      </c>
      <c r="B87" t="s">
        <v>78</v>
      </c>
      <c r="C87">
        <v>2020</v>
      </c>
      <c r="D87">
        <v>1</v>
      </c>
      <c r="E87">
        <v>34</v>
      </c>
      <c r="F87">
        <v>4</v>
      </c>
      <c r="G87">
        <v>5</v>
      </c>
      <c r="H87">
        <v>0</v>
      </c>
      <c r="I87">
        <v>0</v>
      </c>
      <c r="J87">
        <v>0</v>
      </c>
      <c r="K87">
        <v>3</v>
      </c>
      <c r="L87">
        <v>47</v>
      </c>
    </row>
    <row r="88" spans="1:12" x14ac:dyDescent="0.45">
      <c r="C88">
        <v>2021</v>
      </c>
      <c r="D88">
        <v>13</v>
      </c>
      <c r="E88">
        <v>88</v>
      </c>
      <c r="F88">
        <v>30</v>
      </c>
      <c r="G88">
        <v>8</v>
      </c>
      <c r="H88">
        <v>0</v>
      </c>
      <c r="I88">
        <v>0</v>
      </c>
      <c r="J88">
        <v>1</v>
      </c>
      <c r="K88">
        <v>4</v>
      </c>
      <c r="L88">
        <v>144</v>
      </c>
    </row>
    <row r="89" spans="1:12" x14ac:dyDescent="0.45">
      <c r="C89" t="s">
        <v>1</v>
      </c>
      <c r="D89">
        <v>14</v>
      </c>
      <c r="E89">
        <v>122</v>
      </c>
      <c r="F89">
        <v>34</v>
      </c>
      <c r="G89">
        <v>13</v>
      </c>
      <c r="H89">
        <v>0</v>
      </c>
      <c r="I89">
        <v>0</v>
      </c>
      <c r="J89">
        <v>1</v>
      </c>
      <c r="K89">
        <v>7</v>
      </c>
      <c r="L89">
        <v>191</v>
      </c>
    </row>
    <row r="90" spans="1:12" x14ac:dyDescent="0.45">
      <c r="B90" t="s">
        <v>1</v>
      </c>
      <c r="C90">
        <v>2020</v>
      </c>
      <c r="D90">
        <v>1</v>
      </c>
      <c r="E90">
        <v>34</v>
      </c>
      <c r="F90">
        <v>4</v>
      </c>
      <c r="G90">
        <v>5</v>
      </c>
      <c r="H90">
        <v>0</v>
      </c>
      <c r="I90">
        <v>0</v>
      </c>
      <c r="J90">
        <v>0</v>
      </c>
      <c r="K90">
        <v>3</v>
      </c>
      <c r="L90">
        <v>47</v>
      </c>
    </row>
    <row r="91" spans="1:12" x14ac:dyDescent="0.45">
      <c r="C91">
        <v>2021</v>
      </c>
      <c r="D91">
        <v>13</v>
      </c>
      <c r="E91">
        <v>88</v>
      </c>
      <c r="F91">
        <v>30</v>
      </c>
      <c r="G91">
        <v>8</v>
      </c>
      <c r="H91">
        <v>0</v>
      </c>
      <c r="I91">
        <v>0</v>
      </c>
      <c r="J91">
        <v>1</v>
      </c>
      <c r="K91">
        <v>4</v>
      </c>
      <c r="L91">
        <v>144</v>
      </c>
    </row>
    <row r="92" spans="1:12" x14ac:dyDescent="0.45">
      <c r="C92" t="s">
        <v>1</v>
      </c>
      <c r="D92">
        <v>14</v>
      </c>
      <c r="E92">
        <v>122</v>
      </c>
      <c r="F92">
        <v>34</v>
      </c>
      <c r="G92">
        <v>13</v>
      </c>
      <c r="H92">
        <v>0</v>
      </c>
      <c r="I92">
        <v>0</v>
      </c>
      <c r="J92">
        <v>1</v>
      </c>
      <c r="K92">
        <v>7</v>
      </c>
      <c r="L92">
        <v>191</v>
      </c>
    </row>
    <row r="93" spans="1:12" x14ac:dyDescent="0.45">
      <c r="A93" t="s">
        <v>87</v>
      </c>
      <c r="B93" t="s">
        <v>78</v>
      </c>
      <c r="C93">
        <v>2020</v>
      </c>
      <c r="D93">
        <v>100</v>
      </c>
      <c r="E93">
        <v>54</v>
      </c>
      <c r="F93">
        <v>18</v>
      </c>
      <c r="G93">
        <v>7</v>
      </c>
      <c r="H93">
        <v>14</v>
      </c>
      <c r="I93">
        <v>2</v>
      </c>
      <c r="J93">
        <v>4</v>
      </c>
      <c r="K93">
        <v>0</v>
      </c>
      <c r="L93">
        <v>199</v>
      </c>
    </row>
    <row r="94" spans="1:12" x14ac:dyDescent="0.45">
      <c r="C94">
        <v>2021</v>
      </c>
      <c r="D94">
        <v>150</v>
      </c>
      <c r="E94">
        <v>89</v>
      </c>
      <c r="F94">
        <v>40</v>
      </c>
      <c r="G94">
        <v>13</v>
      </c>
      <c r="H94">
        <v>31</v>
      </c>
      <c r="I94">
        <v>3</v>
      </c>
      <c r="J94">
        <v>9</v>
      </c>
      <c r="K94">
        <v>1</v>
      </c>
      <c r="L94">
        <v>336</v>
      </c>
    </row>
    <row r="95" spans="1:12" x14ac:dyDescent="0.45">
      <c r="C95" t="s">
        <v>1</v>
      </c>
      <c r="D95">
        <v>250</v>
      </c>
      <c r="E95">
        <v>143</v>
      </c>
      <c r="F95">
        <v>58</v>
      </c>
      <c r="G95">
        <v>20</v>
      </c>
      <c r="H95">
        <v>45</v>
      </c>
      <c r="I95">
        <v>5</v>
      </c>
      <c r="J95">
        <v>13</v>
      </c>
      <c r="K95">
        <v>1</v>
      </c>
      <c r="L95">
        <v>535</v>
      </c>
    </row>
    <row r="96" spans="1:12" x14ac:dyDescent="0.45">
      <c r="B96" t="s">
        <v>79</v>
      </c>
      <c r="C96">
        <v>2021</v>
      </c>
      <c r="D96">
        <v>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3</v>
      </c>
    </row>
    <row r="97" spans="1:12" x14ac:dyDescent="0.45">
      <c r="C97" t="s">
        <v>1</v>
      </c>
      <c r="D97">
        <v>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3</v>
      </c>
    </row>
    <row r="98" spans="1:12" x14ac:dyDescent="0.45">
      <c r="B98" t="s">
        <v>1</v>
      </c>
      <c r="C98">
        <v>2020</v>
      </c>
      <c r="D98">
        <v>100</v>
      </c>
      <c r="E98">
        <v>54</v>
      </c>
      <c r="F98">
        <v>18</v>
      </c>
      <c r="G98">
        <v>7</v>
      </c>
      <c r="H98">
        <v>14</v>
      </c>
      <c r="I98">
        <v>2</v>
      </c>
      <c r="J98">
        <v>4</v>
      </c>
      <c r="K98">
        <v>0</v>
      </c>
      <c r="L98">
        <v>199</v>
      </c>
    </row>
    <row r="99" spans="1:12" x14ac:dyDescent="0.45">
      <c r="C99">
        <v>2021</v>
      </c>
      <c r="D99">
        <v>153</v>
      </c>
      <c r="E99">
        <v>89</v>
      </c>
      <c r="F99">
        <v>40</v>
      </c>
      <c r="G99">
        <v>13</v>
      </c>
      <c r="H99">
        <v>31</v>
      </c>
      <c r="I99">
        <v>3</v>
      </c>
      <c r="J99">
        <v>9</v>
      </c>
      <c r="K99">
        <v>1</v>
      </c>
      <c r="L99">
        <v>339</v>
      </c>
    </row>
    <row r="100" spans="1:12" x14ac:dyDescent="0.45">
      <c r="C100" t="s">
        <v>1</v>
      </c>
      <c r="D100">
        <v>253</v>
      </c>
      <c r="E100">
        <v>143</v>
      </c>
      <c r="F100">
        <v>58</v>
      </c>
      <c r="G100">
        <v>20</v>
      </c>
      <c r="H100">
        <v>45</v>
      </c>
      <c r="I100">
        <v>5</v>
      </c>
      <c r="J100">
        <v>13</v>
      </c>
      <c r="K100">
        <v>1</v>
      </c>
      <c r="L100">
        <v>538</v>
      </c>
    </row>
    <row r="101" spans="1:12" x14ac:dyDescent="0.45">
      <c r="A101" t="s">
        <v>88</v>
      </c>
      <c r="B101" t="s">
        <v>78</v>
      </c>
      <c r="C101">
        <v>2020</v>
      </c>
      <c r="D101">
        <v>500</v>
      </c>
      <c r="E101">
        <v>183</v>
      </c>
      <c r="F101">
        <v>24</v>
      </c>
      <c r="G101">
        <v>0</v>
      </c>
      <c r="H101">
        <v>18</v>
      </c>
      <c r="I101">
        <v>2</v>
      </c>
      <c r="J101">
        <v>3</v>
      </c>
      <c r="K101">
        <v>5</v>
      </c>
      <c r="L101">
        <v>735</v>
      </c>
    </row>
    <row r="102" spans="1:12" x14ac:dyDescent="0.45">
      <c r="C102">
        <v>2021</v>
      </c>
      <c r="D102" s="2">
        <v>1068</v>
      </c>
      <c r="E102">
        <v>667</v>
      </c>
      <c r="F102">
        <v>153</v>
      </c>
      <c r="G102">
        <v>16</v>
      </c>
      <c r="H102">
        <v>73</v>
      </c>
      <c r="I102">
        <v>5</v>
      </c>
      <c r="J102">
        <v>24</v>
      </c>
      <c r="K102">
        <v>4</v>
      </c>
      <c r="L102" s="2">
        <v>2010</v>
      </c>
    </row>
    <row r="103" spans="1:12" x14ac:dyDescent="0.45">
      <c r="C103" t="s">
        <v>1</v>
      </c>
      <c r="D103" s="2">
        <v>1568</v>
      </c>
      <c r="E103">
        <v>850</v>
      </c>
      <c r="F103">
        <v>177</v>
      </c>
      <c r="G103">
        <v>16</v>
      </c>
      <c r="H103">
        <v>91</v>
      </c>
      <c r="I103">
        <v>7</v>
      </c>
      <c r="J103">
        <v>27</v>
      </c>
      <c r="K103">
        <v>9</v>
      </c>
      <c r="L103" s="2">
        <v>2745</v>
      </c>
    </row>
    <row r="104" spans="1:12" x14ac:dyDescent="0.45">
      <c r="B104" t="s">
        <v>1</v>
      </c>
      <c r="C104">
        <v>2020</v>
      </c>
      <c r="D104">
        <v>500</v>
      </c>
      <c r="E104">
        <v>183</v>
      </c>
      <c r="F104">
        <v>24</v>
      </c>
      <c r="G104">
        <v>0</v>
      </c>
      <c r="H104">
        <v>18</v>
      </c>
      <c r="I104">
        <v>2</v>
      </c>
      <c r="J104">
        <v>3</v>
      </c>
      <c r="K104">
        <v>5</v>
      </c>
      <c r="L104">
        <v>735</v>
      </c>
    </row>
    <row r="105" spans="1:12" x14ac:dyDescent="0.45">
      <c r="C105">
        <v>2021</v>
      </c>
      <c r="D105" s="2">
        <v>1068</v>
      </c>
      <c r="E105">
        <v>667</v>
      </c>
      <c r="F105">
        <v>153</v>
      </c>
      <c r="G105">
        <v>16</v>
      </c>
      <c r="H105">
        <v>73</v>
      </c>
      <c r="I105">
        <v>5</v>
      </c>
      <c r="J105">
        <v>24</v>
      </c>
      <c r="K105">
        <v>4</v>
      </c>
      <c r="L105" s="2">
        <v>2010</v>
      </c>
    </row>
    <row r="106" spans="1:12" x14ac:dyDescent="0.45">
      <c r="C106" t="s">
        <v>1</v>
      </c>
      <c r="D106" s="2">
        <v>1568</v>
      </c>
      <c r="E106">
        <v>850</v>
      </c>
      <c r="F106">
        <v>177</v>
      </c>
      <c r="G106">
        <v>16</v>
      </c>
      <c r="H106">
        <v>91</v>
      </c>
      <c r="I106">
        <v>7</v>
      </c>
      <c r="J106">
        <v>27</v>
      </c>
      <c r="K106">
        <v>9</v>
      </c>
      <c r="L106" s="2">
        <v>2745</v>
      </c>
    </row>
    <row r="107" spans="1:12" x14ac:dyDescent="0.45">
      <c r="D107" t="s">
        <v>2</v>
      </c>
      <c r="E107" t="s">
        <v>3</v>
      </c>
      <c r="F107" t="s">
        <v>4</v>
      </c>
      <c r="G107" t="s">
        <v>5</v>
      </c>
      <c r="H107" t="s">
        <v>6</v>
      </c>
      <c r="I107" t="s">
        <v>7</v>
      </c>
      <c r="J107" t="s">
        <v>8</v>
      </c>
      <c r="K107" t="s">
        <v>9</v>
      </c>
      <c r="L107" s="2"/>
    </row>
    <row r="108" spans="1:12" x14ac:dyDescent="0.45">
      <c r="A108">
        <v>2019</v>
      </c>
      <c r="D108" s="2">
        <v>57407</v>
      </c>
      <c r="E108" s="2">
        <v>35226</v>
      </c>
      <c r="F108" s="2">
        <v>13115</v>
      </c>
      <c r="G108" s="2">
        <v>5020</v>
      </c>
      <c r="H108" s="2">
        <v>8016</v>
      </c>
      <c r="I108">
        <v>461</v>
      </c>
      <c r="J108" s="2">
        <v>2100</v>
      </c>
      <c r="K108" s="2">
        <v>1709</v>
      </c>
      <c r="L108" s="2">
        <v>123054</v>
      </c>
    </row>
    <row r="109" spans="1:12" x14ac:dyDescent="0.45">
      <c r="A109">
        <v>2020</v>
      </c>
      <c r="D109" s="2">
        <v>58475</v>
      </c>
      <c r="E109" s="2">
        <v>39220</v>
      </c>
      <c r="F109" s="2">
        <v>15021</v>
      </c>
      <c r="G109" s="2">
        <v>5453</v>
      </c>
      <c r="H109" s="2">
        <v>8604</v>
      </c>
      <c r="I109">
        <v>570</v>
      </c>
      <c r="J109" s="2">
        <v>2055</v>
      </c>
      <c r="K109" s="2">
        <v>2057</v>
      </c>
      <c r="L109" s="2">
        <v>131455</v>
      </c>
    </row>
    <row r="110" spans="1:12" x14ac:dyDescent="0.45">
      <c r="A110">
        <v>2021</v>
      </c>
      <c r="D110" s="2">
        <v>58336</v>
      </c>
      <c r="E110" s="2">
        <v>39659</v>
      </c>
      <c r="F110" s="2">
        <v>15382</v>
      </c>
      <c r="G110" s="2">
        <v>5797</v>
      </c>
      <c r="H110" s="2">
        <v>9058</v>
      </c>
      <c r="I110">
        <v>638</v>
      </c>
      <c r="J110" s="2">
        <v>2321</v>
      </c>
      <c r="K110" s="2">
        <v>2144</v>
      </c>
      <c r="L110" s="2">
        <v>133335</v>
      </c>
    </row>
    <row r="111" spans="1:12" x14ac:dyDescent="0.45">
      <c r="A111" t="s">
        <v>1</v>
      </c>
      <c r="D111" s="2">
        <v>174218</v>
      </c>
      <c r="E111" s="2">
        <v>114105</v>
      </c>
      <c r="F111" s="2">
        <v>43518</v>
      </c>
      <c r="G111" s="2">
        <v>16270</v>
      </c>
      <c r="H111" s="2">
        <v>25678</v>
      </c>
      <c r="I111" s="2">
        <v>1669</v>
      </c>
      <c r="J111" s="2">
        <v>6476</v>
      </c>
      <c r="K111" s="2">
        <v>5910</v>
      </c>
      <c r="L111" s="2">
        <v>387844</v>
      </c>
    </row>
    <row r="113" spans="2:14" x14ac:dyDescent="0.45">
      <c r="C113" s="16">
        <v>2019</v>
      </c>
      <c r="D113" s="2">
        <v>57407</v>
      </c>
      <c r="E113" s="2">
        <v>35226</v>
      </c>
      <c r="F113" s="2">
        <v>13115</v>
      </c>
      <c r="G113" s="2">
        <v>5020</v>
      </c>
      <c r="H113" s="2">
        <v>8016</v>
      </c>
      <c r="I113">
        <v>461</v>
      </c>
      <c r="J113" s="2">
        <v>2100</v>
      </c>
      <c r="K113" s="2">
        <v>1709</v>
      </c>
      <c r="L113" s="2">
        <v>123054</v>
      </c>
    </row>
    <row r="114" spans="2:14" x14ac:dyDescent="0.45">
      <c r="C114" s="16">
        <v>2020</v>
      </c>
      <c r="D114" s="2">
        <v>57874</v>
      </c>
      <c r="E114" s="2">
        <v>38949</v>
      </c>
      <c r="F114" s="2">
        <v>14975</v>
      </c>
      <c r="G114" s="2">
        <v>5441</v>
      </c>
      <c r="H114" s="2">
        <v>8572</v>
      </c>
      <c r="I114">
        <v>566</v>
      </c>
      <c r="J114" s="2">
        <v>2048</v>
      </c>
      <c r="K114" s="2">
        <v>2049</v>
      </c>
      <c r="L114" s="2">
        <v>130474</v>
      </c>
    </row>
    <row r="115" spans="2:14" x14ac:dyDescent="0.45">
      <c r="B115" s="2"/>
      <c r="C115" s="16">
        <v>2021</v>
      </c>
      <c r="D115" s="2">
        <v>57102</v>
      </c>
      <c r="E115" s="2">
        <v>38815</v>
      </c>
      <c r="F115" s="2">
        <v>15159</v>
      </c>
      <c r="G115" s="2">
        <v>5760</v>
      </c>
      <c r="H115" s="2">
        <v>8954</v>
      </c>
      <c r="I115">
        <v>630</v>
      </c>
      <c r="J115" s="2">
        <v>2287</v>
      </c>
      <c r="K115" s="2">
        <v>2135</v>
      </c>
      <c r="L115" s="2">
        <v>130842</v>
      </c>
    </row>
    <row r="116" spans="2:14" x14ac:dyDescent="0.45">
      <c r="D116" t="s">
        <v>2</v>
      </c>
      <c r="E116" t="s">
        <v>3</v>
      </c>
      <c r="F116" t="s">
        <v>4</v>
      </c>
      <c r="G116" t="s">
        <v>5</v>
      </c>
      <c r="H116" t="s">
        <v>6</v>
      </c>
      <c r="I116" t="s">
        <v>7</v>
      </c>
      <c r="J116" t="s">
        <v>8</v>
      </c>
      <c r="K116" t="s">
        <v>9</v>
      </c>
      <c r="L116" t="s">
        <v>1</v>
      </c>
      <c r="M116" t="s">
        <v>67</v>
      </c>
      <c r="N116" t="s">
        <v>89</v>
      </c>
    </row>
    <row r="117" spans="2:14" x14ac:dyDescent="0.45">
      <c r="B117" s="2"/>
      <c r="C117">
        <v>2019</v>
      </c>
      <c r="D117" s="2">
        <v>10172</v>
      </c>
      <c r="E117" s="2">
        <v>6666</v>
      </c>
      <c r="F117" s="2">
        <v>2599</v>
      </c>
      <c r="G117">
        <v>977</v>
      </c>
      <c r="H117" s="2">
        <v>1538</v>
      </c>
      <c r="I117">
        <v>106</v>
      </c>
      <c r="J117">
        <v>371</v>
      </c>
      <c r="K117">
        <v>386</v>
      </c>
      <c r="L117" s="2">
        <v>22828</v>
      </c>
      <c r="M117">
        <v>12</v>
      </c>
      <c r="N117">
        <v>1</v>
      </c>
    </row>
    <row r="118" spans="2:14" x14ac:dyDescent="0.45">
      <c r="B118" s="2"/>
      <c r="C118">
        <v>2020</v>
      </c>
      <c r="D118" s="2">
        <v>10269</v>
      </c>
      <c r="E118" s="2">
        <v>7112</v>
      </c>
      <c r="F118" s="2">
        <v>2804</v>
      </c>
      <c r="G118" s="2">
        <v>1013</v>
      </c>
      <c r="H118" s="2">
        <v>1631</v>
      </c>
      <c r="I118">
        <v>128</v>
      </c>
      <c r="J118">
        <v>402</v>
      </c>
      <c r="K118">
        <v>414</v>
      </c>
      <c r="L118" s="2">
        <v>23787</v>
      </c>
      <c r="M118">
        <v>14</v>
      </c>
    </row>
    <row r="120" spans="2:14" x14ac:dyDescent="0.45">
      <c r="B120" s="2"/>
      <c r="C120" s="2" t="s">
        <v>91</v>
      </c>
      <c r="D120" s="9">
        <f>D108/D117</f>
        <v>5.6436295713723945</v>
      </c>
      <c r="E120" s="9">
        <f t="shared" ref="E120:K120" si="0">E108/E117</f>
        <v>5.284428442844284</v>
      </c>
      <c r="F120" s="9">
        <f t="shared" si="0"/>
        <v>5.0461716044632547</v>
      </c>
      <c r="G120" s="9">
        <f t="shared" si="0"/>
        <v>5.1381780962128962</v>
      </c>
      <c r="H120" s="9">
        <f t="shared" si="0"/>
        <v>5.2119635890767233</v>
      </c>
      <c r="I120" s="9">
        <f t="shared" si="0"/>
        <v>4.3490566037735849</v>
      </c>
      <c r="J120" s="9">
        <f t="shared" si="0"/>
        <v>5.6603773584905657</v>
      </c>
      <c r="K120" s="9">
        <f t="shared" si="0"/>
        <v>4.4274611398963728</v>
      </c>
      <c r="L120" s="9">
        <f>L108/L117</f>
        <v>5.3904853688452778</v>
      </c>
    </row>
    <row r="121" spans="2:14" x14ac:dyDescent="0.45">
      <c r="B121" s="2"/>
      <c r="C121" s="2" t="s">
        <v>90</v>
      </c>
      <c r="D121" s="9">
        <f t="shared" ref="D121:L121" si="1">D108/D118</f>
        <v>5.5903203817314244</v>
      </c>
      <c r="E121" s="9">
        <f t="shared" si="1"/>
        <v>4.953037120359955</v>
      </c>
      <c r="F121" s="9">
        <f t="shared" si="1"/>
        <v>4.6772467902995718</v>
      </c>
      <c r="G121" s="9">
        <f t="shared" si="1"/>
        <v>4.955577492596249</v>
      </c>
      <c r="H121" s="9">
        <f t="shared" si="1"/>
        <v>4.9147762109135495</v>
      </c>
      <c r="I121" s="9">
        <f t="shared" si="1"/>
        <v>3.6015625</v>
      </c>
      <c r="J121" s="9">
        <f t="shared" si="1"/>
        <v>5.2238805970149258</v>
      </c>
      <c r="K121" s="9">
        <f t="shared" si="1"/>
        <v>4.1280193236714977</v>
      </c>
      <c r="L121" s="9">
        <f t="shared" si="1"/>
        <v>5.1731618110732756</v>
      </c>
    </row>
    <row r="122" spans="2:14" x14ac:dyDescent="0.45">
      <c r="B122" s="2"/>
      <c r="C122" s="2"/>
    </row>
    <row r="123" spans="2:14" x14ac:dyDescent="0.45">
      <c r="L123" s="10">
        <f>SUM(D124:K124)</f>
        <v>25884.508577471948</v>
      </c>
    </row>
    <row r="124" spans="2:14" x14ac:dyDescent="0.45">
      <c r="C124" t="s">
        <v>92</v>
      </c>
      <c r="D124" s="10">
        <f>D110/D121</f>
        <v>10435.180099987807</v>
      </c>
      <c r="E124" s="10">
        <f t="shared" ref="E124:K124" si="2">E110/E121</f>
        <v>8007.0064157156648</v>
      </c>
      <c r="F124" s="10">
        <f t="shared" si="2"/>
        <v>3288.6868471216167</v>
      </c>
      <c r="G124" s="10">
        <f t="shared" si="2"/>
        <v>1169.7930278884462</v>
      </c>
      <c r="H124" s="10">
        <f t="shared" si="2"/>
        <v>1843.0137225548904</v>
      </c>
      <c r="I124" s="10">
        <f t="shared" si="2"/>
        <v>177.14533622559654</v>
      </c>
      <c r="J124" s="10">
        <f t="shared" si="2"/>
        <v>444.30571428571426</v>
      </c>
      <c r="K124" s="10">
        <f t="shared" si="2"/>
        <v>519.3774136922176</v>
      </c>
      <c r="L124" s="10">
        <v>25885</v>
      </c>
    </row>
    <row r="125" spans="2:14" x14ac:dyDescent="0.45">
      <c r="C125" s="2" t="s">
        <v>93</v>
      </c>
      <c r="D125" s="10">
        <f>D115/D121</f>
        <v>10214.441409584197</v>
      </c>
      <c r="E125" s="10">
        <f t="shared" ref="E125:K125" si="3">E115/E121</f>
        <v>7836.6059160847099</v>
      </c>
      <c r="F125" s="10">
        <f t="shared" si="3"/>
        <v>3241.0092260770111</v>
      </c>
      <c r="G125" s="10">
        <f t="shared" si="3"/>
        <v>1162.3266932270915</v>
      </c>
      <c r="H125" s="10">
        <f t="shared" si="3"/>
        <v>1821.8530439121757</v>
      </c>
      <c r="I125" s="10">
        <f t="shared" si="3"/>
        <v>174.92407809110628</v>
      </c>
      <c r="J125" s="10">
        <f t="shared" si="3"/>
        <v>437.79714285714283</v>
      </c>
      <c r="K125" s="10">
        <f t="shared" si="3"/>
        <v>517.19719133996489</v>
      </c>
      <c r="L125" s="10">
        <f>L115/L121</f>
        <v>25292.462284850553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8A35-F980-F842-ABDD-416EAA3EAF93}">
  <sheetPr>
    <tabColor theme="1"/>
  </sheetPr>
  <dimension ref="A1:K20"/>
  <sheetViews>
    <sheetView tabSelected="1" zoomScale="79" workbookViewId="0">
      <selection activeCell="I12" sqref="I12"/>
    </sheetView>
  </sheetViews>
  <sheetFormatPr defaultColWidth="10.640625" defaultRowHeight="15.9" x14ac:dyDescent="0.45"/>
  <cols>
    <col min="1" max="1" width="15.5" customWidth="1"/>
    <col min="2" max="2" width="11.5" bestFit="1" customWidth="1"/>
    <col min="3" max="9" width="11" bestFit="1" customWidth="1"/>
    <col min="10" max="10" width="11.5" bestFit="1" customWidth="1"/>
  </cols>
  <sheetData>
    <row r="1" spans="1:11" x14ac:dyDescent="0.45">
      <c r="A1" s="2" t="s">
        <v>95</v>
      </c>
    </row>
    <row r="2" spans="1:11" x14ac:dyDescent="0.4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</v>
      </c>
    </row>
    <row r="3" spans="1:11" x14ac:dyDescent="0.45">
      <c r="A3">
        <v>2019</v>
      </c>
      <c r="B3" s="15">
        <v>10172</v>
      </c>
      <c r="C3" s="15">
        <v>6666</v>
      </c>
      <c r="D3" s="15">
        <v>2599</v>
      </c>
      <c r="E3" s="15">
        <v>977</v>
      </c>
      <c r="F3" s="15">
        <v>1538</v>
      </c>
      <c r="G3" s="15">
        <v>106</v>
      </c>
      <c r="H3" s="15">
        <v>371</v>
      </c>
      <c r="I3" s="15">
        <v>386</v>
      </c>
      <c r="J3" s="15">
        <v>22828</v>
      </c>
    </row>
    <row r="4" spans="1:11" x14ac:dyDescent="0.45">
      <c r="A4">
        <v>2020</v>
      </c>
      <c r="B4" s="15">
        <v>10269</v>
      </c>
      <c r="C4" s="15">
        <v>7112</v>
      </c>
      <c r="D4" s="15">
        <v>2804</v>
      </c>
      <c r="E4" s="15">
        <v>1013</v>
      </c>
      <c r="F4" s="15">
        <v>1631</v>
      </c>
      <c r="G4" s="15">
        <v>128</v>
      </c>
      <c r="H4" s="15">
        <v>402</v>
      </c>
      <c r="I4" s="15">
        <v>414</v>
      </c>
      <c r="J4" s="15">
        <v>23787</v>
      </c>
    </row>
    <row r="5" spans="1:11" x14ac:dyDescent="0.45">
      <c r="A5">
        <v>2021</v>
      </c>
      <c r="B5" s="15">
        <v>10214.441409584197</v>
      </c>
      <c r="C5" s="15">
        <v>7836.6059160847099</v>
      </c>
      <c r="D5" s="15">
        <v>3241.0092260770111</v>
      </c>
      <c r="E5" s="15">
        <v>1162.3266932270915</v>
      </c>
      <c r="F5" s="15">
        <v>1821.8530439121757</v>
      </c>
      <c r="G5" s="15">
        <v>174.92407809110628</v>
      </c>
      <c r="H5" s="15">
        <v>437.79714285714283</v>
      </c>
      <c r="I5" s="15">
        <v>517.19719133996489</v>
      </c>
      <c r="J5" s="15">
        <v>25292.462284850553</v>
      </c>
    </row>
    <row r="7" spans="1:11" x14ac:dyDescent="0.45">
      <c r="A7" t="s">
        <v>73</v>
      </c>
    </row>
    <row r="8" spans="1:11" x14ac:dyDescent="0.45">
      <c r="A8" t="s">
        <v>72</v>
      </c>
      <c r="B8" s="8" t="s">
        <v>2</v>
      </c>
      <c r="C8" s="8" t="s">
        <v>3</v>
      </c>
      <c r="D8" s="8" t="s">
        <v>4</v>
      </c>
      <c r="E8" s="8" t="s">
        <v>5</v>
      </c>
      <c r="F8" s="8" t="s">
        <v>6</v>
      </c>
      <c r="G8" s="8" t="s">
        <v>7</v>
      </c>
      <c r="H8" s="8" t="s">
        <v>8</v>
      </c>
      <c r="I8" s="8" t="s">
        <v>9</v>
      </c>
      <c r="J8" s="8" t="s">
        <v>1</v>
      </c>
    </row>
    <row r="9" spans="1:11" x14ac:dyDescent="0.45">
      <c r="A9" s="10"/>
      <c r="B9" s="7"/>
      <c r="C9" s="7"/>
      <c r="D9" s="7"/>
      <c r="E9" s="7"/>
      <c r="G9" s="7"/>
      <c r="H9" s="7"/>
      <c r="I9" s="7"/>
      <c r="J9" s="2"/>
      <c r="K9" s="7"/>
    </row>
    <row r="10" spans="1:11" x14ac:dyDescent="0.45">
      <c r="A10" s="12">
        <v>2019</v>
      </c>
      <c r="B10" s="2">
        <v>12113</v>
      </c>
      <c r="C10" s="2">
        <v>9965</v>
      </c>
      <c r="D10" s="2">
        <v>3620</v>
      </c>
      <c r="E10" s="2">
        <v>1249</v>
      </c>
      <c r="F10">
        <v>772</v>
      </c>
      <c r="G10">
        <v>153</v>
      </c>
      <c r="H10">
        <v>420</v>
      </c>
      <c r="I10">
        <v>750</v>
      </c>
      <c r="J10" s="2">
        <v>29064</v>
      </c>
      <c r="K10" s="7"/>
    </row>
    <row r="11" spans="1:11" x14ac:dyDescent="0.45">
      <c r="A11" s="12">
        <v>2020</v>
      </c>
      <c r="B11" s="2">
        <v>11233</v>
      </c>
      <c r="C11" s="2">
        <v>8666</v>
      </c>
      <c r="D11" s="2">
        <v>3583</v>
      </c>
      <c r="E11">
        <v>905</v>
      </c>
      <c r="F11">
        <v>773</v>
      </c>
      <c r="G11">
        <v>134</v>
      </c>
      <c r="H11">
        <v>423</v>
      </c>
      <c r="I11">
        <v>713</v>
      </c>
      <c r="J11" s="2">
        <v>26442</v>
      </c>
      <c r="K11" s="7"/>
    </row>
    <row r="12" spans="1:11" x14ac:dyDescent="0.45">
      <c r="A12">
        <v>2021</v>
      </c>
      <c r="B12" s="15">
        <v>11351.052547203401</v>
      </c>
      <c r="C12" s="15">
        <v>8454.6591689357156</v>
      </c>
      <c r="D12" s="15">
        <v>3281.2944413869018</v>
      </c>
      <c r="E12" s="15">
        <v>557.22707423580789</v>
      </c>
      <c r="F12" s="15">
        <v>859.29691211401416</v>
      </c>
      <c r="G12" s="15">
        <v>173.30666666666667</v>
      </c>
      <c r="H12" s="15">
        <v>412.15384615384619</v>
      </c>
      <c r="I12" s="15">
        <v>562.67496339677894</v>
      </c>
      <c r="J12" s="15">
        <f>SUM(B12:I12)</f>
        <v>25651.665620093132</v>
      </c>
      <c r="K12" s="7"/>
    </row>
    <row r="14" spans="1:11" x14ac:dyDescent="0.45">
      <c r="A14" t="s">
        <v>94</v>
      </c>
    </row>
    <row r="15" spans="1:11" x14ac:dyDescent="0.45">
      <c r="A15" t="s">
        <v>75</v>
      </c>
    </row>
    <row r="16" spans="1:11" x14ac:dyDescent="0.45">
      <c r="B16" s="18" t="s">
        <v>8</v>
      </c>
      <c r="C16" s="18" t="s">
        <v>2</v>
      </c>
      <c r="D16" s="18" t="s">
        <v>9</v>
      </c>
      <c r="E16" s="18" t="s">
        <v>4</v>
      </c>
      <c r="F16" s="18" t="s">
        <v>5</v>
      </c>
      <c r="G16" s="18" t="s">
        <v>7</v>
      </c>
      <c r="H16" s="18" t="s">
        <v>3</v>
      </c>
      <c r="I16" s="19" t="s">
        <v>6</v>
      </c>
      <c r="J16" s="19" t="s">
        <v>97</v>
      </c>
    </row>
    <row r="17" spans="1:10" x14ac:dyDescent="0.45">
      <c r="A17" s="16" t="s">
        <v>96</v>
      </c>
      <c r="B17" s="17"/>
      <c r="C17" s="17"/>
      <c r="D17" s="17"/>
      <c r="E17" s="17"/>
      <c r="F17" s="17"/>
      <c r="G17" s="17"/>
      <c r="H17" s="17"/>
      <c r="I17" s="17"/>
      <c r="J17" s="17"/>
    </row>
    <row r="18" spans="1:10" x14ac:dyDescent="0.45">
      <c r="A18">
        <v>2019</v>
      </c>
      <c r="B18" s="17">
        <f t="shared" ref="B18:B19" si="0">H3+H10</f>
        <v>791</v>
      </c>
      <c r="C18" s="17">
        <f t="shared" ref="C18:C19" si="1">B3+B10</f>
        <v>22285</v>
      </c>
      <c r="D18" s="17">
        <f t="shared" ref="D18:D19" si="2">I3+I10</f>
        <v>1136</v>
      </c>
      <c r="E18" s="17">
        <f t="shared" ref="E18:F18" si="3">D3+D10</f>
        <v>6219</v>
      </c>
      <c r="F18" s="17">
        <f t="shared" si="3"/>
        <v>2226</v>
      </c>
      <c r="G18" s="17">
        <f t="shared" ref="G18:G19" si="4">G3+G10</f>
        <v>259</v>
      </c>
      <c r="H18" s="17">
        <f t="shared" ref="H18:H19" si="5">C3+C10</f>
        <v>16631</v>
      </c>
      <c r="I18" s="17">
        <f t="shared" ref="I18:I19" si="6">F3+F10</f>
        <v>2310</v>
      </c>
      <c r="J18" s="17">
        <f t="shared" ref="J18:J19" si="7">J3+J10</f>
        <v>51892</v>
      </c>
    </row>
    <row r="19" spans="1:10" x14ac:dyDescent="0.45">
      <c r="A19">
        <v>2020</v>
      </c>
      <c r="B19" s="17">
        <f t="shared" si="0"/>
        <v>825</v>
      </c>
      <c r="C19" s="17">
        <f t="shared" si="1"/>
        <v>21502</v>
      </c>
      <c r="D19" s="17">
        <f t="shared" si="2"/>
        <v>1127</v>
      </c>
      <c r="E19" s="17">
        <f t="shared" ref="E19:F19" si="8">D4+D11</f>
        <v>6387</v>
      </c>
      <c r="F19" s="17">
        <f t="shared" si="8"/>
        <v>1918</v>
      </c>
      <c r="G19" s="17">
        <f t="shared" si="4"/>
        <v>262</v>
      </c>
      <c r="H19" s="17">
        <f t="shared" si="5"/>
        <v>15778</v>
      </c>
      <c r="I19" s="17">
        <f t="shared" si="6"/>
        <v>2404</v>
      </c>
      <c r="J19" s="17">
        <f t="shared" si="7"/>
        <v>50229</v>
      </c>
    </row>
    <row r="20" spans="1:10" x14ac:dyDescent="0.45">
      <c r="A20">
        <v>2021</v>
      </c>
      <c r="B20" s="17">
        <f>H5+H12</f>
        <v>849.95098901098902</v>
      </c>
      <c r="C20" s="17">
        <f>B5+B12</f>
        <v>21565.493956787599</v>
      </c>
      <c r="D20" s="17">
        <f>I5+I12</f>
        <v>1079.8721547367438</v>
      </c>
      <c r="E20" s="17">
        <f>D5+D12</f>
        <v>6522.3036674639134</v>
      </c>
      <c r="F20" s="17">
        <f>E5+E12</f>
        <v>1719.5537674628995</v>
      </c>
      <c r="G20" s="17">
        <f>G5+G12</f>
        <v>348.23074475777298</v>
      </c>
      <c r="H20" s="17">
        <f>C5+C12</f>
        <v>16291.265085020426</v>
      </c>
      <c r="I20" s="17">
        <f>F5+F12</f>
        <v>2681.14995602619</v>
      </c>
      <c r="J20" s="17">
        <f>J5+J12</f>
        <v>50944.127904943685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Calendar quarter lookup</vt:lpstr>
      <vt:lpstr>HBV VL raw</vt:lpstr>
      <vt:lpstr>HBV VL pivot</vt:lpstr>
      <vt:lpstr>VL -Raw data and extrapolations</vt:lpstr>
      <vt:lpstr>PBS raw and extrapolated</vt:lpstr>
      <vt:lpstr>Final 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MacLachlan</dc:creator>
  <cp:lastModifiedBy>Le Tuan Anh Nguyen</cp:lastModifiedBy>
  <dcterms:created xsi:type="dcterms:W3CDTF">2022-07-18T03:24:06Z</dcterms:created>
  <dcterms:modified xsi:type="dcterms:W3CDTF">2022-08-23T02:57:49Z</dcterms:modified>
</cp:coreProperties>
</file>