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HRM\test\"/>
    </mc:Choice>
  </mc:AlternateContent>
  <bookViews>
    <workbookView xWindow="0" yWindow="0" windowWidth="17970" windowHeight="6045" activeTab="1"/>
  </bookViews>
  <sheets>
    <sheet name="BCC" sheetId="1" r:id="rId1"/>
    <sheet name="Bảng lương" sheetId="2" r:id="rId2"/>
  </sheets>
  <calcPr calcId="162913"/>
</workbook>
</file>

<file path=xl/calcChain.xml><?xml version="1.0" encoding="utf-8"?>
<calcChain xmlns="http://schemas.openxmlformats.org/spreadsheetml/2006/main">
  <c r="AI12" i="1" l="1"/>
  <c r="AJ12" i="1"/>
  <c r="K12" i="2" l="1"/>
  <c r="AO12" i="1"/>
  <c r="AM12" i="1"/>
  <c r="AL12" i="1"/>
  <c r="D12" i="2" s="1"/>
  <c r="AK12" i="1"/>
  <c r="C6" i="1"/>
  <c r="D8" i="1" s="1"/>
  <c r="O12" i="2" l="1"/>
  <c r="P12" i="2" s="1"/>
  <c r="T12" i="2" s="1"/>
  <c r="E8" i="1"/>
  <c r="D9" i="1"/>
  <c r="AN12" i="1"/>
  <c r="E9" i="1" l="1"/>
  <c r="F8" i="1"/>
  <c r="F9" i="1" l="1"/>
  <c r="G8" i="1"/>
  <c r="H8" i="1" l="1"/>
  <c r="G9" i="1"/>
  <c r="I8" i="1" l="1"/>
  <c r="H9" i="1"/>
  <c r="I9" i="1" l="1"/>
  <c r="J8" i="1"/>
  <c r="J9" i="1" l="1"/>
  <c r="K8" i="1"/>
  <c r="L8" i="1" l="1"/>
  <c r="K9" i="1"/>
  <c r="M8" i="1" l="1"/>
  <c r="L9" i="1"/>
  <c r="M9" i="1" l="1"/>
  <c r="N8" i="1"/>
  <c r="N9" i="1" l="1"/>
  <c r="O8" i="1"/>
  <c r="P8" i="1" l="1"/>
  <c r="O9" i="1"/>
  <c r="Q8" i="1" l="1"/>
  <c r="P9" i="1"/>
  <c r="Q9" i="1" l="1"/>
  <c r="R8" i="1"/>
  <c r="R9" i="1" l="1"/>
  <c r="S8" i="1"/>
  <c r="T8" i="1" l="1"/>
  <c r="S9" i="1"/>
  <c r="U8" i="1" l="1"/>
  <c r="T9" i="1"/>
  <c r="U9" i="1" l="1"/>
  <c r="V8" i="1"/>
  <c r="V9" i="1" l="1"/>
  <c r="W8" i="1"/>
  <c r="X8" i="1" l="1"/>
  <c r="W9" i="1"/>
  <c r="Y8" i="1" l="1"/>
  <c r="X9" i="1"/>
  <c r="Y9" i="1" l="1"/>
  <c r="Z8" i="1"/>
  <c r="Z9" i="1" l="1"/>
  <c r="AA8" i="1"/>
  <c r="AB8" i="1" l="1"/>
  <c r="AA9" i="1"/>
  <c r="AC8" i="1" l="1"/>
  <c r="AB9" i="1"/>
  <c r="AC9" i="1" l="1"/>
  <c r="AD8" i="1"/>
  <c r="AD9" i="1" l="1"/>
  <c r="AE8" i="1"/>
  <c r="AF8" i="1" l="1"/>
  <c r="AE9" i="1"/>
  <c r="AG8" i="1" l="1"/>
  <c r="AF9" i="1"/>
  <c r="AG9" i="1" l="1"/>
  <c r="AH8" i="1"/>
  <c r="AH9" i="1" s="1"/>
</calcChain>
</file>

<file path=xl/comments1.xml><?xml version="1.0" encoding="utf-8"?>
<comments xmlns="http://schemas.openxmlformats.org/spreadsheetml/2006/main">
  <authors>
    <author>PC</author>
    <author>A</author>
  </authors>
  <commentList>
    <comment ref="AJ7" authorId="0" shapeId="0">
      <text>
        <r>
          <rPr>
            <sz val="10"/>
            <color rgb="FF000000"/>
            <rFont val="Arial"/>
          </rPr>
          <t xml:space="preserve">Có email xin nghỉ phép thì được trừ ngày phép
</t>
        </r>
      </text>
    </comment>
    <comment ref="AK7" authorId="1" shapeId="0">
      <text>
        <r>
          <rPr>
            <sz val="10"/>
            <color rgb="FF000000"/>
            <rFont val="Arial"/>
          </rPr>
          <t>A:
Bao gồm nghỉ bù, nghỉ lễ tết, nghỉ việc riêng</t>
        </r>
      </text>
    </comment>
  </commentList>
</comments>
</file>

<file path=xl/sharedStrings.xml><?xml version="1.0" encoding="utf-8"?>
<sst xmlns="http://schemas.openxmlformats.org/spreadsheetml/2006/main" count="83" uniqueCount="80">
  <si>
    <t>CÔNG TY CP ĐẦU TƯ PHÁT TRIỂN CÔNG NGHỆ XUÂN THÀNH PHÁT</t>
  </si>
  <si>
    <t>MST: 0109287625</t>
  </si>
  <si>
    <t>BẢNG CHẤM CÔNG</t>
  </si>
  <si>
    <t>Tháng 02 năm 2022</t>
  </si>
  <si>
    <t>STT</t>
  </si>
  <si>
    <t>Mã NV</t>
  </si>
  <si>
    <t>Họ và tên</t>
  </si>
  <si>
    <t>Ngày trong tháng/ Thứ trong tuần</t>
  </si>
  <si>
    <t>Công thực tế</t>
  </si>
  <si>
    <t>Nghỉ phép</t>
  </si>
  <si>
    <t>Nghỉ hưởng lương</t>
  </si>
  <si>
    <t>Tổng số công</t>
  </si>
  <si>
    <t>Trong đó</t>
  </si>
  <si>
    <t>Nghỉ ko lương</t>
  </si>
  <si>
    <t>Xác nhận</t>
  </si>
  <si>
    <t>Thử việc</t>
  </si>
  <si>
    <t>Chính thức</t>
  </si>
  <si>
    <t>TỔNG CỘNG</t>
  </si>
  <si>
    <t>I</t>
  </si>
  <si>
    <t>Ký hiệu chấm công:</t>
  </si>
  <si>
    <t>Hà Nội, ngày  28  tháng  02   năm 2022</t>
  </si>
  <si>
    <t>x: Làm cả ngày</t>
  </si>
  <si>
    <t>P/2: Nghỉ nửa ngày phép</t>
  </si>
  <si>
    <t>TV:</t>
  </si>
  <si>
    <t>Công thử việc</t>
  </si>
  <si>
    <t>Người lập biểu</t>
  </si>
  <si>
    <t>x/2: Làm nửa ngày</t>
  </si>
  <si>
    <t>NL: Nghỉ lễ</t>
  </si>
  <si>
    <t>TV/2: Nghỉ nửa ngày thử việc</t>
  </si>
  <si>
    <t>KL: Nghỉ không lương</t>
  </si>
  <si>
    <t>N: Ngừng việc</t>
  </si>
  <si>
    <t xml:space="preserve">B: </t>
  </si>
  <si>
    <t>Nghỉ bù</t>
  </si>
  <si>
    <t>P: Nghỉ 01 ngày phép</t>
  </si>
  <si>
    <t>TS: Nghỉ thai sản</t>
  </si>
  <si>
    <t>LB:</t>
  </si>
  <si>
    <t>Làm bù</t>
  </si>
  <si>
    <t>DL: du lịch</t>
  </si>
  <si>
    <t>OFF: Chưa đi làm/Đã nghỉ việc</t>
  </si>
  <si>
    <t>T: Nghỉ tết</t>
  </si>
  <si>
    <t>CÔNG CP ĐẦU TƯ PHÁT TRIỂN CÔNG NGHỆ XUÂN THÀNH PHÁT</t>
  </si>
  <si>
    <t>Tầng 22, Tòa nhà N09B2, Dịch Vọng , Cầu Giấy, Hà Nội</t>
  </si>
  <si>
    <t>BẢNG LƯƠNG THANH TOÁN LƯƠNG</t>
  </si>
  <si>
    <t>Tháng  02 năm 2022</t>
  </si>
  <si>
    <t>ĐVT: VNĐ</t>
  </si>
  <si>
    <t>Họ và tên</t>
  </si>
  <si>
    <t>Chức vụ</t>
  </si>
  <si>
    <t>Ngày công thực tế</t>
  </si>
  <si>
    <t>Phụ cấp trách nhiệm</t>
  </si>
  <si>
    <t>Phụ cấp không đóng bảo hiểm</t>
  </si>
  <si>
    <t>Tổng phụ cấp</t>
  </si>
  <si>
    <t>Thu nhập khác</t>
  </si>
  <si>
    <t>Tổng thu nhập</t>
  </si>
  <si>
    <t>Tổng thu nhập thực tế</t>
  </si>
  <si>
    <t>Các khoản trừ lương</t>
  </si>
  <si>
    <t>Thu nhập thực nhận</t>
  </si>
  <si>
    <t>Ký nhận</t>
  </si>
  <si>
    <t>Ăn trưa</t>
  </si>
  <si>
    <t>Gửi xe</t>
  </si>
  <si>
    <t>Điện thoại</t>
  </si>
  <si>
    <t>Xăng xe</t>
  </si>
  <si>
    <t>Đào tạo</t>
  </si>
  <si>
    <t>Hỗ trợ nhà xa</t>
  </si>
  <si>
    <t>Làm thêm giờ</t>
  </si>
  <si>
    <t>BHXH 10,5%</t>
  </si>
  <si>
    <t>Tạm ứng lương</t>
  </si>
  <si>
    <t xml:space="preserve">Đi muộn </t>
  </si>
  <si>
    <t>A</t>
  </si>
  <si>
    <t>B</t>
  </si>
  <si>
    <t>C</t>
  </si>
  <si>
    <t>8=3+4+5+6+7</t>
  </si>
  <si>
    <t>12=2+8+9+10+11</t>
  </si>
  <si>
    <t>13= 11/20*1</t>
  </si>
  <si>
    <t>17=13-14-15-16</t>
  </si>
  <si>
    <t xml:space="preserve">Tổng cộng </t>
  </si>
  <si>
    <t>Hà Nội, ngày  28    tháng  02 năm 2022</t>
  </si>
  <si>
    <t>Kế toán trưởng</t>
  </si>
  <si>
    <t>Lãnh đạo công ty</t>
  </si>
  <si>
    <t>Lương cơ bản</t>
  </si>
  <si>
    <t>Thu nhập chính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</si>
</sst>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0.0"/>
    <numFmt numFmtId="165" formatCode="_-* #,##0.0\ _₫_-;\-* #,##0.0\ _₫_-;_-* &quot;-&quot;??\ _₫_-;_-@_-"/>
    <numFmt numFmtId="166" formatCode="_-* #,##0.00\ _₫_-;\-* #,##0.00\ _₫_-;_-* &quot;-&quot;??\ _₫_-;_-@_-"/>
    <numFmt numFmtId="167" formatCode="dd"/>
    <numFmt numFmtId="168" formatCode="[Red][=0]&quot;C.NhËt&quot;;#\ ###\ ##0;[Cyan]\ &quot;T.B¶y &quot;"/>
    <numFmt numFmtId="169" formatCode="#,##0.0"/>
  </numFmts>
  <fonts count="32">
    <font>
      <sz val="10"/>
      <color rgb="FF000000"/>
      <name val="Arial"/>
    </font>
    <font>
      <sz val="10"/>
      <color rgb="FF000000"/>
      <name val="Times New Roman"/>
    </font>
    <font>
      <sz val="13"/>
      <color rgb="FF000000"/>
      <name val="Times New Roman"/>
    </font>
    <font>
      <sz val="12"/>
      <color rgb="FF000000"/>
      <name val=".VnTime"/>
    </font>
    <font>
      <sz val="10"/>
      <color rgb="FF000000"/>
      <name val=".VnTime"/>
    </font>
    <font>
      <sz val="13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8"/>
      <color rgb="FF000000"/>
      <name val="Times New Roman"/>
    </font>
    <font>
      <sz val="8"/>
      <color rgb="FF000000"/>
      <name val="Times New Roman"/>
    </font>
    <font>
      <sz val="8"/>
      <color rgb="FF000000"/>
      <name val=".VnTime"/>
    </font>
    <font>
      <sz val="5"/>
      <color rgb="FF000000"/>
      <name val="Arial"/>
    </font>
    <font>
      <sz val="11"/>
      <color rgb="FF000000"/>
      <name val="Times New Roman"/>
    </font>
    <font>
      <sz val="11"/>
      <color rgb="FF000000"/>
      <name val="Times New Roman"/>
    </font>
    <font>
      <sz val="11"/>
      <color rgb="FF000000"/>
      <name val=".VnArial"/>
    </font>
    <font>
      <sz val="8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12"/>
      <color rgb="FF000000"/>
      <name val="Times New Roman"/>
    </font>
    <font>
      <sz val="10"/>
      <color rgb="FF000000"/>
      <name val="Times New Roman"/>
    </font>
    <font>
      <sz val="11"/>
      <color rgb="FF000000"/>
      <name val="Times New Roman"/>
    </font>
    <font>
      <sz val="18"/>
      <color rgb="FF000000"/>
      <name val="Times New Roman"/>
    </font>
    <font>
      <sz val="11"/>
      <color rgb="FF000000"/>
      <name val="Times New Roman"/>
    </font>
    <font>
      <b/>
      <sz val="13"/>
      <color rgb="FF000000"/>
      <name val="Times New Roman"/>
      <family val="1"/>
      <charset val="163"/>
    </font>
    <font>
      <b/>
      <sz val="11"/>
      <color rgb="FF000000"/>
      <name val="Times New Roman"/>
      <family val="1"/>
      <charset val="163"/>
    </font>
    <font>
      <b/>
      <sz val="10"/>
      <color rgb="FF000000"/>
      <name val="Times New Roman"/>
      <family val="1"/>
      <charset val="163"/>
    </font>
    <font>
      <b/>
      <sz val="9"/>
      <color rgb="FF000000"/>
      <name val="Times New Roman"/>
      <family val="1"/>
      <charset val="163"/>
    </font>
    <font>
      <b/>
      <sz val="8"/>
      <color rgb="FF000000"/>
      <name val="Times New Roman"/>
      <family val="1"/>
      <charset val="163"/>
    </font>
    <font>
      <b/>
      <sz val="10"/>
      <name val="Times New Roman"/>
      <family val="1"/>
      <charset val="163"/>
    </font>
    <font>
      <b/>
      <sz val="8"/>
      <name val="Times New Roman"/>
      <family val="1"/>
      <charset val="163"/>
    </font>
    <font>
      <sz val="10"/>
      <name val="Times New Roman"/>
      <family val="1"/>
      <charset val="163"/>
    </font>
    <font>
      <b/>
      <sz val="12"/>
      <color rgb="FF000000"/>
      <name val="Times New Roman"/>
      <family val="1"/>
      <charset val="163"/>
    </font>
  </fonts>
  <fills count="12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 applyProtection="1"/>
    <xf numFmtId="0" fontId="1" fillId="0" borderId="0" xfId="0" applyFont="1" applyProtection="1"/>
    <xf numFmtId="0" fontId="2" fillId="0" borderId="0" xfId="0" applyFont="1" applyProtection="1"/>
    <xf numFmtId="0" fontId="3" fillId="0" borderId="0" xfId="0" applyFont="1" applyProtection="1"/>
    <xf numFmtId="164" fontId="4" fillId="0" borderId="0" xfId="0" applyNumberFormat="1" applyFont="1" applyProtection="1"/>
    <xf numFmtId="165" fontId="3" fillId="0" borderId="0" xfId="0" applyNumberFormat="1" applyFont="1" applyProtection="1"/>
    <xf numFmtId="43" fontId="3" fillId="0" borderId="0" xfId="0" applyNumberFormat="1" applyFont="1" applyProtection="1"/>
    <xf numFmtId="164" fontId="3" fillId="0" borderId="0" xfId="0" applyNumberFormat="1" applyFont="1" applyProtection="1"/>
    <xf numFmtId="166" fontId="3" fillId="0" borderId="0" xfId="0" applyNumberFormat="1" applyFont="1" applyProtection="1"/>
    <xf numFmtId="0" fontId="3" fillId="0" borderId="0" xfId="0" applyFont="1" applyProtection="1"/>
    <xf numFmtId="0" fontId="0" fillId="0" borderId="0" xfId="0" applyProtection="1"/>
    <xf numFmtId="0" fontId="5" fillId="0" borderId="0" xfId="0" applyFont="1" applyAlignment="1" applyProtection="1">
      <alignment horizontal="center"/>
    </xf>
    <xf numFmtId="165" fontId="5" fillId="0" borderId="0" xfId="0" applyNumberFormat="1" applyFont="1" applyAlignment="1" applyProtection="1">
      <alignment horizontal="center"/>
    </xf>
    <xf numFmtId="43" fontId="5" fillId="0" borderId="0" xfId="0" applyNumberFormat="1" applyFont="1" applyAlignment="1" applyProtection="1">
      <alignment horizontal="center"/>
    </xf>
    <xf numFmtId="166" fontId="5" fillId="0" borderId="0" xfId="0" applyNumberFormat="1" applyFont="1" applyAlignment="1" applyProtection="1">
      <alignment horizontal="center"/>
    </xf>
    <xf numFmtId="0" fontId="6" fillId="0" borderId="0" xfId="0" applyFont="1" applyProtection="1"/>
    <xf numFmtId="0" fontId="7" fillId="0" borderId="0" xfId="0" applyFont="1" applyProtection="1"/>
    <xf numFmtId="14" fontId="7" fillId="0" borderId="0" xfId="0" applyNumberFormat="1" applyFont="1" applyProtection="1"/>
    <xf numFmtId="0" fontId="6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centerContinuous"/>
    </xf>
    <xf numFmtId="165" fontId="6" fillId="0" borderId="0" xfId="0" applyNumberFormat="1" applyFont="1" applyAlignment="1" applyProtection="1">
      <alignment horizontal="centerContinuous"/>
    </xf>
    <xf numFmtId="43" fontId="6" fillId="0" borderId="0" xfId="0" applyNumberFormat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166" fontId="6" fillId="0" borderId="0" xfId="0" applyNumberFormat="1" applyFont="1" applyAlignment="1" applyProtection="1">
      <alignment horizont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167" fontId="8" fillId="3" borderId="2" xfId="0" applyNumberFormat="1" applyFont="1" applyFill="1" applyBorder="1" applyAlignment="1" applyProtection="1">
      <alignment horizontal="center"/>
    </xf>
    <xf numFmtId="167" fontId="8" fillId="3" borderId="3" xfId="0" applyNumberFormat="1" applyFont="1" applyFill="1" applyBorder="1" applyAlignment="1" applyProtection="1">
      <alignment horizontal="center"/>
    </xf>
    <xf numFmtId="168" fontId="9" fillId="3" borderId="2" xfId="0" applyNumberFormat="1" applyFont="1" applyFill="1" applyBorder="1" applyAlignment="1" applyProtection="1">
      <alignment horizontal="center" vertical="center" textRotation="90" wrapText="1"/>
    </xf>
    <xf numFmtId="168" fontId="9" fillId="3" borderId="3" xfId="0" applyNumberFormat="1" applyFont="1" applyFill="1" applyBorder="1" applyAlignment="1" applyProtection="1">
      <alignment horizontal="center" vertical="center" textRotation="90" wrapText="1"/>
    </xf>
    <xf numFmtId="49" fontId="8" fillId="4" borderId="2" xfId="0" applyNumberFormat="1" applyFont="1" applyFill="1" applyBorder="1" applyAlignment="1" applyProtection="1">
      <alignment horizontal="center" vertical="center" wrapText="1"/>
    </xf>
    <xf numFmtId="0" fontId="8" fillId="3" borderId="2" xfId="0" applyFont="1" applyFill="1" applyBorder="1" applyAlignment="1" applyProtection="1">
      <alignment horizontal="center" vertical="center"/>
    </xf>
    <xf numFmtId="0" fontId="8" fillId="3" borderId="3" xfId="0" applyFont="1" applyFill="1" applyBorder="1" applyAlignment="1" applyProtection="1">
      <alignment vertical="center"/>
    </xf>
    <xf numFmtId="0" fontId="8" fillId="3" borderId="1" xfId="0" applyFont="1" applyFill="1" applyBorder="1" applyAlignment="1" applyProtection="1">
      <alignment vertical="center"/>
    </xf>
    <xf numFmtId="165" fontId="8" fillId="3" borderId="2" xfId="0" applyNumberFormat="1" applyFont="1" applyFill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horizontal="center" vertical="center"/>
    </xf>
    <xf numFmtId="0" fontId="9" fillId="0" borderId="2" xfId="0" applyFont="1" applyBorder="1" applyAlignment="1" applyProtection="1">
      <alignment vertical="center"/>
    </xf>
    <xf numFmtId="3" fontId="9" fillId="0" borderId="2" xfId="0" applyNumberFormat="1" applyFont="1" applyBorder="1" applyAlignment="1" applyProtection="1">
      <alignment horizontal="center" vertical="center"/>
    </xf>
    <xf numFmtId="43" fontId="9" fillId="0" borderId="2" xfId="0" applyNumberFormat="1" applyFont="1" applyBorder="1" applyAlignment="1" applyProtection="1">
      <alignment horizontal="center" vertical="center"/>
    </xf>
    <xf numFmtId="164" fontId="9" fillId="5" borderId="2" xfId="0" applyNumberFormat="1" applyFont="1" applyFill="1" applyBorder="1" applyAlignment="1" applyProtection="1">
      <alignment horizontal="center" vertical="center"/>
    </xf>
    <xf numFmtId="0" fontId="9" fillId="0" borderId="2" xfId="0" applyFont="1" applyBorder="1" applyProtection="1"/>
    <xf numFmtId="0" fontId="9" fillId="0" borderId="0" xfId="0" applyFont="1" applyProtection="1"/>
    <xf numFmtId="0" fontId="9" fillId="0" borderId="0" xfId="0" applyFont="1" applyAlignment="1" applyProtection="1">
      <alignment horizontal="left"/>
    </xf>
    <xf numFmtId="165" fontId="0" fillId="0" borderId="0" xfId="0" applyNumberFormat="1" applyProtection="1"/>
    <xf numFmtId="43" fontId="0" fillId="0" borderId="0" xfId="0" applyNumberFormat="1" applyProtection="1"/>
    <xf numFmtId="166" fontId="0" fillId="0" borderId="0" xfId="0" applyNumberFormat="1" applyProtection="1"/>
    <xf numFmtId="0" fontId="9" fillId="0" borderId="0" xfId="0" applyFont="1" applyAlignment="1" applyProtection="1">
      <alignment horizontal="center" vertical="center"/>
    </xf>
    <xf numFmtId="0" fontId="9" fillId="0" borderId="0" xfId="0" applyFont="1" applyProtection="1"/>
    <xf numFmtId="0" fontId="9" fillId="0" borderId="0" xfId="0" applyFont="1" applyAlignment="1" applyProtection="1">
      <alignment horizontal="center"/>
    </xf>
    <xf numFmtId="0" fontId="9" fillId="0" borderId="0" xfId="0" applyFont="1" applyProtection="1"/>
    <xf numFmtId="0" fontId="9" fillId="5" borderId="0" xfId="0" applyFont="1" applyFill="1" applyProtection="1"/>
    <xf numFmtId="0" fontId="10" fillId="0" borderId="0" xfId="0" applyFont="1" applyProtection="1"/>
    <xf numFmtId="0" fontId="8" fillId="6" borderId="1" xfId="0" applyFont="1" applyFill="1" applyBorder="1" applyAlignment="1" applyProtection="1">
      <alignment horizontal="center" vertical="center"/>
    </xf>
    <xf numFmtId="165" fontId="8" fillId="6" borderId="2" xfId="0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165" fontId="11" fillId="0" borderId="0" xfId="0" applyNumberFormat="1" applyFont="1" applyProtection="1"/>
    <xf numFmtId="43" fontId="11" fillId="0" borderId="0" xfId="0" applyNumberFormat="1" applyFont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Alignment="1" applyProtection="1">
      <alignment vertical="center"/>
    </xf>
    <xf numFmtId="0" fontId="14" fillId="0" borderId="0" xfId="0" applyFont="1" applyAlignment="1" applyProtection="1">
      <alignment vertical="center"/>
    </xf>
    <xf numFmtId="166" fontId="15" fillId="0" borderId="0" xfId="0" applyNumberFormat="1" applyFont="1" applyProtection="1"/>
    <xf numFmtId="0" fontId="12" fillId="0" borderId="0" xfId="0" applyFont="1" applyProtection="1"/>
    <xf numFmtId="0" fontId="16" fillId="0" borderId="0" xfId="0" applyFont="1" applyProtection="1"/>
    <xf numFmtId="0" fontId="17" fillId="0" borderId="0" xfId="0" applyFont="1" applyProtection="1"/>
    <xf numFmtId="0" fontId="18" fillId="0" borderId="0" xfId="0" applyFont="1" applyProtection="1"/>
    <xf numFmtId="0" fontId="1" fillId="0" borderId="0" xfId="0" applyFont="1" applyAlignment="1" applyProtection="1">
      <alignment horizontal="center" vertical="center"/>
    </xf>
    <xf numFmtId="0" fontId="19" fillId="0" borderId="0" xfId="0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19" fillId="0" borderId="2" xfId="0" applyFont="1" applyBorder="1" applyAlignment="1" applyProtection="1">
      <alignment horizontal="center" vertical="center"/>
    </xf>
    <xf numFmtId="0" fontId="19" fillId="0" borderId="2" xfId="0" applyFont="1" applyBorder="1" applyAlignment="1" applyProtection="1">
      <alignment vertical="center"/>
    </xf>
    <xf numFmtId="169" fontId="19" fillId="0" borderId="2" xfId="0" applyNumberFormat="1" applyFont="1" applyBorder="1" applyAlignment="1" applyProtection="1">
      <alignment horizontal="center" vertical="center"/>
    </xf>
    <xf numFmtId="3" fontId="19" fillId="0" borderId="2" xfId="0" applyNumberFormat="1" applyFont="1" applyBorder="1" applyAlignment="1" applyProtection="1">
      <alignment vertical="center"/>
    </xf>
    <xf numFmtId="0" fontId="0" fillId="0" borderId="0" xfId="0" applyProtection="1"/>
    <xf numFmtId="0" fontId="9" fillId="0" borderId="0" xfId="0" applyFont="1" applyAlignment="1" applyProtection="1">
      <alignment vertical="center"/>
    </xf>
    <xf numFmtId="165" fontId="9" fillId="5" borderId="2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0" fontId="24" fillId="0" borderId="0" xfId="0" applyFont="1" applyAlignment="1" applyProtection="1">
      <alignment vertical="center"/>
    </xf>
    <xf numFmtId="0" fontId="24" fillId="0" borderId="0" xfId="0" applyFont="1" applyProtection="1"/>
    <xf numFmtId="169" fontId="25" fillId="8" borderId="2" xfId="0" applyNumberFormat="1" applyFont="1" applyFill="1" applyBorder="1" applyAlignment="1" applyProtection="1">
      <alignment vertical="center"/>
    </xf>
    <xf numFmtId="3" fontId="25" fillId="8" borderId="2" xfId="0" applyNumberFormat="1" applyFont="1" applyFill="1" applyBorder="1" applyAlignment="1" applyProtection="1">
      <alignment vertical="center"/>
    </xf>
    <xf numFmtId="169" fontId="25" fillId="9" borderId="2" xfId="0" applyNumberFormat="1" applyFont="1" applyFill="1" applyBorder="1" applyAlignment="1" applyProtection="1">
      <alignment horizontal="center" vertical="center"/>
    </xf>
    <xf numFmtId="3" fontId="25" fillId="9" borderId="2" xfId="0" applyNumberFormat="1" applyFont="1" applyFill="1" applyBorder="1" applyAlignment="1" applyProtection="1">
      <alignment vertical="center"/>
    </xf>
    <xf numFmtId="0" fontId="26" fillId="10" borderId="2" xfId="0" applyFont="1" applyFill="1" applyBorder="1" applyAlignment="1" applyProtection="1">
      <alignment horizontal="center" vertical="center" wrapText="1"/>
    </xf>
    <xf numFmtId="3" fontId="28" fillId="9" borderId="2" xfId="0" applyNumberFormat="1" applyFont="1" applyFill="1" applyBorder="1" applyAlignment="1" applyProtection="1">
      <alignment vertical="center"/>
    </xf>
    <xf numFmtId="3" fontId="30" fillId="0" borderId="2" xfId="0" applyNumberFormat="1" applyFont="1" applyBorder="1" applyAlignment="1" applyProtection="1">
      <alignment vertical="center"/>
    </xf>
    <xf numFmtId="0" fontId="27" fillId="11" borderId="2" xfId="0" applyFont="1" applyFill="1" applyBorder="1" applyAlignment="1" applyProtection="1">
      <alignment horizontal="center" vertical="center" wrapText="1"/>
    </xf>
    <xf numFmtId="0" fontId="27" fillId="11" borderId="4" xfId="0" applyFont="1" applyFill="1" applyBorder="1" applyAlignment="1" applyProtection="1">
      <alignment horizontal="center" vertical="center" wrapText="1"/>
    </xf>
    <xf numFmtId="0" fontId="29" fillId="11" borderId="4" xfId="0" applyFont="1" applyFill="1" applyBorder="1" applyAlignment="1" applyProtection="1">
      <alignment horizontal="center" vertical="center" wrapText="1"/>
    </xf>
    <xf numFmtId="0" fontId="27" fillId="11" borderId="4" xfId="0" applyFont="1" applyFill="1" applyBorder="1" applyAlignment="1" applyProtection="1">
      <alignment horizontal="center" vertical="center"/>
    </xf>
    <xf numFmtId="0" fontId="25" fillId="10" borderId="4" xfId="0" applyFont="1" applyFill="1" applyBorder="1" applyAlignment="1" applyProtection="1">
      <alignment horizontal="center" vertical="center" wrapText="1"/>
    </xf>
    <xf numFmtId="0" fontId="21" fillId="0" borderId="0" xfId="0" applyFont="1" applyAlignment="1" applyProtection="1">
      <alignment horizontal="center" vertical="center"/>
    </xf>
    <xf numFmtId="0" fontId="22" fillId="0" borderId="0" xfId="0" applyFont="1" applyAlignment="1" applyProtection="1">
      <alignment horizontal="center" vertical="center"/>
    </xf>
    <xf numFmtId="0" fontId="8" fillId="7" borderId="2" xfId="0" applyFont="1" applyFill="1" applyBorder="1" applyAlignment="1" applyProtection="1">
      <alignment horizontal="center" vertical="center" wrapText="1"/>
    </xf>
    <xf numFmtId="166" fontId="8" fillId="4" borderId="2" xfId="0" applyNumberFormat="1" applyFont="1" applyFill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/>
    </xf>
    <xf numFmtId="43" fontId="8" fillId="4" borderId="2" xfId="0" applyNumberFormat="1" applyFont="1" applyFill="1" applyBorder="1" applyAlignment="1" applyProtection="1">
      <alignment horizontal="center" vertical="center" wrapText="1"/>
    </xf>
    <xf numFmtId="49" fontId="8" fillId="4" borderId="2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 applyProtection="1">
      <alignment horizontal="left"/>
    </xf>
    <xf numFmtId="165" fontId="8" fillId="4" borderId="5" xfId="0" applyNumberFormat="1" applyFont="1" applyFill="1" applyBorder="1" applyAlignment="1" applyProtection="1">
      <alignment horizontal="center" vertical="center" wrapText="1"/>
    </xf>
    <xf numFmtId="165" fontId="8" fillId="4" borderId="11" xfId="0" applyNumberFormat="1" applyFont="1" applyFill="1" applyBorder="1" applyAlignment="1" applyProtection="1">
      <alignment horizontal="center" vertical="center" wrapText="1"/>
    </xf>
    <xf numFmtId="165" fontId="8" fillId="4" borderId="4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center"/>
    </xf>
    <xf numFmtId="0" fontId="8" fillId="2" borderId="3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1" xfId="0" applyFont="1" applyFill="1" applyBorder="1" applyAlignment="1" applyProtection="1">
      <alignment horizontal="center" vertical="center"/>
    </xf>
    <xf numFmtId="0" fontId="25" fillId="8" borderId="3" xfId="0" applyFont="1" applyFill="1" applyBorder="1" applyAlignment="1" applyProtection="1">
      <alignment horizontal="center" vertical="center"/>
    </xf>
    <xf numFmtId="0" fontId="25" fillId="8" borderId="1" xfId="0" applyFont="1" applyFill="1" applyBorder="1" applyAlignment="1" applyProtection="1">
      <alignment horizontal="center" vertical="center"/>
    </xf>
    <xf numFmtId="0" fontId="25" fillId="8" borderId="6" xfId="0" applyFont="1" applyFill="1" applyBorder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/>
    </xf>
    <xf numFmtId="0" fontId="23" fillId="0" borderId="0" xfId="0" applyFont="1" applyAlignment="1" applyProtection="1">
      <alignment horizontal="center"/>
    </xf>
    <xf numFmtId="0" fontId="12" fillId="0" borderId="10" xfId="0" applyFont="1" applyBorder="1" applyAlignment="1" applyProtection="1">
      <alignment horizontal="center"/>
    </xf>
    <xf numFmtId="0" fontId="25" fillId="10" borderId="8" xfId="0" applyFont="1" applyFill="1" applyBorder="1" applyAlignment="1" applyProtection="1">
      <alignment horizontal="center" vertical="center" wrapText="1"/>
    </xf>
    <xf numFmtId="0" fontId="25" fillId="10" borderId="9" xfId="0" applyFont="1" applyFill="1" applyBorder="1" applyAlignment="1" applyProtection="1">
      <alignment horizontal="center" vertical="center" wrapText="1"/>
    </xf>
    <xf numFmtId="0" fontId="25" fillId="10" borderId="7" xfId="0" applyFont="1" applyFill="1" applyBorder="1" applyAlignment="1" applyProtection="1">
      <alignment horizontal="center" vertical="center" wrapText="1"/>
    </xf>
    <xf numFmtId="0" fontId="25" fillId="10" borderId="5" xfId="0" applyFont="1" applyFill="1" applyBorder="1" applyAlignment="1" applyProtection="1">
      <alignment horizontal="center" vertical="center"/>
    </xf>
    <xf numFmtId="0" fontId="25" fillId="10" borderId="4" xfId="0" applyFont="1" applyFill="1" applyBorder="1" applyAlignment="1" applyProtection="1">
      <alignment horizontal="center" vertical="center"/>
    </xf>
    <xf numFmtId="0" fontId="25" fillId="10" borderId="5" xfId="0" applyFont="1" applyFill="1" applyBorder="1" applyAlignment="1" applyProtection="1">
      <alignment horizontal="center" vertical="center" wrapText="1"/>
    </xf>
    <xf numFmtId="0" fontId="25" fillId="10" borderId="4" xfId="0" applyFont="1" applyFill="1" applyBorder="1" applyAlignment="1" applyProtection="1">
      <alignment horizontal="center" vertical="center" wrapText="1"/>
    </xf>
    <xf numFmtId="0" fontId="28" fillId="10" borderId="5" xfId="0" applyFont="1" applyFill="1" applyBorder="1" applyAlignment="1" applyProtection="1">
      <alignment horizontal="center" vertical="center" wrapText="1"/>
    </xf>
    <xf numFmtId="0" fontId="28" fillId="10" borderId="4" xfId="0" applyFont="1" applyFill="1" applyBorder="1" applyAlignment="1" applyProtection="1">
      <alignment horizontal="center" vertical="center" wrapText="1"/>
    </xf>
    <xf numFmtId="0" fontId="25" fillId="10" borderId="3" xfId="0" applyFont="1" applyFill="1" applyBorder="1" applyAlignment="1" applyProtection="1">
      <alignment horizontal="center" vertical="center" wrapText="1"/>
    </xf>
    <xf numFmtId="0" fontId="25" fillId="10" borderId="1" xfId="0" applyFont="1" applyFill="1" applyBorder="1" applyAlignment="1" applyProtection="1">
      <alignment horizontal="center" vertical="center" wrapText="1"/>
    </xf>
    <xf numFmtId="0" fontId="25" fillId="10" borderId="6" xfId="0" applyFont="1" applyFill="1" applyBorder="1" applyAlignment="1" applyProtection="1">
      <alignment horizontal="center" vertical="center" wrapText="1"/>
    </xf>
    <xf numFmtId="0" fontId="25" fillId="9" borderId="3" xfId="0" applyFont="1" applyFill="1" applyBorder="1" applyAlignment="1" applyProtection="1">
      <alignment horizontal="center" vertical="center"/>
    </xf>
    <xf numFmtId="0" fontId="25" fillId="9" borderId="1" xfId="0" applyFont="1" applyFill="1" applyBorder="1" applyAlignment="1" applyProtection="1">
      <alignment horizontal="center" vertical="center"/>
    </xf>
    <xf numFmtId="0" fontId="25" fillId="9" borderId="6" xfId="0" applyFont="1" applyFill="1" applyBorder="1" applyAlignment="1" applyProtection="1">
      <alignment horizontal="center" vertical="center"/>
    </xf>
    <xf numFmtId="0" fontId="25" fillId="10" borderId="2" xfId="0" applyFont="1" applyFill="1" applyBorder="1" applyAlignment="1" applyProtection="1">
      <alignment horizontal="center" vertical="center" wrapText="1"/>
    </xf>
    <xf numFmtId="0" fontId="25" fillId="10" borderId="12" xfId="0" applyFont="1" applyFill="1" applyBorder="1" applyAlignment="1" applyProtection="1">
      <alignment horizontal="center" vertical="center" wrapText="1"/>
    </xf>
    <xf numFmtId="0" fontId="25" fillId="10" borderId="13" xfId="0" applyFont="1" applyFill="1" applyBorder="1" applyAlignment="1" applyProtection="1">
      <alignment horizontal="center" vertical="center" wrapText="1"/>
    </xf>
    <xf numFmtId="0" fontId="31" fillId="0" borderId="0" xfId="0" applyFont="1" applyAlignment="1" applyProtection="1">
      <alignment horizontal="center"/>
    </xf>
    <xf numFmtId="0" fontId="24" fillId="0" borderId="0" xfId="0" applyFont="1" applyAlignment="1" applyProtection="1">
      <alignment horizontal="center"/>
    </xf>
    <xf numFmtId="0" fontId="23" fillId="0" borderId="0" xfId="0" applyFont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colors>
    <mruColors>
      <color rgb="FFCCFFCC"/>
      <color rgb="FFC0C0C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8"/>
  <sheetViews>
    <sheetView workbookViewId="0">
      <selection activeCell="C7" sqref="C7:C9"/>
    </sheetView>
  </sheetViews>
  <sheetFormatPr defaultColWidth="8.7109375" defaultRowHeight="12.75" customHeight="1"/>
  <cols>
    <col min="1" max="1" width="4.140625" style="10" customWidth="1"/>
    <col min="2" max="2" width="8.85546875" style="10" customWidth="1"/>
    <col min="3" max="3" width="19.85546875" style="10" customWidth="1"/>
    <col min="4" max="34" width="4" style="10" customWidth="1"/>
    <col min="35" max="35" width="7.28515625" style="43" customWidth="1"/>
    <col min="36" max="36" width="6.140625" style="44" customWidth="1"/>
    <col min="37" max="37" width="6.85546875" style="10" customWidth="1"/>
    <col min="38" max="38" width="7.28515625" style="45" customWidth="1"/>
    <col min="39" max="39" width="6.85546875" style="10" customWidth="1"/>
    <col min="40" max="40" width="7.7109375" style="10" customWidth="1"/>
    <col min="41" max="41" width="6.85546875" style="10" customWidth="1"/>
    <col min="42" max="42" width="7.28515625" style="10" customWidth="1"/>
  </cols>
  <sheetData>
    <row r="1" spans="1:42" ht="16.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3"/>
      <c r="AD1" s="3"/>
      <c r="AE1" s="3"/>
      <c r="AF1" s="3"/>
      <c r="AG1" s="3"/>
      <c r="AH1" s="3"/>
      <c r="AI1" s="5"/>
      <c r="AJ1" s="6"/>
      <c r="AK1" s="7"/>
      <c r="AL1" s="8"/>
      <c r="AM1" s="9"/>
      <c r="AN1" s="9"/>
      <c r="AO1" s="9"/>
      <c r="AP1" s="3"/>
    </row>
    <row r="2" spans="1:42" ht="16.5" customHeight="1">
      <c r="A2" s="2" t="s">
        <v>1</v>
      </c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4"/>
      <c r="AC2" s="3"/>
      <c r="AD2" s="3"/>
      <c r="AE2" s="3"/>
      <c r="AF2" s="3"/>
      <c r="AG2" s="3"/>
      <c r="AH2" s="3"/>
      <c r="AI2" s="5"/>
      <c r="AJ2" s="6"/>
      <c r="AK2" s="7"/>
      <c r="AL2" s="8"/>
      <c r="AM2" s="9"/>
      <c r="AN2" s="9"/>
      <c r="AO2" s="9"/>
      <c r="AP2" s="3"/>
    </row>
    <row r="3" spans="1:42" ht="27" customHeight="1">
      <c r="A3" s="91" t="s">
        <v>2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</row>
    <row r="4" spans="1:42" ht="17.45" customHeight="1">
      <c r="A4" s="92" t="s">
        <v>3</v>
      </c>
      <c r="B4" s="92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</row>
    <row r="5" spans="1:42" ht="17.2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2"/>
      <c r="AJ5" s="13"/>
      <c r="AK5" s="11"/>
      <c r="AL5" s="14"/>
      <c r="AM5" s="11"/>
      <c r="AN5" s="11"/>
      <c r="AO5" s="11"/>
      <c r="AP5" s="15"/>
    </row>
    <row r="6" spans="1:42" ht="15.75" customHeight="1">
      <c r="A6" s="16">
        <v>1</v>
      </c>
      <c r="B6" s="16">
        <v>2022</v>
      </c>
      <c r="C6" s="17">
        <f>DATE($B$6,$A$6,1)</f>
        <v>44562</v>
      </c>
      <c r="D6" s="3"/>
      <c r="E6" s="3"/>
      <c r="F6" s="3"/>
      <c r="G6" s="18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20"/>
      <c r="AJ6" s="21"/>
      <c r="AK6" s="22"/>
      <c r="AL6" s="23"/>
      <c r="AM6" s="22"/>
      <c r="AN6" s="22"/>
      <c r="AO6" s="22"/>
      <c r="AP6" s="15"/>
    </row>
    <row r="7" spans="1:42" ht="15" customHeight="1">
      <c r="A7" s="93" t="s">
        <v>4</v>
      </c>
      <c r="B7" s="93" t="s">
        <v>5</v>
      </c>
      <c r="C7" s="93" t="s">
        <v>6</v>
      </c>
      <c r="D7" s="104" t="s">
        <v>7</v>
      </c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24"/>
      <c r="AI7" s="99" t="s">
        <v>8</v>
      </c>
      <c r="AJ7" s="96" t="s">
        <v>9</v>
      </c>
      <c r="AK7" s="97" t="s">
        <v>10</v>
      </c>
      <c r="AL7" s="94" t="s">
        <v>11</v>
      </c>
      <c r="AM7" s="97" t="s">
        <v>12</v>
      </c>
      <c r="AN7" s="97"/>
      <c r="AO7" s="97" t="s">
        <v>13</v>
      </c>
      <c r="AP7" s="95" t="s">
        <v>14</v>
      </c>
    </row>
    <row r="8" spans="1:42" ht="14.25" customHeight="1">
      <c r="A8" s="93"/>
      <c r="B8" s="93"/>
      <c r="C8" s="93"/>
      <c r="D8" s="26">
        <f>+C6</f>
        <v>44562</v>
      </c>
      <c r="E8" s="26">
        <f t="shared" ref="E8:AG8" si="0">D8+1</f>
        <v>44563</v>
      </c>
      <c r="F8" s="27">
        <f t="shared" si="0"/>
        <v>44564</v>
      </c>
      <c r="G8" s="27">
        <f t="shared" si="0"/>
        <v>44565</v>
      </c>
      <c r="H8" s="27">
        <f t="shared" si="0"/>
        <v>44566</v>
      </c>
      <c r="I8" s="26">
        <f t="shared" si="0"/>
        <v>44567</v>
      </c>
      <c r="J8" s="26">
        <f t="shared" si="0"/>
        <v>44568</v>
      </c>
      <c r="K8" s="27">
        <f t="shared" si="0"/>
        <v>44569</v>
      </c>
      <c r="L8" s="26">
        <f t="shared" si="0"/>
        <v>44570</v>
      </c>
      <c r="M8" s="26">
        <f t="shared" si="0"/>
        <v>44571</v>
      </c>
      <c r="N8" s="27">
        <f t="shared" si="0"/>
        <v>44572</v>
      </c>
      <c r="O8" s="27">
        <f t="shared" si="0"/>
        <v>44573</v>
      </c>
      <c r="P8" s="27">
        <f t="shared" si="0"/>
        <v>44574</v>
      </c>
      <c r="Q8" s="26">
        <f t="shared" si="0"/>
        <v>44575</v>
      </c>
      <c r="R8" s="27">
        <f t="shared" si="0"/>
        <v>44576</v>
      </c>
      <c r="S8" s="26">
        <f t="shared" si="0"/>
        <v>44577</v>
      </c>
      <c r="T8" s="26">
        <f t="shared" si="0"/>
        <v>44578</v>
      </c>
      <c r="U8" s="27">
        <f t="shared" si="0"/>
        <v>44579</v>
      </c>
      <c r="V8" s="27">
        <f t="shared" si="0"/>
        <v>44580</v>
      </c>
      <c r="W8" s="27">
        <f t="shared" si="0"/>
        <v>44581</v>
      </c>
      <c r="X8" s="26">
        <f t="shared" si="0"/>
        <v>44582</v>
      </c>
      <c r="Y8" s="27">
        <f t="shared" si="0"/>
        <v>44583</v>
      </c>
      <c r="Z8" s="26">
        <f t="shared" si="0"/>
        <v>44584</v>
      </c>
      <c r="AA8" s="26">
        <f t="shared" si="0"/>
        <v>44585</v>
      </c>
      <c r="AB8" s="27">
        <f t="shared" si="0"/>
        <v>44586</v>
      </c>
      <c r="AC8" s="27">
        <f t="shared" si="0"/>
        <v>44587</v>
      </c>
      <c r="AD8" s="27">
        <f t="shared" si="0"/>
        <v>44588</v>
      </c>
      <c r="AE8" s="26">
        <f t="shared" si="0"/>
        <v>44589</v>
      </c>
      <c r="AF8" s="27">
        <f t="shared" si="0"/>
        <v>44590</v>
      </c>
      <c r="AG8" s="27">
        <f t="shared" si="0"/>
        <v>44591</v>
      </c>
      <c r="AH8" s="27">
        <f>+AG8+1</f>
        <v>44592</v>
      </c>
      <c r="AI8" s="100"/>
      <c r="AJ8" s="96"/>
      <c r="AK8" s="97"/>
      <c r="AL8" s="94"/>
      <c r="AM8" s="97"/>
      <c r="AN8" s="97"/>
      <c r="AO8" s="97"/>
      <c r="AP8" s="95"/>
    </row>
    <row r="9" spans="1:42" ht="30" customHeight="1">
      <c r="A9" s="93"/>
      <c r="B9" s="93"/>
      <c r="C9" s="93"/>
      <c r="D9" s="28" t="str">
        <f t="shared" ref="D9:AH9" si="1">CHOOSE(WEEKDAY(D8),"C.N","T.Hai","T.Ba","T.Tư","T.Năm","T.Sáu","T.Bảy")</f>
        <v>T.Bảy</v>
      </c>
      <c r="E9" s="28" t="str">
        <f t="shared" si="1"/>
        <v>C.N</v>
      </c>
      <c r="F9" s="29" t="str">
        <f t="shared" si="1"/>
        <v>T.Hai</v>
      </c>
      <c r="G9" s="29" t="str">
        <f t="shared" si="1"/>
        <v>T.Ba</v>
      </c>
      <c r="H9" s="29" t="str">
        <f t="shared" si="1"/>
        <v>T.Tư</v>
      </c>
      <c r="I9" s="28" t="str">
        <f t="shared" si="1"/>
        <v>T.Năm</v>
      </c>
      <c r="J9" s="28" t="str">
        <f t="shared" si="1"/>
        <v>T.Sáu</v>
      </c>
      <c r="K9" s="29" t="str">
        <f t="shared" si="1"/>
        <v>T.Bảy</v>
      </c>
      <c r="L9" s="28" t="str">
        <f t="shared" si="1"/>
        <v>C.N</v>
      </c>
      <c r="M9" s="28" t="str">
        <f t="shared" si="1"/>
        <v>T.Hai</v>
      </c>
      <c r="N9" s="29" t="str">
        <f t="shared" si="1"/>
        <v>T.Ba</v>
      </c>
      <c r="O9" s="29" t="str">
        <f t="shared" si="1"/>
        <v>T.Tư</v>
      </c>
      <c r="P9" s="29" t="str">
        <f t="shared" si="1"/>
        <v>T.Năm</v>
      </c>
      <c r="Q9" s="28" t="str">
        <f t="shared" si="1"/>
        <v>T.Sáu</v>
      </c>
      <c r="R9" s="29" t="str">
        <f t="shared" si="1"/>
        <v>T.Bảy</v>
      </c>
      <c r="S9" s="28" t="str">
        <f t="shared" si="1"/>
        <v>C.N</v>
      </c>
      <c r="T9" s="28" t="str">
        <f t="shared" si="1"/>
        <v>T.Hai</v>
      </c>
      <c r="U9" s="29" t="str">
        <f t="shared" si="1"/>
        <v>T.Ba</v>
      </c>
      <c r="V9" s="29" t="str">
        <f t="shared" si="1"/>
        <v>T.Tư</v>
      </c>
      <c r="W9" s="29" t="str">
        <f t="shared" si="1"/>
        <v>T.Năm</v>
      </c>
      <c r="X9" s="28" t="str">
        <f t="shared" si="1"/>
        <v>T.Sáu</v>
      </c>
      <c r="Y9" s="29" t="str">
        <f t="shared" si="1"/>
        <v>T.Bảy</v>
      </c>
      <c r="Z9" s="28" t="str">
        <f t="shared" si="1"/>
        <v>C.N</v>
      </c>
      <c r="AA9" s="28" t="str">
        <f t="shared" si="1"/>
        <v>T.Hai</v>
      </c>
      <c r="AB9" s="29" t="str">
        <f t="shared" si="1"/>
        <v>T.Ba</v>
      </c>
      <c r="AC9" s="29" t="str">
        <f t="shared" si="1"/>
        <v>T.Tư</v>
      </c>
      <c r="AD9" s="29" t="str">
        <f t="shared" si="1"/>
        <v>T.Năm</v>
      </c>
      <c r="AE9" s="28" t="str">
        <f t="shared" si="1"/>
        <v>T.Sáu</v>
      </c>
      <c r="AF9" s="29" t="str">
        <f t="shared" si="1"/>
        <v>T.Bảy</v>
      </c>
      <c r="AG9" s="29" t="str">
        <f t="shared" si="1"/>
        <v>C.N</v>
      </c>
      <c r="AH9" s="29" t="str">
        <f t="shared" si="1"/>
        <v>T.Hai</v>
      </c>
      <c r="AI9" s="101"/>
      <c r="AJ9" s="96"/>
      <c r="AK9" s="97"/>
      <c r="AL9" s="94"/>
      <c r="AM9" s="30" t="s">
        <v>15</v>
      </c>
      <c r="AN9" s="30" t="s">
        <v>16</v>
      </c>
      <c r="AO9" s="97"/>
      <c r="AP9" s="95"/>
    </row>
    <row r="10" spans="1:42" s="54" customFormat="1" ht="13.5" customHeight="1">
      <c r="A10" s="106" t="s">
        <v>17</v>
      </c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52"/>
      <c r="AI10" s="53"/>
      <c r="AJ10" s="53"/>
      <c r="AK10" s="53"/>
      <c r="AL10" s="53"/>
      <c r="AM10" s="53"/>
      <c r="AN10" s="53"/>
      <c r="AO10" s="53"/>
      <c r="AP10" s="25"/>
    </row>
    <row r="11" spans="1:42" ht="12.75" customHeight="1">
      <c r="A11" s="31"/>
      <c r="B11" s="32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4"/>
      <c r="AK11" s="34"/>
      <c r="AL11" s="34"/>
      <c r="AM11" s="34"/>
      <c r="AN11" s="34"/>
      <c r="AO11" s="34"/>
      <c r="AP11" s="31"/>
    </row>
    <row r="12" spans="1:42" ht="12.75" customHeight="1">
      <c r="A12" s="35">
        <v>1</v>
      </c>
      <c r="B12" s="35">
        <v>1</v>
      </c>
      <c r="C12" s="36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75">
        <f>+COUNTIF(D12:AH12,"x")+COUNTIF(D12:AH12,"x/2")/2+COUNTIF(D12:AH12,"P/2")/2+COUNTIF(D12:AH12,"TV")+COUNTIF(D12:AH12,"TV/2")/2+COUNTIF(D12:AH12,"LB")</f>
        <v>0</v>
      </c>
      <c r="AJ12" s="38">
        <f>COUNTIF(D12:AH12,"P")+COUNTIF(D12:AH12,"P/2")/2+COUNTIF(D12:AH12,"P7")/2</f>
        <v>0</v>
      </c>
      <c r="AK12" s="39">
        <f>COUNTIF(D12:AH12,"B")+COUNTIF(D12:AH12,"HL")+COUNTIF(D12:AH12,"NL")</f>
        <v>0</v>
      </c>
      <c r="AL12" s="76">
        <f>+AI12+AJ12+AK12</f>
        <v>0</v>
      </c>
      <c r="AM12" s="39">
        <f>COUNTIF(D12:AH12,"TV")+COUNTIF(D12:AH12,"TV/2")/2+COUNTIF(D12:AH12,"TB")</f>
        <v>0</v>
      </c>
      <c r="AN12" s="39">
        <f>AL12-AM12</f>
        <v>0</v>
      </c>
      <c r="AO12" s="39">
        <f>COUNTIF(D12:AH12,"KL")+COUNTIF(D12:AH12,"x/2")/2+COUNTIF(D12:AH12,"TV/2")/2</f>
        <v>0</v>
      </c>
      <c r="AP12" s="40"/>
    </row>
    <row r="14" spans="1:42" ht="15" customHeight="1">
      <c r="A14" s="98" t="s">
        <v>19</v>
      </c>
      <c r="B14" s="98"/>
      <c r="C14" s="98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2"/>
      <c r="O14" s="42"/>
      <c r="P14" s="42"/>
      <c r="AK14" s="102" t="s">
        <v>20</v>
      </c>
      <c r="AL14" s="102"/>
      <c r="AM14" s="102"/>
      <c r="AN14" s="102"/>
      <c r="AO14" s="102"/>
      <c r="AP14" s="102"/>
    </row>
    <row r="15" spans="1:42" ht="14.25" customHeight="1">
      <c r="A15" s="41"/>
      <c r="B15" s="46"/>
      <c r="C15" s="47" t="s">
        <v>21</v>
      </c>
      <c r="D15" s="47"/>
      <c r="E15" s="48"/>
      <c r="F15" s="41" t="s">
        <v>22</v>
      </c>
      <c r="G15" s="41"/>
      <c r="H15" s="41"/>
      <c r="I15" s="41"/>
      <c r="J15" s="41"/>
      <c r="K15" s="49"/>
      <c r="L15" s="41" t="s">
        <v>23</v>
      </c>
      <c r="M15" s="41" t="s">
        <v>24</v>
      </c>
      <c r="N15" s="42"/>
      <c r="O15" s="42"/>
      <c r="P15" s="42"/>
      <c r="AK15" s="103" t="s">
        <v>25</v>
      </c>
      <c r="AL15" s="103"/>
      <c r="AM15" s="103"/>
      <c r="AN15" s="103"/>
      <c r="AO15" s="103"/>
      <c r="AP15" s="103"/>
    </row>
    <row r="16" spans="1:42" ht="12.75" customHeight="1">
      <c r="A16" s="41"/>
      <c r="B16" s="46"/>
      <c r="C16" s="47" t="s">
        <v>26</v>
      </c>
      <c r="D16" s="47"/>
      <c r="E16" s="48"/>
      <c r="F16" s="47" t="s">
        <v>27</v>
      </c>
      <c r="G16" s="41"/>
      <c r="H16" s="41"/>
      <c r="I16" s="41"/>
      <c r="J16" s="41"/>
      <c r="K16" s="49"/>
      <c r="L16" s="42" t="s">
        <v>28</v>
      </c>
      <c r="M16" s="42"/>
      <c r="N16" s="42"/>
      <c r="O16" s="42"/>
      <c r="P16" s="42"/>
      <c r="AL16" s="61"/>
    </row>
    <row r="17" spans="1:42" ht="12.75" customHeight="1">
      <c r="A17" s="41"/>
      <c r="B17" s="46"/>
      <c r="C17" s="41" t="s">
        <v>29</v>
      </c>
      <c r="D17" s="41"/>
      <c r="E17" s="48"/>
      <c r="F17" s="50" t="s">
        <v>30</v>
      </c>
      <c r="G17" s="41"/>
      <c r="H17" s="41"/>
      <c r="I17" s="41"/>
      <c r="J17" s="41"/>
      <c r="K17" s="49"/>
      <c r="L17" s="49" t="s">
        <v>31</v>
      </c>
      <c r="M17" s="49" t="s">
        <v>32</v>
      </c>
      <c r="N17" s="42"/>
      <c r="O17" s="42"/>
      <c r="P17" s="42"/>
    </row>
    <row r="18" spans="1:42" ht="12.75" customHeight="1">
      <c r="A18" s="41"/>
      <c r="B18" s="46"/>
      <c r="C18" s="41" t="s">
        <v>33</v>
      </c>
      <c r="D18" s="41"/>
      <c r="E18" s="48"/>
      <c r="F18" s="41" t="s">
        <v>34</v>
      </c>
      <c r="G18" s="42"/>
      <c r="H18" s="42"/>
      <c r="I18" s="42"/>
      <c r="J18" s="42"/>
      <c r="K18" s="42"/>
      <c r="L18" s="49" t="s">
        <v>35</v>
      </c>
      <c r="M18" s="49" t="s">
        <v>36</v>
      </c>
      <c r="N18" s="42"/>
      <c r="O18" s="42"/>
      <c r="P18" s="42"/>
    </row>
    <row r="19" spans="1:42" ht="12.75" customHeight="1">
      <c r="A19" s="51"/>
      <c r="B19" s="51"/>
      <c r="C19" s="41" t="s">
        <v>37</v>
      </c>
      <c r="D19" s="41"/>
      <c r="E19" s="41"/>
      <c r="F19" s="41" t="s">
        <v>38</v>
      </c>
      <c r="G19" s="41"/>
      <c r="H19" s="41"/>
      <c r="I19" s="41"/>
      <c r="J19" s="41"/>
      <c r="K19" s="41"/>
      <c r="L19" s="41" t="s">
        <v>39</v>
      </c>
      <c r="M19" s="41"/>
      <c r="N19" s="41"/>
      <c r="O19" s="41"/>
      <c r="P19" s="41"/>
    </row>
    <row r="20" spans="1:42" ht="12.75" customHeight="1">
      <c r="AI20" s="55"/>
      <c r="AJ20" s="56"/>
      <c r="AK20" s="57"/>
    </row>
    <row r="21" spans="1:42" ht="12.75" customHeight="1">
      <c r="AI21" s="55"/>
      <c r="AJ21" s="56"/>
      <c r="AK21" s="57"/>
    </row>
    <row r="24" spans="1:42" s="64" customFormat="1" ht="12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43"/>
      <c r="AJ24" s="44"/>
      <c r="AK24" s="10"/>
      <c r="AL24" s="45"/>
      <c r="AM24" s="10"/>
      <c r="AN24" s="10"/>
      <c r="AO24" s="10"/>
      <c r="AP24" s="10"/>
    </row>
    <row r="28" spans="1:42" ht="14.25" customHeight="1"/>
  </sheetData>
  <mergeCells count="17">
    <mergeCell ref="A14:C14"/>
    <mergeCell ref="AI7:AI9"/>
    <mergeCell ref="AK7:AK9"/>
    <mergeCell ref="AK14:AP14"/>
    <mergeCell ref="AK15:AP15"/>
    <mergeCell ref="D7:AG7"/>
    <mergeCell ref="A10:AG10"/>
    <mergeCell ref="A3:AP3"/>
    <mergeCell ref="A4:AP4"/>
    <mergeCell ref="A7:A9"/>
    <mergeCell ref="B7:B9"/>
    <mergeCell ref="C7:C9"/>
    <mergeCell ref="AL7:AL9"/>
    <mergeCell ref="AP7:AP9"/>
    <mergeCell ref="AJ7:AJ9"/>
    <mergeCell ref="AO7:AO9"/>
    <mergeCell ref="AM7:AN8"/>
  </mergeCells>
  <conditionalFormatting sqref="D8:AH9">
    <cfRule type="timePeriod" dxfId="0" priority="1" timePeriod="lastMonth">
      <formula>AND(MONTH(D8)=MONTH(EDATE(TODAY(),0-1)),YEAR(D8)=YEAR(EDATE(TODAY(),0-1)))</formula>
    </cfRule>
  </conditionalFormatting>
  <pageMargins left="0.28000000000000003" right="0.16" top="0.38" bottom="0.26" header="0.3" footer="0.3"/>
  <pageSetup paperSize="9" scale="75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topLeftCell="A2" zoomScaleNormal="100" workbookViewId="0">
      <selection activeCell="L19" sqref="L19"/>
    </sheetView>
  </sheetViews>
  <sheetFormatPr defaultRowHeight="12.75" customHeight="1"/>
  <cols>
    <col min="1" max="1" width="4.7109375" customWidth="1"/>
    <col min="2" max="2" width="18.140625" customWidth="1"/>
    <col min="3" max="3" width="9.28515625" customWidth="1"/>
    <col min="4" max="4" width="7.28515625" customWidth="1"/>
    <col min="5" max="5" width="11" customWidth="1"/>
    <col min="6" max="6" width="14" customWidth="1"/>
    <col min="7" max="10" width="8.85546875" style="73" customWidth="1"/>
    <col min="11" max="11" width="9.5703125" customWidth="1"/>
    <col min="12" max="13" width="9.28515625" customWidth="1"/>
    <col min="14" max="14" width="9.7109375" customWidth="1"/>
    <col min="15" max="15" width="9.85546875" customWidth="1"/>
    <col min="16" max="16" width="10.140625" customWidth="1"/>
    <col min="17" max="17" width="8.7109375" customWidth="1"/>
    <col min="18" max="18" width="9.42578125" customWidth="1"/>
    <col min="19" max="19" width="12.5703125" customWidth="1"/>
    <col min="20" max="20" width="11.140625" customWidth="1"/>
    <col min="21" max="21" width="10.7109375" customWidth="1"/>
    <col min="22" max="22" width="8.140625" customWidth="1"/>
    <col min="23" max="23" width="8" customWidth="1"/>
    <col min="24" max="24" width="11.28515625" customWidth="1"/>
    <col min="25" max="25" width="11.140625" customWidth="1"/>
    <col min="27" max="27" width="9.85546875" customWidth="1"/>
  </cols>
  <sheetData>
    <row r="1" spans="1:25" s="60" customFormat="1" ht="23.25" customHeight="1">
      <c r="A1" s="77" t="s">
        <v>40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N1" s="59"/>
      <c r="O1" s="59"/>
      <c r="P1" s="59"/>
      <c r="Q1" s="59"/>
      <c r="R1" s="59"/>
      <c r="S1" s="59"/>
      <c r="T1" s="59"/>
      <c r="U1" s="59"/>
      <c r="V1" s="59"/>
      <c r="W1" s="111"/>
      <c r="X1" s="111"/>
    </row>
    <row r="2" spans="1:25" s="60" customFormat="1" ht="15" customHeight="1">
      <c r="A2" s="77" t="s">
        <v>41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</row>
    <row r="3" spans="1:25" ht="14.25" customHeight="1">
      <c r="A3" s="78" t="s">
        <v>1</v>
      </c>
    </row>
    <row r="4" spans="1:25" ht="16.5" customHeight="1">
      <c r="A4" s="134" t="s">
        <v>42</v>
      </c>
      <c r="B4" s="134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</row>
    <row r="5" spans="1:25" ht="16.5" customHeight="1">
      <c r="A5" s="112" t="s">
        <v>43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34"/>
      <c r="W5" s="134"/>
      <c r="X5" s="134"/>
      <c r="Y5" s="134"/>
    </row>
    <row r="6" spans="1:25" s="58" customFormat="1" ht="15" customHeight="1">
      <c r="G6" s="62"/>
      <c r="H6" s="62"/>
      <c r="I6" s="62"/>
      <c r="J6" s="62"/>
      <c r="S6" s="113" t="s">
        <v>44</v>
      </c>
      <c r="T6" s="113"/>
      <c r="U6" s="113"/>
    </row>
    <row r="7" spans="1:25" s="66" customFormat="1" ht="21.75" customHeight="1">
      <c r="A7" s="119" t="s">
        <v>4</v>
      </c>
      <c r="B7" s="119" t="s">
        <v>45</v>
      </c>
      <c r="C7" s="119" t="s">
        <v>46</v>
      </c>
      <c r="D7" s="129" t="s">
        <v>47</v>
      </c>
      <c r="E7" s="130" t="s">
        <v>79</v>
      </c>
      <c r="F7" s="131"/>
      <c r="G7" s="123" t="s">
        <v>49</v>
      </c>
      <c r="H7" s="124"/>
      <c r="I7" s="124"/>
      <c r="J7" s="125"/>
      <c r="K7" s="119" t="s">
        <v>50</v>
      </c>
      <c r="L7" s="123" t="s">
        <v>51</v>
      </c>
      <c r="M7" s="124"/>
      <c r="N7" s="125"/>
      <c r="O7" s="119" t="s">
        <v>52</v>
      </c>
      <c r="P7" s="119" t="s">
        <v>53</v>
      </c>
      <c r="Q7" s="114" t="s">
        <v>54</v>
      </c>
      <c r="R7" s="115"/>
      <c r="S7" s="116"/>
      <c r="T7" s="121" t="s">
        <v>55</v>
      </c>
      <c r="U7" s="117" t="s">
        <v>56</v>
      </c>
    </row>
    <row r="8" spans="1:25" s="67" customFormat="1" ht="33" customHeight="1">
      <c r="A8" s="120"/>
      <c r="B8" s="120"/>
      <c r="C8" s="120"/>
      <c r="D8" s="129"/>
      <c r="E8" s="90" t="s">
        <v>78</v>
      </c>
      <c r="F8" s="90" t="s">
        <v>48</v>
      </c>
      <c r="G8" s="83" t="s">
        <v>57</v>
      </c>
      <c r="H8" s="83" t="s">
        <v>58</v>
      </c>
      <c r="I8" s="83" t="s">
        <v>59</v>
      </c>
      <c r="J8" s="83" t="s">
        <v>60</v>
      </c>
      <c r="K8" s="120"/>
      <c r="L8" s="83" t="s">
        <v>61</v>
      </c>
      <c r="M8" s="83" t="s">
        <v>62</v>
      </c>
      <c r="N8" s="83" t="s">
        <v>63</v>
      </c>
      <c r="O8" s="120"/>
      <c r="P8" s="120"/>
      <c r="Q8" s="83" t="s">
        <v>64</v>
      </c>
      <c r="R8" s="83" t="s">
        <v>65</v>
      </c>
      <c r="S8" s="83" t="s">
        <v>66</v>
      </c>
      <c r="T8" s="122"/>
      <c r="U8" s="118"/>
    </row>
    <row r="9" spans="1:25" s="74" customFormat="1" ht="21" customHeight="1">
      <c r="A9" s="86" t="s">
        <v>67</v>
      </c>
      <c r="B9" s="86" t="s">
        <v>68</v>
      </c>
      <c r="C9" s="86" t="s">
        <v>69</v>
      </c>
      <c r="D9" s="87">
        <v>1</v>
      </c>
      <c r="E9" s="87">
        <v>2</v>
      </c>
      <c r="F9" s="87">
        <v>3</v>
      </c>
      <c r="G9" s="86">
        <v>4</v>
      </c>
      <c r="H9" s="86">
        <v>5</v>
      </c>
      <c r="I9" s="86">
        <v>6</v>
      </c>
      <c r="J9" s="86">
        <v>7</v>
      </c>
      <c r="K9" s="87" t="s">
        <v>70</v>
      </c>
      <c r="L9" s="87">
        <v>9</v>
      </c>
      <c r="M9" s="87">
        <v>10</v>
      </c>
      <c r="N9" s="87">
        <v>11</v>
      </c>
      <c r="O9" s="87" t="s">
        <v>71</v>
      </c>
      <c r="P9" s="87" t="s">
        <v>72</v>
      </c>
      <c r="Q9" s="87">
        <v>14</v>
      </c>
      <c r="R9" s="87">
        <v>15</v>
      </c>
      <c r="S9" s="87">
        <v>16</v>
      </c>
      <c r="T9" s="88" t="s">
        <v>73</v>
      </c>
      <c r="U9" s="89"/>
    </row>
    <row r="10" spans="1:25" s="74" customFormat="1" ht="21" customHeight="1">
      <c r="A10" s="108" t="s">
        <v>74</v>
      </c>
      <c r="B10" s="109"/>
      <c r="C10" s="110"/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</row>
    <row r="11" spans="1:25" s="68" customFormat="1" ht="19.5" customHeight="1">
      <c r="A11" s="126" t="s">
        <v>18</v>
      </c>
      <c r="B11" s="127"/>
      <c r="C11" s="128"/>
      <c r="D11" s="81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4"/>
      <c r="U11" s="82"/>
    </row>
    <row r="12" spans="1:25" s="67" customFormat="1" ht="19.5" customHeight="1">
      <c r="A12" s="69"/>
      <c r="B12" s="70"/>
      <c r="C12" s="69"/>
      <c r="D12" s="71">
        <f>+BCC!AL12</f>
        <v>0</v>
      </c>
      <c r="E12" s="72">
        <v>0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72">
        <f>+G12+H12+I12+J12</f>
        <v>0</v>
      </c>
      <c r="L12" s="72">
        <v>0</v>
      </c>
      <c r="M12" s="72">
        <v>0</v>
      </c>
      <c r="N12" s="72">
        <v>0</v>
      </c>
      <c r="O12" s="72">
        <f>+D12+K12+L12+M12+N12</f>
        <v>0</v>
      </c>
      <c r="P12" s="72">
        <f>ROUND(O12*D12/20,-3)</f>
        <v>0</v>
      </c>
      <c r="Q12" s="72">
        <v>0</v>
      </c>
      <c r="R12" s="72">
        <v>0</v>
      </c>
      <c r="S12" s="72">
        <v>0</v>
      </c>
      <c r="T12" s="85">
        <f>+P12-Q12-R12-S12</f>
        <v>0</v>
      </c>
      <c r="U12" s="72"/>
    </row>
    <row r="13" spans="1:25" s="67" customFormat="1" ht="19.5" customHeight="1"/>
    <row r="14" spans="1:25" s="67" customFormat="1" ht="19.5" customHeight="1">
      <c r="A14" s="62"/>
    </row>
    <row r="15" spans="1:25" s="68" customFormat="1" ht="19.5" customHeight="1">
      <c r="A15"/>
      <c r="B15" s="132" t="s">
        <v>25</v>
      </c>
      <c r="C15" s="132"/>
      <c r="D15" s="67"/>
      <c r="E15" s="67"/>
      <c r="F15" s="67"/>
      <c r="G15" s="67"/>
      <c r="H15" s="132" t="s">
        <v>76</v>
      </c>
      <c r="I15" s="132"/>
      <c r="J15" s="132"/>
      <c r="K15" s="132"/>
      <c r="L15" s="67"/>
      <c r="M15" s="67"/>
      <c r="N15" s="67"/>
      <c r="O15" s="67"/>
      <c r="P15" s="133" t="s">
        <v>75</v>
      </c>
      <c r="Q15" s="133"/>
      <c r="R15" s="133"/>
      <c r="S15" s="133"/>
      <c r="T15" s="133"/>
      <c r="U15" s="133"/>
      <c r="V15" s="67"/>
      <c r="W15" s="67"/>
    </row>
    <row r="16" spans="1:25" s="67" customFormat="1" ht="20.25" customHeight="1">
      <c r="A16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132" t="s">
        <v>77</v>
      </c>
      <c r="Q16" s="132"/>
      <c r="R16" s="132"/>
      <c r="S16" s="132"/>
      <c r="T16" s="132"/>
      <c r="U16" s="132"/>
    </row>
    <row r="17" spans="1:25" s="68" customFormat="1" ht="19.5" customHeight="1">
      <c r="A17"/>
      <c r="B17"/>
      <c r="C17"/>
      <c r="D17"/>
      <c r="E17"/>
      <c r="F17"/>
      <c r="G17" s="73"/>
      <c r="H17" s="73"/>
      <c r="I17" s="73"/>
      <c r="J17" s="73"/>
      <c r="K17"/>
      <c r="L17"/>
      <c r="M17"/>
      <c r="N17"/>
      <c r="O17"/>
      <c r="P17"/>
      <c r="Q17"/>
      <c r="R17"/>
      <c r="S17"/>
      <c r="T17"/>
    </row>
    <row r="18" spans="1:25" s="67" customFormat="1" ht="19.5" customHeight="1">
      <c r="A18"/>
      <c r="B18"/>
      <c r="C18"/>
      <c r="D18"/>
      <c r="E18"/>
      <c r="F18"/>
      <c r="G18" s="73"/>
      <c r="H18" s="73"/>
      <c r="I18" s="73"/>
      <c r="J18" s="73"/>
      <c r="K18"/>
      <c r="L18"/>
      <c r="M18"/>
      <c r="N18"/>
      <c r="O18"/>
      <c r="P18"/>
      <c r="Q18"/>
      <c r="R18"/>
      <c r="S18"/>
      <c r="T18"/>
    </row>
    <row r="19" spans="1:25" s="68" customFormat="1" ht="19.5" customHeight="1">
      <c r="A19"/>
      <c r="B19"/>
      <c r="C19"/>
      <c r="D19"/>
      <c r="E19"/>
      <c r="F19"/>
      <c r="G19" s="73"/>
      <c r="H19" s="73"/>
      <c r="I19" s="73"/>
      <c r="J19" s="73"/>
      <c r="K19"/>
      <c r="L19"/>
      <c r="M19"/>
      <c r="N19"/>
      <c r="O19"/>
      <c r="P19"/>
      <c r="Q19"/>
      <c r="R19"/>
      <c r="S19"/>
      <c r="T19"/>
    </row>
    <row r="20" spans="1:25" s="67" customFormat="1" ht="21.75" customHeight="1">
      <c r="A20"/>
      <c r="B20"/>
      <c r="C20"/>
      <c r="D20"/>
      <c r="E20"/>
      <c r="F20"/>
      <c r="G20" s="73"/>
      <c r="H20" s="73"/>
      <c r="I20" s="73"/>
      <c r="J20" s="73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s="68" customFormat="1" ht="19.5" customHeight="1">
      <c r="A21"/>
      <c r="B21"/>
      <c r="C21"/>
      <c r="D21"/>
      <c r="E21"/>
      <c r="F21"/>
      <c r="G21" s="73"/>
      <c r="H21" s="73"/>
      <c r="I21" s="73"/>
      <c r="J21" s="73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s="63" customFormat="1" ht="16.5" customHeight="1">
      <c r="A22"/>
      <c r="B22"/>
      <c r="C22"/>
      <c r="D22"/>
      <c r="E22"/>
      <c r="F22"/>
      <c r="G22" s="73"/>
      <c r="H22" s="73"/>
      <c r="I22" s="73"/>
      <c r="J22" s="73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s="62" customFormat="1" ht="15" customHeight="1">
      <c r="A23"/>
      <c r="B23"/>
      <c r="C23"/>
      <c r="D23"/>
      <c r="E23"/>
      <c r="F23"/>
      <c r="G23" s="73"/>
      <c r="H23" s="73"/>
      <c r="I23" s="73"/>
      <c r="J23" s="7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s="65" customFormat="1" ht="15.75" customHeight="1">
      <c r="A24"/>
      <c r="B24"/>
      <c r="C24"/>
      <c r="D24"/>
      <c r="E24"/>
      <c r="F24"/>
      <c r="G24" s="73"/>
      <c r="H24" s="73"/>
      <c r="I24" s="73"/>
      <c r="J24" s="73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s="63" customFormat="1" ht="14.25" customHeight="1">
      <c r="A25"/>
      <c r="B25"/>
      <c r="C25"/>
      <c r="D25"/>
      <c r="E25"/>
      <c r="F25"/>
      <c r="G25" s="73"/>
      <c r="H25" s="73"/>
      <c r="I25" s="73"/>
      <c r="J25" s="73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s="63" customFormat="1" ht="14.25" customHeight="1">
      <c r="A26"/>
      <c r="B26"/>
      <c r="C26"/>
      <c r="D26"/>
      <c r="E26"/>
      <c r="F26"/>
      <c r="G26" s="73"/>
      <c r="H26" s="73"/>
      <c r="I26" s="73"/>
      <c r="J26" s="73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30" spans="1:25" s="65" customFormat="1" ht="15.75" customHeight="1">
      <c r="A30"/>
      <c r="B30"/>
      <c r="C30"/>
      <c r="D30"/>
      <c r="E30"/>
      <c r="F30"/>
      <c r="G30" s="73"/>
      <c r="H30" s="73"/>
      <c r="I30" s="73"/>
      <c r="J30" s="73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</sheetData>
  <mergeCells count="22">
    <mergeCell ref="A5:U5"/>
    <mergeCell ref="L7:N7"/>
    <mergeCell ref="A11:C11"/>
    <mergeCell ref="C7:C8"/>
    <mergeCell ref="D7:D8"/>
    <mergeCell ref="G7:J7"/>
    <mergeCell ref="E7:F7"/>
    <mergeCell ref="P16:U16"/>
    <mergeCell ref="W1:X1"/>
    <mergeCell ref="S6:U6"/>
    <mergeCell ref="Q7:S7"/>
    <mergeCell ref="U7:U8"/>
    <mergeCell ref="O7:O8"/>
    <mergeCell ref="B7:B8"/>
    <mergeCell ref="P15:U15"/>
    <mergeCell ref="K7:K8"/>
    <mergeCell ref="A7:A8"/>
    <mergeCell ref="T7:T8"/>
    <mergeCell ref="P7:P8"/>
    <mergeCell ref="A10:C10"/>
    <mergeCell ref="B15:C15"/>
    <mergeCell ref="H15:K15"/>
  </mergeCells>
  <pageMargins left="0.27" right="0.16" top="0.41" bottom="0.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BCC</vt:lpstr>
      <vt:lpstr>Bảng lương</vt:lpstr>
    </vt:vector>
  </TitlesOfParts>
  <Manager/>
  <Company>Irv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FlexCel for non-commercial use. http://www.tmssoftware.com</dc:creator>
  <cp:keywords/>
  <dc:description/>
  <cp:lastModifiedBy>Admin</cp:lastModifiedBy>
  <dcterms:created xsi:type="dcterms:W3CDTF">2004-08-03T20:59:48Z</dcterms:created>
  <dcterms:modified xsi:type="dcterms:W3CDTF">2022-03-23T08:54:12Z</dcterms:modified>
  <cp:category/>
</cp:coreProperties>
</file>