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QLPM_Agile\"/>
    </mc:Choice>
  </mc:AlternateContent>
  <xr:revisionPtr revIDLastSave="0" documentId="13_ncr:1_{1110B21C-6B85-49B6-8391-0E1FD6C5F398}" xr6:coauthVersionLast="45" xr6:coauthVersionMax="45" xr10:uidLastSave="{00000000-0000-0000-0000-000000000000}"/>
  <bookViews>
    <workbookView xWindow="-120" yWindow="-120" windowWidth="20730" windowHeight="11160" tabRatio="803" firstSheet="8" activeTab="11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6" l="1"/>
  <c r="E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F11" i="6"/>
  <c r="F20" i="6" s="1"/>
  <c r="E11" i="6"/>
  <c r="D11" i="6"/>
  <c r="D20" i="6" s="1"/>
  <c r="C11" i="6"/>
  <c r="C5" i="6"/>
  <c r="G6" i="9"/>
  <c r="C6" i="9" s="1"/>
  <c r="E6" i="9"/>
  <c r="B6" i="9"/>
  <c r="A6" i="9"/>
  <c r="K5" i="9"/>
  <c r="G6" i="14"/>
  <c r="E6" i="14"/>
  <c r="C6" i="14" s="1"/>
  <c r="B6" i="14"/>
  <c r="A6" i="14"/>
  <c r="K5" i="14"/>
  <c r="G6" i="15"/>
  <c r="C6" i="15" s="1"/>
  <c r="E6" i="15"/>
  <c r="B6" i="15"/>
  <c r="A6" i="15"/>
  <c r="K5" i="15"/>
  <c r="G6" i="13"/>
  <c r="E6" i="13"/>
  <c r="C6" i="13" s="1"/>
  <c r="B6" i="13"/>
  <c r="A6" i="13"/>
  <c r="K5" i="13"/>
  <c r="G6" i="12"/>
  <c r="C6" i="12" s="1"/>
  <c r="E6" i="12"/>
  <c r="B6" i="12"/>
  <c r="A6" i="12"/>
  <c r="K5" i="12"/>
  <c r="G6" i="11"/>
  <c r="E6" i="11"/>
  <c r="C6" i="11" s="1"/>
  <c r="B6" i="11"/>
  <c r="A6" i="11"/>
  <c r="K5" i="11"/>
  <c r="G6" i="10"/>
  <c r="C6" i="10" s="1"/>
  <c r="E6" i="10"/>
  <c r="B6" i="10"/>
  <c r="A6" i="10"/>
  <c r="K5" i="10"/>
  <c r="G6" i="7"/>
  <c r="E6" i="7"/>
  <c r="C6" i="7" s="1"/>
  <c r="B6" i="7"/>
  <c r="A6" i="7"/>
  <c r="K5" i="7"/>
  <c r="G6" i="3"/>
  <c r="E6" i="3"/>
  <c r="C6" i="3" s="1"/>
  <c r="B6" i="3"/>
  <c r="A6" i="3"/>
  <c r="K5" i="3"/>
  <c r="C4" i="4"/>
  <c r="C3" i="4"/>
  <c r="D4" i="2"/>
  <c r="D3" i="2"/>
  <c r="B12" i="1"/>
  <c r="E23" i="6" l="1"/>
  <c r="E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C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4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5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6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7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8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9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A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00000000-0006-0000-0B00-000001000000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<sst xmlns="http://schemas.openxmlformats.org/spreadsheetml/2006/main" count="716" uniqueCount="426">
  <si>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</si>
  <si>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</si>
  <si>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</si>
  <si>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</si>
  <si>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</si>
  <si>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</si>
  <si>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</si>
  <si>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</si>
  <si>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</si>
  <si>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</si>
  <si>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</si>
  <si>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</si>
  <si>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</si>
  <si>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</si>
  <si>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</si>
  <si>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</si>
  <si>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</si>
  <si>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</si>
  <si>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</si>
  <si>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</si>
  <si>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</si>
  <si>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</si>
  <si>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</si>
  <si>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</si>
  <si>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</si>
  <si>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</si>
  <si>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</si>
  <si>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</si>
  <si>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</si>
  <si>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</si>
  <si>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</si>
  <si>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</si>
  <si>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</si>
  <si>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</si>
  <si>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</si>
  <si>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</si>
  <si>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</si>
  <si>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</si>
  <si>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</si>
  <si>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</si>
  <si>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</si>
  <si>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</si>
  <si>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</si>
  <si>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</si>
  <si>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</si>
  <si>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</si>
  <si>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</si>
  <si>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</si>
  <si>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</si>
  <si>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</si>
  <si>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</si>
  <si>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</si>
  <si>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</si>
  <si>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</si>
  <si>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</si>
  <si>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</si>
  <si>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</si>
  <si>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</si>
  <si>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</si>
  <si>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</si>
  <si>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</si>
  <si>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</si>
  <si>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</si>
  <si>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</si>
  <si>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</si>
  <si>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</si>
  <si>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</si>
  <si>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</si>
  <si>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</si>
  <si>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</si>
  <si>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</si>
  <si>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</si>
  <si>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</si>
  <si>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</si>
  <si>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</si>
  <si>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</si>
  <si>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</si>
  <si>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</si>
  <si>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</si>
  <si>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</si>
  <si>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</si>
  <si>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</si>
  <si>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</si>
  <si>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</si>
  <si>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</si>
  <si>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</si>
  <si>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</si>
  <si>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</si>
  <si>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</si>
  <si>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</si>
  <si>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</si>
  <si>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</si>
  <si>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C01.2 - RQ01-Đăng ký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</si>
  <si>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</si>
  <si>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</si>
  <si>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</si>
  <si>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</si>
  <si>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</si>
  <si>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</si>
  <si>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</si>
  <si>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</si>
  <si>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</si>
  <si>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</si>
  <si>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</si>
  <si>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</si>
  <si>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</si>
  <si>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</si>
  <si>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</si>
  <si>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</si>
  <si>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</si>
  <si>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</si>
  <si>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</si>
  <si>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</si>
  <si>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</si>
  <si>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</si>
  <si>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</si>
  <si>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</si>
  <si>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</si>
  <si>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Bước 1: Bật app</t>
  </si>
  <si>
    <t>Giao diện gồm một form có: 5 TextInput là Họ tên, Số điện thoại, Mật khẩu, Xác nhận mật khẩu, Câu hỏi phụ; 1 nút đăng ký tài khoản, 1 nút hủy. 
 Mã màu backround #fff; ; 
 Mã màu button #32CD32 , color: '#fff'
 Người dùng nhập Họ tên ,Số điện thoại, Mật khẩu, Xác nhận mật khẩu, Câu hỏi phụ.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</si>
  <si>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</si>
  <si>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</si>
  <si>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</si>
  <si>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Hiển thị màn hình thông báo đăng ký thành công và hiện button trở về đăng nhập C01.1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</si>
  <si>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</si>
  <si>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</si>
  <si>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</si>
  <si>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</si>
  <si>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</si>
  <si>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Check thông tin cần thiết để đăng ký</t>
  </si>
  <si>
    <t>Bước 1: Bật app
Bước 2: Bấm vào nút chưa có tài khoản
Bước 3: Bỏ trống các textinput rồi bấm vào nút đăng ký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</si>
  <si>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</si>
  <si>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</si>
  <si>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</si>
  <si>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</si>
  <si>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</si>
  <si>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</si>
  <si>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</si>
  <si>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</si>
  <si>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</si>
  <si>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</si>
  <si>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</si>
  <si>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</si>
  <si>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</si>
  <si>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</si>
  <si>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</si>
  <si>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</si>
  <si>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</si>
  <si>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</si>
  <si>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</si>
  <si>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Bước 1: Bật app
Bước 2: Bấm vào nút chưa có tài khoản
Bước 3: Bấm vào nút hủy</t>
  </si>
  <si>
    <t>Sẽ chuyển sang màn hình đăng nhập C01.1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</si>
  <si>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</si>
  <si>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</si>
  <si>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</si>
  <si>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</si>
  <si>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</si>
  <si>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</si>
  <si>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</si>
  <si>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</si>
  <si>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</si>
  <si>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</si>
  <si>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</si>
  <si>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</si>
  <si>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</si>
  <si>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</si>
  <si>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</si>
  <si>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</si>
  <si>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</si>
  <si>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</si>
  <si>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</si>
  <si>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</si>
  <si>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</si>
  <si>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</si>
  <si>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</si>
  <si>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DK01.16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</si>
  <si>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</si>
  <si>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</si>
  <si>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</si>
  <si>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</si>
  <si>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>Bước 1: Bật app
Bước 2: Đăng nhập thành công
Bước 3: Vào màn hình chính ấn nút trang cá nhân
Bước 4: Ấn vào nút đổi mật khẩu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</si>
  <si>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</si>
  <si>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</si>
  <si>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</si>
  <si>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 mới
Bước 7: Nhập dữ liệu vào ô nhập lại mật khẩu
Bước 8: Ấn vào nút đổi mật khẩu</t>
  </si>
  <si>
    <t>Thông báo đổi mật khẩu thành công</t>
  </si>
  <si>
    <t>DMK02.2</t>
  </si>
  <si>
    <t>Bước 1: Bật app
Bước 2: Đăng nhập thành công
Bước 3: Vào màn hình chính ấn nút trang cá nhân
Bước 4: Ấn vào nút đổi mật khẩu
Bước 5: Nhập dữ liệu vào ô mật khẩu mới
Bước 6: Nhập dữ liệu vào ô nhập lại mật khẩu
Bước 8: Ấn vào nút đổi mật khẩu</t>
  </si>
  <si>
    <t>DMK02.3</t>
  </si>
  <si>
    <t>Check sđt không đúng với sđt tài khoản đang dùng</t>
  </si>
  <si>
    <t>Bước 1: Bật app
Bước 2: Đăng nhập thành công
Bước 3: Vào màn hình chính ấn nút trang cá nhân
Bước 4: Ấn vào nút đổi mật khẩu
Bước 5: Nhập sđt không đúng với stk đang dùng vào ô sđt
Bước 5: Nhập dữ liệu vào ô mật khẩu mới
Bước 6: Nhập dữ liệu vào ô nhập lại mật khẩu
Bước 8: Ấn vào nút đổi mật khẩu</t>
  </si>
  <si>
    <t>Sẽ báo lỗi sđt không đúng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</si>
  <si>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</si>
  <si>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</si>
  <si>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</si>
  <si>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</si>
  <si>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</si>
  <si>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</si>
  <si>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</si>
  <si>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</si>
  <si>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</si>
  <si>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</si>
  <si>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</si>
  <si>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Sẽ Sẽ báo lỗi mật khẩu phải từ 6-20 kí tự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</si>
  <si>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</si>
  <si>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</si>
  <si>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</si>
  <si>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</si>
  <si>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</si>
  <si>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</si>
  <si>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DMK02.11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</si>
  <si>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</si>
  <si>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</si>
  <si>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</si>
  <si>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</si>
  <si>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</si>
  <si>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</si>
  <si>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</si>
  <si>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</si>
  <si>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</si>
  <si>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</si>
  <si>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</si>
  <si>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</si>
  <si>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</si>
  <si>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</si>
  <si>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</si>
  <si>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</si>
  <si>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</si>
  <si>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</si>
  <si>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</si>
  <si>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</si>
  <si>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</si>
  <si>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</si>
  <si>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</si>
  <si>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</si>
  <si>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</si>
  <si>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</si>
  <si>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</si>
  <si>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</si>
  <si>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</si>
  <si>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</si>
  <si>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</si>
  <si>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</si>
  <si>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</si>
  <si>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Bước 1: Mở trang web
Bước 2: Đăng nhập web thành công
Bước 3: Từ màn hình chính của web ấn tab quản lý nhân viên
Bước 4: Ấn vào trang sửa nhân viên</t>
  </si>
  <si>
    <t xml:space="preserve">-Gồm một form có: 5 TextInput làpassword, Họ tên, sđt, địa chỉ confirm pass; 1 nút đăng ký tài khoản, 1 hủy.
-Mã màu form backround #fff; Title form chữ Tahoma; Mã màu button #32CD32,fontSize: 16, color: '#fff'
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</si>
  <si>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</si>
  <si>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</si>
  <si>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</si>
  <si>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</si>
  <si>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</si>
  <si>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</si>
  <si>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</si>
  <si>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</si>
  <si>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</si>
  <si>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</si>
  <si>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sđt
Bước 8: Nhập dữ liệu vào ô địa chỉ
Bước 9: Ấn nút sửa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</si>
  <si>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</si>
  <si>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</si>
  <si>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</si>
  <si>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</si>
  <si>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</si>
  <si>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</si>
  <si>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dưới 6 kí tự vào ô pass
Bước 7: Nhập dữ liệu vào ô nhập lại pass
Bước 8: Nhập dữ liệu vào ô sđt
Bước 9: Nhập dữ liệu vào ô địa chỉ
Bước 10: Ấn nút sửa</t>
  </si>
  <si>
    <t>SNV04.8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</si>
  <si>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trên 20 kí tự vào ô pass
Bước 7: Nhập dữ liệu vào ô nhập lại pass
Bước 8: Nhập dữ liệu vào ô sđt
Bước 9: Nhập dữ liệu vào ô địa chỉ
Bước 10: Ấn nút sửa</t>
  </si>
  <si>
    <t>SNV04.9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</si>
  <si>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chữ vào ô pass
Bước 7: Nhập dữ liệu vào ô nhập lại pass
Bước 8: Nhập dữ liệu vào ô sđt
Bước 9: Nhập dữ liệu vào ô địa chỉ
Bước 10: Ấn nút sửa</t>
  </si>
  <si>
    <t>SNV04.10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</si>
  <si>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không có số vào ô pass
Bước 7: Nhập dữ liệu vào ô nhập lại pass
Bước 8: Nhập dữ liệu vào ô sđt
Bước 9: Nhập dữ liệu vào ô địa chỉ
Bước 10: Ấn nút sửa</t>
  </si>
  <si>
    <t>SNV04.11</t>
  </si>
  <si>
    <t>Check ô nhập lại pass không trùng với ô pass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</si>
  <si>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không trùng với ô pass vào ô nhập lại pass
Bước 8: Nhập dữ liệu vào ô sđt
Bước 9: Nhập dữ liệu vào ô địa chỉ
Bước 10: Ấn nút sửa</t>
  </si>
  <si>
    <t>Sẽ báo lỗi pass không trùng khớp</t>
  </si>
  <si>
    <t>SNV04.12</t>
  </si>
  <si>
    <t>Check ô nhập pass trùng với ô user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</si>
  <si>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trùng với user vào ô pass
Bước 7: Nhập dữ liệu vào ô nhập lại pass
Bước 8: Nhập dữ liệu vào ô sđt
Bước 9: Nhập dữ liệu vào ô địa chỉ
Bước 10: Ấn nút sửa</t>
  </si>
  <si>
    <t>Sẽ báo lỗi pass không được trùng với tên</t>
  </si>
  <si>
    <t>SNV04.13</t>
  </si>
  <si>
    <t>Check ô pass có kí tự đặc biệt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</si>
  <si>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có kí tự đặc biệt vào ô pass
Bước 7: Nhập dữ liệu vào ô nhập lại pass
Bước 8: Nhập dữ liệu vào ô sđt
Bước 9: Nhập dữ liệu vào ô địa chỉ
Bước 10: Ấn nút sửa</t>
  </si>
  <si>
    <t>Sẽ báo lỗi pass không được có kí tự đặc biệt</t>
  </si>
  <si>
    <t>SNV04.14</t>
  </si>
  <si>
    <t>Check nút hủy</t>
  </si>
  <si>
    <t xml:space="preserve">Bước 1: Mở trang web
Bước 2: Đăng nhập web thành công
Bước 3: Từ màn hình chính của web ấn tab quản lý nhân viên
Bước 4: Ấn vào trang sửa nhân viên
Bước 5: Ấn nút hủy </t>
  </si>
  <si>
    <t>Sẽ chuyển về màn hình quản lý nhân viên</t>
  </si>
  <si>
    <t>C01.1 - RQ01-Đăng nhập(ND)</t>
  </si>
  <si>
    <t>loanhttph07179</t>
  </si>
  <si>
    <t>DN05</t>
  </si>
  <si>
    <t>DN05.1</t>
  </si>
  <si>
    <t>Check đăng nhập thành công</t>
  </si>
  <si>
    <t>DN05.2</t>
  </si>
  <si>
    <t>Check sđt rỗng</t>
  </si>
  <si>
    <t>DN05.3</t>
  </si>
  <si>
    <t>DN05.4</t>
  </si>
  <si>
    <t>Check sđt sai</t>
  </si>
  <si>
    <t>DN05.5</t>
  </si>
  <si>
    <t>Check mật khẩu sai</t>
  </si>
  <si>
    <t>DN05.6</t>
  </si>
  <si>
    <t>Check nút bạn chưa có tài khoản</t>
  </si>
  <si>
    <t>DN05.7</t>
  </si>
  <si>
    <t>Check nút quên mật khẩu</t>
  </si>
  <si>
    <t>QMK06</t>
  </si>
  <si>
    <t>Bước 1: Bật app
Bước 2: Đăng nhập không thành công
Bước 3: Ấn vào nút quên mật khẩu</t>
  </si>
  <si>
    <t>QMK06.1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</si>
  <si>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</si>
  <si>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 xml:space="preserve">"-Người dùng nhập số điện thoại và câu trả lời đã trả lời khi đăng ký ở câu hỏi phụ click nút xác nhận
   + Nếu trùng với câu trả lời thì chuyển sang màn hình đổi mật khẩu .
   + Nếu không trùng thì alert ""Không trùng khớp với câu trả  lời trước đó"
-click hủy: quay về màn hình đăng nhập 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</si>
  <si>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</si>
  <si>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</si>
  <si>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</si>
  <si>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</si>
  <si>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</si>
  <si>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</si>
  <si>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</si>
  <si>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</si>
  <si>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</si>
  <si>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-click hủy: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</si>
  <si>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</si>
  <si>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</si>
  <si>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</si>
  <si>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</si>
  <si>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</si>
  <si>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</si>
  <si>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</si>
  <si>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>1. Giao diện gồm một form có: 2 TextInput là số điện 
thoại, password phụ; 1 xác nhận, 1 nút hủy.</t>
  </si>
  <si>
    <t>AM07.1</t>
  </si>
  <si>
    <t xml:space="preserve">
Bước 1: Bấm vào nút chưa có tài khoản
Bước 2: Nhập dữ liệu vào ô số điện thoạil
Bước 3: Nhập dữ liệu vào ô mật khẩu
Bước 4: Nhập dữ liệu vào ô xác nhận mật khẩu
Bước 5: Nhập dữ liệu vào ô câu hỏi phụ
Bước 6: Bấm vào nút hủy</t>
  </si>
  <si>
    <t>AM07.2</t>
  </si>
  <si>
    <t xml:space="preserve">
Bước 2: Bấm vào nút đã có tài khoản
Bước 3: Nhập dữ liệu vào ô số điện thoại
Bước 4: nhập dữ liệu vào ô PAssWord
Bước 5: Bấm vào nút đăng nhập</t>
  </si>
  <si>
    <t xml:space="preserve">   + Nếu trùng với câu trả lời thì chuyển sang màn hình đổi mật khẩu .</t>
  </si>
  <si>
    <t>AM07.3</t>
  </si>
  <si>
    <t>Check sđt chưa tồn tại</t>
  </si>
  <si>
    <t>Bước 1: Bật app
Bước 2: Bấm vào nút chưa có tài khoản?
Bước 3: Bỏ trống các textinput rồi bấm vào nút đăng ký</t>
  </si>
  <si>
    <t xml:space="preserve">   + Nếu không trùng thì alert ""Không trùng khớp với câu trả  lời trước đó"</t>
  </si>
  <si>
    <t>AM07.4</t>
  </si>
  <si>
    <t>AM07.5</t>
  </si>
  <si>
    <t>Check mật khẩu rỗng</t>
  </si>
  <si>
    <t>Sau khi ấn đặt lại sẽ hiển thị thông báo đổi thông tin thành công</t>
  </si>
  <si>
    <t>AM07.6</t>
  </si>
  <si>
    <t>Sẽ báo lỗi mật khẩu phải từ 6-12 kí tự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</si>
  <si>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</si>
  <si>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</si>
  <si>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</si>
  <si>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>TNV08.1</t>
  </si>
  <si>
    <t>Check thêm thành công</t>
  </si>
  <si>
    <t>Bước 1: Bấm vào nút chưa có tài khoản
Bước 2: Nhập dữ liệu vào ô số điện thoạil
Bước 3: Nhập dữ liệu vào ô mật khẩu
Bước 4: Nhập dữ liệu vào ô  password
Bước 5: Nhập dữ liệu vào ô tên nhân viên
Bước 6:  Nhập dữ liệu vào ô địa chỉ
Bước 7: Bấm vào nút tạo</t>
  </si>
  <si>
    <t>TNV08.2</t>
  </si>
  <si>
    <t>Check tài khoản rỗng</t>
  </si>
  <si>
    <t>TNV08.3</t>
  </si>
  <si>
    <t>Check pass rỗng</t>
  </si>
  <si>
    <t>TNV08.4</t>
  </si>
  <si>
    <t>Check tên nhân viên rỗng</t>
  </si>
  <si>
    <t>TNV08.5</t>
  </si>
  <si>
    <t>TNV08.6</t>
  </si>
  <si>
    <t>Check địa chỉ rỗng</t>
  </si>
  <si>
    <t>TNV08.7</t>
  </si>
  <si>
    <t>Sẽ báo nhân viên đã tồn tại</t>
  </si>
  <si>
    <t>TNV08.8</t>
  </si>
  <si>
    <t>Check trùng tên</t>
  </si>
  <si>
    <t>Sẽ báo lỗi trùng tên và sửa lại thêm tên khác</t>
  </si>
  <si>
    <t>TNV08.9</t>
  </si>
  <si>
    <t>Check nút hủy tạo</t>
  </si>
  <si>
    <t>Bước 1: Bấm vào nút chưa có tài khoản
Bước 2: Nhập dữ liệu vào ô số điện thoạil
Bước 3: Nhập dữ liệu vào ô mật khẩu
Bước 4: Nhập dữ liệu vào ô  password
Bước 5: Nhập dữ liệu vào ô tên nhân viên
Bước 6:  Nhập dữ liệu vào ô địa chỉ
Bước 7: Bấm vào hủy tạo</t>
  </si>
  <si>
    <t>Hủy đi các bước vừa tạo nhân viên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</si>
  <si>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</si>
  <si>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</si>
  <si>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</si>
  <si>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</si>
  <si>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</si>
  <si>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hủy xóa</t>
  </si>
  <si>
    <t xml:space="preserve">
Bước 1: Nhấn vào nút xóa
Bước 2:Xóa thành công</t>
  </si>
  <si>
    <t>XNV09.2</t>
  </si>
  <si>
    <t>check nút xóa thành công</t>
  </si>
  <si>
    <t>Bước 1:bấm vào thông tin nhân viên
Bước 2: Bấm vào nút đã có tài khoản
Bước 3: Nhập dữ liệu vào ô số điện thoại
Bước 4: nhập dữ liệu vào ô PAssWord
Bước 5: Bấm vào nút xóa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</si>
  <si>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</si>
  <si>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</si>
  <si>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</si>
  <si>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</si>
  <si>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</si>
  <si>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</si>
  <si>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</si>
  <si>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</si>
  <si>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</si>
  <si>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</si>
  <si>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</si>
  <si>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</si>
  <si>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</si>
  <si>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</si>
  <si>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</si>
  <si>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</si>
  <si>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</si>
  <si>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</si>
  <si>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</si>
  <si>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</si>
  <si>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</si>
  <si>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</si>
  <si>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 xml:space="preserve">Bước 1: Bật app
</t>
  </si>
  <si>
    <t>Thông báo đăng nhập thành công</t>
  </si>
  <si>
    <t>Sẽ báo lỗi sđt sai</t>
  </si>
  <si>
    <t>Bước 1: Bật app
Bước 2: Nhập dữ liệu vào ô sđt
Bước 3: Nhập dữ liệu vào ô pass
Bước 4: Ấn nút đăng nhập</t>
  </si>
  <si>
    <t>Bước 1: Bật app
Bước 2: Nhập dữ liệu vào ô pass
Bước 3: Ấn nút đăng nhập</t>
  </si>
  <si>
    <t>Bước 1: Bật app
Bước 2: Nhập dữ liệu vào ô sđt
Bước 3: Ấn nút đăng nhập</t>
  </si>
  <si>
    <t>Bước 1: Bật app
Bước 2: Nhập sđt không đúng vào ô sđt
Bước 2: Nhập dữ liệu vào ô pass
Bước 3: Ấn nút đăng nhập</t>
  </si>
  <si>
    <t>Bước 1: Bật app
Bước 2: Nhập dữ liệu vào ô sđt
Bước 2: Nhập mật khẩu sai vào ô pass
Bước 3: Ấn nút đăng nhập</t>
  </si>
  <si>
    <t>Sẽ báo lỗi mật khẩu sai</t>
  </si>
  <si>
    <t>Bước 1: Bật app
Bước 2: Ấn nút chưa có tài khoản</t>
  </si>
  <si>
    <t>Bước 1: Bật app
Bước 2: Ấn nút quên mật khẩu</t>
  </si>
  <si>
    <t>Sẽ chuyển sang màn hình quên mật khẩu</t>
  </si>
  <si>
    <t>Sẽ chuyển sang màn hình đăng ký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</si>
  <si>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</si>
  <si>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C01.3 - RQ1 Quên mật khẩu(ND)</t>
  </si>
  <si>
    <t xml:space="preserve">+ Giao diện gồm một form có: 2 TextInput là số điện thoại, password phụ; 1 xác nhận, 1 nút hủy. 
-size 16; Mã màu button #32CD32,fontSize: 16, color: '#fff' </t>
  </si>
  <si>
    <t>Sẽ thông báo xác nhận thành công</t>
  </si>
  <si>
    <t xml:space="preserve">Sẽ quay về màn hình đăng nhập </t>
  </si>
  <si>
    <t>Sẽ thông báo thêm thành công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</si>
  <si>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</si>
  <si>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Check xác nhận thành công</t>
  </si>
  <si>
    <t>Sẽ báo sđt ko được bỏ trống</t>
  </si>
  <si>
    <t>Sẽ báo sđt ko tồn tại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</si>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</sst>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7" formatCode="0.0"/>
  </numFmts>
  <fonts count="55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name val="Tahoma"/>
      <charset val="134"/>
    </font>
    <font>
      <i/>
      <sz val="10"/>
      <color indexed="17"/>
      <name val="Tahoma"/>
      <charset val="134"/>
    </font>
    <font>
      <b/>
      <sz val="10"/>
      <color indexed="8"/>
      <name val="Tahoma"/>
      <charset val="134"/>
    </font>
    <font>
      <sz val="10"/>
      <color indexed="8"/>
      <name val="Tahoma"/>
      <charset val="134"/>
    </font>
    <font>
      <sz val="10"/>
      <name val="Tahoma"/>
      <charset val="134"/>
    </font>
    <font>
      <b/>
      <sz val="10"/>
      <color indexed="9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name val="ＭＳ Ｐゴシック"/>
      <charset val="128"/>
    </font>
    <font>
      <sz val="11"/>
      <color theme="1"/>
      <name val="Calibri"/>
      <charset val="134"/>
      <scheme val="minor"/>
    </font>
    <font>
      <sz val="11"/>
      <name val="ＭＳ Ｐゴシック"/>
      <charset val="128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41"/>
      </patternFill>
    </fill>
    <fill>
      <patternFill patternType="solid">
        <fgColor theme="4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485"/>
        <bgColor indexed="26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5" fillId="0" borderId="0" applyNumberFormat="0" applyFill="0" applyBorder="0" applyAlignment="0" applyProtection="0"/>
    <xf numFmtId="0" fontId="50" fillId="0" borderId="0"/>
    <xf numFmtId="0" fontId="49" fillId="0" borderId="0"/>
    <xf numFmtId="0" fontId="49" fillId="0" borderId="0"/>
    <xf numFmtId="0" fontId="49" fillId="0" borderId="0"/>
    <xf numFmtId="0" fontId="51" fillId="0" borderId="0"/>
    <xf numFmtId="0" fontId="49" fillId="0" borderId="0"/>
    <xf numFmtId="0" fontId="51" fillId="0" borderId="0"/>
  </cellStyleXfs>
  <cellXfs count="344">
    <xf numFmtId="0" fontId="0" fillId="0" borderId="0" xfId="0"/>
    <xf numFmtId="0" fontId="1" fillId="2" borderId="0" xfId="0" applyFont="1" applyFill="1"/>
    <xf numFmtId="0" fontId="3" fillId="2" borderId="0" xfId="8" applyFont="1" applyFill="1"/>
    <xf numFmtId="0" fontId="1" fillId="2" borderId="0" xfId="8" applyFont="1" applyFill="1"/>
    <xf numFmtId="164" fontId="1" fillId="2" borderId="0" xfId="8" applyNumberFormat="1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vertical="top"/>
    </xf>
    <xf numFmtId="0" fontId="4" fillId="2" borderId="0" xfId="0" applyFont="1" applyFill="1"/>
    <xf numFmtId="0" fontId="5" fillId="2" borderId="0" xfId="8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2" borderId="15" xfId="7" applyFont="1" applyFill="1" applyBorder="1" applyAlignment="1">
      <alignment horizontal="left" vertical="top" wrapText="1"/>
    </xf>
    <xf numFmtId="0" fontId="13" fillId="2" borderId="16" xfId="7" applyFont="1" applyFill="1" applyBorder="1" applyAlignment="1">
      <alignment vertical="top" wrapText="1"/>
    </xf>
    <xf numFmtId="0" fontId="13" fillId="2" borderId="17" xfId="7" applyFont="1" applyFill="1" applyBorder="1" applyAlignment="1">
      <alignment vertical="top" wrapText="1"/>
    </xf>
    <xf numFmtId="0" fontId="13" fillId="2" borderId="17" xfId="7" applyFont="1" applyFill="1" applyBorder="1" applyAlignment="1">
      <alignment vertical="center" wrapText="1"/>
    </xf>
    <xf numFmtId="0" fontId="12" fillId="2" borderId="18" xfId="7" applyFont="1" applyFill="1" applyBorder="1" applyAlignment="1">
      <alignment horizontal="left" vertical="top" wrapText="1"/>
    </xf>
    <xf numFmtId="0" fontId="14" fillId="2" borderId="20" xfId="6" applyFont="1" applyFill="1" applyBorder="1" applyAlignment="1">
      <alignment horizontal="left" vertical="top"/>
    </xf>
    <xf numFmtId="0" fontId="14" fillId="2" borderId="1" xfId="6" applyFont="1" applyFill="1" applyBorder="1" applyAlignment="1">
      <alignment horizontal="left" vertical="top" wrapText="1"/>
    </xf>
    <xf numFmtId="0" fontId="15" fillId="2" borderId="21" xfId="0" applyFont="1" applyFill="1" applyBorder="1" applyAlignment="1">
      <alignment horizontal="left" vertical="top"/>
    </xf>
    <xf numFmtId="0" fontId="15" fillId="2" borderId="22" xfId="0" applyFont="1" applyFill="1" applyBorder="1" applyAlignment="1">
      <alignment horizontal="left" vertical="top"/>
    </xf>
    <xf numFmtId="0" fontId="15" fillId="2" borderId="26" xfId="6" applyFont="1" applyFill="1" applyBorder="1" applyAlignment="1">
      <alignment horizontal="left" vertical="top"/>
    </xf>
    <xf numFmtId="0" fontId="15" fillId="2" borderId="27" xfId="6" applyFont="1" applyFill="1" applyBorder="1" applyAlignment="1">
      <alignment vertical="top"/>
    </xf>
    <xf numFmtId="0" fontId="15" fillId="2" borderId="27" xfId="6" applyFont="1" applyFill="1" applyBorder="1" applyAlignment="1">
      <alignment horizontal="left" vertical="top"/>
    </xf>
    <xf numFmtId="0" fontId="15" fillId="2" borderId="28" xfId="6" applyFont="1" applyFill="1" applyBorder="1" applyAlignment="1">
      <alignment horizontal="left" vertical="top"/>
    </xf>
    <xf numFmtId="0" fontId="15" fillId="2" borderId="0" xfId="6" applyFont="1" applyFill="1" applyAlignment="1">
      <alignment horizontal="left" vertical="top"/>
    </xf>
    <xf numFmtId="0" fontId="16" fillId="2" borderId="0" xfId="6" applyFont="1" applyFill="1" applyAlignment="1">
      <alignment horizontal="left" vertical="center"/>
    </xf>
    <xf numFmtId="0" fontId="16" fillId="2" borderId="0" xfId="6" applyFont="1" applyFill="1" applyAlignment="1">
      <alignment horizontal="left" vertical="top"/>
    </xf>
    <xf numFmtId="0" fontId="15" fillId="2" borderId="0" xfId="6" applyFont="1" applyFill="1" applyAlignment="1">
      <alignment horizontal="left" vertical="top" wrapText="1"/>
    </xf>
    <xf numFmtId="0" fontId="17" fillId="3" borderId="1" xfId="7" applyFont="1" applyFill="1" applyBorder="1" applyAlignment="1">
      <alignment horizontal="center" vertical="center" wrapText="1"/>
    </xf>
    <xf numFmtId="0" fontId="17" fillId="3" borderId="29" xfId="7" applyFont="1" applyFill="1" applyBorder="1" applyAlignment="1">
      <alignment horizontal="center" vertical="center" wrapText="1"/>
    </xf>
    <xf numFmtId="0" fontId="12" fillId="5" borderId="30" xfId="4" applyFont="1" applyFill="1" applyBorder="1" applyAlignment="1">
      <alignment horizontal="left" vertical="top"/>
    </xf>
    <xf numFmtId="0" fontId="12" fillId="5" borderId="31" xfId="4" applyFont="1" applyFill="1" applyBorder="1" applyAlignment="1">
      <alignment horizontal="left" vertical="top"/>
    </xf>
    <xf numFmtId="0" fontId="18" fillId="5" borderId="31" xfId="4" applyFont="1" applyFill="1" applyBorder="1" applyAlignment="1">
      <alignment horizontal="left" vertical="center"/>
    </xf>
    <xf numFmtId="0" fontId="18" fillId="5" borderId="31" xfId="4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9" fillId="0" borderId="15" xfId="3" applyFont="1" applyBorder="1" applyAlignment="1">
      <alignment horizontal="center" vertical="center" wrapText="1"/>
    </xf>
    <xf numFmtId="0" fontId="0" fillId="0" borderId="15" xfId="3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0" fillId="0" borderId="15" xfId="0" applyFont="1" applyBorder="1" applyAlignment="1">
      <alignment horizontal="left" vertical="center" wrapText="1"/>
    </xf>
    <xf numFmtId="0" fontId="15" fillId="2" borderId="15" xfId="5" applyFont="1" applyFill="1" applyBorder="1" applyAlignment="1">
      <alignment horizontal="left" vertical="center" wrapText="1"/>
    </xf>
    <xf numFmtId="0" fontId="21" fillId="0" borderId="15" xfId="6" applyFont="1" applyBorder="1" applyAlignment="1">
      <alignment horizontal="center" vertical="center" wrapText="1"/>
    </xf>
    <xf numFmtId="0" fontId="16" fillId="7" borderId="15" xfId="4" applyFont="1" applyFill="1" applyBorder="1" applyAlignment="1">
      <alignment horizontal="left" vertical="center" wrapText="1"/>
    </xf>
    <xf numFmtId="0" fontId="16" fillId="2" borderId="15" xfId="4" applyFont="1" applyFill="1" applyBorder="1" applyAlignment="1">
      <alignment horizontal="left" vertical="center" wrapText="1"/>
    </xf>
    <xf numFmtId="0" fontId="16" fillId="4" borderId="15" xfId="0" applyFont="1" applyFill="1" applyBorder="1" applyAlignment="1">
      <alignment vertical="center" wrapText="1"/>
    </xf>
    <xf numFmtId="0" fontId="22" fillId="0" borderId="15" xfId="2" applyFont="1" applyBorder="1" applyAlignment="1">
      <alignment vertical="center" wrapText="1"/>
    </xf>
    <xf numFmtId="0" fontId="21" fillId="4" borderId="15" xfId="6" applyFont="1" applyFill="1" applyBorder="1" applyAlignment="1">
      <alignment horizontal="center" vertical="center" wrapText="1"/>
    </xf>
    <xf numFmtId="0" fontId="15" fillId="7" borderId="15" xfId="6" applyFont="1" applyFill="1" applyBorder="1" applyAlignment="1">
      <alignment horizontal="left" vertical="center"/>
    </xf>
    <xf numFmtId="0" fontId="15" fillId="7" borderId="15" xfId="6" applyFont="1" applyFill="1" applyBorder="1" applyAlignment="1">
      <alignment horizontal="left" vertical="center" wrapText="1"/>
    </xf>
    <xf numFmtId="0" fontId="13" fillId="2" borderId="32" xfId="7" applyFont="1" applyFill="1" applyBorder="1" applyAlignment="1">
      <alignment vertical="top" wrapText="1"/>
    </xf>
    <xf numFmtId="0" fontId="23" fillId="0" borderId="0" xfId="0" applyFont="1" applyAlignment="1">
      <alignment horizontal="left" vertical="top"/>
    </xf>
    <xf numFmtId="0" fontId="24" fillId="8" borderId="0" xfId="0" applyFont="1" applyFill="1" applyAlignment="1">
      <alignment horizontal="left" vertical="top"/>
    </xf>
    <xf numFmtId="0" fontId="23" fillId="9" borderId="0" xfId="0" applyFont="1" applyFill="1" applyAlignment="1">
      <alignment horizontal="left" vertical="top"/>
    </xf>
    <xf numFmtId="22" fontId="16" fillId="2" borderId="1" xfId="4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15" fillId="2" borderId="34" xfId="6" applyFont="1" applyFill="1" applyBorder="1" applyAlignment="1">
      <alignment horizontal="left" vertical="top" wrapText="1"/>
    </xf>
    <xf numFmtId="22" fontId="16" fillId="2" borderId="1" xfId="4" applyNumberFormat="1" applyFont="1" applyFill="1" applyBorder="1" applyAlignment="1">
      <alignment horizontal="center" vertical="top" wrapText="1"/>
    </xf>
    <xf numFmtId="0" fontId="12" fillId="5" borderId="0" xfId="4" applyFont="1" applyFill="1" applyAlignment="1">
      <alignment horizontal="left" vertical="top"/>
    </xf>
    <xf numFmtId="0" fontId="12" fillId="5" borderId="35" xfId="4" applyFont="1" applyFill="1" applyBorder="1" applyAlignment="1">
      <alignment horizontal="left" vertical="top"/>
    </xf>
    <xf numFmtId="0" fontId="16" fillId="2" borderId="15" xfId="7" applyFont="1" applyFill="1" applyBorder="1" applyAlignment="1">
      <alignment horizontal="left" vertical="center" wrapText="1"/>
    </xf>
    <xf numFmtId="22" fontId="16" fillId="2" borderId="15" xfId="4" applyNumberFormat="1" applyFont="1" applyFill="1" applyBorder="1" applyAlignment="1">
      <alignment horizontal="left" vertical="center" wrapText="1"/>
    </xf>
    <xf numFmtId="0" fontId="16" fillId="2" borderId="15" xfId="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6" fillId="7" borderId="15" xfId="7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/>
    </xf>
    <xf numFmtId="0" fontId="15" fillId="2" borderId="15" xfId="6" applyFont="1" applyFill="1" applyBorder="1" applyAlignment="1">
      <alignment horizontal="left" vertical="center"/>
    </xf>
    <xf numFmtId="0" fontId="16" fillId="0" borderId="15" xfId="0" applyFont="1" applyBorder="1" applyAlignment="1">
      <alignment vertical="center" wrapText="1"/>
    </xf>
    <xf numFmtId="0" fontId="15" fillId="2" borderId="15" xfId="6" applyFont="1" applyFill="1" applyBorder="1" applyAlignment="1">
      <alignment horizontal="left" vertical="center" wrapText="1"/>
    </xf>
    <xf numFmtId="0" fontId="15" fillId="2" borderId="15" xfId="0" applyFont="1" applyFill="1" applyBorder="1" applyAlignment="1">
      <alignment horizontal="left" vertical="center" wrapText="1"/>
    </xf>
    <xf numFmtId="0" fontId="10" fillId="10" borderId="15" xfId="0" applyFont="1" applyFill="1" applyBorder="1" applyAlignment="1">
      <alignment horizontal="left" vertical="top" wrapText="1"/>
    </xf>
    <xf numFmtId="0" fontId="20" fillId="0" borderId="0" xfId="0" applyFont="1"/>
    <xf numFmtId="0" fontId="16" fillId="12" borderId="15" xfId="4" applyFont="1" applyFill="1" applyBorder="1" applyAlignment="1">
      <alignment horizontal="left" vertical="center" wrapText="1"/>
    </xf>
    <xf numFmtId="0" fontId="16" fillId="10" borderId="15" xfId="0" applyFont="1" applyFill="1" applyBorder="1" applyAlignment="1">
      <alignment vertical="center" wrapText="1"/>
    </xf>
    <xf numFmtId="0" fontId="15" fillId="7" borderId="15" xfId="6" applyFont="1" applyFill="1" applyBorder="1" applyAlignment="1">
      <alignment horizontal="left" vertical="top"/>
    </xf>
    <xf numFmtId="0" fontId="16" fillId="4" borderId="15" xfId="0" applyFont="1" applyFill="1" applyBorder="1" applyAlignment="1">
      <alignment vertical="top" wrapText="1"/>
    </xf>
    <xf numFmtId="0" fontId="15" fillId="7" borderId="15" xfId="6" applyFont="1" applyFill="1" applyBorder="1" applyAlignment="1">
      <alignment horizontal="left" vertical="top" wrapText="1"/>
    </xf>
    <xf numFmtId="0" fontId="15" fillId="2" borderId="15" xfId="6" applyFont="1" applyFill="1" applyBorder="1" applyAlignment="1">
      <alignment horizontal="left" vertical="top"/>
    </xf>
    <xf numFmtId="0" fontId="16" fillId="0" borderId="15" xfId="0" applyFont="1" applyBorder="1" applyAlignment="1">
      <alignment vertical="top" wrapText="1"/>
    </xf>
    <xf numFmtId="0" fontId="15" fillId="2" borderId="15" xfId="6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6" fillId="2" borderId="15" xfId="5" applyFont="1" applyFill="1" applyBorder="1" applyAlignment="1">
      <alignment horizontal="left" vertical="top" wrapText="1"/>
    </xf>
    <xf numFmtId="0" fontId="16" fillId="2" borderId="15" xfId="7" applyFont="1" applyFill="1" applyBorder="1" applyAlignment="1">
      <alignment horizontal="left" vertical="top" wrapText="1"/>
    </xf>
    <xf numFmtId="22" fontId="16" fillId="2" borderId="15" xfId="4" applyNumberFormat="1" applyFont="1" applyFill="1" applyBorder="1" applyAlignment="1">
      <alignment horizontal="left" vertical="top" wrapText="1"/>
    </xf>
    <xf numFmtId="0" fontId="16" fillId="7" borderId="15" xfId="7" applyFont="1" applyFill="1" applyBorder="1" applyAlignment="1">
      <alignment horizontal="left" vertical="top" wrapText="1"/>
    </xf>
    <xf numFmtId="0" fontId="25" fillId="0" borderId="0" xfId="0" applyFont="1" applyAlignment="1">
      <alignment horizontal="center" vertical="top"/>
    </xf>
    <xf numFmtId="0" fontId="25" fillId="0" borderId="15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/>
    </xf>
    <xf numFmtId="0" fontId="25" fillId="4" borderId="15" xfId="0" applyFont="1" applyFill="1" applyBorder="1" applyAlignment="1">
      <alignment horizontal="left" vertical="center"/>
    </xf>
    <xf numFmtId="0" fontId="25" fillId="0" borderId="15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3" fillId="2" borderId="15" xfId="7" applyFont="1" applyFill="1" applyBorder="1" applyAlignment="1">
      <alignment horizontal="left" vertical="top" wrapText="1"/>
    </xf>
    <xf numFmtId="0" fontId="5" fillId="2" borderId="16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center" wrapText="1"/>
    </xf>
    <xf numFmtId="0" fontId="3" fillId="2" borderId="18" xfId="7" applyFont="1" applyFill="1" applyBorder="1" applyAlignment="1">
      <alignment horizontal="left" vertical="top" wrapText="1"/>
    </xf>
    <xf numFmtId="0" fontId="27" fillId="2" borderId="20" xfId="6" applyFont="1" applyFill="1" applyBorder="1" applyAlignment="1">
      <alignment horizontal="left" vertical="top"/>
    </xf>
    <xf numFmtId="0" fontId="27" fillId="2" borderId="1" xfId="6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6" xfId="6" applyFont="1" applyFill="1" applyBorder="1" applyAlignment="1">
      <alignment horizontal="left" vertical="top"/>
    </xf>
    <xf numFmtId="0" fontId="9" fillId="2" borderId="27" xfId="6" applyFont="1" applyFill="1" applyBorder="1" applyAlignment="1">
      <alignment vertical="top"/>
    </xf>
    <xf numFmtId="0" fontId="9" fillId="2" borderId="27" xfId="6" applyFont="1" applyFill="1" applyBorder="1" applyAlignment="1">
      <alignment horizontal="left" vertical="top"/>
    </xf>
    <xf numFmtId="0" fontId="9" fillId="2" borderId="28" xfId="6" applyFont="1" applyFill="1" applyBorder="1" applyAlignment="1">
      <alignment horizontal="left" vertical="top"/>
    </xf>
    <xf numFmtId="0" fontId="9" fillId="2" borderId="0" xfId="6" applyFont="1" applyFill="1" applyBorder="1" applyAlignment="1">
      <alignment horizontal="left" vertical="top"/>
    </xf>
    <xf numFmtId="0" fontId="1" fillId="2" borderId="0" xfId="6" applyFont="1" applyFill="1" applyAlignment="1">
      <alignment horizontal="left" vertical="center"/>
    </xf>
    <xf numFmtId="0" fontId="1" fillId="2" borderId="0" xfId="6" applyFont="1" applyFill="1" applyAlignment="1">
      <alignment horizontal="left" vertical="top"/>
    </xf>
    <xf numFmtId="0" fontId="9" fillId="2" borderId="0" xfId="6" applyFont="1" applyFill="1" applyAlignment="1">
      <alignment horizontal="left" vertical="top" wrapText="1"/>
    </xf>
    <xf numFmtId="0" fontId="6" fillId="3" borderId="1" xfId="7" applyFont="1" applyFill="1" applyBorder="1" applyAlignment="1">
      <alignment horizontal="center" vertical="center" wrapText="1"/>
    </xf>
    <xf numFmtId="0" fontId="6" fillId="3" borderId="29" xfId="7" applyFont="1" applyFill="1" applyBorder="1" applyAlignment="1">
      <alignment horizontal="center" vertical="center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28" fillId="5" borderId="31" xfId="4" applyFont="1" applyFill="1" applyBorder="1" applyAlignment="1">
      <alignment horizontal="left" vertical="center"/>
    </xf>
    <xf numFmtId="0" fontId="28" fillId="5" borderId="31" xfId="4" applyFont="1" applyFill="1" applyBorder="1" applyAlignment="1">
      <alignment horizontal="left" vertical="top"/>
    </xf>
    <xf numFmtId="0" fontId="29" fillId="0" borderId="15" xfId="0" applyFont="1" applyBorder="1" applyAlignment="1">
      <alignment horizontal="center" vertical="center" wrapText="1"/>
    </xf>
    <xf numFmtId="0" fontId="29" fillId="0" borderId="15" xfId="3" applyFont="1" applyBorder="1" applyAlignment="1">
      <alignment horizontal="center" vertical="center" wrapText="1"/>
    </xf>
    <xf numFmtId="0" fontId="1" fillId="7" borderId="15" xfId="4" applyFont="1" applyFill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center" wrapText="1"/>
    </xf>
    <xf numFmtId="0" fontId="25" fillId="6" borderId="15" xfId="4" applyFont="1" applyFill="1" applyBorder="1" applyAlignment="1">
      <alignment horizontal="left" vertical="center" wrapText="1"/>
    </xf>
    <xf numFmtId="0" fontId="9" fillId="2" borderId="15" xfId="5" applyFont="1" applyFill="1" applyBorder="1" applyAlignment="1">
      <alignment horizontal="left" vertical="center" wrapText="1"/>
    </xf>
    <xf numFmtId="0" fontId="30" fillId="0" borderId="15" xfId="6" applyFont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31" fillId="0" borderId="15" xfId="2" applyFont="1" applyBorder="1" applyAlignment="1">
      <alignment vertical="center" wrapText="1"/>
    </xf>
    <xf numFmtId="0" fontId="30" fillId="4" borderId="15" xfId="6" applyFont="1" applyFill="1" applyBorder="1" applyAlignment="1">
      <alignment horizontal="center" vertical="center" wrapText="1"/>
    </xf>
    <xf numFmtId="0" fontId="9" fillId="7" borderId="15" xfId="6" applyFont="1" applyFill="1" applyBorder="1" applyAlignment="1">
      <alignment horizontal="left" vertical="center"/>
    </xf>
    <xf numFmtId="0" fontId="9" fillId="7" borderId="15" xfId="6" applyFont="1" applyFill="1" applyBorder="1" applyAlignment="1">
      <alignment horizontal="left" vertical="center" wrapText="1"/>
    </xf>
    <xf numFmtId="0" fontId="9" fillId="2" borderId="15" xfId="6" applyFont="1" applyFill="1" applyBorder="1" applyAlignment="1">
      <alignment horizontal="left" vertical="center"/>
    </xf>
    <xf numFmtId="0" fontId="1" fillId="0" borderId="15" xfId="0" applyFont="1" applyBorder="1" applyAlignment="1">
      <alignment vertical="center" wrapText="1"/>
    </xf>
    <xf numFmtId="0" fontId="9" fillId="2" borderId="15" xfId="6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5" fillId="2" borderId="32" xfId="7" applyFont="1" applyFill="1" applyBorder="1" applyAlignment="1">
      <alignment vertical="top" wrapText="1"/>
    </xf>
    <xf numFmtId="0" fontId="32" fillId="0" borderId="0" xfId="0" applyFont="1" applyAlignment="1">
      <alignment horizontal="left" vertical="top"/>
    </xf>
    <xf numFmtId="0" fontId="33" fillId="8" borderId="0" xfId="0" applyFont="1" applyFill="1" applyAlignment="1">
      <alignment horizontal="left" vertical="top"/>
    </xf>
    <xf numFmtId="0" fontId="32" fillId="9" borderId="0" xfId="0" applyFont="1" applyFill="1" applyAlignment="1">
      <alignment horizontal="left" vertical="top"/>
    </xf>
    <xf numFmtId="22" fontId="1" fillId="2" borderId="1" xfId="4" applyNumberFormat="1" applyFont="1" applyFill="1" applyBorder="1" applyAlignment="1">
      <alignment horizontal="left" vertical="top" wrapText="1"/>
    </xf>
    <xf numFmtId="22" fontId="25" fillId="0" borderId="0" xfId="0" applyNumberFormat="1" applyFont="1" applyAlignment="1">
      <alignment horizontal="left" vertical="top"/>
    </xf>
    <xf numFmtId="0" fontId="9" fillId="2" borderId="34" xfId="6" applyFont="1" applyFill="1" applyBorder="1" applyAlignment="1">
      <alignment horizontal="left" vertical="top" wrapText="1"/>
    </xf>
    <xf numFmtId="22" fontId="1" fillId="2" borderId="1" xfId="4" applyNumberFormat="1" applyFont="1" applyFill="1" applyBorder="1" applyAlignment="1">
      <alignment horizontal="center" vertical="top" wrapText="1"/>
    </xf>
    <xf numFmtId="0" fontId="3" fillId="5" borderId="0" xfId="4" applyFont="1" applyFill="1" applyBorder="1" applyAlignment="1">
      <alignment horizontal="left" vertical="top"/>
    </xf>
    <xf numFmtId="0" fontId="3" fillId="5" borderId="35" xfId="4" applyFont="1" applyFill="1" applyBorder="1" applyAlignment="1">
      <alignment horizontal="left" vertical="top"/>
    </xf>
    <xf numFmtId="0" fontId="1" fillId="2" borderId="15" xfId="7" applyFont="1" applyFill="1" applyBorder="1" applyAlignment="1">
      <alignment horizontal="left" vertical="center" wrapText="1"/>
    </xf>
    <xf numFmtId="22" fontId="1" fillId="2" borderId="15" xfId="4" applyNumberFormat="1" applyFont="1" applyFill="1" applyBorder="1" applyAlignment="1">
      <alignment horizontal="left" vertical="center" wrapText="1"/>
    </xf>
    <xf numFmtId="0" fontId="1" fillId="2" borderId="15" xfId="5" applyFont="1" applyFill="1" applyBorder="1" applyAlignment="1">
      <alignment horizontal="left" vertical="center" wrapText="1"/>
    </xf>
    <xf numFmtId="0" fontId="1" fillId="7" borderId="15" xfId="7" applyFont="1" applyFill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top"/>
    </xf>
    <xf numFmtId="0" fontId="25" fillId="4" borderId="15" xfId="0" applyFont="1" applyFill="1" applyBorder="1" applyAlignment="1">
      <alignment horizontal="left" vertical="top"/>
    </xf>
    <xf numFmtId="0" fontId="29" fillId="0" borderId="15" xfId="3" applyFont="1" applyBorder="1" applyAlignment="1">
      <alignment horizontal="center" wrapText="1"/>
    </xf>
    <xf numFmtId="0" fontId="9" fillId="7" borderId="15" xfId="6" applyFont="1" applyFill="1" applyBorder="1" applyAlignment="1">
      <alignment horizontal="left" vertical="top"/>
    </xf>
    <xf numFmtId="0" fontId="1" fillId="4" borderId="15" xfId="0" applyFont="1" applyFill="1" applyBorder="1" applyAlignment="1">
      <alignment vertical="top" wrapText="1"/>
    </xf>
    <xf numFmtId="0" fontId="9" fillId="7" borderId="15" xfId="6" applyFont="1" applyFill="1" applyBorder="1" applyAlignment="1">
      <alignment horizontal="left" vertical="top" wrapText="1"/>
    </xf>
    <xf numFmtId="0" fontId="9" fillId="2" borderId="15" xfId="6" applyFont="1" applyFill="1" applyBorder="1" applyAlignment="1">
      <alignment horizontal="left" vertical="top"/>
    </xf>
    <xf numFmtId="0" fontId="1" fillId="0" borderId="15" xfId="0" applyFont="1" applyBorder="1" applyAlignment="1">
      <alignment vertical="top" wrapText="1"/>
    </xf>
    <xf numFmtId="0" fontId="9" fillId="2" borderId="15" xfId="6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 wrapText="1"/>
    </xf>
    <xf numFmtId="0" fontId="1" fillId="2" borderId="15" xfId="5" applyFont="1" applyFill="1" applyBorder="1" applyAlignment="1">
      <alignment horizontal="left" vertical="top" wrapText="1"/>
    </xf>
    <xf numFmtId="0" fontId="1" fillId="2" borderId="15" xfId="7" applyFont="1" applyFill="1" applyBorder="1" applyAlignment="1">
      <alignment horizontal="left" vertical="top" wrapText="1"/>
    </xf>
    <xf numFmtId="22" fontId="1" fillId="2" borderId="15" xfId="4" applyNumberFormat="1" applyFont="1" applyFill="1" applyBorder="1" applyAlignment="1">
      <alignment horizontal="left" vertical="top" wrapText="1"/>
    </xf>
    <xf numFmtId="0" fontId="1" fillId="7" borderId="15" xfId="7" applyFont="1" applyFill="1" applyBorder="1" applyAlignment="1">
      <alignment horizontal="left" vertical="top" wrapText="1"/>
    </xf>
    <xf numFmtId="0" fontId="31" fillId="0" borderId="15" xfId="2" applyFont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top" wrapText="1"/>
    </xf>
    <xf numFmtId="0" fontId="9" fillId="2" borderId="15" xfId="5" applyFont="1" applyFill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34" fillId="0" borderId="0" xfId="0" applyFont="1"/>
    <xf numFmtId="0" fontId="35" fillId="2" borderId="0" xfId="0" applyFont="1" applyFill="1"/>
    <xf numFmtId="0" fontId="35" fillId="2" borderId="0" xfId="0" applyFont="1" applyFill="1" applyAlignment="1">
      <alignment wrapText="1"/>
    </xf>
    <xf numFmtId="0" fontId="36" fillId="0" borderId="0" xfId="0" applyFont="1"/>
    <xf numFmtId="1" fontId="35" fillId="2" borderId="0" xfId="0" applyNumberFormat="1" applyFont="1" applyFill="1" applyProtection="1">
      <protection hidden="1"/>
    </xf>
    <xf numFmtId="0" fontId="35" fillId="2" borderId="0" xfId="0" applyFont="1" applyFill="1" applyAlignment="1">
      <alignment horizontal="left"/>
    </xf>
    <xf numFmtId="0" fontId="37" fillId="2" borderId="0" xfId="0" applyFont="1" applyFill="1" applyAlignment="1">
      <alignment horizontal="left"/>
    </xf>
    <xf numFmtId="0" fontId="38" fillId="2" borderId="0" xfId="0" applyFont="1" applyFill="1" applyAlignment="1">
      <alignment horizontal="left"/>
    </xf>
    <xf numFmtId="1" fontId="39" fillId="2" borderId="19" xfId="0" applyNumberFormat="1" applyFont="1" applyFill="1" applyBorder="1"/>
    <xf numFmtId="0" fontId="40" fillId="2" borderId="1" xfId="0" applyFont="1" applyFill="1" applyBorder="1" applyAlignment="1">
      <alignment horizontal="left"/>
    </xf>
    <xf numFmtId="1" fontId="39" fillId="2" borderId="1" xfId="0" applyNumberFormat="1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top" wrapText="1"/>
    </xf>
    <xf numFmtId="0" fontId="41" fillId="4" borderId="15" xfId="0" applyFont="1" applyFill="1" applyBorder="1" applyAlignment="1">
      <alignment horizontal="center" vertical="center"/>
    </xf>
    <xf numFmtId="0" fontId="42" fillId="4" borderId="15" xfId="0" applyFont="1" applyFill="1" applyBorder="1" applyAlignment="1">
      <alignment vertical="center"/>
    </xf>
    <xf numFmtId="0" fontId="36" fillId="0" borderId="15" xfId="0" applyFont="1" applyBorder="1"/>
    <xf numFmtId="0" fontId="43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44" fillId="2" borderId="0" xfId="0" applyFont="1" applyFill="1" applyAlignment="1">
      <alignment horizontal="left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3" borderId="41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45" fillId="2" borderId="9" xfId="1" applyNumberFormat="1" applyFill="1" applyBorder="1" applyAlignment="1" applyProtection="1">
      <alignment horizontal="left" vertical="center"/>
    </xf>
    <xf numFmtId="0" fontId="46" fillId="2" borderId="9" xfId="1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47" fillId="2" borderId="0" xfId="0" applyFont="1" applyFill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14" fontId="5" fillId="0" borderId="2" xfId="0" applyNumberFormat="1" applyFont="1" applyBorder="1" applyAlignment="1">
      <alignment horizontal="left" indent="1"/>
    </xf>
    <xf numFmtId="167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14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4" borderId="15" xfId="0" applyFont="1" applyFill="1" applyBorder="1" applyAlignment="1">
      <alignment horizontal="center"/>
    </xf>
    <xf numFmtId="0" fontId="4" fillId="14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quotePrefix="1" applyFont="1" applyBorder="1" applyAlignment="1">
      <alignment vertical="top" wrapText="1"/>
    </xf>
    <xf numFmtId="0" fontId="45" fillId="2" borderId="9" xfId="1" quotePrefix="1" applyNumberFormat="1" applyFill="1" applyBorder="1" applyAlignment="1" applyProtection="1">
      <alignment horizontal="left" vertical="center"/>
    </xf>
    <xf numFmtId="0" fontId="45" fillId="2" borderId="13" xfId="1" quotePrefix="1" applyFill="1" applyBorder="1" applyAlignment="1">
      <alignment horizontal="left" vertical="center"/>
    </xf>
    <xf numFmtId="0" fontId="1" fillId="2" borderId="15" xfId="4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vertical="center" wrapText="1"/>
    </xf>
    <xf numFmtId="0" fontId="1" fillId="7" borderId="15" xfId="4" quotePrefix="1" applyFont="1" applyFill="1" applyBorder="1" applyAlignment="1">
      <alignment horizontal="left" vertical="center" wrapText="1"/>
    </xf>
    <xf numFmtId="0" fontId="1" fillId="0" borderId="15" xfId="0" quotePrefix="1" applyFont="1" applyBorder="1" applyAlignment="1">
      <alignment vertical="center" wrapText="1"/>
    </xf>
    <xf numFmtId="0" fontId="25" fillId="6" borderId="15" xfId="4" quotePrefix="1" applyFont="1" applyFill="1" applyBorder="1" applyAlignment="1">
      <alignment horizontal="left" vertical="center" wrapText="1"/>
    </xf>
    <xf numFmtId="0" fontId="25" fillId="6" borderId="15" xfId="4" quotePrefix="1" applyFont="1" applyFill="1" applyBorder="1" applyAlignment="1">
      <alignment horizontal="left" wrapText="1"/>
    </xf>
    <xf numFmtId="0" fontId="16" fillId="10" borderId="15" xfId="0" quotePrefix="1" applyFont="1" applyFill="1" applyBorder="1" applyAlignment="1">
      <alignment vertical="center" wrapText="1"/>
    </xf>
    <xf numFmtId="0" fontId="10" fillId="6" borderId="15" xfId="4" quotePrefix="1" applyFont="1" applyFill="1" applyBorder="1" applyAlignment="1">
      <alignment horizontal="left" vertical="center" wrapText="1"/>
    </xf>
    <xf numFmtId="0" fontId="16" fillId="7" borderId="15" xfId="4" quotePrefix="1" applyFont="1" applyFill="1" applyBorder="1" applyAlignment="1">
      <alignment horizontal="left" vertical="center" wrapText="1"/>
    </xf>
    <xf numFmtId="0" fontId="16" fillId="4" borderId="15" xfId="0" quotePrefix="1" applyFont="1" applyFill="1" applyBorder="1" applyAlignment="1">
      <alignment vertical="center" wrapText="1"/>
    </xf>
    <xf numFmtId="0" fontId="10" fillId="11" borderId="15" xfId="4" quotePrefix="1" applyFont="1" applyFill="1" applyBorder="1" applyAlignment="1">
      <alignment horizontal="left" vertical="center" wrapText="1"/>
    </xf>
    <xf numFmtId="0" fontId="16" fillId="12" borderId="15" xfId="4" quotePrefix="1" applyFont="1" applyFill="1" applyBorder="1" applyAlignment="1">
      <alignment horizontal="left" vertical="center" wrapText="1"/>
    </xf>
    <xf numFmtId="0" fontId="10" fillId="4" borderId="15" xfId="0" quotePrefix="1" applyFont="1" applyFill="1" applyBorder="1" applyAlignment="1">
      <alignment horizontal="left" vertical="center" wrapText="1"/>
    </xf>
    <xf numFmtId="0" fontId="10" fillId="4" borderId="15" xfId="0" quotePrefix="1" applyFont="1" applyFill="1" applyBorder="1" applyAlignment="1">
      <alignment horizontal="left" vertical="center"/>
    </xf>
    <xf numFmtId="0" fontId="1" fillId="2" borderId="0" xfId="0" quotePrefix="1" applyFont="1" applyFill="1"/>
    <xf numFmtId="0" fontId="2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14" borderId="15" xfId="0" applyFont="1" applyFill="1" applyBorder="1" applyAlignment="1">
      <alignment horizontal="center"/>
    </xf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4" fillId="2" borderId="19" xfId="0" applyNumberFormat="1" applyFont="1" applyFill="1" applyBorder="1"/>
    <xf numFmtId="0" fontId="5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41" fillId="4" borderId="15" xfId="0" applyFont="1" applyFill="1" applyBorder="1" applyAlignment="1">
      <alignment horizontal="center" vertical="center"/>
    </xf>
    <xf numFmtId="0" fontId="42" fillId="4" borderId="36" xfId="0" applyFont="1" applyFill="1" applyBorder="1" applyAlignment="1">
      <alignment horizontal="left" vertical="center"/>
    </xf>
    <xf numFmtId="0" fontId="42" fillId="4" borderId="38" xfId="0" applyFont="1" applyFill="1" applyBorder="1" applyAlignment="1">
      <alignment horizontal="left" vertical="center"/>
    </xf>
    <xf numFmtId="0" fontId="42" fillId="4" borderId="40" xfId="0" applyFont="1" applyFill="1" applyBorder="1" applyAlignment="1">
      <alignment horizontal="left" vertical="center"/>
    </xf>
    <xf numFmtId="0" fontId="36" fillId="0" borderId="37" xfId="0" applyFont="1" applyBorder="1" applyAlignment="1">
      <alignment horizontal="left"/>
    </xf>
    <xf numFmtId="0" fontId="36" fillId="0" borderId="39" xfId="0" applyFont="1" applyBorder="1" applyAlignment="1">
      <alignment horizontal="left"/>
    </xf>
    <xf numFmtId="0" fontId="5" fillId="2" borderId="19" xfId="7" applyFont="1" applyFill="1" applyBorder="1" applyAlignment="1">
      <alignment horizontal="left" vertical="top" wrapText="1"/>
    </xf>
    <xf numFmtId="0" fontId="5" fillId="2" borderId="17" xfId="7" applyFont="1" applyFill="1" applyBorder="1" applyAlignment="1">
      <alignment horizontal="left" vertical="top" wrapText="1"/>
    </xf>
    <xf numFmtId="0" fontId="5" fillId="2" borderId="32" xfId="7" applyFont="1" applyFill="1" applyBorder="1" applyAlignment="1">
      <alignment horizontal="left" vertical="top" wrapText="1"/>
    </xf>
    <xf numFmtId="0" fontId="27" fillId="2" borderId="19" xfId="6" applyFont="1" applyFill="1" applyBorder="1" applyAlignment="1">
      <alignment horizontal="left" vertical="top" wrapText="1"/>
    </xf>
    <xf numFmtId="0" fontId="27" fillId="2" borderId="2" xfId="6" applyFont="1" applyFill="1" applyBorder="1" applyAlignment="1">
      <alignment horizontal="left" vertical="top" wrapText="1"/>
    </xf>
    <xf numFmtId="0" fontId="3" fillId="2" borderId="19" xfId="6" applyFont="1" applyFill="1" applyBorder="1" applyAlignment="1">
      <alignment horizontal="left" vertical="top" wrapText="1"/>
    </xf>
    <xf numFmtId="0" fontId="3" fillId="2" borderId="2" xfId="6" applyFont="1" applyFill="1" applyBorder="1" applyAlignment="1">
      <alignment horizontal="left" vertical="top" wrapText="1"/>
    </xf>
    <xf numFmtId="0" fontId="27" fillId="2" borderId="19" xfId="6" applyFont="1" applyFill="1" applyBorder="1" applyAlignment="1">
      <alignment vertical="top" wrapText="1"/>
    </xf>
    <xf numFmtId="0" fontId="27" fillId="2" borderId="17" xfId="6" applyFont="1" applyFill="1" applyBorder="1" applyAlignment="1">
      <alignment vertical="top" wrapText="1"/>
    </xf>
    <xf numFmtId="0" fontId="27" fillId="2" borderId="32" xfId="6" applyFont="1" applyFill="1" applyBorder="1" applyAlignment="1">
      <alignment vertical="top" wrapText="1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33" xfId="0" applyFont="1" applyFill="1" applyBorder="1" applyAlignment="1">
      <alignment horizontal="left" vertical="top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13" fillId="2" borderId="19" xfId="7" applyFont="1" applyFill="1" applyBorder="1" applyAlignment="1">
      <alignment horizontal="left" vertical="top" wrapText="1"/>
    </xf>
    <xf numFmtId="0" fontId="13" fillId="2" borderId="17" xfId="7" applyFont="1" applyFill="1" applyBorder="1" applyAlignment="1">
      <alignment horizontal="left" vertical="top" wrapText="1"/>
    </xf>
    <xf numFmtId="0" fontId="13" fillId="2" borderId="32" xfId="7" applyFont="1" applyFill="1" applyBorder="1" applyAlignment="1">
      <alignment horizontal="left" vertical="top" wrapText="1"/>
    </xf>
    <xf numFmtId="0" fontId="14" fillId="2" borderId="19" xfId="6" applyFont="1" applyFill="1" applyBorder="1" applyAlignment="1">
      <alignment horizontal="left" vertical="top" wrapText="1"/>
    </xf>
    <xf numFmtId="0" fontId="14" fillId="2" borderId="2" xfId="6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horizontal="left" vertical="top" wrapText="1"/>
    </xf>
    <xf numFmtId="0" fontId="12" fillId="2" borderId="2" xfId="6" applyFont="1" applyFill="1" applyBorder="1" applyAlignment="1">
      <alignment horizontal="left" vertical="top" wrapText="1"/>
    </xf>
    <xf numFmtId="0" fontId="14" fillId="2" borderId="19" xfId="6" applyFont="1" applyFill="1" applyBorder="1" applyAlignment="1">
      <alignment vertical="top" wrapText="1"/>
    </xf>
    <xf numFmtId="0" fontId="14" fillId="2" borderId="17" xfId="6" applyFont="1" applyFill="1" applyBorder="1" applyAlignment="1">
      <alignment vertical="top" wrapText="1"/>
    </xf>
    <xf numFmtId="0" fontId="14" fillId="2" borderId="32" xfId="6" applyFont="1" applyFill="1" applyBorder="1" applyAlignment="1">
      <alignment vertical="top" wrapText="1"/>
    </xf>
    <xf numFmtId="0" fontId="15" fillId="2" borderId="23" xfId="0" applyFont="1" applyFill="1" applyBorder="1" applyAlignment="1">
      <alignment horizontal="left" vertical="top"/>
    </xf>
    <xf numFmtId="0" fontId="15" fillId="2" borderId="24" xfId="0" applyFont="1" applyFill="1" applyBorder="1" applyAlignment="1">
      <alignment horizontal="left" vertical="top"/>
    </xf>
    <xf numFmtId="0" fontId="15" fillId="2" borderId="23" xfId="0" applyFont="1" applyFill="1" applyBorder="1" applyAlignment="1">
      <alignment horizontal="left" vertical="top" wrapText="1"/>
    </xf>
    <xf numFmtId="0" fontId="15" fillId="2" borderId="25" xfId="0" applyFont="1" applyFill="1" applyBorder="1" applyAlignment="1">
      <alignment horizontal="left" vertical="top" wrapText="1"/>
    </xf>
    <xf numFmtId="0" fontId="15" fillId="2" borderId="33" xfId="0" applyFont="1" applyFill="1" applyBorder="1" applyAlignment="1">
      <alignment horizontal="left" vertical="top" wrapText="1"/>
    </xf>
    <xf numFmtId="0" fontId="12" fillId="5" borderId="30" xfId="4" applyFont="1" applyFill="1" applyBorder="1" applyAlignment="1">
      <alignment horizontal="left" vertical="top"/>
    </xf>
    <xf numFmtId="0" fontId="12" fillId="5" borderId="31" xfId="4" applyFont="1" applyFill="1" applyBorder="1" applyAlignment="1">
      <alignment horizontal="left" vertical="top"/>
    </xf>
    <xf numFmtId="0" fontId="2" fillId="2" borderId="0" xfId="8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8" applyFont="1" applyFill="1" applyBorder="1" applyAlignment="1">
      <alignment vertical="top" wrapText="1"/>
    </xf>
    <xf numFmtId="0" fontId="5" fillId="2" borderId="1" xfId="8" applyFont="1" applyFill="1" applyBorder="1" applyAlignment="1">
      <alignment vertical="top"/>
    </xf>
    <xf numFmtId="0" fontId="20" fillId="0" borderId="47" xfId="0" applyFont="1" applyBorder="1"/>
    <xf numFmtId="0" fontId="10" fillId="9" borderId="15" xfId="0" quotePrefix="1" applyFont="1" applyFill="1" applyBorder="1" applyAlignment="1">
      <alignment horizontal="left" vertical="center" wrapText="1"/>
    </xf>
  </cellXfs>
  <cellStyles count="9">
    <cellStyle name="Hyperlink" xfId="1" builtinId="8"/>
    <cellStyle name="Normal" xfId="0" builtinId="0"/>
    <cellStyle name="Normal 3" xfId="6" xr:uid="{00000000-0005-0000-0000-000028000000}"/>
    <cellStyle name="Normal 4" xfId="5" xr:uid="{00000000-0005-0000-0000-000019000000}"/>
    <cellStyle name="Normal 5" xfId="2" xr:uid="{00000000-0005-0000-0000-00000B000000}"/>
    <cellStyle name="Normal_Functional Test Case v1.0" xfId="8" xr:uid="{00000000-0005-0000-0000-000037000000}"/>
    <cellStyle name="Normal_Sheet1 2" xfId="7" xr:uid="{00000000-0005-0000-0000-000035000000}"/>
    <cellStyle name="Normal_Sheet1 3" xfId="4" xr:uid="{00000000-0005-0000-0000-000014000000}"/>
    <cellStyle name="Normal_Template_ESTestPro_Test Case" xfId="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eedu-my.sharepoint.com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opLeftCell="A2" zoomScale="98" zoomScaleNormal="98" workbookViewId="0">
      <selection activeCell="G24" sqref="G24"/>
    </sheetView>
  </sheetViews>
  <sheetFormatPr defaultColWidth="10.28515625" defaultRowHeight="12.75"/>
  <cols>
    <col min="1" max="1" width="2.5703125" style="239" customWidth="1"/>
    <col min="2" max="2" width="22.42578125" style="240" customWidth="1"/>
    <col min="3" max="3" width="10.5703125" style="239" customWidth="1"/>
    <col min="4" max="4" width="16.5703125" style="239" customWidth="1"/>
    <col min="5" max="5" width="9.140625" style="239" customWidth="1"/>
    <col min="6" max="6" width="35.5703125" style="239" customWidth="1"/>
    <col min="7" max="7" width="46.5703125" style="239" customWidth="1"/>
    <col min="8" max="16384" width="10.28515625" style="239"/>
  </cols>
  <sheetData>
    <row r="2" spans="1:9" s="236" customFormat="1" ht="32.25">
      <c r="A2" s="241"/>
      <c r="B2" s="242"/>
      <c r="C2" s="283" t="s">
        <v>0</v>
      </c>
      <c r="D2" s="283"/>
      <c r="E2" s="283"/>
      <c r="F2" s="283"/>
      <c r="G2" s="283"/>
      <c r="I2" s="236" t="s">
        <v>1</v>
      </c>
    </row>
    <row r="3" spans="1:9">
      <c r="B3" s="243"/>
      <c r="C3" s="244"/>
      <c r="F3" s="1"/>
    </row>
    <row r="4" spans="1:9">
      <c r="B4" s="6" t="s">
        <v>2</v>
      </c>
      <c r="C4" s="284" t="s">
        <v>3</v>
      </c>
      <c r="D4" s="285"/>
      <c r="E4" s="286"/>
      <c r="F4" s="6" t="s">
        <v>4</v>
      </c>
      <c r="G4" s="8" t="s">
        <v>5</v>
      </c>
    </row>
    <row r="5" spans="1:9">
      <c r="B5" s="6" t="s">
        <v>6</v>
      </c>
      <c r="C5" s="287" t="s">
        <v>7</v>
      </c>
      <c r="D5" s="287"/>
      <c r="E5" s="287"/>
      <c r="F5" s="6" t="s">
        <v>8</v>
      </c>
      <c r="G5" s="8" t="s">
        <v>9</v>
      </c>
    </row>
    <row r="6" spans="1:9">
      <c r="B6" s="292" t="s">
        <v>10</v>
      </c>
      <c r="C6" s="293" t="s">
        <v>11</v>
      </c>
      <c r="D6" s="293"/>
      <c r="E6" s="293"/>
      <c r="F6" s="6" t="s">
        <v>12</v>
      </c>
      <c r="G6" s="245" t="s">
        <v>13</v>
      </c>
    </row>
    <row r="7" spans="1:9">
      <c r="B7" s="292"/>
      <c r="C7" s="293"/>
      <c r="D7" s="293"/>
      <c r="E7" s="293"/>
      <c r="F7" s="6" t="s">
        <v>14</v>
      </c>
      <c r="G7" s="246" t="s">
        <v>15</v>
      </c>
    </row>
    <row r="8" spans="1:9">
      <c r="B8" s="12"/>
      <c r="C8" s="247"/>
      <c r="F8" s="243"/>
      <c r="G8" s="244"/>
    </row>
    <row r="10" spans="1:9">
      <c r="B10" s="248" t="s">
        <v>16</v>
      </c>
      <c r="C10" s="239" t="s">
        <v>17</v>
      </c>
    </row>
    <row r="11" spans="1:9" s="237" customFormat="1">
      <c r="B11" s="249" t="s">
        <v>18</v>
      </c>
      <c r="C11" s="250" t="s">
        <v>14</v>
      </c>
      <c r="D11" s="250" t="s">
        <v>19</v>
      </c>
      <c r="E11" s="250" t="s">
        <v>20</v>
      </c>
      <c r="F11" s="250" t="s">
        <v>21</v>
      </c>
      <c r="G11" s="251" t="s">
        <v>22</v>
      </c>
      <c r="H11" s="236"/>
    </row>
    <row r="12" spans="1:9" s="238" customFormat="1">
      <c r="B12" s="252">
        <f ca="1">NOW()</f>
        <v>43993.617725578704</v>
      </c>
      <c r="C12" s="253" t="s">
        <v>23</v>
      </c>
      <c r="E12" s="254"/>
      <c r="F12" s="255"/>
      <c r="G12" s="256"/>
      <c r="H12" s="238" t="s">
        <v>24</v>
      </c>
    </row>
    <row r="13" spans="1:9" s="238" customFormat="1">
      <c r="B13" s="252" t="s">
        <v>25</v>
      </c>
      <c r="C13" s="253" t="s">
        <v>26</v>
      </c>
      <c r="D13" s="254" t="s">
        <v>27</v>
      </c>
      <c r="E13" s="254" t="s">
        <v>28</v>
      </c>
      <c r="F13" s="254" t="s">
        <v>29</v>
      </c>
      <c r="G13" s="265" t="s">
        <v>30</v>
      </c>
      <c r="H13" s="238" t="s">
        <v>31</v>
      </c>
    </row>
    <row r="14" spans="1:9" s="238" customFormat="1">
      <c r="B14" s="252"/>
      <c r="C14" s="253"/>
      <c r="D14" s="254"/>
      <c r="E14" s="254" t="s">
        <v>32</v>
      </c>
      <c r="F14" s="254"/>
      <c r="G14" s="256"/>
    </row>
    <row r="15" spans="1:9">
      <c r="E15" s="239" t="s">
        <v>33</v>
      </c>
    </row>
    <row r="17" spans="2:6">
      <c r="B17" s="257" t="s">
        <v>34</v>
      </c>
      <c r="C17" s="239">
        <v>5</v>
      </c>
    </row>
    <row r="18" spans="2:6">
      <c r="D18" s="257" t="s">
        <v>35</v>
      </c>
    </row>
    <row r="19" spans="2:6">
      <c r="B19" s="258" t="s">
        <v>36</v>
      </c>
      <c r="C19" s="288" t="s">
        <v>37</v>
      </c>
      <c r="D19" s="288"/>
      <c r="E19" s="288"/>
      <c r="F19" s="259" t="s">
        <v>38</v>
      </c>
    </row>
    <row r="20" spans="2:6">
      <c r="B20" s="260">
        <v>1</v>
      </c>
      <c r="C20" s="289"/>
      <c r="D20" s="290"/>
      <c r="E20" s="291"/>
      <c r="F20" s="264" t="s">
        <v>39</v>
      </c>
    </row>
    <row r="21" spans="2:6">
      <c r="B21" s="260">
        <v>2</v>
      </c>
      <c r="C21" s="289"/>
      <c r="D21" s="290"/>
      <c r="E21" s="291"/>
      <c r="F21" s="264" t="s">
        <v>40</v>
      </c>
    </row>
    <row r="22" spans="2:6">
      <c r="B22" s="260">
        <v>3</v>
      </c>
      <c r="C22" s="261"/>
      <c r="D22" s="262"/>
      <c r="E22" s="263"/>
      <c r="F22" s="264" t="s">
        <v>41</v>
      </c>
    </row>
    <row r="23" spans="2:6">
      <c r="B23" s="260">
        <v>4</v>
      </c>
      <c r="C23" s="261"/>
      <c r="D23" s="262"/>
      <c r="E23" s="263"/>
      <c r="F23" s="264" t="s">
        <v>42</v>
      </c>
    </row>
    <row r="24" spans="2:6">
      <c r="B24" s="260">
        <v>5</v>
      </c>
      <c r="C24" s="261"/>
      <c r="D24" s="262"/>
      <c r="E24" s="263"/>
      <c r="F24" s="264"/>
    </row>
    <row r="25" spans="2:6">
      <c r="B25" s="260">
        <v>6</v>
      </c>
      <c r="C25" s="289"/>
      <c r="D25" s="290"/>
      <c r="E25" s="291"/>
      <c r="F25" s="264"/>
    </row>
  </sheetData>
  <mergeCells count="9">
    <mergeCell ref="C21:E21"/>
    <mergeCell ref="C25:E25"/>
    <mergeCell ref="B6:B7"/>
    <mergeCell ref="C6:E7"/>
    <mergeCell ref="C2:G2"/>
    <mergeCell ref="C4:E4"/>
    <mergeCell ref="C5:E5"/>
    <mergeCell ref="C19:E19"/>
    <mergeCell ref="C20:E20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topLeftCell="B13" workbookViewId="0">
      <selection activeCell="F13" sqref="F13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125" t="s">
        <v>410</v>
      </c>
      <c r="C2" s="44"/>
      <c r="D2" s="44"/>
      <c r="E2" s="44"/>
      <c r="F2" s="45"/>
      <c r="G2" s="44"/>
      <c r="H2" s="44"/>
      <c r="I2" s="80"/>
      <c r="O2" s="81" t="s">
        <v>93</v>
      </c>
    </row>
    <row r="3" spans="1:15" ht="38.25">
      <c r="A3" s="46" t="s">
        <v>94</v>
      </c>
      <c r="B3" s="321"/>
      <c r="C3" s="322"/>
      <c r="D3" s="322"/>
      <c r="E3" s="322"/>
      <c r="F3" s="322"/>
      <c r="G3" s="322"/>
      <c r="H3" s="322"/>
      <c r="I3" s="323"/>
      <c r="O3" s="82" t="s">
        <v>95</v>
      </c>
    </row>
    <row r="4" spans="1:15" ht="25.5">
      <c r="A4" s="46" t="s">
        <v>96</v>
      </c>
      <c r="B4" s="321" t="s">
        <v>287</v>
      </c>
      <c r="C4" s="322"/>
      <c r="D4" s="322"/>
      <c r="E4" s="322"/>
      <c r="F4" s="322"/>
      <c r="G4" s="322"/>
      <c r="H4" s="322"/>
      <c r="I4" s="323"/>
      <c r="O4" s="83" t="s">
        <v>98</v>
      </c>
    </row>
    <row r="5" spans="1:15">
      <c r="A5" s="47" t="s">
        <v>93</v>
      </c>
      <c r="B5" s="48" t="s">
        <v>95</v>
      </c>
      <c r="C5" s="324" t="s">
        <v>99</v>
      </c>
      <c r="D5" s="325"/>
      <c r="E5" s="326" t="s">
        <v>100</v>
      </c>
      <c r="F5" s="327"/>
      <c r="G5" s="328" t="s">
        <v>101</v>
      </c>
      <c r="H5" s="329"/>
      <c r="I5" s="330"/>
      <c r="K5" s="84">
        <f ca="1">NOW()</f>
        <v>43993.617725578704</v>
      </c>
      <c r="L5" s="85"/>
      <c r="O5" s="38" t="s">
        <v>102</v>
      </c>
    </row>
    <row r="6" spans="1:15">
      <c r="A6" s="49">
        <f>COUNTIF(I10:I971,"Pass")</f>
        <v>0</v>
      </c>
      <c r="B6" s="50">
        <f>COUNTIF(I12:I971,"Fail")</f>
        <v>0</v>
      </c>
      <c r="C6" s="331">
        <f>G6-E6-B6-A6</f>
        <v>5</v>
      </c>
      <c r="D6" s="332"/>
      <c r="E6" s="331">
        <f>COUNTIF(I$12:I$971,"N/A")</f>
        <v>0</v>
      </c>
      <c r="F6" s="332"/>
      <c r="G6" s="333">
        <f>COUNTA(A12:A971)</f>
        <v>5</v>
      </c>
      <c r="H6" s="334"/>
      <c r="I6" s="335"/>
    </row>
    <row r="7" spans="1:15">
      <c r="A7" s="51"/>
      <c r="B7" s="52"/>
      <c r="C7" s="53"/>
      <c r="D7" s="54"/>
      <c r="E7" s="55"/>
      <c r="F7" s="56"/>
      <c r="G7" s="57"/>
      <c r="H7" s="58"/>
      <c r="I7" s="86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7"/>
    </row>
    <row r="9" spans="1:15">
      <c r="A9" s="61"/>
      <c r="B9" s="336" t="s">
        <v>114</v>
      </c>
      <c r="C9" s="337"/>
      <c r="D9" s="62"/>
      <c r="E9" s="62"/>
      <c r="F9" s="63"/>
      <c r="G9" s="64"/>
      <c r="H9" s="62"/>
      <c r="I9" s="62" t="s">
        <v>115</v>
      </c>
      <c r="J9" s="88"/>
      <c r="K9" s="89"/>
    </row>
    <row r="10" spans="1:15" s="36" customFormat="1" ht="51">
      <c r="A10" s="72" t="s">
        <v>302</v>
      </c>
      <c r="B10" s="66"/>
      <c r="C10" s="67" t="s">
        <v>117</v>
      </c>
      <c r="D10" s="68" t="s">
        <v>303</v>
      </c>
      <c r="E10" s="342"/>
      <c r="F10" s="275" t="s">
        <v>411</v>
      </c>
      <c r="G10" s="70"/>
      <c r="H10" s="71"/>
      <c r="I10" s="90"/>
      <c r="J10" s="91"/>
      <c r="K10" s="111"/>
    </row>
    <row r="11" spans="1:15" s="36" customFormat="1" ht="89.25">
      <c r="A11" s="72" t="s">
        <v>304</v>
      </c>
      <c r="B11" s="72"/>
      <c r="C11" s="72" t="s">
        <v>416</v>
      </c>
      <c r="D11" s="73" t="s">
        <v>305</v>
      </c>
      <c r="E11" s="74"/>
      <c r="F11" s="154" t="s">
        <v>412</v>
      </c>
      <c r="G11" s="70"/>
      <c r="H11" s="76"/>
      <c r="I11" s="112"/>
      <c r="J11" s="113"/>
      <c r="K11" s="111"/>
    </row>
    <row r="12" spans="1:15" s="37" customFormat="1" ht="63.75">
      <c r="A12" s="72" t="s">
        <v>307</v>
      </c>
      <c r="B12" s="77"/>
      <c r="C12" s="77" t="s">
        <v>308</v>
      </c>
      <c r="D12" s="73" t="s">
        <v>309</v>
      </c>
      <c r="E12" s="104"/>
      <c r="F12" s="154" t="s">
        <v>417</v>
      </c>
      <c r="G12" s="105"/>
      <c r="H12" s="106"/>
      <c r="I12" s="114"/>
    </row>
    <row r="13" spans="1:15" s="36" customFormat="1" ht="51">
      <c r="A13" s="72" t="s">
        <v>310</v>
      </c>
      <c r="C13" s="72" t="s">
        <v>311</v>
      </c>
      <c r="D13" s="73" t="s">
        <v>312</v>
      </c>
      <c r="E13" s="107"/>
      <c r="F13" s="154" t="s">
        <v>418</v>
      </c>
      <c r="G13" s="108"/>
      <c r="H13" s="109"/>
      <c r="I13" s="112"/>
    </row>
    <row r="14" spans="1:15" s="36" customFormat="1" ht="89.25">
      <c r="A14" s="72" t="s">
        <v>313</v>
      </c>
      <c r="C14" s="72" t="s">
        <v>314</v>
      </c>
      <c r="D14" s="276" t="s">
        <v>315</v>
      </c>
      <c r="E14" s="107"/>
      <c r="F14" s="154" t="s">
        <v>413</v>
      </c>
      <c r="G14" s="110"/>
      <c r="H14" s="109"/>
      <c r="I14" s="112"/>
    </row>
    <row r="15" spans="1:15" s="36" customFormat="1" ht="89.25">
      <c r="A15" s="72" t="s">
        <v>317</v>
      </c>
      <c r="C15" s="67" t="s">
        <v>318</v>
      </c>
      <c r="D15" s="73" t="s">
        <v>305</v>
      </c>
      <c r="E15" s="107"/>
      <c r="F15" s="277" t="s">
        <v>319</v>
      </c>
      <c r="G15" s="110"/>
      <c r="H15" s="109"/>
      <c r="I15" s="112"/>
    </row>
    <row r="16" spans="1:15" s="36" customFormat="1" ht="76.5">
      <c r="A16" s="72" t="s">
        <v>320</v>
      </c>
      <c r="C16" s="67" t="s">
        <v>211</v>
      </c>
      <c r="D16" s="73" t="s">
        <v>321</v>
      </c>
      <c r="E16" s="107"/>
      <c r="F16" s="75" t="s">
        <v>213</v>
      </c>
      <c r="G16" s="110"/>
      <c r="H16" s="109"/>
      <c r="I16" s="112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00000000-0002-0000-0900-000000000000}">
      <formula1>$O$2:$O$6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topLeftCell="B6" workbookViewId="0">
      <selection activeCell="D10" sqref="D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322</v>
      </c>
      <c r="C2" s="44"/>
      <c r="D2" s="44"/>
      <c r="E2" s="44"/>
      <c r="F2" s="45"/>
      <c r="G2" s="44"/>
      <c r="H2" s="44"/>
      <c r="I2" s="80"/>
      <c r="O2" s="81" t="s">
        <v>93</v>
      </c>
    </row>
    <row r="3" spans="1:15" ht="38.25">
      <c r="A3" s="46" t="s">
        <v>94</v>
      </c>
      <c r="B3" s="321"/>
      <c r="C3" s="322"/>
      <c r="D3" s="322"/>
      <c r="E3" s="322"/>
      <c r="F3" s="322"/>
      <c r="G3" s="322"/>
      <c r="H3" s="322"/>
      <c r="I3" s="323"/>
      <c r="O3" s="82" t="s">
        <v>95</v>
      </c>
    </row>
    <row r="4" spans="1:15" ht="25.5">
      <c r="A4" s="46" t="s">
        <v>96</v>
      </c>
      <c r="B4" s="321" t="s">
        <v>287</v>
      </c>
      <c r="C4" s="322"/>
      <c r="D4" s="322"/>
      <c r="E4" s="322"/>
      <c r="F4" s="322"/>
      <c r="G4" s="322"/>
      <c r="H4" s="322"/>
      <c r="I4" s="323"/>
      <c r="O4" s="83" t="s">
        <v>98</v>
      </c>
    </row>
    <row r="5" spans="1:15">
      <c r="A5" s="47" t="s">
        <v>93</v>
      </c>
      <c r="B5" s="48" t="s">
        <v>95</v>
      </c>
      <c r="C5" s="324" t="s">
        <v>99</v>
      </c>
      <c r="D5" s="325"/>
      <c r="E5" s="326" t="s">
        <v>100</v>
      </c>
      <c r="F5" s="327"/>
      <c r="G5" s="328" t="s">
        <v>101</v>
      </c>
      <c r="H5" s="329"/>
      <c r="I5" s="330"/>
      <c r="K5" s="84">
        <f ca="1">NOW()</f>
        <v>43993.617725578704</v>
      </c>
      <c r="L5" s="85"/>
      <c r="O5" s="38" t="s">
        <v>102</v>
      </c>
    </row>
    <row r="6" spans="1:15">
      <c r="A6" s="49">
        <f>COUNTIF(I10:I971,"Pass")</f>
        <v>0</v>
      </c>
      <c r="B6" s="50">
        <f>COUNTIF(I12:I971,"Fail")</f>
        <v>0</v>
      </c>
      <c r="C6" s="331">
        <f>G6-E6-B6-A6</f>
        <v>5</v>
      </c>
      <c r="D6" s="332"/>
      <c r="E6" s="331">
        <f>COUNTIF(I$12:I$971,"N/A")</f>
        <v>0</v>
      </c>
      <c r="F6" s="332"/>
      <c r="G6" s="333">
        <f>COUNTA(A12:A971)</f>
        <v>5</v>
      </c>
      <c r="H6" s="334"/>
      <c r="I6" s="335"/>
    </row>
    <row r="7" spans="1:15">
      <c r="A7" s="51"/>
      <c r="B7" s="52"/>
      <c r="C7" s="53"/>
      <c r="D7" s="54"/>
      <c r="E7" s="55"/>
      <c r="F7" s="56"/>
      <c r="G7" s="57"/>
      <c r="H7" s="58"/>
      <c r="I7" s="86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7"/>
    </row>
    <row r="9" spans="1:15">
      <c r="A9" s="61"/>
      <c r="B9" s="336" t="s">
        <v>114</v>
      </c>
      <c r="C9" s="337"/>
      <c r="D9" s="62"/>
      <c r="E9" s="62"/>
      <c r="F9" s="63"/>
      <c r="G9" s="64"/>
      <c r="H9" s="62"/>
      <c r="I9" s="62" t="s">
        <v>115</v>
      </c>
      <c r="J9" s="88"/>
      <c r="K9" s="89"/>
    </row>
    <row r="10" spans="1:15" s="36" customFormat="1" ht="114.75">
      <c r="A10" s="72" t="s">
        <v>323</v>
      </c>
      <c r="B10" s="66"/>
      <c r="C10" s="72" t="s">
        <v>117</v>
      </c>
      <c r="D10" s="100" t="s">
        <v>324</v>
      </c>
      <c r="E10" s="101"/>
      <c r="F10" s="278" t="s">
        <v>181</v>
      </c>
      <c r="G10" s="70"/>
      <c r="H10" s="71"/>
      <c r="I10" s="90"/>
      <c r="J10" s="91"/>
      <c r="K10" s="111"/>
    </row>
    <row r="11" spans="1:15" s="36" customFormat="1" ht="89.25">
      <c r="A11" s="72" t="s">
        <v>325</v>
      </c>
      <c r="B11" s="72"/>
      <c r="C11" s="72" t="s">
        <v>290</v>
      </c>
      <c r="D11" s="102" t="s">
        <v>326</v>
      </c>
      <c r="E11" s="74"/>
      <c r="F11" s="103" t="s">
        <v>306</v>
      </c>
      <c r="G11" s="70"/>
      <c r="H11" s="76"/>
      <c r="I11" s="112"/>
      <c r="J11" s="113"/>
      <c r="K11" s="111"/>
    </row>
    <row r="12" spans="1:15" s="37" customFormat="1" ht="63.75">
      <c r="A12" s="72" t="s">
        <v>327</v>
      </c>
      <c r="B12" s="77"/>
      <c r="C12" s="72" t="s">
        <v>292</v>
      </c>
      <c r="D12" s="102" t="s">
        <v>328</v>
      </c>
      <c r="E12" s="104"/>
      <c r="F12" s="103" t="s">
        <v>329</v>
      </c>
      <c r="G12" s="105"/>
      <c r="H12" s="106"/>
      <c r="I12" s="114"/>
    </row>
    <row r="13" spans="1:15" s="36" customFormat="1" ht="51">
      <c r="A13" s="72" t="s">
        <v>330</v>
      </c>
      <c r="C13" s="72" t="s">
        <v>331</v>
      </c>
      <c r="D13" s="279" t="s">
        <v>332</v>
      </c>
      <c r="E13" s="107"/>
      <c r="F13" s="103" t="s">
        <v>333</v>
      </c>
      <c r="G13" s="108"/>
      <c r="H13" s="109"/>
      <c r="I13" s="112"/>
    </row>
    <row r="14" spans="1:15" s="36" customFormat="1" ht="89.25">
      <c r="A14" s="72" t="s">
        <v>334</v>
      </c>
      <c r="C14" s="72" t="s">
        <v>295</v>
      </c>
      <c r="D14" s="279" t="s">
        <v>315</v>
      </c>
      <c r="E14" s="107"/>
      <c r="F14" s="103" t="s">
        <v>316</v>
      </c>
      <c r="G14" s="110"/>
      <c r="H14" s="109"/>
      <c r="I14" s="112"/>
    </row>
    <row r="15" spans="1:15" s="36" customFormat="1" ht="89.25">
      <c r="A15" s="72" t="s">
        <v>335</v>
      </c>
      <c r="C15" s="67" t="s">
        <v>336</v>
      </c>
      <c r="D15" s="279" t="s">
        <v>315</v>
      </c>
      <c r="E15" s="107"/>
      <c r="F15" s="274" t="s">
        <v>337</v>
      </c>
      <c r="G15" s="110"/>
      <c r="H15" s="109"/>
      <c r="I15" s="112"/>
    </row>
    <row r="16" spans="1:15" s="36" customFormat="1" ht="89.25">
      <c r="A16" s="72" t="s">
        <v>338</v>
      </c>
      <c r="C16" s="67" t="s">
        <v>297</v>
      </c>
      <c r="D16" s="279" t="s">
        <v>315</v>
      </c>
      <c r="E16" s="107"/>
      <c r="F16" s="274" t="s">
        <v>339</v>
      </c>
      <c r="G16" s="110"/>
      <c r="H16" s="109"/>
      <c r="I16" s="112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00000000-0002-0000-0A00-000000000000}">
      <formula1>$O$2:$O$6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9"/>
  <sheetViews>
    <sheetView tabSelected="1" topLeftCell="B16" workbookViewId="0">
      <selection activeCell="D17" sqref="D17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340</v>
      </c>
      <c r="C2" s="44"/>
      <c r="D2" s="44"/>
      <c r="E2" s="44"/>
      <c r="F2" s="45"/>
      <c r="G2" s="44"/>
      <c r="H2" s="44"/>
      <c r="I2" s="80"/>
      <c r="O2" s="81" t="s">
        <v>93</v>
      </c>
    </row>
    <row r="3" spans="1:15" ht="38.25">
      <c r="A3" s="46" t="s">
        <v>94</v>
      </c>
      <c r="B3" s="321"/>
      <c r="C3" s="322"/>
      <c r="D3" s="322"/>
      <c r="E3" s="322"/>
      <c r="F3" s="322"/>
      <c r="G3" s="322"/>
      <c r="H3" s="322"/>
      <c r="I3" s="323"/>
      <c r="O3" s="82" t="s">
        <v>95</v>
      </c>
    </row>
    <row r="4" spans="1:15" ht="25.5">
      <c r="A4" s="46" t="s">
        <v>96</v>
      </c>
      <c r="B4" s="321" t="s">
        <v>287</v>
      </c>
      <c r="C4" s="322"/>
      <c r="D4" s="322"/>
      <c r="E4" s="322"/>
      <c r="F4" s="322"/>
      <c r="G4" s="322"/>
      <c r="H4" s="322"/>
      <c r="I4" s="323"/>
      <c r="O4" s="83" t="s">
        <v>98</v>
      </c>
    </row>
    <row r="5" spans="1:15">
      <c r="A5" s="47" t="s">
        <v>93</v>
      </c>
      <c r="B5" s="48" t="s">
        <v>95</v>
      </c>
      <c r="C5" s="324" t="s">
        <v>99</v>
      </c>
      <c r="D5" s="325"/>
      <c r="E5" s="326" t="s">
        <v>100</v>
      </c>
      <c r="F5" s="327"/>
      <c r="G5" s="328" t="s">
        <v>101</v>
      </c>
      <c r="H5" s="329"/>
      <c r="I5" s="330"/>
      <c r="K5" s="84">
        <f ca="1">NOW()</f>
        <v>43993.617725578704</v>
      </c>
      <c r="L5" s="85"/>
      <c r="O5" s="38" t="s">
        <v>102</v>
      </c>
    </row>
    <row r="6" spans="1:15">
      <c r="A6" s="49">
        <f>COUNTIF(I10:I972,"Pass")</f>
        <v>0</v>
      </c>
      <c r="B6" s="50">
        <f>COUNTIF(I12:I972,"Fail")</f>
        <v>0</v>
      </c>
      <c r="C6" s="331">
        <f>G6-E6-B6-A6</f>
        <v>8</v>
      </c>
      <c r="D6" s="332"/>
      <c r="E6" s="331">
        <f>COUNTIF(I$12:I$972,"N/A")</f>
        <v>0</v>
      </c>
      <c r="F6" s="332"/>
      <c r="G6" s="333">
        <f>COUNTA(A12:A972)</f>
        <v>8</v>
      </c>
      <c r="H6" s="334"/>
      <c r="I6" s="335"/>
    </row>
    <row r="7" spans="1:15">
      <c r="A7" s="51"/>
      <c r="B7" s="52"/>
      <c r="C7" s="53"/>
      <c r="D7" s="54"/>
      <c r="E7" s="55"/>
      <c r="F7" s="56"/>
      <c r="G7" s="57"/>
      <c r="H7" s="58"/>
      <c r="I7" s="86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7"/>
    </row>
    <row r="9" spans="1:15">
      <c r="A9" s="61"/>
      <c r="B9" s="336" t="s">
        <v>114</v>
      </c>
      <c r="C9" s="337"/>
      <c r="D9" s="62"/>
      <c r="E9" s="62"/>
      <c r="F9" s="63"/>
      <c r="G9" s="64"/>
      <c r="H9" s="62"/>
      <c r="I9" s="62" t="s">
        <v>115</v>
      </c>
      <c r="J9" s="88"/>
      <c r="K9" s="89"/>
    </row>
    <row r="10" spans="1:15" s="93" customFormat="1" ht="89.25">
      <c r="A10" s="65" t="s">
        <v>341</v>
      </c>
      <c r="B10" s="66"/>
      <c r="C10" s="67" t="s">
        <v>117</v>
      </c>
      <c r="D10" s="280" t="s">
        <v>342</v>
      </c>
      <c r="E10" s="69"/>
      <c r="F10" s="275" t="s">
        <v>415</v>
      </c>
      <c r="G10" s="70"/>
      <c r="H10" s="71"/>
      <c r="I10" s="90"/>
      <c r="J10" s="91"/>
      <c r="K10" s="92"/>
    </row>
    <row r="11" spans="1:15" s="93" customFormat="1" ht="140.25">
      <c r="A11" s="65" t="s">
        <v>343</v>
      </c>
      <c r="B11" s="72"/>
      <c r="C11" s="67" t="s">
        <v>344</v>
      </c>
      <c r="D11" s="280" t="s">
        <v>419</v>
      </c>
      <c r="E11" s="74"/>
      <c r="F11" s="154" t="s">
        <v>414</v>
      </c>
      <c r="G11" s="70"/>
      <c r="H11" s="76"/>
      <c r="I11" s="90"/>
      <c r="J11" s="91"/>
      <c r="K11" s="92"/>
    </row>
    <row r="12" spans="1:15" s="95" customFormat="1" ht="127.5">
      <c r="A12" s="65" t="s">
        <v>346</v>
      </c>
      <c r="B12" s="77"/>
      <c r="C12" s="67" t="s">
        <v>347</v>
      </c>
      <c r="D12" s="280" t="s">
        <v>420</v>
      </c>
      <c r="E12" s="78"/>
      <c r="F12" s="154" t="s">
        <v>421</v>
      </c>
      <c r="G12" s="75"/>
      <c r="H12" s="79"/>
      <c r="I12" s="94"/>
    </row>
    <row r="13" spans="1:15" s="93" customFormat="1" ht="127.5">
      <c r="A13" s="65" t="s">
        <v>348</v>
      </c>
      <c r="C13" s="67" t="s">
        <v>349</v>
      </c>
      <c r="D13" s="280" t="s">
        <v>422</v>
      </c>
      <c r="E13" s="96"/>
      <c r="F13" s="277" t="s">
        <v>131</v>
      </c>
      <c r="G13" s="97"/>
      <c r="H13" s="98"/>
      <c r="I13" s="90"/>
    </row>
    <row r="14" spans="1:15" s="93" customFormat="1" ht="127.5">
      <c r="A14" s="65" t="s">
        <v>350</v>
      </c>
      <c r="C14" s="67" t="s">
        <v>351</v>
      </c>
      <c r="D14" s="280" t="s">
        <v>423</v>
      </c>
      <c r="E14" s="96"/>
      <c r="F14" s="277" t="s">
        <v>131</v>
      </c>
      <c r="G14" s="99"/>
      <c r="H14" s="98"/>
      <c r="I14" s="90"/>
    </row>
    <row r="15" spans="1:15" s="93" customFormat="1" ht="127.5">
      <c r="A15" s="65" t="s">
        <v>352</v>
      </c>
      <c r="C15" s="67" t="s">
        <v>292</v>
      </c>
      <c r="D15" s="280" t="s">
        <v>424</v>
      </c>
      <c r="E15" s="96"/>
      <c r="F15" s="277" t="s">
        <v>131</v>
      </c>
      <c r="G15" s="99"/>
      <c r="H15" s="98"/>
      <c r="I15" s="90"/>
    </row>
    <row r="16" spans="1:15" s="93" customFormat="1" ht="127.5">
      <c r="A16" s="65" t="s">
        <v>353</v>
      </c>
      <c r="C16" s="67" t="s">
        <v>354</v>
      </c>
      <c r="D16" s="280" t="s">
        <v>425</v>
      </c>
      <c r="E16" s="96"/>
      <c r="F16" s="277" t="s">
        <v>131</v>
      </c>
      <c r="G16" s="99"/>
      <c r="H16" s="98"/>
      <c r="I16" s="90"/>
    </row>
    <row r="17" spans="1:9" s="93" customFormat="1" ht="127.5">
      <c r="A17" s="65" t="s">
        <v>355</v>
      </c>
      <c r="C17" s="67" t="s">
        <v>125</v>
      </c>
      <c r="D17" s="343" t="s">
        <v>425</v>
      </c>
      <c r="E17" s="96"/>
      <c r="F17" s="277" t="s">
        <v>356</v>
      </c>
      <c r="G17" s="99"/>
      <c r="H17" s="98"/>
      <c r="I17" s="90"/>
    </row>
    <row r="18" spans="1:9" s="93" customFormat="1" ht="93.95" customHeight="1">
      <c r="A18" s="65" t="s">
        <v>357</v>
      </c>
      <c r="C18" s="67" t="s">
        <v>358</v>
      </c>
      <c r="D18" s="68" t="s">
        <v>345</v>
      </c>
      <c r="F18" s="281" t="s">
        <v>359</v>
      </c>
    </row>
    <row r="19" spans="1:9" s="93" customFormat="1" ht="96" customHeight="1">
      <c r="A19" s="65" t="s">
        <v>360</v>
      </c>
      <c r="C19" s="67" t="s">
        <v>361</v>
      </c>
      <c r="D19" s="68" t="s">
        <v>362</v>
      </c>
      <c r="F19" s="95" t="s">
        <v>363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00000000-0002-0000-0B00-000000000000}">
      <formula1>$O$2:$O$6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topLeftCell="A6" workbookViewId="0">
      <selection activeCell="E10" sqref="E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364</v>
      </c>
      <c r="C2" s="44"/>
      <c r="D2" s="44"/>
      <c r="E2" s="44"/>
      <c r="F2" s="45"/>
      <c r="G2" s="44"/>
      <c r="H2" s="44"/>
      <c r="I2" s="80"/>
      <c r="O2" s="81" t="s">
        <v>93</v>
      </c>
    </row>
    <row r="3" spans="1:15" ht="38.25">
      <c r="A3" s="46" t="s">
        <v>94</v>
      </c>
      <c r="B3" s="321"/>
      <c r="C3" s="322"/>
      <c r="D3" s="322"/>
      <c r="E3" s="322"/>
      <c r="F3" s="322"/>
      <c r="G3" s="322"/>
      <c r="H3" s="322"/>
      <c r="I3" s="323"/>
      <c r="O3" s="82" t="s">
        <v>95</v>
      </c>
    </row>
    <row r="4" spans="1:15" ht="25.5">
      <c r="A4" s="46" t="s">
        <v>96</v>
      </c>
      <c r="B4" s="321" t="s">
        <v>287</v>
      </c>
      <c r="C4" s="322"/>
      <c r="D4" s="322"/>
      <c r="E4" s="322"/>
      <c r="F4" s="322"/>
      <c r="G4" s="322"/>
      <c r="H4" s="322"/>
      <c r="I4" s="323"/>
      <c r="O4" s="83" t="s">
        <v>98</v>
      </c>
    </row>
    <row r="5" spans="1:15">
      <c r="A5" s="47" t="s">
        <v>93</v>
      </c>
      <c r="B5" s="48" t="s">
        <v>95</v>
      </c>
      <c r="C5" s="324" t="s">
        <v>99</v>
      </c>
      <c r="D5" s="325"/>
      <c r="E5" s="326" t="s">
        <v>100</v>
      </c>
      <c r="F5" s="327"/>
      <c r="G5" s="328" t="s">
        <v>101</v>
      </c>
      <c r="H5" s="329"/>
      <c r="I5" s="330"/>
      <c r="K5" s="84">
        <f ca="1">NOW()</f>
        <v>43993.617725578704</v>
      </c>
      <c r="L5" s="85"/>
      <c r="O5" s="38" t="s">
        <v>102</v>
      </c>
    </row>
    <row r="6" spans="1:15">
      <c r="A6" s="49">
        <f>COUNTIF(I10:I967,"Pass")</f>
        <v>0</v>
      </c>
      <c r="B6" s="50">
        <f>COUNTIF(I12:I967,"Fail")</f>
        <v>0</v>
      </c>
      <c r="C6" s="331">
        <f>G6-E6-B6-A6</f>
        <v>1</v>
      </c>
      <c r="D6" s="332"/>
      <c r="E6" s="331">
        <f>COUNTIF(I$12:I$967,"N/A")</f>
        <v>0</v>
      </c>
      <c r="F6" s="332"/>
      <c r="G6" s="333">
        <f>COUNTA(A12:A967)</f>
        <v>1</v>
      </c>
      <c r="H6" s="334"/>
      <c r="I6" s="335"/>
    </row>
    <row r="7" spans="1:15">
      <c r="A7" s="51"/>
      <c r="B7" s="52"/>
      <c r="C7" s="53"/>
      <c r="D7" s="54"/>
      <c r="E7" s="55"/>
      <c r="F7" s="56"/>
      <c r="G7" s="57"/>
      <c r="H7" s="58"/>
      <c r="I7" s="86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7"/>
    </row>
    <row r="9" spans="1:15">
      <c r="A9" s="61"/>
      <c r="B9" s="336" t="s">
        <v>114</v>
      </c>
      <c r="C9" s="337"/>
      <c r="D9" s="62"/>
      <c r="E9" s="62"/>
      <c r="F9" s="63"/>
      <c r="G9" s="64"/>
      <c r="H9" s="62"/>
      <c r="I9" s="62" t="s">
        <v>115</v>
      </c>
      <c r="J9" s="88"/>
      <c r="K9" s="89"/>
    </row>
    <row r="10" spans="1:15" s="36" customFormat="1" ht="76.5">
      <c r="A10" s="65" t="s">
        <v>365</v>
      </c>
      <c r="B10" s="66"/>
      <c r="C10" s="67" t="s">
        <v>117</v>
      </c>
      <c r="D10" s="280" t="s">
        <v>366</v>
      </c>
      <c r="E10" s="69"/>
      <c r="F10" s="275" t="s">
        <v>367</v>
      </c>
      <c r="G10" s="70"/>
      <c r="H10" s="71"/>
      <c r="I10" s="90"/>
      <c r="J10" s="91"/>
      <c r="K10" s="92"/>
      <c r="L10" s="93"/>
      <c r="M10" s="93"/>
      <c r="N10" s="93"/>
      <c r="O10" s="93"/>
    </row>
    <row r="11" spans="1:15" s="36" customFormat="1" ht="89.25">
      <c r="A11" s="65" t="s">
        <v>368</v>
      </c>
      <c r="B11" s="72"/>
      <c r="C11" s="72" t="s">
        <v>369</v>
      </c>
      <c r="D11" s="73" t="s">
        <v>370</v>
      </c>
      <c r="E11" s="74"/>
      <c r="F11" s="75" t="s">
        <v>306</v>
      </c>
      <c r="G11" s="70"/>
      <c r="H11" s="76"/>
      <c r="I11" s="90"/>
      <c r="J11" s="91"/>
      <c r="K11" s="92"/>
      <c r="L11" s="93"/>
      <c r="M11" s="93"/>
      <c r="N11" s="93"/>
      <c r="O11" s="93"/>
    </row>
    <row r="12" spans="1:15" s="37" customFormat="1" ht="63.75">
      <c r="A12" s="65" t="s">
        <v>371</v>
      </c>
      <c r="B12" s="77"/>
      <c r="C12" s="72" t="s">
        <v>372</v>
      </c>
      <c r="D12" s="73" t="s">
        <v>373</v>
      </c>
      <c r="E12" s="78"/>
      <c r="F12" s="75" t="s">
        <v>374</v>
      </c>
      <c r="G12" s="75"/>
      <c r="H12" s="79"/>
      <c r="I12" s="94"/>
      <c r="J12" s="95"/>
      <c r="K12" s="95"/>
      <c r="L12" s="95"/>
      <c r="M12" s="95"/>
      <c r="N12" s="95"/>
      <c r="O12" s="95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2" xr:uid="{00000000-0002-0000-0C00-000000000000}">
      <formula1>$O$2:$O$6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R34" sqref="R34"/>
    </sheetView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zoomScale="160" zoomScaleNormal="160" workbookViewId="0">
      <selection activeCell="C26" sqref="C26"/>
    </sheetView>
  </sheetViews>
  <sheetFormatPr defaultColWidth="10.28515625" defaultRowHeight="12.75"/>
  <cols>
    <col min="1" max="1" width="10.28515625" style="1"/>
    <col min="2" max="2" width="15.42578125" style="1" customWidth="1"/>
    <col min="3" max="3" width="22.140625" style="1" customWidth="1"/>
    <col min="4" max="7" width="10.28515625" style="1"/>
    <col min="8" max="8" width="46.5703125" style="1" customWidth="1"/>
    <col min="9" max="9" width="37.85546875" style="1" customWidth="1"/>
    <col min="10" max="16384" width="10.28515625" style="1"/>
  </cols>
  <sheetData>
    <row r="1" spans="1:9" ht="25.5">
      <c r="B1" s="338" t="s">
        <v>375</v>
      </c>
      <c r="C1" s="338"/>
      <c r="D1" s="338"/>
      <c r="E1" s="338"/>
      <c r="F1" s="338"/>
      <c r="G1" s="338"/>
      <c r="H1" s="338"/>
    </row>
    <row r="2" spans="1:9">
      <c r="A2" s="2"/>
      <c r="B2" s="2"/>
      <c r="C2" s="3"/>
      <c r="D2" s="3"/>
      <c r="E2" s="3"/>
      <c r="F2" s="3"/>
      <c r="G2" s="3"/>
      <c r="H2" s="4"/>
    </row>
    <row r="3" spans="1:9">
      <c r="B3" s="5" t="s">
        <v>2</v>
      </c>
      <c r="C3" s="295" t="s">
        <v>376</v>
      </c>
      <c r="D3" s="295"/>
      <c r="E3" s="339" t="s">
        <v>4</v>
      </c>
      <c r="F3" s="339"/>
      <c r="G3" s="7"/>
      <c r="H3" s="8" t="s">
        <v>377</v>
      </c>
    </row>
    <row r="4" spans="1:9">
      <c r="B4" s="5" t="s">
        <v>6</v>
      </c>
      <c r="C4" s="295" t="s">
        <v>378</v>
      </c>
      <c r="D4" s="295"/>
      <c r="E4" s="339" t="s">
        <v>8</v>
      </c>
      <c r="F4" s="339"/>
      <c r="G4" s="7"/>
      <c r="H4" s="9"/>
    </row>
    <row r="5" spans="1:9">
      <c r="B5" s="10" t="s">
        <v>10</v>
      </c>
      <c r="C5" s="295" t="str">
        <f>C4&amp;"_"&amp;"Test Report"&amp;"_"&amp;"vx.x"</f>
        <v>KH_HUE_T07_Test Report_vx.x</v>
      </c>
      <c r="D5" s="295"/>
      <c r="E5" s="339" t="s">
        <v>12</v>
      </c>
      <c r="F5" s="339"/>
      <c r="G5" s="7"/>
      <c r="H5" s="11">
        <v>42666</v>
      </c>
    </row>
    <row r="6" spans="1:9">
      <c r="A6" s="2"/>
      <c r="B6" s="10" t="s">
        <v>379</v>
      </c>
      <c r="C6" s="340" t="s">
        <v>380</v>
      </c>
      <c r="D6" s="341"/>
      <c r="E6" s="341"/>
      <c r="F6" s="341"/>
      <c r="G6" s="341"/>
      <c r="H6" s="341"/>
    </row>
    <row r="7" spans="1:9">
      <c r="A7" s="2"/>
      <c r="B7" s="12"/>
      <c r="C7" s="13"/>
      <c r="D7" s="3"/>
      <c r="E7" s="3"/>
      <c r="F7" s="3"/>
      <c r="G7" s="3"/>
      <c r="H7" s="4"/>
    </row>
    <row r="8" spans="1:9">
      <c r="B8" s="12"/>
      <c r="C8" s="13"/>
      <c r="D8" s="3"/>
      <c r="E8" s="3"/>
      <c r="F8" s="3"/>
      <c r="G8" s="3"/>
      <c r="H8" s="4"/>
    </row>
    <row r="9" spans="1:9">
      <c r="C9" s="282" t="s">
        <v>381</v>
      </c>
    </row>
    <row r="10" spans="1:9">
      <c r="A10" s="14"/>
      <c r="B10" s="15" t="s">
        <v>382</v>
      </c>
      <c r="C10" s="16" t="s">
        <v>383</v>
      </c>
      <c r="D10" s="17" t="s">
        <v>93</v>
      </c>
      <c r="E10" s="16" t="s">
        <v>95</v>
      </c>
      <c r="F10" s="16" t="s">
        <v>98</v>
      </c>
      <c r="G10" s="18" t="s">
        <v>102</v>
      </c>
      <c r="H10" s="19" t="s">
        <v>384</v>
      </c>
    </row>
    <row r="11" spans="1:9">
      <c r="A11" s="14"/>
      <c r="B11" s="20">
        <v>1</v>
      </c>
      <c r="C11" s="21" t="str">
        <f>'[1]1.Login-logout'!B2</f>
        <v>Login_logout</v>
      </c>
      <c r="D11" s="22">
        <f>'[1]1.Login-logout'!A6</f>
        <v>0</v>
      </c>
      <c r="E11" s="22">
        <f>'[1]1.Login-logout'!B6</f>
        <v>0</v>
      </c>
      <c r="F11" s="22">
        <f>'[1]1.Login-logout'!C6</f>
        <v>17</v>
      </c>
      <c r="G11" s="22">
        <f>'[1]1.Login-logout'!D6</f>
        <v>0</v>
      </c>
      <c r="H11" s="22">
        <f>'[1]1.Login-logout'!E6</f>
        <v>17</v>
      </c>
      <c r="I11" s="1" t="s">
        <v>385</v>
      </c>
    </row>
    <row r="12" spans="1:9">
      <c r="A12" s="14"/>
      <c r="B12" s="20">
        <v>2</v>
      </c>
      <c r="C12" s="21" t="str">
        <f t="shared" ref="C12:C17" si="0">I12&amp;"'!B2"</f>
        <v>2.organisation'!B2</v>
      </c>
      <c r="D12" s="22" t="e">
        <f>#REF!</f>
        <v>#REF!</v>
      </c>
      <c r="E12" s="22" t="e">
        <f>#REF!</f>
        <v>#REF!</v>
      </c>
      <c r="F12" s="22" t="e">
        <f>#REF!</f>
        <v>#REF!</v>
      </c>
      <c r="G12" s="23" t="e">
        <f>#REF!</f>
        <v>#REF!</v>
      </c>
      <c r="H12" s="24" t="e">
        <f>#REF!</f>
        <v>#REF!</v>
      </c>
      <c r="I12" s="1" t="s">
        <v>386</v>
      </c>
    </row>
    <row r="13" spans="1:9">
      <c r="A13" s="14"/>
      <c r="B13" s="20">
        <v>3</v>
      </c>
      <c r="C13" s="21" t="str">
        <f t="shared" si="0"/>
        <v>3.service'!B2</v>
      </c>
      <c r="D13" s="22" t="e">
        <f>#REF!</f>
        <v>#REF!</v>
      </c>
      <c r="E13" s="22" t="e">
        <f>#REF!</f>
        <v>#REF!</v>
      </c>
      <c r="F13" s="22" t="e">
        <f>#REF!</f>
        <v>#REF!</v>
      </c>
      <c r="G13" s="23" t="e">
        <f>#REF!</f>
        <v>#REF!</v>
      </c>
      <c r="H13" s="24" t="e">
        <f>#REF!</f>
        <v>#REF!</v>
      </c>
      <c r="I13" s="1" t="s">
        <v>387</v>
      </c>
    </row>
    <row r="14" spans="1:9">
      <c r="A14" s="14"/>
      <c r="B14" s="20">
        <v>4</v>
      </c>
      <c r="C14" s="21" t="str">
        <f t="shared" si="0"/>
        <v>4.programe'!B2</v>
      </c>
      <c r="D14" s="22" t="e">
        <f>#REF!</f>
        <v>#REF!</v>
      </c>
      <c r="E14" s="22" t="e">
        <f>#REF!</f>
        <v>#REF!</v>
      </c>
      <c r="F14" s="22" t="e">
        <f>#REF!</f>
        <v>#REF!</v>
      </c>
      <c r="G14" s="23" t="e">
        <f>#REF!</f>
        <v>#REF!</v>
      </c>
      <c r="H14" s="24" t="e">
        <f>#REF!</f>
        <v>#REF!</v>
      </c>
      <c r="I14" s="1" t="s">
        <v>388</v>
      </c>
    </row>
    <row r="15" spans="1:9">
      <c r="A15" s="14"/>
      <c r="B15" s="20">
        <v>5</v>
      </c>
      <c r="C15" s="21" t="str">
        <f t="shared" si="0"/>
        <v>5. premise'!B2</v>
      </c>
      <c r="D15" s="22" t="e">
        <f>#REF!</f>
        <v>#REF!</v>
      </c>
      <c r="E15" s="22" t="e">
        <f>#REF!</f>
        <v>#REF!</v>
      </c>
      <c r="F15" s="22" t="e">
        <f>#REF!</f>
        <v>#REF!</v>
      </c>
      <c r="G15" s="23" t="e">
        <f>#REF!</f>
        <v>#REF!</v>
      </c>
      <c r="H15" s="24" t="e">
        <f>#REF!</f>
        <v>#REF!</v>
      </c>
      <c r="I15" s="1" t="s">
        <v>389</v>
      </c>
    </row>
    <row r="16" spans="1:9">
      <c r="A16" s="14"/>
      <c r="B16" s="20">
        <v>6</v>
      </c>
      <c r="C16" s="21" t="str">
        <f t="shared" si="0"/>
        <v>6.Geography'!B2</v>
      </c>
      <c r="D16" s="22" t="e">
        <f>#REF!</f>
        <v>#REF!</v>
      </c>
      <c r="E16" s="22" t="e">
        <f>#REF!</f>
        <v>#REF!</v>
      </c>
      <c r="F16" s="22" t="e">
        <f>#REF!</f>
        <v>#REF!</v>
      </c>
      <c r="G16" s="23" t="e">
        <f>#REF!</f>
        <v>#REF!</v>
      </c>
      <c r="H16" s="24" t="e">
        <f>#REF!</f>
        <v>#REF!</v>
      </c>
      <c r="I16" s="1" t="s">
        <v>390</v>
      </c>
    </row>
    <row r="17" spans="1:9">
      <c r="A17" s="14"/>
      <c r="B17" s="20">
        <v>7</v>
      </c>
      <c r="C17" s="21" t="str">
        <f t="shared" si="0"/>
        <v>7.Search'!B2</v>
      </c>
      <c r="D17" s="22" t="e">
        <f>#REF!</f>
        <v>#REF!</v>
      </c>
      <c r="E17" s="22" t="e">
        <f>#REF!</f>
        <v>#REF!</v>
      </c>
      <c r="F17" s="22" t="e">
        <f>#REF!</f>
        <v>#REF!</v>
      </c>
      <c r="G17" s="23" t="e">
        <f>#REF!</f>
        <v>#REF!</v>
      </c>
      <c r="H17" s="24" t="e">
        <f>#REF!</f>
        <v>#REF!</v>
      </c>
      <c r="I17" s="1" t="s">
        <v>391</v>
      </c>
    </row>
    <row r="18" spans="1:9">
      <c r="A18" s="14"/>
      <c r="B18" s="20">
        <v>8</v>
      </c>
      <c r="C18" s="21"/>
      <c r="D18" s="22" t="e">
        <f>#REF!</f>
        <v>#REF!</v>
      </c>
      <c r="E18" s="22" t="e">
        <f>#REF!</f>
        <v>#REF!</v>
      </c>
      <c r="F18" s="22" t="e">
        <f>#REF!</f>
        <v>#REF!</v>
      </c>
      <c r="G18" s="23" t="e">
        <f>#REF!</f>
        <v>#REF!</v>
      </c>
      <c r="H18" s="24" t="e">
        <f>#REF!</f>
        <v>#REF!</v>
      </c>
    </row>
    <row r="19" spans="1:9">
      <c r="A19" s="14"/>
      <c r="B19" s="20">
        <v>9</v>
      </c>
      <c r="C19" s="21"/>
      <c r="D19" s="22" t="e">
        <f>#REF!</f>
        <v>#REF!</v>
      </c>
      <c r="E19" s="22" t="e">
        <f>#REF!</f>
        <v>#REF!</v>
      </c>
      <c r="F19" s="22" t="e">
        <f>#REF!</f>
        <v>#REF!</v>
      </c>
      <c r="G19" s="23" t="e">
        <f>#REF!</f>
        <v>#REF!</v>
      </c>
      <c r="H19" s="24" t="e">
        <f>#REF!</f>
        <v>#REF!</v>
      </c>
    </row>
    <row r="20" spans="1:9">
      <c r="A20" s="14"/>
      <c r="B20" s="25"/>
      <c r="C20" s="26" t="s">
        <v>392</v>
      </c>
      <c r="D20" s="27" t="e">
        <f>SUM(D9:D19)</f>
        <v>#REF!</v>
      </c>
      <c r="E20" s="27" t="e">
        <f>SUM(E9:E19)</f>
        <v>#REF!</v>
      </c>
      <c r="F20" s="27" t="e">
        <f>SUM(F9:F19)</f>
        <v>#REF!</v>
      </c>
      <c r="G20" s="27" t="e">
        <f>SUM(G9:G19)</f>
        <v>#REF!</v>
      </c>
      <c r="H20" s="28" t="e">
        <f>SUM(H9:H19)</f>
        <v>#REF!</v>
      </c>
    </row>
    <row r="21" spans="1:9">
      <c r="B21" s="29"/>
      <c r="D21" s="30"/>
      <c r="E21" s="31"/>
      <c r="F21" s="31"/>
      <c r="G21" s="31"/>
      <c r="H21" s="31"/>
    </row>
    <row r="22" spans="1:9">
      <c r="C22" s="32" t="s">
        <v>393</v>
      </c>
      <c r="E22" s="33" t="e">
        <f>(D20+E20)*100/(H20-G20)</f>
        <v>#REF!</v>
      </c>
      <c r="F22" s="1" t="s">
        <v>394</v>
      </c>
      <c r="H22" s="34"/>
    </row>
    <row r="23" spans="1:9">
      <c r="C23" s="32" t="s">
        <v>395</v>
      </c>
      <c r="E23" s="33" t="e">
        <f>D20*100/(H20-G20)</f>
        <v>#REF!</v>
      </c>
      <c r="F23" s="1" t="s">
        <v>394</v>
      </c>
      <c r="H23" s="3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5"/>
  <sheetViews>
    <sheetView workbookViewId="0">
      <selection activeCell="C32" sqref="C32"/>
    </sheetView>
  </sheetViews>
  <sheetFormatPr defaultColWidth="10.28515625" defaultRowHeight="12.75"/>
  <cols>
    <col min="1" max="1" width="1.5703125" style="1" customWidth="1"/>
    <col min="2" max="2" width="13.42578125" style="214" customWidth="1"/>
    <col min="3" max="3" width="43.28515625" style="215" customWidth="1"/>
    <col min="4" max="4" width="34.85546875" style="215" customWidth="1"/>
    <col min="5" max="5" width="35.7109375" style="215" customWidth="1"/>
    <col min="6" max="6" width="42.7109375" style="215" customWidth="1"/>
    <col min="7" max="16384" width="10.28515625" style="1"/>
  </cols>
  <sheetData>
    <row r="1" spans="2:6" ht="25.5">
      <c r="B1" s="216"/>
      <c r="D1" s="217" t="s">
        <v>43</v>
      </c>
      <c r="E1" s="218"/>
    </row>
    <row r="2" spans="2:6">
      <c r="B2" s="216"/>
      <c r="D2" s="219"/>
      <c r="E2" s="219"/>
    </row>
    <row r="3" spans="2:6">
      <c r="B3" s="294" t="s">
        <v>2</v>
      </c>
      <c r="C3" s="294"/>
      <c r="D3" s="295" t="str">
        <f>[1]Cover!C4</f>
        <v>HỆ THỐNG SERVICE DIRECTORY</v>
      </c>
      <c r="E3" s="295"/>
      <c r="F3" s="295"/>
    </row>
    <row r="4" spans="2:6">
      <c r="B4" s="294" t="s">
        <v>6</v>
      </c>
      <c r="C4" s="294"/>
      <c r="D4" s="295" t="str">
        <f>[1]Cover!C5</f>
        <v>SD_SOF303</v>
      </c>
      <c r="E4" s="295"/>
      <c r="F4" s="295"/>
    </row>
    <row r="5" spans="2:6" s="211" customFormat="1">
      <c r="B5" s="296" t="s">
        <v>44</v>
      </c>
      <c r="C5" s="296"/>
      <c r="D5" s="297" t="s">
        <v>45</v>
      </c>
      <c r="E5" s="297"/>
      <c r="F5" s="297"/>
    </row>
    <row r="6" spans="2:6">
      <c r="B6" s="220"/>
      <c r="C6" s="1"/>
      <c r="D6" s="1"/>
      <c r="E6" s="1"/>
      <c r="F6" s="1"/>
    </row>
    <row r="7" spans="2:6" s="212" customFormat="1">
      <c r="B7" s="221"/>
      <c r="C7" s="222"/>
      <c r="D7" s="222"/>
      <c r="E7" s="222"/>
      <c r="F7" s="222"/>
    </row>
    <row r="8" spans="2:6" s="213" customFormat="1">
      <c r="B8" s="223" t="s">
        <v>46</v>
      </c>
      <c r="C8" s="224" t="s">
        <v>47</v>
      </c>
      <c r="D8" s="224" t="s">
        <v>48</v>
      </c>
      <c r="E8" s="225" t="s">
        <v>49</v>
      </c>
      <c r="F8" s="226" t="s">
        <v>50</v>
      </c>
    </row>
    <row r="9" spans="2:6" ht="15">
      <c r="B9" s="227">
        <v>1</v>
      </c>
      <c r="C9" s="228" t="s">
        <v>51</v>
      </c>
      <c r="D9" s="266" t="s">
        <v>52</v>
      </c>
      <c r="E9" s="230"/>
      <c r="F9" s="231"/>
    </row>
    <row r="10" spans="2:6" ht="15">
      <c r="B10" s="227">
        <v>2</v>
      </c>
      <c r="C10" s="228" t="s">
        <v>53</v>
      </c>
      <c r="D10" s="229"/>
      <c r="E10" s="230"/>
      <c r="F10" s="231" t="s">
        <v>54</v>
      </c>
    </row>
    <row r="11" spans="2:6" ht="15">
      <c r="B11" s="227">
        <v>3</v>
      </c>
      <c r="C11" s="228"/>
      <c r="D11" s="229"/>
      <c r="E11" s="230"/>
      <c r="F11" s="231"/>
    </row>
    <row r="12" spans="2:6" ht="15">
      <c r="B12" s="227">
        <v>4</v>
      </c>
      <c r="C12" s="228"/>
      <c r="D12" s="229"/>
      <c r="E12" s="230"/>
      <c r="F12" s="231"/>
    </row>
    <row r="13" spans="2:6" ht="15">
      <c r="B13" s="227">
        <v>5</v>
      </c>
      <c r="C13" s="228"/>
      <c r="D13" s="229"/>
      <c r="E13" s="232"/>
      <c r="F13" s="231"/>
    </row>
    <row r="14" spans="2:6" ht="15">
      <c r="B14" s="227">
        <v>6</v>
      </c>
      <c r="C14" s="228"/>
      <c r="D14" s="229"/>
      <c r="E14" s="232"/>
      <c r="F14" s="231"/>
    </row>
    <row r="15" spans="2:6" ht="15">
      <c r="B15" s="227">
        <v>7</v>
      </c>
      <c r="C15" s="233"/>
      <c r="D15" s="267" t="s">
        <v>55</v>
      </c>
      <c r="E15" s="234"/>
      <c r="F15" s="235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 xr:uid="{00000000-0004-0000-0100-000000000000}"/>
    <hyperlink ref="D15" location="'7.Search'!A1" display="7.TimKiem'!A1" xr:uid="{00000000-0004-0000-0100-000001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B13" sqref="B13:B18"/>
    </sheetView>
  </sheetViews>
  <sheetFormatPr defaultColWidth="10.28515625" defaultRowHeight="15"/>
  <cols>
    <col min="1" max="1" width="21" style="198" customWidth="1"/>
    <col min="2" max="2" width="38.7109375" style="198" customWidth="1"/>
    <col min="3" max="3" width="52.5703125" style="198" customWidth="1"/>
    <col min="4" max="16384" width="10.28515625" style="198"/>
  </cols>
  <sheetData>
    <row r="1" spans="1:6" s="196" customFormat="1" ht="25.5">
      <c r="A1" s="199"/>
      <c r="B1" s="200"/>
      <c r="C1" s="201" t="s">
        <v>56</v>
      </c>
    </row>
    <row r="2" spans="1:6" s="196" customFormat="1" ht="12.75">
      <c r="A2" s="199"/>
      <c r="B2" s="200"/>
      <c r="C2" s="202"/>
    </row>
    <row r="3" spans="1:6" s="196" customFormat="1" ht="12.75">
      <c r="A3" s="203" t="s">
        <v>2</v>
      </c>
      <c r="B3" s="203"/>
      <c r="C3" s="204" t="str">
        <f>[1]Cover!C4</f>
        <v>HỆ THỐNG SERVICE DIRECTORY</v>
      </c>
    </row>
    <row r="4" spans="1:6" s="196" customFormat="1" ht="12.75">
      <c r="A4" s="203" t="s">
        <v>6</v>
      </c>
      <c r="B4" s="203"/>
      <c r="C4" s="204" t="str">
        <f>[1]Cover!C5</f>
        <v>SD_SOF303</v>
      </c>
    </row>
    <row r="5" spans="1:6" s="197" customFormat="1" ht="12.75">
      <c r="A5" s="205"/>
      <c r="B5" s="205"/>
      <c r="C5" s="206"/>
    </row>
    <row r="7" spans="1:6">
      <c r="A7" s="207" t="s">
        <v>57</v>
      </c>
      <c r="B7" s="207" t="s">
        <v>58</v>
      </c>
      <c r="C7" s="207" t="s">
        <v>59</v>
      </c>
    </row>
    <row r="8" spans="1:6">
      <c r="A8" s="207" t="s">
        <v>60</v>
      </c>
      <c r="B8" s="208"/>
      <c r="C8" s="209" t="s">
        <v>61</v>
      </c>
      <c r="F8" s="198" t="s">
        <v>62</v>
      </c>
    </row>
    <row r="9" spans="1:6">
      <c r="A9" s="207"/>
      <c r="B9" s="208"/>
      <c r="C9" s="209" t="s">
        <v>63</v>
      </c>
    </row>
    <row r="10" spans="1:6">
      <c r="A10" s="207"/>
      <c r="B10" s="208"/>
      <c r="C10" s="209" t="s">
        <v>51</v>
      </c>
    </row>
    <row r="11" spans="1:6">
      <c r="A11" s="207"/>
      <c r="B11" s="208"/>
      <c r="C11" s="209" t="s">
        <v>64</v>
      </c>
    </row>
    <row r="12" spans="1:6">
      <c r="A12" s="207"/>
      <c r="B12" s="208"/>
      <c r="C12" s="209" t="s">
        <v>65</v>
      </c>
    </row>
    <row r="13" spans="1:6">
      <c r="A13" s="298" t="s">
        <v>66</v>
      </c>
      <c r="B13" s="299" t="s">
        <v>67</v>
      </c>
      <c r="C13" s="302" t="s">
        <v>68</v>
      </c>
      <c r="D13" s="210" t="s">
        <v>69</v>
      </c>
    </row>
    <row r="14" spans="1:6">
      <c r="A14" s="298"/>
      <c r="B14" s="300"/>
      <c r="C14" s="303"/>
      <c r="D14" s="210" t="s">
        <v>70</v>
      </c>
    </row>
    <row r="15" spans="1:6">
      <c r="A15" s="298"/>
      <c r="B15" s="300"/>
      <c r="C15" s="209" t="s">
        <v>71</v>
      </c>
      <c r="D15" s="210" t="s">
        <v>72</v>
      </c>
    </row>
    <row r="16" spans="1:6">
      <c r="A16" s="298"/>
      <c r="B16" s="300"/>
      <c r="C16" s="209" t="s">
        <v>73</v>
      </c>
      <c r="D16" s="210" t="s">
        <v>74</v>
      </c>
    </row>
    <row r="17" spans="1:4">
      <c r="A17" s="298"/>
      <c r="B17" s="300"/>
      <c r="C17" s="209" t="s">
        <v>75</v>
      </c>
      <c r="D17" s="210" t="s">
        <v>76</v>
      </c>
    </row>
    <row r="18" spans="1:4">
      <c r="A18" s="298"/>
      <c r="B18" s="301"/>
      <c r="C18" s="198" t="s">
        <v>77</v>
      </c>
      <c r="D18" s="210" t="s">
        <v>78</v>
      </c>
    </row>
    <row r="19" spans="1:4">
      <c r="A19" s="298"/>
      <c r="B19" s="208" t="s">
        <v>79</v>
      </c>
      <c r="C19" s="209"/>
    </row>
    <row r="20" spans="1:4">
      <c r="A20" s="298"/>
      <c r="B20" s="208" t="s">
        <v>80</v>
      </c>
      <c r="C20" s="209"/>
    </row>
    <row r="21" spans="1:4">
      <c r="A21" s="298"/>
      <c r="B21" s="208" t="s">
        <v>81</v>
      </c>
      <c r="C21" s="209"/>
    </row>
    <row r="22" spans="1:4">
      <c r="A22" s="298"/>
      <c r="B22" s="208" t="s">
        <v>82</v>
      </c>
      <c r="C22" s="209"/>
    </row>
    <row r="23" spans="1:4">
      <c r="A23" s="298"/>
      <c r="B23" s="208" t="s">
        <v>83</v>
      </c>
      <c r="C23" s="209"/>
    </row>
    <row r="24" spans="1:4">
      <c r="A24" s="298"/>
      <c r="B24" s="208" t="s">
        <v>84</v>
      </c>
      <c r="C24" s="209"/>
    </row>
    <row r="25" spans="1:4">
      <c r="A25" s="298"/>
      <c r="B25" s="208" t="s">
        <v>85</v>
      </c>
      <c r="C25" s="209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5"/>
  <sheetViews>
    <sheetView workbookViewId="0">
      <selection activeCell="C30" sqref="C30"/>
    </sheetView>
  </sheetViews>
  <sheetFormatPr defaultColWidth="9" defaultRowHeight="15"/>
  <sheetData>
    <row r="3" spans="1:1">
      <c r="A3" s="195" t="s">
        <v>87</v>
      </c>
    </row>
    <row r="5" spans="1:1">
      <c r="A5" t="s">
        <v>88</v>
      </c>
    </row>
    <row r="19" spans="1:8">
      <c r="H19" t="s">
        <v>89</v>
      </c>
    </row>
    <row r="25" spans="1:8">
      <c r="A25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topLeftCell="A25" zoomScale="87" zoomScaleNormal="87" workbookViewId="0">
      <selection activeCell="C19" sqref="C19"/>
    </sheetView>
  </sheetViews>
  <sheetFormatPr defaultColWidth="10.28515625" defaultRowHeight="12.75"/>
  <cols>
    <col min="1" max="1" width="20.28515625" style="120" customWidth="1"/>
    <col min="2" max="2" width="27.28515625" style="120" customWidth="1"/>
    <col min="3" max="4" width="41.42578125" style="120" customWidth="1"/>
    <col min="5" max="5" width="21.7109375" style="120" customWidth="1"/>
    <col min="6" max="6" width="45.85546875" style="121" customWidth="1"/>
    <col min="7" max="7" width="47.7109375" style="120" customWidth="1"/>
    <col min="8" max="8" width="29" style="120" customWidth="1"/>
    <col min="9" max="9" width="19" style="120" customWidth="1"/>
    <col min="10" max="12" width="15.85546875" style="120" customWidth="1"/>
    <col min="13" max="16384" width="10.28515625" style="120"/>
  </cols>
  <sheetData>
    <row r="1" spans="1:15">
      <c r="F1" s="122"/>
      <c r="G1" s="123"/>
    </row>
    <row r="2" spans="1:15" ht="25.5">
      <c r="A2" s="124" t="s">
        <v>91</v>
      </c>
      <c r="B2" s="125" t="s">
        <v>92</v>
      </c>
      <c r="C2" s="126"/>
      <c r="D2" s="126"/>
      <c r="E2" s="126"/>
      <c r="F2" s="127"/>
      <c r="G2" s="126"/>
      <c r="H2" s="126"/>
      <c r="I2" s="163"/>
      <c r="O2" s="164" t="s">
        <v>93</v>
      </c>
    </row>
    <row r="3" spans="1:15" ht="38.25">
      <c r="A3" s="128" t="s">
        <v>94</v>
      </c>
      <c r="B3" s="304"/>
      <c r="C3" s="305"/>
      <c r="D3" s="305"/>
      <c r="E3" s="305"/>
      <c r="F3" s="305"/>
      <c r="G3" s="305"/>
      <c r="H3" s="305"/>
      <c r="I3" s="306"/>
      <c r="O3" s="165" t="s">
        <v>95</v>
      </c>
    </row>
    <row r="4" spans="1:15" ht="25.5">
      <c r="A4" s="128" t="s">
        <v>96</v>
      </c>
      <c r="B4" s="304" t="s">
        <v>97</v>
      </c>
      <c r="C4" s="305"/>
      <c r="D4" s="305"/>
      <c r="E4" s="305"/>
      <c r="F4" s="305"/>
      <c r="G4" s="305"/>
      <c r="H4" s="305"/>
      <c r="I4" s="306"/>
      <c r="O4" s="166" t="s">
        <v>98</v>
      </c>
    </row>
    <row r="5" spans="1:15" ht="15" customHeight="1">
      <c r="A5" s="129" t="s">
        <v>93</v>
      </c>
      <c r="B5" s="130" t="s">
        <v>95</v>
      </c>
      <c r="C5" s="307" t="s">
        <v>99</v>
      </c>
      <c r="D5" s="308"/>
      <c r="E5" s="309" t="s">
        <v>100</v>
      </c>
      <c r="F5" s="310"/>
      <c r="G5" s="311" t="s">
        <v>101</v>
      </c>
      <c r="H5" s="312"/>
      <c r="I5" s="313"/>
      <c r="K5" s="167">
        <f ca="1">NOW()</f>
        <v>43993.617725578704</v>
      </c>
      <c r="L5" s="168"/>
      <c r="O5" s="120" t="s">
        <v>102</v>
      </c>
    </row>
    <row r="6" spans="1:15" ht="15.75" customHeight="1">
      <c r="A6" s="131">
        <f>COUNTIF(I10:I978,"Pass")</f>
        <v>0</v>
      </c>
      <c r="B6" s="132">
        <f>COUNTIF(I12:I978,"Fail")</f>
        <v>0</v>
      </c>
      <c r="C6" s="314">
        <f>G6-E6-B6-A6</f>
        <v>15</v>
      </c>
      <c r="D6" s="315"/>
      <c r="E6" s="314">
        <f>COUNTIF(I$12:I$978,"N/A")</f>
        <v>0</v>
      </c>
      <c r="F6" s="315"/>
      <c r="G6" s="316">
        <f>COUNTA(A12:A978)</f>
        <v>15</v>
      </c>
      <c r="H6" s="317"/>
      <c r="I6" s="318"/>
    </row>
    <row r="7" spans="1:15">
      <c r="A7" s="133"/>
      <c r="B7" s="134"/>
      <c r="C7" s="135"/>
      <c r="D7" s="136"/>
      <c r="E7" s="137"/>
      <c r="F7" s="138"/>
      <c r="G7" s="139"/>
      <c r="H7" s="140"/>
      <c r="I7" s="169"/>
    </row>
    <row r="8" spans="1:15" s="115" customFormat="1" ht="51">
      <c r="A8" s="141" t="s">
        <v>103</v>
      </c>
      <c r="B8" s="141" t="s">
        <v>104</v>
      </c>
      <c r="C8" s="141" t="s">
        <v>105</v>
      </c>
      <c r="D8" s="141" t="s">
        <v>106</v>
      </c>
      <c r="E8" s="141" t="s">
        <v>107</v>
      </c>
      <c r="F8" s="141" t="s">
        <v>108</v>
      </c>
      <c r="G8" s="142" t="s">
        <v>109</v>
      </c>
      <c r="H8" s="142" t="s">
        <v>110</v>
      </c>
      <c r="I8" s="142" t="s">
        <v>111</v>
      </c>
      <c r="J8" s="142" t="s">
        <v>112</v>
      </c>
      <c r="K8" s="142" t="s">
        <v>113</v>
      </c>
      <c r="M8" s="170"/>
    </row>
    <row r="9" spans="1:15">
      <c r="A9" s="143"/>
      <c r="B9" s="319" t="s">
        <v>114</v>
      </c>
      <c r="C9" s="320"/>
      <c r="D9" s="144"/>
      <c r="E9" s="144"/>
      <c r="F9" s="145"/>
      <c r="G9" s="146"/>
      <c r="H9" s="144"/>
      <c r="I9" s="144" t="s">
        <v>115</v>
      </c>
      <c r="J9" s="171"/>
      <c r="K9" s="172"/>
    </row>
    <row r="10" spans="1:15" s="177" customFormat="1" ht="89.25">
      <c r="A10" s="153" t="s">
        <v>116</v>
      </c>
      <c r="B10" s="191"/>
      <c r="C10" s="153" t="s">
        <v>117</v>
      </c>
      <c r="D10" s="268" t="s">
        <v>118</v>
      </c>
      <c r="E10" s="150"/>
      <c r="F10" s="151" t="s">
        <v>119</v>
      </c>
      <c r="G10" s="116"/>
      <c r="H10" s="152"/>
      <c r="I10" s="173"/>
      <c r="J10" s="174"/>
      <c r="K10" s="187"/>
    </row>
    <row r="11" spans="1:15" s="177" customFormat="1" ht="102">
      <c r="A11" s="153" t="s">
        <v>120</v>
      </c>
      <c r="C11" s="153" t="s">
        <v>121</v>
      </c>
      <c r="D11" s="268" t="s">
        <v>122</v>
      </c>
      <c r="E11" s="150"/>
      <c r="F11" s="269" t="s">
        <v>123</v>
      </c>
      <c r="G11" s="116"/>
      <c r="H11" s="155"/>
      <c r="I11" s="188"/>
      <c r="J11" s="189"/>
      <c r="K11" s="187"/>
    </row>
    <row r="12" spans="1:15" s="178" customFormat="1" ht="114.75">
      <c r="A12" s="156" t="s">
        <v>124</v>
      </c>
      <c r="C12" s="156" t="s">
        <v>125</v>
      </c>
      <c r="D12" s="270" t="s">
        <v>126</v>
      </c>
      <c r="E12" s="180"/>
      <c r="F12" s="118" t="s">
        <v>127</v>
      </c>
      <c r="G12" s="181"/>
      <c r="H12" s="182"/>
      <c r="I12" s="190"/>
    </row>
    <row r="13" spans="1:15" s="177" customFormat="1" ht="51">
      <c r="A13" s="153" t="s">
        <v>128</v>
      </c>
      <c r="C13" s="153" t="s">
        <v>129</v>
      </c>
      <c r="D13" s="268" t="s">
        <v>130</v>
      </c>
      <c r="E13" s="183"/>
      <c r="F13" s="271" t="s">
        <v>131</v>
      </c>
      <c r="G13" s="184"/>
      <c r="H13" s="185"/>
      <c r="I13" s="188"/>
    </row>
    <row r="14" spans="1:15" s="177" customFormat="1" ht="89.25">
      <c r="A14" s="156" t="s">
        <v>132</v>
      </c>
      <c r="C14" s="153" t="s">
        <v>133</v>
      </c>
      <c r="D14" s="268" t="s">
        <v>134</v>
      </c>
      <c r="E14" s="183"/>
      <c r="F14" s="271" t="s">
        <v>135</v>
      </c>
      <c r="G14" s="186"/>
      <c r="H14" s="185"/>
      <c r="I14" s="188"/>
    </row>
    <row r="15" spans="1:15" s="177" customFormat="1" ht="89.25">
      <c r="A15" s="153" t="s">
        <v>136</v>
      </c>
      <c r="C15" s="148" t="s">
        <v>137</v>
      </c>
      <c r="D15" s="268" t="s">
        <v>138</v>
      </c>
      <c r="E15" s="183"/>
      <c r="F15" s="271" t="s">
        <v>135</v>
      </c>
      <c r="G15" s="186"/>
      <c r="H15" s="185"/>
      <c r="I15" s="188"/>
    </row>
    <row r="16" spans="1:15" s="177" customFormat="1" ht="89.25">
      <c r="A16" s="156" t="s">
        <v>139</v>
      </c>
      <c r="C16" s="148" t="s">
        <v>140</v>
      </c>
      <c r="D16" s="268" t="s">
        <v>141</v>
      </c>
      <c r="F16" s="271" t="s">
        <v>131</v>
      </c>
    </row>
    <row r="17" spans="1:11" s="177" customFormat="1" ht="89.25">
      <c r="A17" s="153" t="s">
        <v>142</v>
      </c>
      <c r="C17" s="148" t="s">
        <v>143</v>
      </c>
      <c r="D17" s="268" t="s">
        <v>144</v>
      </c>
      <c r="E17" s="192"/>
      <c r="F17" s="271" t="s">
        <v>131</v>
      </c>
      <c r="G17" s="119"/>
      <c r="H17" s="193"/>
      <c r="I17" s="188"/>
      <c r="J17" s="192"/>
      <c r="K17" s="187"/>
    </row>
    <row r="18" spans="1:11" s="177" customFormat="1" ht="89.25">
      <c r="A18" s="156" t="s">
        <v>145</v>
      </c>
      <c r="C18" s="148" t="s">
        <v>146</v>
      </c>
      <c r="D18" s="268" t="s">
        <v>147</v>
      </c>
      <c r="E18" s="192"/>
      <c r="F18" s="271" t="s">
        <v>131</v>
      </c>
      <c r="G18" s="119"/>
      <c r="H18" s="193"/>
      <c r="I18" s="188"/>
      <c r="J18" s="192"/>
      <c r="K18" s="187"/>
    </row>
    <row r="19" spans="1:11" s="177" customFormat="1" ht="38.25">
      <c r="A19" s="153" t="s">
        <v>148</v>
      </c>
      <c r="C19" s="148" t="s">
        <v>149</v>
      </c>
      <c r="D19" s="268" t="s">
        <v>150</v>
      </c>
      <c r="E19" s="192"/>
      <c r="F19" s="116" t="s">
        <v>151</v>
      </c>
      <c r="G19" s="119"/>
      <c r="H19" s="193"/>
      <c r="I19" s="188"/>
      <c r="J19" s="192"/>
      <c r="K19" s="187"/>
    </row>
    <row r="20" spans="1:11" s="177" customFormat="1" ht="114.75">
      <c r="A20" s="156" t="s">
        <v>152</v>
      </c>
      <c r="C20" s="148" t="s">
        <v>153</v>
      </c>
      <c r="D20" s="268" t="s">
        <v>154</v>
      </c>
      <c r="E20" s="192"/>
      <c r="F20" s="116" t="s">
        <v>155</v>
      </c>
      <c r="G20" s="119"/>
      <c r="H20" s="193"/>
      <c r="I20" s="188"/>
      <c r="J20" s="192"/>
      <c r="K20" s="187"/>
    </row>
    <row r="21" spans="1:11" s="177" customFormat="1" ht="114.75">
      <c r="A21" s="153" t="s">
        <v>156</v>
      </c>
      <c r="C21" s="148" t="s">
        <v>157</v>
      </c>
      <c r="D21" s="268" t="s">
        <v>158</v>
      </c>
      <c r="E21" s="192"/>
      <c r="F21" s="116" t="s">
        <v>159</v>
      </c>
      <c r="G21" s="119"/>
      <c r="H21" s="193"/>
      <c r="I21" s="188"/>
      <c r="J21" s="192"/>
      <c r="K21" s="187"/>
    </row>
    <row r="22" spans="1:11" s="177" customFormat="1" ht="114.75">
      <c r="A22" s="156" t="s">
        <v>160</v>
      </c>
      <c r="C22" s="148" t="s">
        <v>161</v>
      </c>
      <c r="D22" s="268" t="s">
        <v>162</v>
      </c>
      <c r="E22" s="192"/>
      <c r="F22" s="116" t="s">
        <v>163</v>
      </c>
      <c r="G22" s="119"/>
      <c r="H22" s="193"/>
      <c r="I22" s="188"/>
      <c r="J22" s="192"/>
      <c r="K22" s="187"/>
    </row>
    <row r="23" spans="1:11" s="177" customFormat="1" ht="114.75">
      <c r="A23" s="153" t="s">
        <v>164</v>
      </c>
      <c r="C23" s="148" t="s">
        <v>165</v>
      </c>
      <c r="D23" s="268" t="s">
        <v>166</v>
      </c>
      <c r="E23" s="192"/>
      <c r="F23" s="116" t="s">
        <v>163</v>
      </c>
      <c r="G23" s="119"/>
      <c r="H23" s="193"/>
      <c r="I23" s="188"/>
      <c r="J23" s="192"/>
      <c r="K23" s="187"/>
    </row>
    <row r="24" spans="1:11" s="177" customFormat="1" ht="114.75">
      <c r="A24" s="156" t="s">
        <v>167</v>
      </c>
      <c r="C24" s="148" t="s">
        <v>168</v>
      </c>
      <c r="D24" s="268" t="s">
        <v>169</v>
      </c>
      <c r="E24" s="192"/>
      <c r="F24" s="116" t="s">
        <v>170</v>
      </c>
      <c r="G24" s="119"/>
      <c r="H24" s="193"/>
      <c r="I24" s="188"/>
      <c r="J24" s="192"/>
      <c r="K24" s="187"/>
    </row>
    <row r="25" spans="1:11" s="177" customFormat="1" ht="114.75">
      <c r="A25" s="153" t="s">
        <v>171</v>
      </c>
      <c r="C25" s="148" t="s">
        <v>172</v>
      </c>
      <c r="D25" s="268" t="s">
        <v>173</v>
      </c>
      <c r="E25" s="192"/>
      <c r="F25" s="116" t="s">
        <v>174</v>
      </c>
      <c r="G25" s="119"/>
      <c r="H25" s="193"/>
      <c r="I25" s="188"/>
      <c r="J25" s="192"/>
      <c r="K25" s="187"/>
    </row>
    <row r="26" spans="1:11" s="177" customFormat="1" ht="114.75">
      <c r="A26" s="156" t="s">
        <v>175</v>
      </c>
      <c r="C26" s="148" t="s">
        <v>176</v>
      </c>
      <c r="D26" s="268" t="s">
        <v>177</v>
      </c>
      <c r="E26" s="192"/>
      <c r="F26" s="116" t="s">
        <v>174</v>
      </c>
      <c r="G26" s="119"/>
      <c r="H26" s="193"/>
      <c r="I26" s="188"/>
      <c r="J26" s="192"/>
      <c r="K26" s="187"/>
    </row>
    <row r="27" spans="1:11">
      <c r="C27" s="194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5 I17:I26" xr:uid="{00000000-0002-0000-0400-000000000000}">
      <formula1>$O$2:$O$6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topLeftCell="A8" zoomScale="91" zoomScaleNormal="91" workbookViewId="0">
      <selection activeCell="D11" sqref="D11"/>
    </sheetView>
  </sheetViews>
  <sheetFormatPr defaultColWidth="10.28515625" defaultRowHeight="12.75"/>
  <cols>
    <col min="1" max="1" width="19.5703125" style="120" customWidth="1"/>
    <col min="2" max="2" width="18.140625" style="120" customWidth="1"/>
    <col min="3" max="3" width="41.85546875" style="120" customWidth="1"/>
    <col min="4" max="4" width="45.5703125" style="120" customWidth="1"/>
    <col min="5" max="5" width="18.7109375" style="120" customWidth="1"/>
    <col min="6" max="6" width="46.28515625" style="121" customWidth="1"/>
    <col min="7" max="7" width="47.7109375" style="120" customWidth="1"/>
    <col min="8" max="8" width="29" style="120" customWidth="1"/>
    <col min="9" max="9" width="19" style="120" customWidth="1"/>
    <col min="10" max="12" width="15.85546875" style="120" customWidth="1"/>
    <col min="13" max="16384" width="10.28515625" style="120"/>
  </cols>
  <sheetData>
    <row r="1" spans="1:15">
      <c r="F1" s="122"/>
      <c r="G1" s="123"/>
    </row>
    <row r="2" spans="1:15" ht="25.5">
      <c r="A2" s="124" t="s">
        <v>91</v>
      </c>
      <c r="B2" s="125" t="s">
        <v>178</v>
      </c>
      <c r="C2" s="126"/>
      <c r="D2" s="126"/>
      <c r="E2" s="126"/>
      <c r="F2" s="127"/>
      <c r="G2" s="126"/>
      <c r="H2" s="126"/>
      <c r="I2" s="163"/>
      <c r="O2" s="164" t="s">
        <v>93</v>
      </c>
    </row>
    <row r="3" spans="1:15" ht="38.25">
      <c r="A3" s="128" t="s">
        <v>94</v>
      </c>
      <c r="B3" s="304"/>
      <c r="C3" s="305"/>
      <c r="D3" s="305"/>
      <c r="E3" s="305"/>
      <c r="F3" s="305"/>
      <c r="G3" s="305"/>
      <c r="H3" s="305"/>
      <c r="I3" s="306"/>
      <c r="O3" s="165" t="s">
        <v>95</v>
      </c>
    </row>
    <row r="4" spans="1:15" ht="25.5">
      <c r="A4" s="128" t="s">
        <v>96</v>
      </c>
      <c r="B4" s="304" t="s">
        <v>97</v>
      </c>
      <c r="C4" s="305"/>
      <c r="D4" s="305"/>
      <c r="E4" s="305"/>
      <c r="F4" s="305"/>
      <c r="G4" s="305"/>
      <c r="H4" s="305"/>
      <c r="I4" s="306"/>
      <c r="O4" s="166" t="s">
        <v>98</v>
      </c>
    </row>
    <row r="5" spans="1:15" ht="15" customHeight="1">
      <c r="A5" s="129" t="s">
        <v>93</v>
      </c>
      <c r="B5" s="130" t="s">
        <v>95</v>
      </c>
      <c r="C5" s="307" t="s">
        <v>99</v>
      </c>
      <c r="D5" s="308"/>
      <c r="E5" s="309" t="s">
        <v>100</v>
      </c>
      <c r="F5" s="310"/>
      <c r="G5" s="311" t="s">
        <v>101</v>
      </c>
      <c r="H5" s="312"/>
      <c r="I5" s="313"/>
      <c r="K5" s="167">
        <f ca="1">NOW()</f>
        <v>43993.617725578704</v>
      </c>
      <c r="L5" s="168"/>
      <c r="O5" s="120" t="s">
        <v>102</v>
      </c>
    </row>
    <row r="6" spans="1:15" ht="15.75" customHeight="1">
      <c r="A6" s="131">
        <f>COUNTIF(I10:I973,"Pass")</f>
        <v>0</v>
      </c>
      <c r="B6" s="132">
        <f>COUNTIF(I15:I973,"Fail")</f>
        <v>0</v>
      </c>
      <c r="C6" s="314">
        <f>G6-E6-B6-A6</f>
        <v>7</v>
      </c>
      <c r="D6" s="315"/>
      <c r="E6" s="314">
        <f>COUNTIF(I$15:I$973,"N/A")</f>
        <v>0</v>
      </c>
      <c r="F6" s="315"/>
      <c r="G6" s="316">
        <f>COUNTA(A15:A973)</f>
        <v>7</v>
      </c>
      <c r="H6" s="317"/>
      <c r="I6" s="318"/>
    </row>
    <row r="7" spans="1:15">
      <c r="A7" s="133"/>
      <c r="B7" s="134"/>
      <c r="C7" s="135"/>
      <c r="D7" s="136"/>
      <c r="E7" s="137"/>
      <c r="F7" s="138"/>
      <c r="G7" s="139"/>
      <c r="H7" s="140"/>
      <c r="I7" s="169"/>
    </row>
    <row r="8" spans="1:15" s="115" customFormat="1" ht="51">
      <c r="A8" s="141" t="s">
        <v>103</v>
      </c>
      <c r="B8" s="141" t="s">
        <v>104</v>
      </c>
      <c r="C8" s="141" t="s">
        <v>105</v>
      </c>
      <c r="D8" s="141" t="s">
        <v>106</v>
      </c>
      <c r="E8" s="141" t="s">
        <v>107</v>
      </c>
      <c r="F8" s="141" t="s">
        <v>108</v>
      </c>
      <c r="G8" s="142" t="s">
        <v>109</v>
      </c>
      <c r="H8" s="142" t="s">
        <v>110</v>
      </c>
      <c r="I8" s="142" t="s">
        <v>111</v>
      </c>
      <c r="J8" s="142" t="s">
        <v>112</v>
      </c>
      <c r="K8" s="142" t="s">
        <v>113</v>
      </c>
      <c r="M8" s="170"/>
    </row>
    <row r="9" spans="1:15">
      <c r="A9" s="143"/>
      <c r="B9" s="319" t="s">
        <v>114</v>
      </c>
      <c r="C9" s="320"/>
      <c r="D9" s="144"/>
      <c r="E9" s="144"/>
      <c r="F9" s="145"/>
      <c r="G9" s="146"/>
      <c r="H9" s="144"/>
      <c r="I9" s="144" t="s">
        <v>115</v>
      </c>
      <c r="J9" s="171"/>
      <c r="K9" s="172"/>
    </row>
    <row r="10" spans="1:15" s="177" customFormat="1" ht="114.75">
      <c r="A10" s="153" t="s">
        <v>179</v>
      </c>
      <c r="B10" s="148"/>
      <c r="C10" s="148" t="s">
        <v>117</v>
      </c>
      <c r="D10" s="270" t="s">
        <v>180</v>
      </c>
      <c r="E10" s="150"/>
      <c r="F10" s="272" t="s">
        <v>181</v>
      </c>
      <c r="G10" s="116"/>
      <c r="H10" s="152"/>
      <c r="I10" s="173"/>
      <c r="J10" s="174"/>
      <c r="K10" s="187"/>
    </row>
    <row r="11" spans="1:15" s="177" customFormat="1" ht="102">
      <c r="A11" s="153" t="s">
        <v>182</v>
      </c>
      <c r="B11" s="148"/>
      <c r="C11" s="148" t="s">
        <v>183</v>
      </c>
      <c r="D11" s="270" t="s">
        <v>184</v>
      </c>
      <c r="E11" s="150"/>
      <c r="F11" s="272" t="s">
        <v>185</v>
      </c>
      <c r="G11" s="116"/>
      <c r="H11" s="152"/>
      <c r="I11" s="173"/>
      <c r="J11" s="174"/>
      <c r="K11" s="187"/>
    </row>
    <row r="12" spans="1:15" s="177" customFormat="1" ht="89.25">
      <c r="A12" s="153" t="s">
        <v>186</v>
      </c>
      <c r="B12" s="148"/>
      <c r="C12" s="153" t="s">
        <v>137</v>
      </c>
      <c r="D12" s="270" t="s">
        <v>187</v>
      </c>
      <c r="E12" s="150"/>
      <c r="F12" s="272" t="s">
        <v>131</v>
      </c>
      <c r="G12" s="116"/>
      <c r="H12" s="152"/>
      <c r="I12" s="173"/>
      <c r="J12" s="174"/>
      <c r="K12" s="187"/>
    </row>
    <row r="13" spans="1:15" s="177" customFormat="1" ht="114.75">
      <c r="A13" s="153" t="s">
        <v>188</v>
      </c>
      <c r="B13" s="148"/>
      <c r="C13" s="153" t="s">
        <v>189</v>
      </c>
      <c r="D13" s="270" t="s">
        <v>190</v>
      </c>
      <c r="E13" s="150"/>
      <c r="F13" s="272" t="s">
        <v>191</v>
      </c>
      <c r="G13" s="116"/>
      <c r="H13" s="152"/>
      <c r="I13" s="173"/>
      <c r="J13" s="174"/>
      <c r="K13" s="187"/>
    </row>
    <row r="14" spans="1:15" s="177" customFormat="1" ht="89.25">
      <c r="A14" s="153" t="s">
        <v>192</v>
      </c>
      <c r="B14" s="153"/>
      <c r="C14" s="153" t="s">
        <v>193</v>
      </c>
      <c r="D14" s="270" t="s">
        <v>194</v>
      </c>
      <c r="E14" s="150"/>
      <c r="F14" s="269" t="s">
        <v>131</v>
      </c>
      <c r="G14" s="116"/>
      <c r="H14" s="155"/>
      <c r="I14" s="188"/>
      <c r="J14" s="189"/>
      <c r="K14" s="187"/>
    </row>
    <row r="15" spans="1:15" s="177" customFormat="1" ht="89.25">
      <c r="A15" s="153" t="s">
        <v>195</v>
      </c>
      <c r="C15" s="156" t="s">
        <v>196</v>
      </c>
      <c r="D15" s="270" t="s">
        <v>197</v>
      </c>
      <c r="E15" s="183"/>
      <c r="F15" s="269" t="s">
        <v>131</v>
      </c>
      <c r="G15" s="184"/>
      <c r="H15" s="185"/>
      <c r="I15" s="188"/>
    </row>
    <row r="16" spans="1:15" s="177" customFormat="1" ht="114.75">
      <c r="A16" s="153" t="s">
        <v>198</v>
      </c>
      <c r="C16" s="153" t="s">
        <v>199</v>
      </c>
      <c r="D16" s="270" t="s">
        <v>200</v>
      </c>
      <c r="E16" s="183"/>
      <c r="F16" s="271" t="s">
        <v>155</v>
      </c>
      <c r="G16" s="186"/>
      <c r="H16" s="185"/>
      <c r="I16" s="188"/>
    </row>
    <row r="17" spans="1:9" s="177" customFormat="1" ht="102">
      <c r="A17" s="153" t="s">
        <v>201</v>
      </c>
      <c r="C17" s="153" t="s">
        <v>161</v>
      </c>
      <c r="D17" s="270" t="s">
        <v>202</v>
      </c>
      <c r="E17" s="183"/>
      <c r="F17" s="271" t="s">
        <v>203</v>
      </c>
      <c r="G17" s="186"/>
      <c r="H17" s="185"/>
      <c r="I17" s="188"/>
    </row>
    <row r="18" spans="1:9" s="177" customFormat="1" ht="102">
      <c r="A18" s="153" t="s">
        <v>204</v>
      </c>
      <c r="C18" s="148" t="s">
        <v>165</v>
      </c>
      <c r="D18" s="270" t="s">
        <v>205</v>
      </c>
      <c r="E18" s="183"/>
      <c r="F18" s="271" t="s">
        <v>203</v>
      </c>
      <c r="G18" s="186"/>
      <c r="H18" s="185"/>
      <c r="I18" s="188"/>
    </row>
    <row r="19" spans="1:9" s="177" customFormat="1" ht="102">
      <c r="A19" s="153" t="s">
        <v>206</v>
      </c>
      <c r="C19" s="153" t="s">
        <v>172</v>
      </c>
      <c r="D19" s="270" t="s">
        <v>207</v>
      </c>
      <c r="E19" s="183"/>
      <c r="F19" s="271" t="s">
        <v>174</v>
      </c>
      <c r="G19" s="186"/>
      <c r="H19" s="185"/>
      <c r="I19" s="188"/>
    </row>
    <row r="20" spans="1:9" s="177" customFormat="1" ht="102">
      <c r="A20" s="153" t="s">
        <v>208</v>
      </c>
      <c r="C20" s="153" t="s">
        <v>176</v>
      </c>
      <c r="D20" s="270" t="s">
        <v>209</v>
      </c>
      <c r="E20" s="183"/>
      <c r="F20" s="271" t="s">
        <v>174</v>
      </c>
      <c r="G20" s="186"/>
      <c r="H20" s="185"/>
      <c r="I20" s="188"/>
    </row>
    <row r="21" spans="1:9" s="177" customFormat="1" ht="63.75">
      <c r="A21" s="153" t="s">
        <v>210</v>
      </c>
      <c r="C21" s="153" t="s">
        <v>211</v>
      </c>
      <c r="D21" s="270" t="s">
        <v>212</v>
      </c>
      <c r="E21" s="183"/>
      <c r="F21" s="271" t="s">
        <v>213</v>
      </c>
      <c r="G21" s="186"/>
      <c r="H21" s="185"/>
      <c r="I21" s="188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1" xr:uid="{00000000-0002-0000-0500-000000000000}">
      <formula1>$O$2:$O$6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workbookViewId="0">
      <selection activeCell="D17" sqref="D17"/>
    </sheetView>
  </sheetViews>
  <sheetFormatPr defaultColWidth="10.28515625" defaultRowHeight="12.75"/>
  <cols>
    <col min="1" max="1" width="19.5703125" style="120" customWidth="1"/>
    <col min="2" max="2" width="18.140625" style="120" customWidth="1"/>
    <col min="3" max="3" width="41.85546875" style="120" customWidth="1"/>
    <col min="4" max="4" width="41.42578125" style="120" customWidth="1"/>
    <col min="5" max="5" width="20.140625" style="120" customWidth="1"/>
    <col min="6" max="6" width="46.28515625" style="121" customWidth="1"/>
    <col min="7" max="7" width="47.7109375" style="120" customWidth="1"/>
    <col min="8" max="8" width="29" style="120" customWidth="1"/>
    <col min="9" max="9" width="19" style="120" customWidth="1"/>
    <col min="10" max="12" width="15.85546875" style="120" customWidth="1"/>
    <col min="13" max="16384" width="10.28515625" style="120"/>
  </cols>
  <sheetData>
    <row r="1" spans="1:15">
      <c r="F1" s="122"/>
      <c r="G1" s="123"/>
    </row>
    <row r="2" spans="1:15" ht="25.5">
      <c r="A2" s="124" t="s">
        <v>91</v>
      </c>
      <c r="B2" s="125" t="s">
        <v>214</v>
      </c>
      <c r="C2" s="126"/>
      <c r="D2" s="126"/>
      <c r="E2" s="126"/>
      <c r="F2" s="127"/>
      <c r="G2" s="126"/>
      <c r="H2" s="126"/>
      <c r="I2" s="163"/>
      <c r="O2" s="164" t="s">
        <v>93</v>
      </c>
    </row>
    <row r="3" spans="1:15" ht="38.25">
      <c r="A3" s="128" t="s">
        <v>94</v>
      </c>
      <c r="B3" s="304"/>
      <c r="C3" s="305"/>
      <c r="D3" s="305"/>
      <c r="E3" s="305"/>
      <c r="F3" s="305"/>
      <c r="G3" s="305"/>
      <c r="H3" s="305"/>
      <c r="I3" s="306"/>
      <c r="O3" s="165" t="s">
        <v>95</v>
      </c>
    </row>
    <row r="4" spans="1:15" ht="25.5">
      <c r="A4" s="128" t="s">
        <v>96</v>
      </c>
      <c r="B4" s="304" t="s">
        <v>97</v>
      </c>
      <c r="C4" s="305"/>
      <c r="D4" s="305"/>
      <c r="E4" s="305"/>
      <c r="F4" s="305"/>
      <c r="G4" s="305"/>
      <c r="H4" s="305"/>
      <c r="I4" s="306"/>
      <c r="O4" s="166" t="s">
        <v>98</v>
      </c>
    </row>
    <row r="5" spans="1:15" ht="15" customHeight="1">
      <c r="A5" s="129" t="s">
        <v>93</v>
      </c>
      <c r="B5" s="130" t="s">
        <v>95</v>
      </c>
      <c r="C5" s="307" t="s">
        <v>99</v>
      </c>
      <c r="D5" s="308"/>
      <c r="E5" s="309" t="s">
        <v>100</v>
      </c>
      <c r="F5" s="310"/>
      <c r="G5" s="311" t="s">
        <v>101</v>
      </c>
      <c r="H5" s="312"/>
      <c r="I5" s="313"/>
      <c r="K5" s="167">
        <f ca="1">NOW()</f>
        <v>43993.617725578704</v>
      </c>
      <c r="L5" s="168"/>
      <c r="O5" s="120" t="s">
        <v>102</v>
      </c>
    </row>
    <row r="6" spans="1:15" ht="15.75" customHeight="1">
      <c r="A6" s="131">
        <f>COUNTIF(I10:I972,"Pass")</f>
        <v>0</v>
      </c>
      <c r="B6" s="132">
        <f>COUNTIF(I12:I972,"Fail")</f>
        <v>0</v>
      </c>
      <c r="C6" s="314">
        <f>G6-E6-B6-A6</f>
        <v>5</v>
      </c>
      <c r="D6" s="315"/>
      <c r="E6" s="314">
        <f>COUNTIF(I$12:I$972,"N/A")</f>
        <v>0</v>
      </c>
      <c r="F6" s="315"/>
      <c r="G6" s="316">
        <f>COUNTA(A12:A972)</f>
        <v>5</v>
      </c>
      <c r="H6" s="317"/>
      <c r="I6" s="318"/>
    </row>
    <row r="7" spans="1:15">
      <c r="A7" s="133"/>
      <c r="B7" s="134"/>
      <c r="C7" s="135"/>
      <c r="D7" s="136"/>
      <c r="E7" s="137"/>
      <c r="F7" s="138"/>
      <c r="G7" s="139"/>
      <c r="H7" s="140"/>
      <c r="I7" s="169"/>
    </row>
    <row r="8" spans="1:15" s="115" customFormat="1" ht="51">
      <c r="A8" s="141" t="s">
        <v>103</v>
      </c>
      <c r="B8" s="141" t="s">
        <v>104</v>
      </c>
      <c r="C8" s="141" t="s">
        <v>105</v>
      </c>
      <c r="D8" s="141" t="s">
        <v>106</v>
      </c>
      <c r="E8" s="141" t="s">
        <v>107</v>
      </c>
      <c r="F8" s="141" t="s">
        <v>108</v>
      </c>
      <c r="G8" s="142" t="s">
        <v>109</v>
      </c>
      <c r="H8" s="142" t="s">
        <v>110</v>
      </c>
      <c r="I8" s="142" t="s">
        <v>111</v>
      </c>
      <c r="J8" s="142" t="s">
        <v>112</v>
      </c>
      <c r="K8" s="142" t="s">
        <v>113</v>
      </c>
      <c r="M8" s="170"/>
    </row>
    <row r="9" spans="1:15">
      <c r="A9" s="143"/>
      <c r="B9" s="319" t="s">
        <v>114</v>
      </c>
      <c r="C9" s="320"/>
      <c r="D9" s="144"/>
      <c r="E9" s="144"/>
      <c r="F9" s="145"/>
      <c r="G9" s="146"/>
      <c r="H9" s="144"/>
      <c r="I9" s="144" t="s">
        <v>115</v>
      </c>
      <c r="J9" s="171"/>
      <c r="K9" s="172"/>
    </row>
    <row r="10" spans="1:15" s="119" customFormat="1" ht="63.75">
      <c r="A10" s="153" t="s">
        <v>215</v>
      </c>
      <c r="B10" s="148"/>
      <c r="C10" s="153" t="s">
        <v>117</v>
      </c>
      <c r="D10" s="270" t="s">
        <v>216</v>
      </c>
      <c r="E10" s="150"/>
      <c r="F10" s="273" t="s">
        <v>217</v>
      </c>
      <c r="G10" s="116"/>
      <c r="H10" s="152"/>
      <c r="I10" s="173"/>
      <c r="J10" s="174"/>
      <c r="K10" s="187"/>
    </row>
    <row r="11" spans="1:15" s="177" customFormat="1" ht="39.75" customHeight="1">
      <c r="A11" s="153" t="s">
        <v>218</v>
      </c>
      <c r="B11" s="153"/>
      <c r="C11" s="153" t="s">
        <v>219</v>
      </c>
      <c r="D11" s="270" t="s">
        <v>220</v>
      </c>
      <c r="E11" s="150"/>
      <c r="F11" s="269" t="s">
        <v>221</v>
      </c>
      <c r="G11" s="116"/>
      <c r="H11" s="155"/>
      <c r="I11" s="188"/>
      <c r="J11" s="189"/>
      <c r="K11" s="187"/>
    </row>
    <row r="12" spans="1:15" s="178" customFormat="1" ht="38.25">
      <c r="A12" s="153" t="s">
        <v>222</v>
      </c>
      <c r="B12" s="156"/>
      <c r="C12" s="179" t="s">
        <v>223</v>
      </c>
      <c r="D12" s="270" t="s">
        <v>224</v>
      </c>
      <c r="E12" s="180"/>
      <c r="F12" s="269" t="s">
        <v>225</v>
      </c>
      <c r="G12" s="181"/>
      <c r="H12" s="182"/>
      <c r="I12" s="190"/>
    </row>
    <row r="13" spans="1:15" s="177" customFormat="1" ht="38.25">
      <c r="A13" s="153" t="s">
        <v>226</v>
      </c>
      <c r="C13" s="179" t="s">
        <v>227</v>
      </c>
      <c r="D13" s="270" t="s">
        <v>228</v>
      </c>
      <c r="E13" s="183"/>
      <c r="F13" s="269" t="s">
        <v>229</v>
      </c>
      <c r="G13" s="184"/>
      <c r="H13" s="185"/>
      <c r="I13" s="188"/>
    </row>
    <row r="14" spans="1:15" s="119" customFormat="1" ht="38.25">
      <c r="A14" s="153" t="s">
        <v>230</v>
      </c>
      <c r="C14" s="148" t="s">
        <v>231</v>
      </c>
      <c r="D14" s="270" t="s">
        <v>232</v>
      </c>
      <c r="E14" s="185"/>
      <c r="F14" s="269" t="s">
        <v>233</v>
      </c>
      <c r="G14" s="186"/>
      <c r="H14" s="185"/>
      <c r="I14" s="188"/>
    </row>
    <row r="15" spans="1:15" s="119" customFormat="1" ht="38.25">
      <c r="A15" s="153" t="s">
        <v>234</v>
      </c>
      <c r="C15" s="148" t="s">
        <v>235</v>
      </c>
      <c r="D15" s="270" t="s">
        <v>236</v>
      </c>
      <c r="E15" s="185"/>
      <c r="F15" s="271" t="s">
        <v>237</v>
      </c>
      <c r="G15" s="186"/>
      <c r="H15" s="185"/>
      <c r="I15" s="188"/>
    </row>
    <row r="16" spans="1:15" s="119" customFormat="1" ht="38.25">
      <c r="A16" s="153" t="s">
        <v>238</v>
      </c>
      <c r="C16" s="148" t="s">
        <v>239</v>
      </c>
      <c r="D16" s="270" t="s">
        <v>240</v>
      </c>
      <c r="E16" s="185"/>
      <c r="F16" s="271" t="s">
        <v>241</v>
      </c>
      <c r="G16" s="186"/>
      <c r="H16" s="185"/>
      <c r="I16" s="188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00000000-0002-0000-0600-000000000000}">
      <formula1>$O$2:$O$6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"/>
  <sheetViews>
    <sheetView topLeftCell="A13" workbookViewId="0">
      <selection activeCell="F24" sqref="F24"/>
    </sheetView>
  </sheetViews>
  <sheetFormatPr defaultColWidth="10.28515625" defaultRowHeight="12.75"/>
  <cols>
    <col min="1" max="1" width="19.5703125" style="120" customWidth="1"/>
    <col min="2" max="2" width="18.140625" style="120" customWidth="1"/>
    <col min="3" max="3" width="41.85546875" style="120" customWidth="1"/>
    <col min="4" max="4" width="41.42578125" style="120" customWidth="1"/>
    <col min="5" max="5" width="20.140625" style="120" customWidth="1"/>
    <col min="6" max="6" width="46.28515625" style="121" customWidth="1"/>
    <col min="7" max="7" width="47.7109375" style="120" customWidth="1"/>
    <col min="8" max="8" width="29" style="120" customWidth="1"/>
    <col min="9" max="9" width="19" style="120" customWidth="1"/>
    <col min="10" max="12" width="15.85546875" style="120" customWidth="1"/>
    <col min="13" max="16384" width="10.28515625" style="120"/>
  </cols>
  <sheetData>
    <row r="1" spans="1:15">
      <c r="F1" s="122"/>
      <c r="G1" s="123"/>
    </row>
    <row r="2" spans="1:15" ht="25.5">
      <c r="A2" s="124" t="s">
        <v>91</v>
      </c>
      <c r="B2" s="125" t="s">
        <v>242</v>
      </c>
      <c r="C2" s="126"/>
      <c r="D2" s="126"/>
      <c r="E2" s="126"/>
      <c r="F2" s="127"/>
      <c r="G2" s="126"/>
      <c r="H2" s="126"/>
      <c r="I2" s="163"/>
      <c r="O2" s="164" t="s">
        <v>93</v>
      </c>
    </row>
    <row r="3" spans="1:15" ht="38.25">
      <c r="A3" s="128" t="s">
        <v>94</v>
      </c>
      <c r="B3" s="304"/>
      <c r="C3" s="305"/>
      <c r="D3" s="305"/>
      <c r="E3" s="305"/>
      <c r="F3" s="305"/>
      <c r="G3" s="305"/>
      <c r="H3" s="305"/>
      <c r="I3" s="306"/>
      <c r="O3" s="165" t="s">
        <v>95</v>
      </c>
    </row>
    <row r="4" spans="1:15" ht="25.5">
      <c r="A4" s="128" t="s">
        <v>96</v>
      </c>
      <c r="B4" s="304" t="s">
        <v>97</v>
      </c>
      <c r="C4" s="305"/>
      <c r="D4" s="305"/>
      <c r="E4" s="305"/>
      <c r="F4" s="305"/>
      <c r="G4" s="305"/>
      <c r="H4" s="305"/>
      <c r="I4" s="306"/>
      <c r="O4" s="166" t="s">
        <v>98</v>
      </c>
    </row>
    <row r="5" spans="1:15" ht="15" customHeight="1">
      <c r="A5" s="129" t="s">
        <v>93</v>
      </c>
      <c r="B5" s="130" t="s">
        <v>95</v>
      </c>
      <c r="C5" s="307" t="s">
        <v>99</v>
      </c>
      <c r="D5" s="308"/>
      <c r="E5" s="309" t="s">
        <v>100</v>
      </c>
      <c r="F5" s="310"/>
      <c r="G5" s="311" t="s">
        <v>101</v>
      </c>
      <c r="H5" s="312"/>
      <c r="I5" s="313"/>
      <c r="K5" s="167">
        <f ca="1">NOW()</f>
        <v>43993.617725578704</v>
      </c>
      <c r="L5" s="168"/>
      <c r="O5" s="120" t="s">
        <v>102</v>
      </c>
    </row>
    <row r="6" spans="1:15" ht="15.75" customHeight="1">
      <c r="A6" s="131">
        <f>COUNTIF(I10:I971,"Pass")</f>
        <v>0</v>
      </c>
      <c r="B6" s="132">
        <f>COUNTIF(I12:I971,"Fail")</f>
        <v>0</v>
      </c>
      <c r="C6" s="314">
        <f>G6-E6-B6-A6</f>
        <v>13</v>
      </c>
      <c r="D6" s="315"/>
      <c r="E6" s="314">
        <f>COUNTIF(I$12:I$971,"N/A")</f>
        <v>0</v>
      </c>
      <c r="F6" s="315"/>
      <c r="G6" s="316">
        <f>COUNTA(A12:A971)</f>
        <v>13</v>
      </c>
      <c r="H6" s="317"/>
      <c r="I6" s="318"/>
    </row>
    <row r="7" spans="1:15">
      <c r="A7" s="133"/>
      <c r="B7" s="134"/>
      <c r="C7" s="135"/>
      <c r="D7" s="136"/>
      <c r="E7" s="137"/>
      <c r="F7" s="138"/>
      <c r="G7" s="139"/>
      <c r="H7" s="140"/>
      <c r="I7" s="169"/>
    </row>
    <row r="8" spans="1:15" s="115" customFormat="1" ht="51">
      <c r="A8" s="141" t="s">
        <v>103</v>
      </c>
      <c r="B8" s="141" t="s">
        <v>104</v>
      </c>
      <c r="C8" s="141" t="s">
        <v>105</v>
      </c>
      <c r="D8" s="141" t="s">
        <v>106</v>
      </c>
      <c r="E8" s="141" t="s">
        <v>107</v>
      </c>
      <c r="F8" s="141" t="s">
        <v>108</v>
      </c>
      <c r="G8" s="142" t="s">
        <v>109</v>
      </c>
      <c r="H8" s="142" t="s">
        <v>110</v>
      </c>
      <c r="I8" s="142" t="s">
        <v>111</v>
      </c>
      <c r="J8" s="142" t="s">
        <v>112</v>
      </c>
      <c r="K8" s="142" t="s">
        <v>113</v>
      </c>
      <c r="M8" s="170"/>
    </row>
    <row r="9" spans="1:15">
      <c r="A9" s="143"/>
      <c r="B9" s="319" t="s">
        <v>114</v>
      </c>
      <c r="C9" s="320"/>
      <c r="D9" s="144"/>
      <c r="E9" s="144"/>
      <c r="F9" s="145"/>
      <c r="G9" s="146"/>
      <c r="H9" s="144"/>
      <c r="I9" s="144" t="s">
        <v>115</v>
      </c>
      <c r="J9" s="171"/>
      <c r="K9" s="172"/>
    </row>
    <row r="10" spans="1:15" s="116" customFormat="1" ht="89.25">
      <c r="A10" s="147" t="s">
        <v>243</v>
      </c>
      <c r="B10" s="148"/>
      <c r="C10" s="148" t="s">
        <v>117</v>
      </c>
      <c r="D10" s="270" t="s">
        <v>244</v>
      </c>
      <c r="E10" s="150"/>
      <c r="F10" s="272" t="s">
        <v>245</v>
      </c>
      <c r="H10" s="152"/>
      <c r="I10" s="173"/>
      <c r="J10" s="174"/>
      <c r="K10" s="175"/>
    </row>
    <row r="11" spans="1:15" s="117" customFormat="1" ht="63.75">
      <c r="A11" s="147" t="s">
        <v>246</v>
      </c>
      <c r="B11" s="153"/>
      <c r="C11" s="148" t="s">
        <v>247</v>
      </c>
      <c r="D11" s="270" t="s">
        <v>244</v>
      </c>
      <c r="E11" s="150"/>
      <c r="F11" s="269" t="s">
        <v>248</v>
      </c>
      <c r="G11" s="116"/>
      <c r="H11" s="155"/>
      <c r="I11" s="173"/>
      <c r="J11" s="174"/>
      <c r="K11" s="175"/>
    </row>
    <row r="12" spans="1:15" s="118" customFormat="1" ht="127.5">
      <c r="A12" s="147" t="s">
        <v>249</v>
      </c>
      <c r="B12" s="156"/>
      <c r="C12" s="148" t="s">
        <v>250</v>
      </c>
      <c r="D12" s="270" t="s">
        <v>251</v>
      </c>
      <c r="E12" s="157"/>
      <c r="F12" s="269" t="s">
        <v>131</v>
      </c>
      <c r="G12" s="154"/>
      <c r="H12" s="158"/>
      <c r="I12" s="176"/>
    </row>
    <row r="13" spans="1:15" s="117" customFormat="1" ht="127.5">
      <c r="A13" s="147" t="s">
        <v>252</v>
      </c>
      <c r="C13" s="148" t="s">
        <v>253</v>
      </c>
      <c r="D13" s="270" t="s">
        <v>254</v>
      </c>
      <c r="E13" s="159"/>
      <c r="F13" s="269" t="s">
        <v>131</v>
      </c>
      <c r="G13" s="160"/>
      <c r="H13" s="161"/>
      <c r="I13" s="173"/>
    </row>
    <row r="14" spans="1:15" s="116" customFormat="1" ht="127.5">
      <c r="A14" s="147" t="s">
        <v>255</v>
      </c>
      <c r="C14" s="148" t="s">
        <v>143</v>
      </c>
      <c r="D14" s="270" t="s">
        <v>256</v>
      </c>
      <c r="E14" s="161"/>
      <c r="F14" s="269" t="s">
        <v>131</v>
      </c>
      <c r="G14" s="162"/>
      <c r="H14" s="161"/>
      <c r="I14" s="173"/>
    </row>
    <row r="15" spans="1:15" s="116" customFormat="1" ht="127.5">
      <c r="A15" s="147" t="s">
        <v>257</v>
      </c>
      <c r="C15" s="148" t="s">
        <v>137</v>
      </c>
      <c r="D15" s="270" t="s">
        <v>258</v>
      </c>
      <c r="E15" s="161"/>
      <c r="F15" s="269" t="s">
        <v>131</v>
      </c>
      <c r="G15" s="162"/>
      <c r="H15" s="161"/>
      <c r="I15" s="173"/>
    </row>
    <row r="16" spans="1:15" s="116" customFormat="1" ht="127.5">
      <c r="A16" s="147" t="s">
        <v>259</v>
      </c>
      <c r="C16" s="148" t="s">
        <v>260</v>
      </c>
      <c r="D16" s="270" t="s">
        <v>261</v>
      </c>
      <c r="E16" s="161"/>
      <c r="F16" s="269" t="s">
        <v>131</v>
      </c>
      <c r="G16" s="162"/>
      <c r="H16" s="161"/>
      <c r="I16" s="173"/>
    </row>
    <row r="17" spans="1:9" s="116" customFormat="1" ht="140.25">
      <c r="A17" s="147" t="s">
        <v>262</v>
      </c>
      <c r="C17" s="148" t="s">
        <v>161</v>
      </c>
      <c r="D17" s="270" t="s">
        <v>263</v>
      </c>
      <c r="E17" s="161"/>
      <c r="F17" s="271" t="s">
        <v>163</v>
      </c>
      <c r="G17" s="162"/>
      <c r="H17" s="161"/>
      <c r="I17" s="173"/>
    </row>
    <row r="18" spans="1:9" s="116" customFormat="1" ht="140.25">
      <c r="A18" s="147" t="s">
        <v>264</v>
      </c>
      <c r="C18" s="148" t="s">
        <v>165</v>
      </c>
      <c r="D18" s="270" t="s">
        <v>265</v>
      </c>
      <c r="E18" s="161"/>
      <c r="F18" s="271" t="s">
        <v>163</v>
      </c>
      <c r="G18" s="162"/>
      <c r="H18" s="161"/>
      <c r="I18" s="173"/>
    </row>
    <row r="19" spans="1:9" s="116" customFormat="1" ht="140.25">
      <c r="A19" s="147" t="s">
        <v>266</v>
      </c>
      <c r="C19" s="148" t="s">
        <v>172</v>
      </c>
      <c r="D19" s="270" t="s">
        <v>267</v>
      </c>
      <c r="E19" s="161"/>
      <c r="F19" s="271" t="s">
        <v>174</v>
      </c>
      <c r="G19" s="162"/>
      <c r="H19" s="161"/>
      <c r="I19" s="173"/>
    </row>
    <row r="20" spans="1:9" s="116" customFormat="1" ht="140.25">
      <c r="A20" s="147" t="s">
        <v>268</v>
      </c>
      <c r="C20" s="148" t="s">
        <v>176</v>
      </c>
      <c r="D20" s="270" t="s">
        <v>269</v>
      </c>
      <c r="E20" s="161"/>
      <c r="F20" s="271" t="s">
        <v>174</v>
      </c>
      <c r="G20" s="162"/>
      <c r="H20" s="161"/>
      <c r="I20" s="173"/>
    </row>
    <row r="21" spans="1:9" s="116" customFormat="1" ht="153">
      <c r="A21" s="147" t="s">
        <v>270</v>
      </c>
      <c r="C21" s="148" t="s">
        <v>271</v>
      </c>
      <c r="D21" s="270" t="s">
        <v>272</v>
      </c>
      <c r="E21" s="161"/>
      <c r="F21" s="271" t="s">
        <v>273</v>
      </c>
      <c r="G21" s="162"/>
      <c r="H21" s="161"/>
      <c r="I21" s="173"/>
    </row>
    <row r="22" spans="1:9" s="116" customFormat="1" ht="140.25">
      <c r="A22" s="147" t="s">
        <v>274</v>
      </c>
      <c r="C22" s="148" t="s">
        <v>275</v>
      </c>
      <c r="D22" s="270" t="s">
        <v>276</v>
      </c>
      <c r="E22" s="161"/>
      <c r="F22" s="271" t="s">
        <v>277</v>
      </c>
      <c r="G22" s="162"/>
      <c r="H22" s="161"/>
      <c r="I22" s="173"/>
    </row>
    <row r="23" spans="1:9" s="116" customFormat="1" ht="153">
      <c r="A23" s="147" t="s">
        <v>278</v>
      </c>
      <c r="C23" s="148" t="s">
        <v>279</v>
      </c>
      <c r="D23" s="270" t="s">
        <v>280</v>
      </c>
      <c r="E23" s="161"/>
      <c r="F23" s="271" t="s">
        <v>281</v>
      </c>
      <c r="G23" s="162"/>
      <c r="H23" s="161"/>
      <c r="I23" s="173"/>
    </row>
    <row r="24" spans="1:9" s="119" customFormat="1" ht="99.75" customHeight="1">
      <c r="A24" s="147" t="s">
        <v>282</v>
      </c>
      <c r="C24" s="148" t="s">
        <v>283</v>
      </c>
      <c r="D24" s="270" t="s">
        <v>284</v>
      </c>
      <c r="F24" s="116" t="s">
        <v>285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3" xr:uid="{00000000-0002-0000-0700-000000000000}">
      <formula1>$O$2:$O$6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topLeftCell="A7" zoomScale="96" zoomScaleNormal="96" workbookViewId="0">
      <selection activeCell="F10" sqref="F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286</v>
      </c>
      <c r="C2" s="44"/>
      <c r="D2" s="44"/>
      <c r="E2" s="44"/>
      <c r="F2" s="45"/>
      <c r="G2" s="44"/>
      <c r="H2" s="44"/>
      <c r="I2" s="80"/>
      <c r="O2" s="81" t="s">
        <v>93</v>
      </c>
    </row>
    <row r="3" spans="1:15" ht="38.25">
      <c r="A3" s="46" t="s">
        <v>94</v>
      </c>
      <c r="B3" s="321"/>
      <c r="C3" s="322"/>
      <c r="D3" s="322"/>
      <c r="E3" s="322"/>
      <c r="F3" s="322"/>
      <c r="G3" s="322"/>
      <c r="H3" s="322"/>
      <c r="I3" s="323"/>
      <c r="O3" s="82" t="s">
        <v>95</v>
      </c>
    </row>
    <row r="4" spans="1:15" ht="25.5">
      <c r="A4" s="46" t="s">
        <v>96</v>
      </c>
      <c r="B4" s="321" t="s">
        <v>287</v>
      </c>
      <c r="C4" s="322"/>
      <c r="D4" s="322"/>
      <c r="E4" s="322"/>
      <c r="F4" s="322"/>
      <c r="G4" s="322"/>
      <c r="H4" s="322"/>
      <c r="I4" s="323"/>
      <c r="O4" s="83" t="s">
        <v>98</v>
      </c>
    </row>
    <row r="5" spans="1:15" ht="15" customHeight="1">
      <c r="A5" s="47" t="s">
        <v>93</v>
      </c>
      <c r="B5" s="48" t="s">
        <v>95</v>
      </c>
      <c r="C5" s="324" t="s">
        <v>99</v>
      </c>
      <c r="D5" s="325"/>
      <c r="E5" s="326" t="s">
        <v>100</v>
      </c>
      <c r="F5" s="327"/>
      <c r="G5" s="328" t="s">
        <v>101</v>
      </c>
      <c r="H5" s="329"/>
      <c r="I5" s="330"/>
      <c r="K5" s="84">
        <f ca="1">NOW()</f>
        <v>43993.617725578704</v>
      </c>
      <c r="L5" s="85"/>
      <c r="O5" s="38" t="s">
        <v>102</v>
      </c>
    </row>
    <row r="6" spans="1:15" ht="15.75" customHeight="1">
      <c r="A6" s="49">
        <f>COUNTIF(I10:I972,"Pass")</f>
        <v>0</v>
      </c>
      <c r="B6" s="50">
        <f>COUNTIF(I12:I972,"Fail")</f>
        <v>0</v>
      </c>
      <c r="C6" s="331">
        <f>G6-E6-B6-A6</f>
        <v>6</v>
      </c>
      <c r="D6" s="332"/>
      <c r="E6" s="331">
        <f>COUNTIF(I$12:I$972,"N/A")</f>
        <v>0</v>
      </c>
      <c r="F6" s="332"/>
      <c r="G6" s="333">
        <f>COUNTA(A12:A972)</f>
        <v>6</v>
      </c>
      <c r="H6" s="334"/>
      <c r="I6" s="335"/>
    </row>
    <row r="7" spans="1:15">
      <c r="A7" s="51"/>
      <c r="B7" s="52"/>
      <c r="C7" s="53"/>
      <c r="D7" s="54"/>
      <c r="E7" s="55"/>
      <c r="F7" s="56"/>
      <c r="G7" s="57"/>
      <c r="H7" s="58"/>
      <c r="I7" s="86"/>
    </row>
    <row r="8" spans="1:15" s="35" customFormat="1" ht="51">
      <c r="A8" s="59" t="s">
        <v>103</v>
      </c>
      <c r="B8" s="59" t="s">
        <v>104</v>
      </c>
      <c r="C8" s="59" t="s">
        <v>105</v>
      </c>
      <c r="D8" s="59" t="s">
        <v>106</v>
      </c>
      <c r="E8" s="59" t="s">
        <v>107</v>
      </c>
      <c r="F8" s="59" t="s">
        <v>108</v>
      </c>
      <c r="G8" s="60" t="s">
        <v>109</v>
      </c>
      <c r="H8" s="60" t="s">
        <v>110</v>
      </c>
      <c r="I8" s="60" t="s">
        <v>111</v>
      </c>
      <c r="J8" s="60" t="s">
        <v>112</v>
      </c>
      <c r="K8" s="60" t="s">
        <v>113</v>
      </c>
      <c r="M8" s="87"/>
    </row>
    <row r="9" spans="1:15">
      <c r="A9" s="61"/>
      <c r="B9" s="336" t="s">
        <v>114</v>
      </c>
      <c r="C9" s="337"/>
      <c r="D9" s="62"/>
      <c r="E9" s="62"/>
      <c r="F9" s="63"/>
      <c r="G9" s="64"/>
      <c r="H9" s="62"/>
      <c r="I9" s="62" t="s">
        <v>115</v>
      </c>
      <c r="J9" s="88"/>
      <c r="K9" s="89"/>
    </row>
    <row r="10" spans="1:15" s="36" customFormat="1" ht="89.1" customHeight="1">
      <c r="A10" s="72" t="s">
        <v>288</v>
      </c>
      <c r="B10" s="66"/>
      <c r="C10" s="72" t="s">
        <v>117</v>
      </c>
      <c r="D10" s="270" t="s">
        <v>396</v>
      </c>
      <c r="E10" s="73"/>
      <c r="F10" s="275" t="s">
        <v>409</v>
      </c>
      <c r="G10" s="70"/>
      <c r="H10" s="71"/>
      <c r="I10" s="90"/>
      <c r="J10" s="91"/>
      <c r="K10" s="111"/>
    </row>
    <row r="11" spans="1:15" s="36" customFormat="1" ht="87.95" customHeight="1">
      <c r="A11" s="72" t="s">
        <v>289</v>
      </c>
      <c r="B11" s="72"/>
      <c r="C11" s="72" t="s">
        <v>290</v>
      </c>
      <c r="D11" s="270" t="s">
        <v>399</v>
      </c>
      <c r="E11" s="74"/>
      <c r="F11" s="269" t="s">
        <v>397</v>
      </c>
      <c r="G11" s="70"/>
      <c r="H11" s="76"/>
      <c r="I11" s="112"/>
      <c r="J11" s="113"/>
      <c r="K11" s="111"/>
    </row>
    <row r="12" spans="1:15" s="37" customFormat="1" ht="117" customHeight="1">
      <c r="A12" s="72" t="s">
        <v>291</v>
      </c>
      <c r="B12" s="77"/>
      <c r="C12" s="72" t="s">
        <v>292</v>
      </c>
      <c r="D12" s="270" t="s">
        <v>400</v>
      </c>
      <c r="E12" s="104"/>
      <c r="F12" s="269" t="s">
        <v>131</v>
      </c>
      <c r="G12" s="105"/>
      <c r="H12" s="106"/>
      <c r="I12" s="114"/>
    </row>
    <row r="13" spans="1:15" s="37" customFormat="1" ht="90.95" customHeight="1">
      <c r="A13" s="72" t="s">
        <v>293</v>
      </c>
      <c r="B13" s="77"/>
      <c r="C13" s="72" t="s">
        <v>336</v>
      </c>
      <c r="D13" s="270" t="s">
        <v>401</v>
      </c>
      <c r="E13" s="104"/>
      <c r="F13" s="269" t="s">
        <v>131</v>
      </c>
      <c r="G13" s="105"/>
      <c r="H13" s="106"/>
      <c r="I13" s="114"/>
    </row>
    <row r="14" spans="1:15" s="36" customFormat="1" ht="69.95" customHeight="1">
      <c r="A14" s="72" t="s">
        <v>294</v>
      </c>
      <c r="C14" s="72" t="s">
        <v>295</v>
      </c>
      <c r="D14" s="270" t="s">
        <v>402</v>
      </c>
      <c r="E14" s="107"/>
      <c r="F14" s="154" t="s">
        <v>398</v>
      </c>
      <c r="G14" s="110"/>
      <c r="H14" s="109"/>
      <c r="I14" s="112"/>
    </row>
    <row r="15" spans="1:15" s="36" customFormat="1" ht="98.1" customHeight="1">
      <c r="A15" s="72" t="s">
        <v>296</v>
      </c>
      <c r="C15" s="67" t="s">
        <v>297</v>
      </c>
      <c r="D15" s="270" t="s">
        <v>403</v>
      </c>
      <c r="E15" s="107"/>
      <c r="F15" s="154" t="s">
        <v>404</v>
      </c>
      <c r="G15" s="110"/>
      <c r="H15" s="109"/>
      <c r="I15" s="112"/>
    </row>
    <row r="16" spans="1:15" s="36" customFormat="1" ht="80.099999999999994" customHeight="1">
      <c r="A16" s="72" t="s">
        <v>298</v>
      </c>
      <c r="C16" s="67" t="s">
        <v>299</v>
      </c>
      <c r="D16" s="149" t="s">
        <v>405</v>
      </c>
      <c r="E16" s="107"/>
      <c r="F16" s="154" t="s">
        <v>408</v>
      </c>
      <c r="G16" s="110"/>
      <c r="H16" s="109"/>
      <c r="I16" s="112"/>
    </row>
    <row r="17" spans="1:9" s="36" customFormat="1" ht="93" customHeight="1">
      <c r="A17" s="72" t="s">
        <v>300</v>
      </c>
      <c r="C17" s="67" t="s">
        <v>301</v>
      </c>
      <c r="D17" s="149" t="s">
        <v>406</v>
      </c>
      <c r="E17" s="107"/>
      <c r="F17" s="154" t="s">
        <v>407</v>
      </c>
      <c r="G17" s="110"/>
      <c r="H17" s="109"/>
      <c r="I17" s="112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00000000-0002-0000-0800-000000000000}">
      <formula1>$O$2:$O$6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pc</cp:lastModifiedBy>
  <dcterms:created xsi:type="dcterms:W3CDTF">2015-06-05T18:17:00Z</dcterms:created>
  <dcterms:modified xsi:type="dcterms:W3CDTF">2020-06-11T07:56:20Z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