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35" tabRatio="803" firstSheet="8" activeTab="12"/>
  </bookViews>
  <sheets>
    <sheet name="Cover (Tổng quan)" sheetId="1" r:id="rId1"/>
    <sheet name="Test case List (DS Test Case)" sheetId="2" r:id="rId2"/>
    <sheet name="FUNCTION" sheetId="4" r:id="rId3"/>
    <sheet name="PROTOTYPE" sheetId="5" r:id="rId4"/>
    <sheet name="C01.2 - RQ01-Đăng ký" sheetId="3" r:id="rId5"/>
    <sheet name="C01.4 - RQ1 Đổi mật khẩu (ND) " sheetId="7" r:id="rId6"/>
    <sheet name="C12.1 - RQ12 Màn hình chính app" sheetId="10" r:id="rId7"/>
    <sheet name="C013.2 - RQ13 sửa nhân viên" sheetId="11" r:id="rId8"/>
    <sheet name="C01.1 - RQ01-Đăng nhập(ND)" sheetId="12" r:id="rId9"/>
    <sheet name="C01.3 - RQ1 Quên mật khẩu(ND)" sheetId="13" r:id="rId10"/>
    <sheet name="C08.1-RQ08- Đăng nhập(admin)" sheetId="15" r:id="rId11"/>
    <sheet name="C013.1 - RQ13 Thêm nhân viên" sheetId="14" r:id="rId12"/>
    <sheet name="C013.3-RQ13 Xóa nhân viên" sheetId="9" r:id="rId13"/>
    <sheet name="5. Non Function" sheetId="8" r:id="rId14"/>
    <sheet name="Test Report" sheetId="6" r:id="rId15"/>
  </sheets>
  <externalReferences>
    <externalReference r:id="rId16"/>
  </externalReferences>
  <calcPr calcId="144525"/>
</workbook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charset val="134"/>
          </rPr>
          <t>*A</t>
        </r>
        <r>
          <rPr>
            <sz val="10"/>
            <color indexed="8"/>
            <rFont val="Times New Roman"/>
            <charset val="134"/>
          </rPr>
          <t xml:space="preserve">: Add
  </t>
        </r>
        <r>
          <rPr>
            <b/>
            <sz val="10"/>
            <color indexed="8"/>
            <rFont val="Times New Roman"/>
            <charset val="134"/>
          </rPr>
          <t>M</t>
        </r>
        <r>
          <rPr>
            <sz val="10"/>
            <color indexed="8"/>
            <rFont val="Times New Roman"/>
            <charset val="134"/>
          </rPr>
          <t xml:space="preserve">: Modify
  </t>
        </r>
        <r>
          <rPr>
            <b/>
            <sz val="10"/>
            <color indexed="8"/>
            <rFont val="Times New Roman"/>
            <charset val="134"/>
          </rPr>
          <t>D</t>
        </r>
        <r>
          <rPr>
            <sz val="10"/>
            <color indexed="8"/>
            <rFont val="Times New Roman"/>
            <charset val="134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<sst xmlns="http://schemas.openxmlformats.org/spreadsheetml/2006/main" count="776" uniqueCount="425">
  <si>
    <t>TRƯỜNG HỢP KIỂM THỬ</t>
  </si>
  <si>
    <t>File này là file report cuối cùng của dự án</t>
  </si>
  <si>
    <t>Project Name</t>
  </si>
  <si>
    <t>Tên dự án</t>
  </si>
  <si>
    <t>Creator</t>
  </si>
  <si>
    <t>Người tạo  ghi tên và mã sinh viên</t>
  </si>
  <si>
    <t>Project Code</t>
  </si>
  <si>
    <t>Mã dự án  WEBBONG2020</t>
  </si>
  <si>
    <t>Reviewer/Approver</t>
  </si>
  <si>
    <t>Người phản biện và người phê duyệt</t>
  </si>
  <si>
    <t>Document Code</t>
  </si>
  <si>
    <t>Mã dự án + tên</t>
  </si>
  <si>
    <t>Issue Date</t>
  </si>
  <si>
    <t xml:space="preserve">Ngày tạo </t>
  </si>
  <si>
    <t>Version</t>
  </si>
  <si>
    <t>Phiên bản v1.0</t>
  </si>
  <si>
    <t>Record of change</t>
  </si>
  <si>
    <t xml:space="preserve">Ghi lại các thay đổi </t>
  </si>
  <si>
    <t>Effective Date</t>
  </si>
  <si>
    <t>Change Item</t>
  </si>
  <si>
    <t>*A,D,M</t>
  </si>
  <si>
    <t>Change description</t>
  </si>
  <si>
    <t>Reference</t>
  </si>
  <si>
    <t>1.0</t>
  </si>
  <si>
    <t>Các version thực hiện test khác nhau</t>
  </si>
  <si>
    <t>Ngày hiệu lực</t>
  </si>
  <si>
    <t>Phiên bản</t>
  </si>
  <si>
    <t>Thay đổi hạng mục</t>
  </si>
  <si>
    <t>Add: Thêm</t>
  </si>
  <si>
    <t>Mô tả thay đổi gì trong phiên bản</t>
  </si>
  <si>
    <t>Tài liệu tham khảo là tài liệu nào</t>
  </si>
  <si>
    <t>Dạng kiểu file Test case</t>
  </si>
  <si>
    <t>Delete:Xóa</t>
  </si>
  <si>
    <t>Modify: Sửa</t>
  </si>
  <si>
    <t>Group:</t>
  </si>
  <si>
    <t>MEMBER</t>
  </si>
  <si>
    <t>STT</t>
  </si>
  <si>
    <t>Tên thành viên</t>
  </si>
  <si>
    <t>Nhiệm vụ</t>
  </si>
  <si>
    <t>Leader</t>
  </si>
  <si>
    <t>làm phần Mark in-active</t>
  </si>
  <si>
    <t>làm phần add</t>
  </si>
  <si>
    <t>làm phần List</t>
  </si>
  <si>
    <t>TEST CASE LIST</t>
  </si>
  <si>
    <t>Test Environment Setup Description</t>
  </si>
  <si>
    <t>Môi trường thiết lập để có thể test là gì</t>
  </si>
  <si>
    <t>No(STT)</t>
  </si>
  <si>
    <t>Function Name(Tên chức năng)</t>
  </si>
  <si>
    <t>Sheet Name(Tên Sheet trong excel)</t>
  </si>
  <si>
    <t>Description(Mô tả)</t>
  </si>
  <si>
    <t>Pre-Condition(Điều kiện trước khi test)</t>
  </si>
  <si>
    <t>Login</t>
  </si>
  <si>
    <t>1.Login-logout'!A1</t>
  </si>
  <si>
    <t>Newfeeds</t>
  </si>
  <si>
    <t>Thỏa mãn đã login vào</t>
  </si>
  <si>
    <t>7.TimKiem'!A1</t>
  </si>
  <si>
    <t>FUNCTION</t>
  </si>
  <si>
    <t>Funtion level 1</t>
  </si>
  <si>
    <t>Funtion level 2</t>
  </si>
  <si>
    <t>Action &amp; Even</t>
  </si>
  <si>
    <t>6.1 Logon &amp; Logout</t>
  </si>
  <si>
    <t>Nhập user</t>
  </si>
  <si>
    <t>Diễn giải hành động và sự kiện của dự án đã có ví dụ diễn giải cách phân tích để lấy.</t>
  </si>
  <si>
    <t>Nhập pass</t>
  </si>
  <si>
    <t>Forgot pass</t>
  </si>
  <si>
    <t>Logout</t>
  </si>
  <si>
    <t>6.2 Organisations</t>
  </si>
  <si>
    <t>6.2.1  List Organisations</t>
  </si>
  <si>
    <t>Hiển thị danh sách</t>
  </si>
  <si>
    <t>Bấm Organisation tại menu</t>
  </si>
  <si>
    <t>Tich nut include in-active</t>
  </si>
  <si>
    <t>Filter</t>
  </si>
  <si>
    <t>Bấm chọn các vùng lọc</t>
  </si>
  <si>
    <t>Sort</t>
  </si>
  <si>
    <t>Bấm chọn các cột</t>
  </si>
  <si>
    <t>Phân trang</t>
  </si>
  <si>
    <t>Bấm chọn các nút dịch chuyển</t>
  </si>
  <si>
    <t>Chọn 1 Organisation</t>
  </si>
  <si>
    <t>Bấm chọn với organisation đang active và inactive</t>
  </si>
  <si>
    <t>6.2.2  Add Organisation</t>
  </si>
  <si>
    <t>6.2.3  Amend Organisation</t>
  </si>
  <si>
    <t>6.2.4  Mark In-active Organisation</t>
  </si>
  <si>
    <t>6.2.5  Supporting Materials Maintenance</t>
  </si>
  <si>
    <t>6.2.6  Directorate Maintenance</t>
  </si>
  <si>
    <t>6.2.7  Department Maintenance</t>
  </si>
  <si>
    <t>6.2.8  Team Maintenance</t>
  </si>
  <si>
    <t>list team</t>
  </si>
  <si>
    <t>Oranisation List</t>
  </si>
  <si>
    <t>Tên chức năng</t>
  </si>
  <si>
    <t>Hình ảnh chức năng</t>
  </si>
  <si>
    <t>Liệt kê các chức năng thực hiện kiểm thử theo thứ tự và kèm hình ảnh</t>
  </si>
  <si>
    <t>Module Code(Mã Module)</t>
  </si>
  <si>
    <t>C01.2 - RQ01-Đăng ký</t>
  </si>
  <si>
    <t>Pass</t>
  </si>
  <si>
    <t>Test requirement(Yêu cầu test)</t>
  </si>
  <si>
    <t>Fail</t>
  </si>
  <si>
    <t>Tester(Người thực hiện kiểm thử)</t>
  </si>
  <si>
    <t>huongdttph07261</t>
  </si>
  <si>
    <t>Untested</t>
  </si>
  <si>
    <t>Untested(Chưa được Test)</t>
  </si>
  <si>
    <t>N/A(Không xác định)</t>
  </si>
  <si>
    <t>Number of Test cases (Số lượng TestCase)</t>
  </si>
  <si>
    <t>N/A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</si>
  <si>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</si>
  <si>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</si>
  <si>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</si>
  <si>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</si>
  <si>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</si>
  <si>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</si>
  <si>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</si>
  <si>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</si>
  <si>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</si>
  <si>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</si>
  <si>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</si>
  <si>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Check GUI - Login</t>
  </si>
  <si>
    <t>Pass orr Fail</t>
  </si>
  <si>
    <t>DK01</t>
  </si>
  <si>
    <t xml:space="preserve">Check giao diện </t>
  </si>
  <si>
    <t>Bước 1: Bật app</t>
  </si>
  <si>
    <t>Giao diện gồm một form có: 5 TextInput là Họ tên, Số điện thoại, Mật khẩu, Xác nhận mật khẩu, Câu hỏi phụ; 1 nút đăng ký tài khoản, 1 nút hủy. 
 Mã màu backround #fff; ; 
 Mã màu button #32CD32 , color: '#fff'
 Người dùng nhập Họ tên ,Số điện thoại, Mật khẩu, Xác nhận mật khẩu, Câu hỏi phụ.</t>
  </si>
  <si>
    <t>DK01.1</t>
  </si>
  <si>
    <t>Check đăng ký thành công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</si>
  <si>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
Bước 7: Nhập dữ liệu vào ô câu hỏi phụ
Bước 8: Bấm vào nút đăng ký</t>
  </si>
  <si>
    <t>Hiển thị màn hình thông báo đăng ký thành công và hiện button trở về đăng nhập C01.1</t>
  </si>
  <si>
    <t>DK01.2</t>
  </si>
  <si>
    <t>Check sđt đã tồn tại</t>
  </si>
  <si>
    <t>Bước 1: Bật app
Bước 2: Bấm vào nút đã có tài khoản
Bước 3: Nhập dữ liệu vào ô họ tên
Bước 4: Nhập dữ liệu vào ô số điện thoại trùng với số đã đăng ký
Bước 5: Nhập dữ liệu vào ô mật khẩu
Bước 6: Nhập dữ liệu vào ô nhập lại pass
Bước 7: Nhập dữ liệu vào ô câu hỏi phụ
Bước 8: Bấm vào nút đăng ký</t>
  </si>
  <si>
    <t>Sẽ báo lỗi sđt đã tồn tại</t>
  </si>
  <si>
    <t>DK01.3</t>
  </si>
  <si>
    <t>Check thông tin cần thiết để đăng ký</t>
  </si>
  <si>
    <t>Bước 1: Bật app
Bước 2: Bấm vào nút chưa có tài khoản
Bước 3: Bỏ trống các textinput rồi bấm vào nút đăng ký</t>
  </si>
  <si>
    <t>Sẽ báo lỗi không được để trống</t>
  </si>
  <si>
    <t>DK01.4</t>
  </si>
  <si>
    <t>Check ô user để trống</t>
  </si>
  <si>
    <t>Bước 1: Bật app
Bước 2: Bấm vào nút chưa có tài khoản
Bước 3: Nhập dữ liệu vào ô sđt
Bước 4: Nhập dữ liệu vào ô pass
Bước 5: Nhập dữ liệu vào ô nhập lại pass
Bước 6: Nhập dữ liệu vào ô câu hỏi phụ
Bước 7: Bấm vào nút đăng ký</t>
  </si>
  <si>
    <t xml:space="preserve">Sẽ báo lỗi không được để trống </t>
  </si>
  <si>
    <t>DK01.5</t>
  </si>
  <si>
    <t>Check ô sđt để trống</t>
  </si>
  <si>
    <t>Bước 1: Bật app
Bước 2: Bấm vào nút chưa có tài khoản?
Bước 3: Nhập dữ liệu vào ô họ tên
Bước 4: Nhập dữ liệu vào ô pass
Bước 5: Nhập dữ liệu vào ô nhập lại pass
Bước 6: Nhập dữ liệu vào ô câu hỏi phụ
Bước 7: Bấm vào nút đăng ký</t>
  </si>
  <si>
    <t>DK01.6</t>
  </si>
  <si>
    <t>Check ô pass để trống</t>
  </si>
  <si>
    <t>Bước 1: Bật app
Bước 2: Bấm vào nút chưa có tài khoản
Bước 3: Nhập dữ liệu vào ô họ tên
Bước 4: Nhập dữ liệu vào ô sđt
Bước 5: Nhập dữ liệu vào ô nhập lại pass
Bước 6: Nhập dữ liệu vào ô câu hỏi phụ
Bước 7: Bấm vào nút đăng ký</t>
  </si>
  <si>
    <t>DK01.7</t>
  </si>
  <si>
    <t>Check ô xác nhận pass để trống</t>
  </si>
  <si>
    <t>Bước 1: Bật app
Bước 2: Bấm vào nút chưa có tài khoản
Bước 3: Nhập dữ liệu vào ô họ tên
Bước 4: Nhập dữ liệu vào ô sđt
Bước 5: Nhập dữ liệu vào ô pass
Bước 6: Nhập dữ liệu vào ô câu hỏi phụ
Bước 7: Bấm vào nút đăng ký</t>
  </si>
  <si>
    <t>DK01.8</t>
  </si>
  <si>
    <t>Check ô câu hỏi phụ để trống</t>
  </si>
  <si>
    <t>Bước 1: Bật app
Bước 2: Bấm vào nút chưa có tài khoản
Bước 3: Nhập dữ liệu vào ô họ tên
Bước 4: Nhập dữ liệu vào ô sđt
Bước 5: Nhập dữ liệu vào ô pass
Bước 6: Nhập dữ liệu vào ô nhập lại pass
Bước 7: Bấm vào nút đăng ký</t>
  </si>
  <si>
    <t>DK01.9</t>
  </si>
  <si>
    <t>check nút đã có tài khoản</t>
  </si>
  <si>
    <t>Bước 1: Bật app
Bước 2: Bấm vào nút chưa có tài khoản
Bước 3: Bấm vào nút hủy</t>
  </si>
  <si>
    <t>Sẽ chuyển sang màn hình đăng nhập C01.1</t>
  </si>
  <si>
    <t>DK01.10</t>
  </si>
  <si>
    <t>Check ô nhập lại pass không trùng với ô mật khẩu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</si>
  <si>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 không trùng với ô mật khẩu
Bước 7: Nhập dữ liệu vào ô câu hỏi phụ
Bước 8: Bấm vào nút đăng ký</t>
  </si>
  <si>
    <t>Sẽ báo lỗi mật khẩu không trùng khớp</t>
  </si>
  <si>
    <t>DK01.11</t>
  </si>
  <si>
    <t>Check họ tên có kí tự đặc biệt</t>
  </si>
  <si>
    <t>Bước 1: Bật app
Bước 2: Bấm vào nút chưa có tài khoản
Bước 3: Nhập dữ liệu vào ô họ và tên có kí tự đặc biệt
Bước 4: Nhập dữ liệu vào ô số điện thoại
Bước 5: Nhập dữ liệu vào ô mật khẩu
Bước 6: Nhập dữ liệu vào ô nhập lại pass
Bước 7: Nhập dữ liệu vào ô câu hỏi phụ
Bước 8: Bấm vào nút đăng ký</t>
  </si>
  <si>
    <t>Sẽ báo lỗi họ tên có kí tự đặc biệt</t>
  </si>
  <si>
    <t>DK01.12</t>
  </si>
  <si>
    <t>Check mật khẩu dưới 6 kí tự</t>
  </si>
  <si>
    <t>Bước 1: Bật app
Bước 2: Bấm vào nút chưa có tài khoản
Bước 3: Nhập dữ liệu vào ô họ và tên
Bước 4: Nhập dữ liệu vào ô số điện thoại
Bước 5: Nhập dữ liệu vào ô mật khẩu dưới 6 kí tự
Bước 6: Nhập dữ liệu vào ô nhập lại pass
Bước 7: Nhập dữ liệu vào ô câu hỏi phụ
Bước 8: Bấm vào nút đăng ký</t>
  </si>
  <si>
    <t>Sẽ báo lỗi mật khẩu phải từ 6-20 kí tự</t>
  </si>
  <si>
    <t>DK01.13</t>
  </si>
  <si>
    <t>Check mật khẩu trên 20 kí tự</t>
  </si>
  <si>
    <t>Bước 1: Bật app
Bước 2: Bấm vào nút chưa có tài khoản
Bước 3: Nhập dữ liệu vào ô họ và tên
Bước 4: Nhập dữ liệu vào ô số điện thoại
Bước 5: Nhập dữ liệu vào ô mật khẩu trên 20 kí tự
Bước 6: Nhập dữ liệu vào ô nhập lại pass
Bước 7: Nhập dữ liệu vào ô câu hỏi phụ
Bước 8: Bấm vào nút đăng ký</t>
  </si>
  <si>
    <t>DK01.14</t>
  </si>
  <si>
    <t>Check câu hỏi phụ có kí tự không phải chữ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</si>
  <si>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
Bước 7: Nhập dữ liệu không phải chữ vào ô câu hỏi phụ 
Bước 8: Bấm vào nút đăng ký</t>
  </si>
  <si>
    <t>Sẽ báo lỗi câu hỏi phụ chỉ được nhập chữ</t>
  </si>
  <si>
    <t>DK01.15</t>
  </si>
  <si>
    <t>Check mật khẩu không có chữ</t>
  </si>
  <si>
    <t>Bước 1: Bật app
Bước 2: Bấm vào nút chưa có tài khoản
Bước 3: Nhập dữ liệu vào ô họ và tên
Bước 4: Nhập dữ liệu vào ô số điện thoại
Bước 5: Nhập dữ liệu không có chữ vào ô mật khẩu
Bước 6: Nhập dữ liệu vào ô nhập lại pass
Bước 7: Nhập dữ liệu vào ô câu hỏi phụ
Bước 8: Bấm vào nút đăng ký</t>
  </si>
  <si>
    <t>Sẽ báo lỗi mật khẩu phải có cả chữ và số</t>
  </si>
  <si>
    <t>DK01.16</t>
  </si>
  <si>
    <t>Check mật khẩu không có số</t>
  </si>
  <si>
    <t>Bước 1: Bật app
Bước 2: Bấm vào nút chưa có tài khoản
Bước 3: Nhập dữ liệu vào ô họ và tên
Bước 4: Nhập dữ liệu vào ô số điện thoại
Bước 5: Nhập dữ liệu không có số vào ô mật khẩu
Bước 6: Nhập dữ liệu vào ô nhập lại pass
Bước 7: Nhập dữ liệu vào ô câu hỏi phụ
Bước 8: Bấm vào nút đăng ký</t>
  </si>
  <si>
    <t xml:space="preserve">C01.4 - RQ1 Đổi mật khẩu (ND) </t>
  </si>
  <si>
    <t>DMK02</t>
  </si>
  <si>
    <t>Bước 1: Bật app
Bước 2: Đăng nhập thành công
Bước 3: Vào màn hình chính ấn nút trang cá nhân
Bước 4: Ấn vào nút đổi mật khẩu</t>
  </si>
  <si>
    <t xml:space="preserve">+ Giao diện gồm một form có: 2 TextInput là password, confirm  password; 1 nút xác nhận, 1 nút hủy. 
+ Mã màu backround #00FF0050; Mã màu form backround #fff; Title form chữ Tahoma, size 16; Mã màu button #32CD32,fontSize: 16, color: '#fff'
</t>
  </si>
  <si>
    <t>DMK02.1</t>
  </si>
  <si>
    <t>check đổi mật khẩu thành công</t>
  </si>
  <si>
    <t>Bước 1: Bật app
Bước 2: Đăng nhập thành công
Bước 3: Vào màn hình chính ấn nút trang cá nhân
Bước 4: Ấn vào nút đổi mật khẩu
Bước 5: Nhập đữ liệu vào ô sđt
Bước 6: Nhập dữ liệu vào ô mật khẩu mới
Bước 7: Nhập dữ liệu vào ô nhập lại mật khẩu
Bước 8: Ấn vào nút đổi mật khẩu</t>
  </si>
  <si>
    <t>Thông báo đổi mật khẩu thành công</t>
  </si>
  <si>
    <t>DMK02.2</t>
  </si>
  <si>
    <t>Bước 1: Bật app
Bước 2: Đăng nhập thành công
Bước 3: Vào màn hình chính ấn nút trang cá nhân
Bước 4: Ấn vào nút đổi mật khẩu
Bước 5: Nhập dữ liệu vào ô mật khẩu mới
Bước 6: Nhập dữ liệu vào ô nhập lại mật khẩu
Bước 8: Ấn vào nút đổi mật khẩu</t>
  </si>
  <si>
    <t>DMK02.3</t>
  </si>
  <si>
    <t>Check sđt không đúng với sđt tài khoản đang dùng</t>
  </si>
  <si>
    <t>Bước 1: Bật app
Bước 2: Đăng nhập thành công
Bước 3: Vào màn hình chính ấn nút trang cá nhân
Bước 4: Ấn vào nút đổi mật khẩu
Bước 5: Nhập sđt không đúng với stk đang dùng vào ô sđt
Bước 5: Nhập dữ liệu vào ô mật khẩu mới
Bước 6: Nhập dữ liệu vào ô nhập lại mật khẩu
Bước 8: Ấn vào nút đổi mật khẩu</t>
  </si>
  <si>
    <t>Sẽ báo lỗi sđt không đúng</t>
  </si>
  <si>
    <t>DMK02.4</t>
  </si>
  <si>
    <t>check ô mật khẩu mới để trống</t>
  </si>
  <si>
    <t>Bước 1: Bật app
Bước 2: Đăng nhập thành công
Bước 3: Vào màn hình chính ấn nút trang cá nhân
Bước 4: Ấn vào nút đổi mật khẩu
Bước 5: Nhập đữ liệu vào ô sđt
Bước 6: Nhập dữ liệu vào ô nhập lại mật khẩu
Bước 7: Ấn vào nút đổi mật khẩu</t>
  </si>
  <si>
    <t>DMK02.5</t>
  </si>
  <si>
    <t>check ô nhập lại mật khẩu mới để trống</t>
  </si>
  <si>
    <t>Bước 1: Bật app
Bước 2: Đăng nhập thành công
Bước 3: Vào màn hình chính ấn nút trang cá nhân
Bước 4: Ấn vào nút đổi mật khẩu
Bước 5: Nhập đữ liệu vào ô sđt
Bước 6: Nhập dữ liệu vào ô mật khẩu
Bước 7: Ấn vào nút đổi mật khẩu</t>
  </si>
  <si>
    <t>DMK02.6</t>
  </si>
  <si>
    <t>check ô nhập lại mật khẩu không trùng khớp với ô nhập mật khẩu mới</t>
  </si>
  <si>
    <t>Bước 1: Bật app
Bước 2: Đăng nhập thành công
Bước 3: Vào màn hình chính ấn nút trang cá nhân
Bước 4: Ấn vào nút đổi mật khẩu
Bước 5: Nhập đữ liệu vào ô sđt
Bước 6: Nhập dữ liệu vào ô mật khẩu
Bước 7: Nhập dữ liệu không trùng với ô mật khẩu vào ô nhập lại mật khẩu
Bước 8: Ấn vào nút đổi mật khẩu</t>
  </si>
  <si>
    <t>DMK02.7</t>
  </si>
  <si>
    <t>Bước 1: Bật app
Bước 2: Đăng nhập thành công
Bước 3: Vào màn hình chính ấn nút trang cá nhân
Bước 4: Ấn vào nút đổi mật khẩu
Bước 5: Nhập đữ liệu vào ô sđt
Bước 6: Nhập dữ liệu dưới 6 kí tự vào ô mật khẩu
Bước 7: Nhập dữ liệu  vào ô nhập lại mật khẩu
Bước 8: Ấn vào nút đổi mật khẩu</t>
  </si>
  <si>
    <t>Sẽ Sẽ báo lỗi mật khẩu phải từ 6-20 kí tự</t>
  </si>
  <si>
    <t>DMK02.8</t>
  </si>
  <si>
    <t>Bước 1: Bật app
Bước 2: Đăng nhập thành công
Bước 3: Vào màn hình chính ấn nút trang cá nhân
Bước 4: Ấn vào nút đổi mật khẩu
Bước 5: Nhập đữ liệu vào ô sđt
Bước 6: Nhập dữ liệu trên 20 kí tự vào ô mật khẩu
Bước 7: Nhập dữ liệu  vào ô nhập lại mật khẩu
Bước 8: Ấn vào nút đổi mật khẩu</t>
  </si>
  <si>
    <t>DMK02.9</t>
  </si>
  <si>
    <t>Bước 1: Bật app
Bước 2: Đăng nhập thành công
Bước 3: Vào màn hình chính ấn nút trang cá nhân
Bước 4: Ấn vào nút đổi mật khẩu
Bước 5: Nhập đữ liệu vào ô sđt
Bước 6: Nhập dữ liệu không có chữ vào ô mật khẩu
Bước 7: Nhập dữ liệu  vào ô nhập lại mật khẩu
Bước 8: Ấn vào nút đổi mật khẩu</t>
  </si>
  <si>
    <t>DMK02.10</t>
  </si>
  <si>
    <t>Bước 1: Bật app
Bước 2: Đăng nhập thành công
Bước 3: Vào màn hình chính ấn nút trang cá nhân
Bước 4: Ấn vào nút đổi mật khẩu
Bước 5: Nhập đữ liệu vào ô sđt
Bước 6: Nhập dữ liệu không có số vào ô mật khẩu
Bước 7: Nhập dữ liệu  vào ô nhập lại mật khẩu
Bước 8: Ấn vào nút đổi mật khẩu</t>
  </si>
  <si>
    <t>DMK02.11</t>
  </si>
  <si>
    <t>check nút hủy</t>
  </si>
  <si>
    <t>Bước 1: Bật app
Bước 2: Đăng nhập thành công
Bước 3: Vào màn hình chính ấn nút trang cá nhân
Bước 4: Ấn vào nút đổi mật khẩu
Bước 5: Ấn nút hủy</t>
  </si>
  <si>
    <t>Sẽ chuyển về màn hình đăng nhập</t>
  </si>
  <si>
    <t>C12.1 - RQ12 Màn hình chính app</t>
  </si>
  <si>
    <t>Home03</t>
  </si>
  <si>
    <t>Bước 1: Bật app
Bước 2: Đăng nhập thành công</t>
  </si>
  <si>
    <t xml:space="preserve">Là màn hình chưa các nút liên kết với các chức năng:
 - Gồm 3 button: Thuê nhà trọ, timg ở ghép, chuyển đồ
 - Gồm 3 nút menu: Home, Đăng tin, cá nhân.
</t>
  </si>
  <si>
    <t>Home03.1</t>
  </si>
  <si>
    <t>Check nút thuê nhà trọ</t>
  </si>
  <si>
    <t>Bước 1: Bật app
Bước 2: Đăng nhập thành công
Bước 3: Ấn nút thuê nhà trọ</t>
  </si>
  <si>
    <t>Sẽ ra màn hình danh sách những bài đăng cho thuê nhà trọ</t>
  </si>
  <si>
    <t>Home03.2</t>
  </si>
  <si>
    <t>Check nút tìm ở ghép</t>
  </si>
  <si>
    <t>Bước 1: Bật app
Bước 2: Đăng nhập thành công
Bước 3: Ấn nút tìm ở ghép</t>
  </si>
  <si>
    <t>Sẽ chuyển sang màn hình danh sách những bài đăng cho ở ghép</t>
  </si>
  <si>
    <t>Home03.3</t>
  </si>
  <si>
    <t>Check nút chuyển đồ</t>
  </si>
  <si>
    <t>Bước 1: Bật app
Bước 2: Đăng nhập thành công
Bước 3: Ấn nút chuyển đồ</t>
  </si>
  <si>
    <t>Sẽ chuyển sang màn hình danh sách những thông tin người nhận chuyển đồ</t>
  </si>
  <si>
    <t>Home03.4</t>
  </si>
  <si>
    <t>Check nút home</t>
  </si>
  <si>
    <t>Bước 1: Bật app
Bước 2: Đăng nhập thành công
Bước 3: Ấn nút home</t>
  </si>
  <si>
    <t>Vẫn ở màn hình chính</t>
  </si>
  <si>
    <t>Home03.5</t>
  </si>
  <si>
    <t>Check nút đăng tin</t>
  </si>
  <si>
    <t>Bước 1: Bật app
Bước 2: Đăng nhập thành công
Bước 3: Ấn nút đăng tin</t>
  </si>
  <si>
    <t>Sẽ chuyển sang màn hình đăng tin</t>
  </si>
  <si>
    <t>Home03.6</t>
  </si>
  <si>
    <t>Check nút trang cá nhân</t>
  </si>
  <si>
    <t>Bước 1: Bật app
Bước 2: Đăng nhập thành công
Bước 3: Ấn nút trang cá nhân</t>
  </si>
  <si>
    <t>Sẽ chuyển sang màn hình thông tin cá nhân</t>
  </si>
  <si>
    <t>C013.2 - RQ13 sửa nhân viên</t>
  </si>
  <si>
    <t>SNV04</t>
  </si>
  <si>
    <t>Bước 1: Mở trang web
Bước 2: Đăng nhập web thành công
Bước 3: Từ màn hình chính của web ấn tab quản lý nhân viên
Bước 4: Ấn vào trang sửa nhân viên</t>
  </si>
  <si>
    <t xml:space="preserve">-Gồm một form có: 5 TextInput làpassword, Họ tên, sđt, địa chỉ confirm pass; 1 nút đăng ký tài khoản, 1 hủy.
-Mã màu form backround #fff; Title form chữ Tahoma; Mã màu button #32CD32,fontSize: 16, color: '#fff'
</t>
  </si>
  <si>
    <t>SNV04.1</t>
  </si>
  <si>
    <t>Check sửa thành công</t>
  </si>
  <si>
    <t>Sẽ thông báo sửa nhân viên thành công</t>
  </si>
  <si>
    <t>SNV04.2</t>
  </si>
  <si>
    <t>Check user để trống</t>
  </si>
  <si>
    <t>Bước 1: Mở trang web
Bước 2: Đăng nhập web thành công
Bước 3: Từ màn hình chính của web ấn tab quản lý nhân viên
Bước 4: Ấn vào trang sửa nhân viên
Bước 5: Nhập dữ liệu vào ô pass
Bước 6: Nhập dữ liệu vào ô xác nhận pass
Bước 7: Nhập dữ liệu vào ô sđt
Bước 8: Nhập dữ liệu vào ô địa chỉ
Bước 9: Ấn nút sửa</t>
  </si>
  <si>
    <t>SNV04.3</t>
  </si>
  <si>
    <t>Check pass để trống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</si>
  <si>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xác nhận pass
Bước 7: Nhập dữ liệu vào ô sđt
Bước 8: Nhập dữ liệu vào ô địa chỉ
Bước 9: Ấn nút sửa</t>
  </si>
  <si>
    <t>SNV04.4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</si>
  <si>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vào ô sđt
Bước 8: Nhập dữ liệu vào ô địa chỉ
Bước 9: Ấn nút sửa</t>
  </si>
  <si>
    <t>SNV04.5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</si>
  <si>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vào ô nhập lại pass
Bước 8: Nhập dữ liệu vào ô địa chỉ
Bước 9: Ấn nút sửa</t>
  </si>
  <si>
    <t>SNV04.6</t>
  </si>
  <si>
    <t>Check ô địa chỉ để trống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</si>
  <si>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vào ô nhập lại pass
Bước 8: Nhập dữ liệu vào ô sđt
Bước 9: Ấn nút sửa</t>
  </si>
  <si>
    <t>SNV04.7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</si>
  <si>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dưới 6 kí tự vào ô pass
Bước 7: Nhập dữ liệu vào ô nhập lại pass
Bước 8: Nhập dữ liệu vào ô sđt
Bước 9: Nhập dữ liệu vào ô địa chỉ
Bước 10: Ấn nút sửa</t>
  </si>
  <si>
    <t>SNV04.8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</si>
  <si>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trên 20 kí tự vào ô pass
Bước 7: Nhập dữ liệu vào ô nhập lại pass
Bước 8: Nhập dữ liệu vào ô sđt
Bước 9: Nhập dữ liệu vào ô địa chỉ
Bước 10: Ấn nút sửa</t>
  </si>
  <si>
    <t>SNV04.9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</si>
  <si>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không có chữ vào ô pass
Bước 7: Nhập dữ liệu vào ô nhập lại pass
Bước 8: Nhập dữ liệu vào ô sđt
Bước 9: Nhập dữ liệu vào ô địa chỉ
Bước 10: Ấn nút sửa</t>
  </si>
  <si>
    <t>SNV04.10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</si>
  <si>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không có số vào ô pass
Bước 7: Nhập dữ liệu vào ô nhập lại pass
Bước 8: Nhập dữ liệu vào ô sđt
Bước 9: Nhập dữ liệu vào ô địa chỉ
Bước 10: Ấn nút sửa</t>
  </si>
  <si>
    <t>SNV04.11</t>
  </si>
  <si>
    <t>Check ô nhập lại pass không trùng với ô pass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</si>
  <si>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không trùng với ô pass vào ô nhập lại pass
Bước 8: Nhập dữ liệu vào ô sđt
Bước 9: Nhập dữ liệu vào ô địa chỉ
Bước 10: Ấn nút sửa</t>
  </si>
  <si>
    <t>Sẽ báo lỗi pass không trùng khớp</t>
  </si>
  <si>
    <t>SNV04.12</t>
  </si>
  <si>
    <t>Check ô nhập pass trùng với ô user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</si>
  <si>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trùng với user vào ô pass
Bước 7: Nhập dữ liệu vào ô nhập lại pass
Bước 8: Nhập dữ liệu vào ô sđt
Bước 9: Nhập dữ liệu vào ô địa chỉ
Bước 10: Ấn nút sửa</t>
  </si>
  <si>
    <t>Sẽ báo lỗi pass không được trùng với tên</t>
  </si>
  <si>
    <t>SNV04.13</t>
  </si>
  <si>
    <t>Check ô pass có kí tự đặc biệt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</si>
  <si>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có kí tự đặc biệt vào ô pass
Bước 7: Nhập dữ liệu vào ô nhập lại pass
Bước 8: Nhập dữ liệu vào ô sđt
Bước 9: Nhập dữ liệu vào ô địa chỉ
Bước 10: Ấn nút sửa</t>
  </si>
  <si>
    <t>Sẽ báo lỗi pass không được có kí tự đặc biệt</t>
  </si>
  <si>
    <t>SNV04.14</t>
  </si>
  <si>
    <t>Check nút hủy</t>
  </si>
  <si>
    <t xml:space="preserve">Bước 1: Mở trang web
Bước 2: Đăng nhập web thành công
Bước 3: Từ màn hình chính của web ấn tab quản lý nhân viên
Bước 4: Ấn vào trang sửa nhân viên
Bước 5: Ấn nút hủy </t>
  </si>
  <si>
    <t>Sẽ chuyển về màn hình quản lý nhân viên</t>
  </si>
  <si>
    <t>C01.1 - RQ01-Đăng nhập(ND)</t>
  </si>
  <si>
    <t>loanhttph07179</t>
  </si>
  <si>
    <t>DN05</t>
  </si>
  <si>
    <t xml:space="preserve">Bước 1: Bật app
</t>
  </si>
  <si>
    <t>-Giao diện gồm có một form có: 2 TextInput là số điện thoại, password; 1 nút đăng ký tài khoản, 1 nút quên mật khẩu, 1 nút đăng nhập. 
- Mã màu form backround #fff , size 16; Mã màu button #32CD32,fontSize: 16, color: '#000000'</t>
  </si>
  <si>
    <t>DN05.1</t>
  </si>
  <si>
    <t>Check đăng nhập thành công</t>
  </si>
  <si>
    <t>Bước 1: Bật app
Bước 2: Nhập dữ liệu vào ô sđt
Bước 3: Nhập dữ liệu vào ô pass
Bước 4: Ấn nút đăng nhập</t>
  </si>
  <si>
    <t>Thông báo đăng nhập thành công</t>
  </si>
  <si>
    <t>DN05.2</t>
  </si>
  <si>
    <t>Check sđt rỗng</t>
  </si>
  <si>
    <t>Bước 1: Bật app
Bước 2: Nhập dữ liệu vào ô pass
Bước 3: Ấn nút đăng nhập</t>
  </si>
  <si>
    <t>DN05.3</t>
  </si>
  <si>
    <t>Check mật khẩu rỗng</t>
  </si>
  <si>
    <t>Bước 1: Bật app
Bước 2: Nhập dữ liệu vào ô sđt
Bước 3: Ấn nút đăng nhập</t>
  </si>
  <si>
    <t>DN05.4</t>
  </si>
  <si>
    <t>Check sđt sai</t>
  </si>
  <si>
    <t>Bước 1: Bật app
Bước 2: Nhập sđt không đúng vào ô sđt
Bước 2: Nhập dữ liệu vào ô pass
Bước 3: Ấn nút đăng nhập</t>
  </si>
  <si>
    <t>Sẽ báo lỗi sđt sai</t>
  </si>
  <si>
    <t>DN05.5</t>
  </si>
  <si>
    <t>Check mật khẩu sai</t>
  </si>
  <si>
    <t>Bước 1: Bật app
Bước 2: Nhập dữ liệu vào ô sđt
Bước 2: Nhập mật khẩu sai vào ô pass
Bước 3: Ấn nút đăng nhập</t>
  </si>
  <si>
    <t>Sẽ báo lỗi mật khẩu sai</t>
  </si>
  <si>
    <t>DN05.6</t>
  </si>
  <si>
    <t>Check nút bạn chưa có tài khoản</t>
  </si>
  <si>
    <t>Bước 1: Bật app
Bước 2: Ấn nút chưa có tài khoản</t>
  </si>
  <si>
    <t>Sẽ chuyển sang màn hình đăng ký</t>
  </si>
  <si>
    <t>DN05.7</t>
  </si>
  <si>
    <t>Check nút quên mật khẩu</t>
  </si>
  <si>
    <t>Bước 1: Bật app
Bước 2: Ấn nút quên mật khẩu</t>
  </si>
  <si>
    <t>Sẽ chuyển sang màn hình quên mật khẩu</t>
  </si>
  <si>
    <t>C01.3 - RQ1 Quên mật khẩu(ND)</t>
  </si>
  <si>
    <t>QMK06</t>
  </si>
  <si>
    <t>Bước 1: Bật app
Bước 2: Đăng nhập không thành công
Bước 3: Ấn vào nút quên mật khẩu</t>
  </si>
  <si>
    <t xml:space="preserve">+ Giao diện gồm một form có: 2 TextInput là số điện thoại, password phụ; 1 xác nhận, 1 nút hủy. 
-size 16; Mã màu button #32CD32,fontSize: 16, color: '#fff' </t>
  </si>
  <si>
    <t>QMK06.1</t>
  </si>
  <si>
    <t>Check xác nhận thành công</t>
  </si>
  <si>
    <t xml:space="preserve">Bước 1: Bật app
Bước 2: Đăng nhập không thành công
Bước 3: Ấn vào nút quên mật khẩu
Bước 4: Nhập dữ liệu vào ô sđt
Bước 5: Trả lời câu hỏi
Bước 6: Ấn vào nút xác nhận
</t>
  </si>
  <si>
    <t>Sẽ thông báo xác nhận thành công</t>
  </si>
  <si>
    <t>QMK06.2</t>
  </si>
  <si>
    <t>check sđt rỗng</t>
  </si>
  <si>
    <t xml:space="preserve">Bước 1: Bật app
Bước 2: Đăng nhập không thành công
Bước 3: Ấn vào nút quên mật khẩu
Bước 4: Nhập dữ liệu vào ô sđt
</t>
  </si>
  <si>
    <t>Sẽ báo sđt ko được bỏ trống</t>
  </si>
  <si>
    <t>QMK06.3</t>
  </si>
  <si>
    <t>check sđt không tồn tại</t>
  </si>
  <si>
    <t>Bước 1: Bật app
Bước 2: Đăng nhập không thành công
Bước 3: Ấn vào nút quên mật khẩu
Bước 4: Nhập dữ liệu vào ô sđt</t>
  </si>
  <si>
    <t>Sẽ báo sđt ko tồn tại</t>
  </si>
  <si>
    <t>QMK06.4</t>
  </si>
  <si>
    <t>check câu trả lời rỗng</t>
  </si>
  <si>
    <t>Bước 1: Bật app
Bước 2: Bấm vào nút chưa có tài khoản?
Bước 3: Nhập dữ liệu vào ô sđt
Bước 4: Nhập dữ liệu vào ô pass
Bước 5: Nhập dữ liệu vào ô nhập lại pass
Bước 6: Nhập dữ liệu vào ô câu hỏi phụ
Bước 7: Bấm vào nút đăng ký</t>
  </si>
  <si>
    <t xml:space="preserve">Sẽ quay về màn hình đăng nhập </t>
  </si>
  <si>
    <t>QMK06.5</t>
  </si>
  <si>
    <t>check câu trả lời sai</t>
  </si>
  <si>
    <t>Sẽ hiển thị bạn trả lời sai yêu cầu trả lời lại</t>
  </si>
  <si>
    <t>QMK06.6</t>
  </si>
  <si>
    <t>Bước 1: Bật app
Bước 2: Đăng nhập không thành công
Bước 3: Ấn vào nút quên mật khẩu
Bước 4: Nhập dữ liệu vào ô sđt
Bước 5: Trả lời câu hỏi
Bước 6: Ấn vào nút hủy</t>
  </si>
  <si>
    <t>C08.1-RQ08- Đăng nhập(admin)</t>
  </si>
  <si>
    <t>AM07</t>
  </si>
  <si>
    <t xml:space="preserve">Bước 1: Mở trang web
</t>
  </si>
  <si>
    <t>12/06/2020</t>
  </si>
  <si>
    <t>AM07.1</t>
  </si>
  <si>
    <t>Bước 1: Mở trang web
Bước 2: Nhập dữ liệu vào ô sđt
Bước 3: Nhập dữ liệu vào ô pass
Bước 4: Ấn nút đăng nhập</t>
  </si>
  <si>
    <t>AM07.2</t>
  </si>
  <si>
    <t>Bước 1: Mở trang web
Bước 2: Nhập dữ liệu vào ô pass
Bước 3: Ấn nút đăng nhập</t>
  </si>
  <si>
    <t>AM07.3</t>
  </si>
  <si>
    <t>Check sđt chưa tồn tại</t>
  </si>
  <si>
    <t>Bước 1: Mở trang web
Bước 2: Đăng nhập không thành công
Bước 3: Ấn vào nút quên mật khẩu
Bước 4: Nhập dữ liệu vào ô sđt</t>
  </si>
  <si>
    <t>AM07.4</t>
  </si>
  <si>
    <t>Bước 1: Mở trang web
Bước 2: Nhập sđt không đúng vào ô sđt
Bước 2: Nhập dữ liệu vào ô pass
Bước 3: Ấn nút đăng nhập</t>
  </si>
  <si>
    <t>AM07.5</t>
  </si>
  <si>
    <t>Bước 1: Mở trang web
Bước 2: Nhập dữ liệu vào ô sđt
Bước 3: Ấn nút đăng nhập</t>
  </si>
  <si>
    <t>AM07.6</t>
  </si>
  <si>
    <t>Bước 1: Mở trang web
Bước 2: Nhập dữ liệu vào ô sđt
Bước 2: Nhập mật khẩu sai vào ô pass
Bước 3: Ấn nút đăng nhập</t>
  </si>
  <si>
    <t>C013.1 - RQ13 Thêm nhân viên</t>
  </si>
  <si>
    <t>TNV08</t>
  </si>
  <si>
    <t>Bước 1: Mở trang web
Bước 2: Đăng nhập web thành công
Bước 3: Từ màn hình chính của web ấn tab quản lý nhân viên
Bước 4: Ấn vào trang thêm nhân viên</t>
  </si>
  <si>
    <t xml:space="preserve">+Gồm một form có: 4 TextInput là username, password,tên nhân viên , số điện thoại, địa chỉ ; 1 nút tạo tài khoản, 1 hủy. . 
+ Mã màu backround #00FF0050; Mã màu form backround #fff; Title form chữ Tahoma, size 16; Mã màu button #32CD32,fontSize: 16, color: '#fff'
</t>
  </si>
  <si>
    <t>TNV08.1</t>
  </si>
  <si>
    <t>Check thêm thành công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</si>
  <si>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nhận viên
Bước 8: Nhập dữ liệu vào ô sđt
Bước 9: Nhập dữ liệu vào ô địa chỉ
Bước 10: Ấn nút tạo mới</t>
  </si>
  <si>
    <t>Sẽ thông báo thêm thành công</t>
  </si>
  <si>
    <t>TNV08.2</t>
  </si>
  <si>
    <t>Check tài khoản rỗng</t>
  </si>
  <si>
    <t>Bước 1: Mở trang web
Bước 2: Đăng nhập web thành công
Bước 3: Từ màn hình chính của web ấn tab quản lý nhân viên
Bước 4: Ấn vào trang thêm nhân viên
Bước 5: Nhập dữ liệu vào ô pass
Bước 6: Nhập dữ liệu vào ô tên nhận viên
Bước 7: Nhập dữ liệu vào ô sđt
Bước 8: Nhập dữ liệu vào ô địa chỉ
Bước 9: Ấn nút tạo mới</t>
  </si>
  <si>
    <t>Sẽ thông báo không được để trống</t>
  </si>
  <si>
    <t>TNV08.3</t>
  </si>
  <si>
    <t>Check pass rỗng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</si>
  <si>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tên nhận viên
Bước 7: Nhập dữ liệu vào ô sđt
Bước 8: Nhập dữ liệu vào ô địa chỉ
Bước 9: Ấn nút tạo mới</t>
  </si>
  <si>
    <t>TNV08.4</t>
  </si>
  <si>
    <t>Check tên nhân viên rỗng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</si>
  <si>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sđt
Bước 8: Nhập dữ liệu vào ô địa chỉ
Bước 9: Ấn nút tạo mới</t>
  </si>
  <si>
    <t>TNV08.5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</si>
  <si>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nhân viên
Bước 8: Nhập dữ liệu vào ô địa chỉ
Bước 9: Ấn nút tạo mới</t>
  </si>
  <si>
    <t>TNV08.6</t>
  </si>
  <si>
    <t>Check địa chỉ rỗng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</si>
  <si>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nhân viên
Bước 8: Nhập dữ liệu vào ô sđt
Bước 9: Ấn nút tạo mới</t>
  </si>
  <si>
    <t>TNV08.7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</si>
  <si>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nhận viên
Bước 8: Nhập sđt đã tồn tại vào ô sđt
Bước 9: Nhập dữ liệu vào ô địa chỉ
Bước 10: Ấn nút tạo mới</t>
  </si>
  <si>
    <t>Sẽ báo nhân viên đã tồn tại</t>
  </si>
  <si>
    <t>TNV08.8</t>
  </si>
  <si>
    <t>Check trùng tên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</si>
  <si>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trùng  tên nhận viên vào ô tên nhận viên
Bước 8: Nhập dữ liệu vào ô sđt
Bước 9: Nhập dữ liệu vào ô địa chỉ
Bước 10: Ấn nút tạo mới</t>
  </si>
  <si>
    <t>Sẽ báo lỗi trùng tên và sửa lại thêm tên khác</t>
  </si>
  <si>
    <t>TNV08.9</t>
  </si>
  <si>
    <t>Check nút hủy tạo</t>
  </si>
  <si>
    <t xml:space="preserve">Bước 1: Mở trang web
Bước 2: Đăng nhập web thành công
Bước 3: Từ màn hình chính của web ấn tab quản lý nhân viên
Bước 4: Ấn vào trang thêm nhân viên
Bước 5: Bấm vào hủy tạo
</t>
  </si>
  <si>
    <t>Chuyển về màn hình quản lý nhân viên</t>
  </si>
  <si>
    <t>C013.3-RQ13 Xóa nhân viên</t>
  </si>
  <si>
    <t>XNV09</t>
  </si>
  <si>
    <t>Bước 1: Mở trang web
Bước 2: Đăng nhập web thành công
Bước 3: Từ màn hình chính của web ấn tab quản lý nhân viên
Bước 4: Ấn vào thông tin nhân viên muốn xóa 
Bước 5: Nhấn vào nút xóa</t>
  </si>
  <si>
    <t>+ Giao diện gồm một form có: 2 TextInput là password, confirm  password; 1 nút xác nhận, 1 nút xóa.
+ Mã màu backround #00FF0050; Mã màu form backround #fff; Title form chữ Tahoma, size 16; Mã màu button #32CD32,fontSize: 16, color: '#fff'</t>
  </si>
  <si>
    <t>XNV09.1</t>
  </si>
  <si>
    <t>check nút hủy xóa</t>
  </si>
  <si>
    <t>Bước 1: Mở trang web
Bước 2: Đăng nhập web thành công
Bước 3: Từ màn hình chính của web ấn tab quản lý nhân viên
Bước 4: Ấn vào thông tin nhân viên muốn xóa 
Bước 5: Nhấn vào nút hủy xóa</t>
  </si>
  <si>
    <t xml:space="preserve">"-Người dùng nhập số điện thoại và câu trả lời đã trả lời khi đăng ký ở câu hỏi phụ click nút xác nhận
   + Nếu trùng với câu trả lời thì chuyển sang màn hình đổi mật khẩu .
   + Nếu không trùng thì alert ""Không trùng khớp với câu trả  lời trước đó"
-click hủy: quay về màn hình đăng nhập </t>
  </si>
  <si>
    <t>XNV09.2</t>
  </si>
  <si>
    <t>check nút xóa thành công</t>
  </si>
  <si>
    <t xml:space="preserve">   +  Xóa thành công nhân viên</t>
  </si>
  <si>
    <t>TEST REPORT</t>
  </si>
  <si>
    <t>Xây dựng website đấu giá</t>
  </si>
  <si>
    <t>Lê Chiêu Quốc, Thái Trung Đức, Phạm Như Ngọc Tuấn</t>
  </si>
  <si>
    <t>KH_HUE_T07</t>
  </si>
  <si>
    <t>Notes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</si>
  <si>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</si>
  <si>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1.Login-logout'!B5</t>
  </si>
  <si>
    <t>No</t>
  </si>
  <si>
    <t>Module code</t>
  </si>
  <si>
    <t>Number of  test cases</t>
  </si>
  <si>
    <t>1.Login-logout</t>
  </si>
  <si>
    <t>2.organisation</t>
  </si>
  <si>
    <t>3.service</t>
  </si>
  <si>
    <t>4.programe</t>
  </si>
  <si>
    <t>5. premise</t>
  </si>
  <si>
    <t>6.Geography</t>
  </si>
  <si>
    <t>7.Search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</si>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</sst>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>
  <numFmts count="6">
    <numFmt numFmtId="176" formatCode="d\-mmm\-yy;@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179" formatCode="0.0"/>
  </numFmts>
  <fonts count="57">
    <font>
      <sz val="11"/>
      <color theme="1"/>
      <name val="Calibri"/>
      <charset val="134"/>
      <scheme val="minor"/>
    </font>
    <font>
      <sz val="10"/>
      <name val="Tahoma"/>
      <charset val="134"/>
    </font>
    <font>
      <b/>
      <sz val="20"/>
      <color indexed="8"/>
      <name val="Tahoma"/>
      <charset val="134"/>
    </font>
    <font>
      <b/>
      <sz val="10"/>
      <name val="Tahoma"/>
      <charset val="134"/>
    </font>
    <font>
      <b/>
      <sz val="10"/>
      <color indexed="60"/>
      <name val="Tahoma"/>
      <charset val="134"/>
    </font>
    <font>
      <i/>
      <sz val="10"/>
      <color indexed="17"/>
      <name val="Tahoma"/>
      <charset val="134"/>
    </font>
    <font>
      <b/>
      <sz val="10"/>
      <color indexed="9"/>
      <name val="Tahoma"/>
      <charset val="134"/>
    </font>
    <font>
      <sz val="10"/>
      <color indexed="9"/>
      <name val="Tahoma"/>
      <charset val="134"/>
    </font>
    <font>
      <b/>
      <sz val="10"/>
      <color indexed="12"/>
      <name val="Tahoma"/>
      <charset val="134"/>
    </font>
    <font>
      <sz val="10"/>
      <color indexed="8"/>
      <name val="Tahoma"/>
      <charset val="134"/>
    </font>
    <font>
      <sz val="10"/>
      <color theme="1"/>
      <name val="Tahoma"/>
      <charset val="134"/>
    </font>
    <font>
      <sz val="10"/>
      <color rgb="FF0070C0"/>
      <name val="Tahoma"/>
      <charset val="134"/>
    </font>
    <font>
      <b/>
      <sz val="10"/>
      <color indexed="8"/>
      <name val="Tahoma"/>
      <charset val="134"/>
    </font>
    <font>
      <b/>
      <sz val="10"/>
      <color rgb="FF0070C0"/>
      <name val="Tahoma"/>
      <charset val="134"/>
    </font>
    <font>
      <sz val="10"/>
      <name val="Arial"/>
      <charset val="134"/>
    </font>
    <font>
      <sz val="10.5"/>
      <color rgb="FF172B4D"/>
      <name val="Segoe UI"/>
      <charset val="134"/>
    </font>
    <font>
      <sz val="10"/>
      <color theme="1"/>
      <name val="Arial"/>
      <charset val="134"/>
    </font>
    <font>
      <sz val="12"/>
      <color theme="1"/>
      <name val="Calibri"/>
      <charset val="163"/>
      <scheme val="minor"/>
    </font>
    <font>
      <b/>
      <sz val="10"/>
      <color theme="1"/>
      <name val="Tahoma"/>
      <charset val="134"/>
    </font>
    <font>
      <b/>
      <sz val="10"/>
      <color theme="0"/>
      <name val="Tahoma"/>
      <charset val="134"/>
    </font>
    <font>
      <b/>
      <sz val="11"/>
      <name val="ＭＳ Ｐゴシック"/>
      <charset val="134"/>
    </font>
    <font>
      <sz val="10"/>
      <name val="Times New Roman"/>
      <charset val="134"/>
    </font>
    <font>
      <sz val="11"/>
      <name val="Times New Roman"/>
      <charset val="134"/>
    </font>
    <font>
      <b/>
      <sz val="20"/>
      <color indexed="8"/>
      <name val="Times New Roman"/>
      <charset val="134"/>
    </font>
    <font>
      <b/>
      <sz val="10"/>
      <color indexed="10"/>
      <name val="Times New Roman"/>
      <charset val="134"/>
    </font>
    <font>
      <b/>
      <sz val="10"/>
      <color indexed="60"/>
      <name val="Times New Roman"/>
      <charset val="134"/>
    </font>
    <font>
      <i/>
      <sz val="10"/>
      <color indexed="17"/>
      <name val="Times New Roman"/>
      <charset val="134"/>
    </font>
    <font>
      <b/>
      <sz val="11"/>
      <color theme="3" tint="-0.249977111117893"/>
      <name val="Times New Roman"/>
      <charset val="134"/>
    </font>
    <font>
      <sz val="11"/>
      <color theme="3" tint="-0.249977111117893"/>
      <name val="Times New Roman"/>
      <charset val="134"/>
    </font>
    <font>
      <i/>
      <sz val="11"/>
      <name val="Times New Roman"/>
      <charset val="134"/>
    </font>
    <font>
      <b/>
      <sz val="10"/>
      <color indexed="10"/>
      <name val="Tahoma"/>
      <charset val="134"/>
    </font>
    <font>
      <u/>
      <sz val="11"/>
      <color theme="10"/>
      <name val="Calibri"/>
      <charset val="134"/>
      <scheme val="minor"/>
    </font>
    <font>
      <u/>
      <sz val="10"/>
      <color indexed="12"/>
      <name val="Tahoma"/>
      <charset val="134"/>
    </font>
    <font>
      <b/>
      <sz val="22"/>
      <color indexed="10"/>
      <name val="Tahoma"/>
      <charset val="134"/>
    </font>
    <font>
      <b/>
      <sz val="26"/>
      <color indexed="10"/>
      <name val="Tahoma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name val="ＭＳ Ｐゴシック"/>
      <charset val="128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color indexed="8"/>
      <name val="Times New Roman"/>
      <charset val="134"/>
    </font>
    <font>
      <b/>
      <sz val="10"/>
      <color indexed="8"/>
      <name val="Times New Roman"/>
      <charset val="134"/>
    </font>
    <font>
      <b/>
      <sz val="8"/>
      <color indexed="8"/>
      <name val="Times New Roman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theme="9" tint="0.599993896298105"/>
        <bgColor indexed="26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5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35" fillId="2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14" borderId="49" applyNumberFormat="0" applyAlignment="0" applyProtection="0">
      <alignment vertical="center"/>
    </xf>
    <xf numFmtId="0" fontId="37" fillId="0" borderId="48" applyNumberFormat="0" applyFill="0" applyAlignment="0" applyProtection="0">
      <alignment vertical="center"/>
    </xf>
    <xf numFmtId="0" fontId="0" fillId="21" borderId="51" applyNumberFormat="0" applyFont="0" applyAlignment="0" applyProtection="0">
      <alignment vertical="center"/>
    </xf>
    <xf numFmtId="0" fontId="31" fillId="0" borderId="0" applyNumberFormat="0" applyFill="0" applyBorder="0" applyAlignment="0" applyProtection="0"/>
    <xf numFmtId="0" fontId="0" fillId="0" borderId="0"/>
    <xf numFmtId="0" fontId="42" fillId="2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0" borderId="0"/>
    <xf numFmtId="0" fontId="35" fillId="2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0" borderId="0"/>
    <xf numFmtId="0" fontId="45" fillId="0" borderId="48" applyNumberFormat="0" applyFill="0" applyAlignment="0" applyProtection="0">
      <alignment vertical="center"/>
    </xf>
    <xf numFmtId="0" fontId="44" fillId="0" borderId="50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32" borderId="52" applyNumberFormat="0" applyAlignment="0" applyProtection="0">
      <alignment vertical="center"/>
    </xf>
    <xf numFmtId="0" fontId="38" fillId="0" borderId="0"/>
    <xf numFmtId="0" fontId="42" fillId="34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36" fillId="13" borderId="47" applyNumberFormat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51" fillId="13" borderId="52" applyNumberFormat="0" applyAlignment="0" applyProtection="0">
      <alignment vertical="center"/>
    </xf>
    <xf numFmtId="0" fontId="48" fillId="0" borderId="53" applyNumberFormat="0" applyFill="0" applyAlignment="0" applyProtection="0">
      <alignment vertical="center"/>
    </xf>
    <xf numFmtId="0" fontId="49" fillId="0" borderId="54" applyNumberFormat="0" applyFill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8" fillId="0" borderId="0"/>
    <xf numFmtId="0" fontId="35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8" fillId="0" borderId="0"/>
    <xf numFmtId="0" fontId="42" fillId="17" borderId="0" applyNumberFormat="0" applyBorder="0" applyAlignment="0" applyProtection="0">
      <alignment vertical="center"/>
    </xf>
    <xf numFmtId="0" fontId="38" fillId="0" borderId="0"/>
  </cellStyleXfs>
  <cellXfs count="230">
    <xf numFmtId="0" fontId="0" fillId="0" borderId="0" xfId="0"/>
    <xf numFmtId="0" fontId="1" fillId="2" borderId="0" xfId="0" applyFont="1" applyFill="1"/>
    <xf numFmtId="0" fontId="2" fillId="2" borderId="0" xfId="55" applyFont="1" applyFill="1" applyAlignment="1">
      <alignment horizontal="center"/>
    </xf>
    <xf numFmtId="0" fontId="3" fillId="2" borderId="0" xfId="55" applyFont="1" applyFill="1"/>
    <xf numFmtId="0" fontId="1" fillId="2" borderId="0" xfId="55" applyFont="1" applyFill="1"/>
    <xf numFmtId="176" fontId="1" fillId="2" borderId="0" xfId="55" applyNumberFormat="1" applyFont="1" applyFill="1"/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1" fillId="0" borderId="2" xfId="0" applyFont="1" applyBorder="1"/>
    <xf numFmtId="0" fontId="1" fillId="2" borderId="2" xfId="0" applyFont="1" applyFill="1" applyBorder="1" applyAlignment="1">
      <alignment vertical="top"/>
    </xf>
    <xf numFmtId="0" fontId="4" fillId="2" borderId="1" xfId="0" applyFont="1" applyFill="1" applyBorder="1" applyAlignment="1">
      <alignment vertical="center"/>
    </xf>
    <xf numFmtId="58" fontId="5" fillId="2" borderId="2" xfId="0" applyNumberFormat="1" applyFont="1" applyFill="1" applyBorder="1" applyAlignment="1">
      <alignment vertical="top"/>
    </xf>
    <xf numFmtId="0" fontId="5" fillId="2" borderId="1" xfId="55" applyFont="1" applyFill="1" applyBorder="1" applyAlignment="1">
      <alignment vertical="top" wrapText="1"/>
    </xf>
    <xf numFmtId="0" fontId="5" fillId="2" borderId="1" xfId="55" applyFont="1" applyFill="1" applyBorder="1" applyAlignment="1">
      <alignment vertical="top"/>
    </xf>
    <xf numFmtId="0" fontId="4" fillId="2" borderId="0" xfId="0" applyFont="1" applyFill="1"/>
    <xf numFmtId="0" fontId="5" fillId="2" borderId="0" xfId="55" applyFont="1" applyFill="1"/>
    <xf numFmtId="0" fontId="1" fillId="2" borderId="3" xfId="0" applyFont="1" applyFill="1" applyBorder="1"/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6" fillId="3" borderId="13" xfId="0" applyFont="1" applyFill="1" applyBorder="1"/>
    <xf numFmtId="0" fontId="7" fillId="3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2" fontId="8" fillId="2" borderId="0" xfId="0" applyNumberFormat="1" applyFont="1" applyFill="1" applyAlignment="1">
      <alignment horizontal="right" wrapText="1"/>
    </xf>
    <xf numFmtId="0" fontId="9" fillId="2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top"/>
    </xf>
    <xf numFmtId="0" fontId="10" fillId="0" borderId="15" xfId="0" applyFont="1" applyBorder="1" applyAlignment="1">
      <alignment horizontal="left" vertical="top"/>
    </xf>
    <xf numFmtId="0" fontId="10" fillId="4" borderId="15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3" fillId="2" borderId="15" xfId="53" applyFont="1" applyFill="1" applyBorder="1" applyAlignment="1">
      <alignment horizontal="left" vertical="top" wrapText="1"/>
    </xf>
    <xf numFmtId="0" fontId="5" fillId="2" borderId="16" xfId="53" applyFont="1" applyFill="1" applyBorder="1" applyAlignment="1">
      <alignment vertical="top" wrapText="1"/>
    </xf>
    <xf numFmtId="0" fontId="5" fillId="2" borderId="17" xfId="53" applyFont="1" applyFill="1" applyBorder="1" applyAlignment="1">
      <alignment vertical="top" wrapText="1"/>
    </xf>
    <xf numFmtId="0" fontId="5" fillId="2" borderId="17" xfId="53" applyFont="1" applyFill="1" applyBorder="1" applyAlignment="1">
      <alignment vertical="center" wrapText="1"/>
    </xf>
    <xf numFmtId="0" fontId="3" fillId="2" borderId="18" xfId="53" applyFont="1" applyFill="1" applyBorder="1" applyAlignment="1">
      <alignment horizontal="left" vertical="top" wrapText="1"/>
    </xf>
    <xf numFmtId="0" fontId="5" fillId="2" borderId="19" xfId="53" applyFont="1" applyFill="1" applyBorder="1" applyAlignment="1">
      <alignment horizontal="left" vertical="top" wrapText="1"/>
    </xf>
    <xf numFmtId="0" fontId="5" fillId="2" borderId="17" xfId="53" applyFont="1" applyFill="1" applyBorder="1" applyAlignment="1">
      <alignment horizontal="left" vertical="top" wrapText="1"/>
    </xf>
    <xf numFmtId="0" fontId="12" fillId="2" borderId="20" xfId="40" applyFont="1" applyFill="1" applyBorder="1" applyAlignment="1">
      <alignment horizontal="left" vertical="top"/>
    </xf>
    <xf numFmtId="0" fontId="12" fillId="2" borderId="1" xfId="40" applyFont="1" applyFill="1" applyBorder="1" applyAlignment="1">
      <alignment horizontal="left" vertical="top" wrapText="1"/>
    </xf>
    <xf numFmtId="0" fontId="12" fillId="2" borderId="19" xfId="40" applyFont="1" applyFill="1" applyBorder="1" applyAlignment="1">
      <alignment horizontal="left" vertical="top" wrapText="1"/>
    </xf>
    <xf numFmtId="0" fontId="12" fillId="2" borderId="2" xfId="40" applyFont="1" applyFill="1" applyBorder="1" applyAlignment="1">
      <alignment horizontal="left" vertical="top" wrapText="1"/>
    </xf>
    <xf numFmtId="0" fontId="3" fillId="2" borderId="19" xfId="40" applyFont="1" applyFill="1" applyBorder="1" applyAlignment="1">
      <alignment horizontal="left" vertical="top" wrapText="1"/>
    </xf>
    <xf numFmtId="0" fontId="3" fillId="2" borderId="2" xfId="40" applyFont="1" applyFill="1" applyBorder="1" applyAlignment="1">
      <alignment horizontal="left" vertical="top" wrapText="1"/>
    </xf>
    <xf numFmtId="0" fontId="12" fillId="2" borderId="19" xfId="40" applyFont="1" applyFill="1" applyBorder="1" applyAlignment="1">
      <alignment vertical="top" wrapText="1"/>
    </xf>
    <xf numFmtId="0" fontId="12" fillId="2" borderId="17" xfId="40" applyFont="1" applyFill="1" applyBorder="1" applyAlignment="1">
      <alignment vertical="top" wrapText="1"/>
    </xf>
    <xf numFmtId="0" fontId="9" fillId="2" borderId="21" xfId="0" applyFont="1" applyFill="1" applyBorder="1" applyAlignment="1">
      <alignment horizontal="left" vertical="top"/>
    </xf>
    <xf numFmtId="0" fontId="9" fillId="2" borderId="22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/>
    </xf>
    <xf numFmtId="0" fontId="9" fillId="2" borderId="24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 wrapText="1"/>
    </xf>
    <xf numFmtId="0" fontId="9" fillId="2" borderId="25" xfId="0" applyFont="1" applyFill="1" applyBorder="1" applyAlignment="1">
      <alignment horizontal="left" vertical="top" wrapText="1"/>
    </xf>
    <xf numFmtId="0" fontId="9" fillId="2" borderId="26" xfId="40" applyFont="1" applyFill="1" applyBorder="1" applyAlignment="1">
      <alignment horizontal="left" vertical="top"/>
    </xf>
    <xf numFmtId="0" fontId="9" fillId="2" borderId="27" xfId="40" applyFont="1" applyFill="1" applyBorder="1" applyAlignment="1">
      <alignment vertical="top"/>
    </xf>
    <xf numFmtId="0" fontId="9" fillId="2" borderId="27" xfId="40" applyFont="1" applyFill="1" applyBorder="1" applyAlignment="1">
      <alignment horizontal="left" vertical="top"/>
    </xf>
    <xf numFmtId="0" fontId="9" fillId="2" borderId="28" xfId="40" applyFont="1" applyFill="1" applyBorder="1" applyAlignment="1">
      <alignment horizontal="left" vertical="top"/>
    </xf>
    <xf numFmtId="0" fontId="9" fillId="2" borderId="0" xfId="40" applyFont="1" applyFill="1" applyAlignment="1">
      <alignment horizontal="left" vertical="top"/>
    </xf>
    <xf numFmtId="0" fontId="1" fillId="2" borderId="0" xfId="40" applyFont="1" applyFill="1" applyAlignment="1">
      <alignment horizontal="left" vertical="center"/>
    </xf>
    <xf numFmtId="0" fontId="1" fillId="2" borderId="0" xfId="40" applyFont="1" applyFill="1" applyAlignment="1">
      <alignment horizontal="left" vertical="top"/>
    </xf>
    <xf numFmtId="0" fontId="9" fillId="2" borderId="0" xfId="40" applyFont="1" applyFill="1" applyAlignment="1">
      <alignment horizontal="left" vertical="top" wrapText="1"/>
    </xf>
    <xf numFmtId="0" fontId="6" fillId="3" borderId="1" xfId="53" applyFont="1" applyFill="1" applyBorder="1" applyAlignment="1">
      <alignment horizontal="center" vertical="center" wrapText="1"/>
    </xf>
    <xf numFmtId="0" fontId="6" fillId="3" borderId="29" xfId="53" applyFont="1" applyFill="1" applyBorder="1" applyAlignment="1">
      <alignment horizontal="center" vertical="center" wrapText="1"/>
    </xf>
    <xf numFmtId="0" fontId="3" fillId="5" borderId="30" xfId="20" applyFont="1" applyFill="1" applyBorder="1" applyAlignment="1">
      <alignment horizontal="left" vertical="top"/>
    </xf>
    <xf numFmtId="0" fontId="3" fillId="5" borderId="31" xfId="20" applyFont="1" applyFill="1" applyBorder="1" applyAlignment="1">
      <alignment horizontal="left" vertical="top"/>
    </xf>
    <xf numFmtId="0" fontId="13" fillId="5" borderId="31" xfId="20" applyFont="1" applyFill="1" applyBorder="1" applyAlignment="1">
      <alignment horizontal="left" vertical="center"/>
    </xf>
    <xf numFmtId="0" fontId="13" fillId="5" borderId="31" xfId="20" applyFont="1" applyFill="1" applyBorder="1" applyAlignment="1">
      <alignment horizontal="left" vertical="top"/>
    </xf>
    <xf numFmtId="0" fontId="0" fillId="0" borderId="15" xfId="0" applyBorder="1" applyAlignment="1">
      <alignment horizontal="center" vertical="center" wrapText="1"/>
    </xf>
    <xf numFmtId="0" fontId="14" fillId="0" borderId="15" xfId="14" applyFont="1" applyBorder="1" applyAlignment="1">
      <alignment horizontal="center" vertical="center" wrapText="1"/>
    </xf>
    <xf numFmtId="0" fontId="0" fillId="0" borderId="15" xfId="14" applyFont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0" fillId="6" borderId="15" xfId="20" applyFont="1" applyFill="1" applyBorder="1" applyAlignment="1">
      <alignment horizontal="left" vertical="center" wrapText="1"/>
    </xf>
    <xf numFmtId="0" fontId="9" fillId="2" borderId="15" xfId="25" applyFont="1" applyFill="1" applyBorder="1" applyAlignment="1">
      <alignment horizontal="left" vertical="center" wrapText="1"/>
    </xf>
    <xf numFmtId="0" fontId="16" fillId="0" borderId="15" xfId="40" applyFont="1" applyBorder="1" applyAlignment="1">
      <alignment horizontal="center" vertical="center" wrapText="1"/>
    </xf>
    <xf numFmtId="0" fontId="1" fillId="2" borderId="15" xfId="2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vertical="center" wrapText="1"/>
    </xf>
    <xf numFmtId="0" fontId="17" fillId="0" borderId="15" xfId="11" applyFont="1" applyBorder="1" applyAlignment="1">
      <alignment vertical="center" wrapText="1"/>
    </xf>
    <xf numFmtId="0" fontId="16" fillId="4" borderId="15" xfId="40" applyFont="1" applyFill="1" applyBorder="1" applyAlignment="1">
      <alignment horizontal="center" vertical="center" wrapText="1"/>
    </xf>
    <xf numFmtId="0" fontId="9" fillId="7" borderId="15" xfId="40" applyFont="1" applyFill="1" applyBorder="1" applyAlignment="1">
      <alignment horizontal="left" vertical="center"/>
    </xf>
    <xf numFmtId="0" fontId="9" fillId="7" borderId="15" xfId="40" applyFont="1" applyFill="1" applyBorder="1" applyAlignment="1">
      <alignment horizontal="left" vertical="center" wrapText="1"/>
    </xf>
    <xf numFmtId="0" fontId="5" fillId="2" borderId="32" xfId="53" applyFont="1" applyFill="1" applyBorder="1" applyAlignment="1">
      <alignment vertical="top" wrapText="1"/>
    </xf>
    <xf numFmtId="0" fontId="18" fillId="0" borderId="0" xfId="0" applyFont="1" applyAlignment="1">
      <alignment horizontal="left" vertical="top"/>
    </xf>
    <xf numFmtId="0" fontId="5" fillId="2" borderId="32" xfId="53" applyFont="1" applyFill="1" applyBorder="1" applyAlignment="1">
      <alignment horizontal="left" vertical="top" wrapText="1"/>
    </xf>
    <xf numFmtId="0" fontId="19" fillId="8" borderId="0" xfId="0" applyFont="1" applyFill="1" applyAlignment="1">
      <alignment horizontal="left" vertical="top"/>
    </xf>
    <xf numFmtId="0" fontId="18" fillId="9" borderId="0" xfId="0" applyFont="1" applyFill="1" applyAlignment="1">
      <alignment horizontal="left" vertical="top"/>
    </xf>
    <xf numFmtId="0" fontId="12" fillId="2" borderId="32" xfId="40" applyFont="1" applyFill="1" applyBorder="1" applyAlignment="1">
      <alignment vertical="top" wrapText="1"/>
    </xf>
    <xf numFmtId="22" fontId="1" fillId="2" borderId="1" xfId="20" applyNumberFormat="1" applyFont="1" applyFill="1" applyBorder="1" applyAlignment="1">
      <alignment horizontal="left" vertical="top" wrapText="1"/>
    </xf>
    <xf numFmtId="22" fontId="10" fillId="0" borderId="0" xfId="0" applyNumberFormat="1" applyFont="1" applyAlignment="1">
      <alignment horizontal="left" vertical="top"/>
    </xf>
    <xf numFmtId="0" fontId="9" fillId="2" borderId="33" xfId="0" applyFont="1" applyFill="1" applyBorder="1" applyAlignment="1">
      <alignment horizontal="left" vertical="top" wrapText="1"/>
    </xf>
    <xf numFmtId="0" fontId="9" fillId="2" borderId="34" xfId="40" applyFont="1" applyFill="1" applyBorder="1" applyAlignment="1">
      <alignment horizontal="left" vertical="top" wrapText="1"/>
    </xf>
    <xf numFmtId="22" fontId="1" fillId="2" borderId="1" xfId="20" applyNumberFormat="1" applyFont="1" applyFill="1" applyBorder="1" applyAlignment="1">
      <alignment horizontal="center" vertical="top" wrapText="1"/>
    </xf>
    <xf numFmtId="0" fontId="3" fillId="5" borderId="0" xfId="20" applyFont="1" applyFill="1" applyAlignment="1">
      <alignment horizontal="left" vertical="top"/>
    </xf>
    <xf numFmtId="0" fontId="3" fillId="5" borderId="35" xfId="20" applyFont="1" applyFill="1" applyBorder="1" applyAlignment="1">
      <alignment horizontal="left" vertical="top"/>
    </xf>
    <xf numFmtId="0" fontId="1" fillId="2" borderId="15" xfId="53" applyFont="1" applyFill="1" applyBorder="1" applyAlignment="1">
      <alignment horizontal="center" vertical="center" wrapText="1"/>
    </xf>
    <xf numFmtId="22" fontId="1" fillId="2" borderId="15" xfId="20" applyNumberFormat="1" applyFont="1" applyFill="1" applyBorder="1" applyAlignment="1">
      <alignment horizontal="center" vertical="center" wrapText="1"/>
    </xf>
    <xf numFmtId="0" fontId="1" fillId="2" borderId="15" xfId="25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/>
    </xf>
    <xf numFmtId="0" fontId="10" fillId="4" borderId="15" xfId="0" applyFont="1" applyFill="1" applyBorder="1" applyAlignment="1">
      <alignment horizontal="left" vertical="center"/>
    </xf>
    <xf numFmtId="0" fontId="9" fillId="2" borderId="15" xfId="40" applyFont="1" applyFill="1" applyBorder="1" applyAlignment="1">
      <alignment horizontal="left" vertical="center"/>
    </xf>
    <xf numFmtId="0" fontId="9" fillId="2" borderId="15" xfId="40" applyFont="1" applyFill="1" applyBorder="1" applyAlignment="1">
      <alignment horizontal="left" vertical="center" wrapText="1"/>
    </xf>
    <xf numFmtId="0" fontId="1" fillId="7" borderId="15" xfId="20" applyFont="1" applyFill="1" applyBorder="1" applyAlignment="1">
      <alignment horizontal="left" vertical="center" wrapText="1"/>
    </xf>
    <xf numFmtId="0" fontId="15" fillId="0" borderId="0" xfId="0" applyFont="1"/>
    <xf numFmtId="0" fontId="9" fillId="7" borderId="15" xfId="40" applyFont="1" applyFill="1" applyBorder="1" applyAlignment="1">
      <alignment horizontal="left" vertical="top"/>
    </xf>
    <xf numFmtId="0" fontId="9" fillId="7" borderId="15" xfId="40" applyFont="1" applyFill="1" applyBorder="1" applyAlignment="1">
      <alignment horizontal="left" vertical="top" wrapText="1"/>
    </xf>
    <xf numFmtId="0" fontId="9" fillId="2" borderId="15" xfId="40" applyFont="1" applyFill="1" applyBorder="1" applyAlignment="1">
      <alignment horizontal="left" vertical="top"/>
    </xf>
    <xf numFmtId="0" fontId="9" fillId="2" borderId="15" xfId="40" applyFont="1" applyFill="1" applyBorder="1" applyAlignment="1">
      <alignment horizontal="left" vertical="top" wrapText="1"/>
    </xf>
    <xf numFmtId="0" fontId="1" fillId="2" borderId="15" xfId="25" applyFont="1" applyFill="1" applyBorder="1" applyAlignment="1">
      <alignment horizontal="left" vertical="top" wrapText="1"/>
    </xf>
    <xf numFmtId="0" fontId="15" fillId="0" borderId="15" xfId="0" applyFont="1" applyBorder="1"/>
    <xf numFmtId="0" fontId="10" fillId="0" borderId="15" xfId="0" applyFont="1" applyBorder="1" applyAlignment="1">
      <alignment horizontal="left" vertical="center" wrapText="1"/>
    </xf>
    <xf numFmtId="0" fontId="1" fillId="4" borderId="15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9" fillId="2" borderId="15" xfId="0" applyFont="1" applyFill="1" applyBorder="1" applyAlignment="1">
      <alignment horizontal="left" vertical="top" wrapText="1"/>
    </xf>
    <xf numFmtId="0" fontId="1" fillId="2" borderId="15" xfId="53" applyFont="1" applyFill="1" applyBorder="1" applyAlignment="1">
      <alignment horizontal="left" vertical="center" wrapText="1"/>
    </xf>
    <xf numFmtId="22" fontId="1" fillId="2" borderId="15" xfId="20" applyNumberFormat="1" applyFont="1" applyFill="1" applyBorder="1" applyAlignment="1">
      <alignment horizontal="left" vertical="center" wrapText="1"/>
    </xf>
    <xf numFmtId="0" fontId="1" fillId="2" borderId="15" xfId="53" applyFont="1" applyFill="1" applyBorder="1" applyAlignment="1">
      <alignment horizontal="left" vertical="top" wrapText="1"/>
    </xf>
    <xf numFmtId="22" fontId="1" fillId="2" borderId="15" xfId="20" applyNumberFormat="1" applyFont="1" applyFill="1" applyBorder="1" applyAlignment="1">
      <alignment horizontal="left" vertical="top" wrapText="1"/>
    </xf>
    <xf numFmtId="0" fontId="1" fillId="7" borderId="15" xfId="53" applyFont="1" applyFill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9" fillId="2" borderId="0" xfId="40" applyFont="1" applyFill="1" applyBorder="1" applyAlignment="1">
      <alignment horizontal="left" vertical="top"/>
    </xf>
    <xf numFmtId="0" fontId="14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9" fillId="2" borderId="15" xfId="0" applyFont="1" applyFill="1" applyBorder="1" applyAlignment="1">
      <alignment horizontal="left" vertical="center" wrapText="1"/>
    </xf>
    <xf numFmtId="0" fontId="3" fillId="5" borderId="0" xfId="20" applyFont="1" applyFill="1" applyBorder="1" applyAlignment="1">
      <alignment horizontal="left" vertical="top"/>
    </xf>
    <xf numFmtId="0" fontId="1" fillId="7" borderId="15" xfId="53" applyFont="1" applyFill="1" applyBorder="1" applyAlignment="1">
      <alignment horizontal="left" vertical="center" wrapText="1"/>
    </xf>
    <xf numFmtId="0" fontId="10" fillId="6" borderId="15" xfId="20" applyFont="1" applyFill="1" applyBorder="1" applyAlignment="1">
      <alignment horizontal="left" wrapText="1"/>
    </xf>
    <xf numFmtId="0" fontId="14" fillId="0" borderId="15" xfId="14" applyFont="1" applyBorder="1" applyAlignment="1">
      <alignment horizontal="center" wrapText="1"/>
    </xf>
    <xf numFmtId="0" fontId="17" fillId="0" borderId="15" xfId="11" applyFont="1" applyBorder="1" applyAlignment="1">
      <alignment horizontal="left" vertical="center" wrapText="1"/>
    </xf>
    <xf numFmtId="0" fontId="1" fillId="2" borderId="15" xfId="20" applyFont="1" applyFill="1" applyBorder="1" applyAlignment="1">
      <alignment horizontal="left" vertical="top" wrapText="1"/>
    </xf>
    <xf numFmtId="0" fontId="9" fillId="2" borderId="15" xfId="25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20" fillId="0" borderId="0" xfId="0" applyFont="1"/>
    <xf numFmtId="0" fontId="21" fillId="2" borderId="0" xfId="0" applyFont="1" applyFill="1"/>
    <xf numFmtId="0" fontId="21" fillId="2" borderId="0" xfId="0" applyFont="1" applyFill="1" applyAlignment="1">
      <alignment wrapText="1"/>
    </xf>
    <xf numFmtId="0" fontId="22" fillId="0" borderId="0" xfId="0" applyFont="1"/>
    <xf numFmtId="1" fontId="21" fillId="2" borderId="0" xfId="0" applyNumberFormat="1" applyFont="1" applyFill="1" applyProtection="1">
      <protection hidden="1"/>
    </xf>
    <xf numFmtId="0" fontId="21" fillId="2" borderId="0" xfId="0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1" fontId="25" fillId="2" borderId="19" xfId="0" applyNumberFormat="1" applyFont="1" applyFill="1" applyBorder="1"/>
    <xf numFmtId="0" fontId="26" fillId="2" borderId="1" xfId="0" applyFont="1" applyFill="1" applyBorder="1" applyAlignment="1">
      <alignment horizontal="left"/>
    </xf>
    <xf numFmtId="1" fontId="25" fillId="2" borderId="1" xfId="0" applyNumberFormat="1" applyFont="1" applyFill="1" applyBorder="1" applyAlignment="1">
      <alignment vertical="center" wrapText="1"/>
    </xf>
    <xf numFmtId="0" fontId="26" fillId="2" borderId="1" xfId="0" applyFont="1" applyFill="1" applyBorder="1" applyAlignment="1">
      <alignment vertical="top" wrapText="1"/>
    </xf>
    <xf numFmtId="0" fontId="27" fillId="4" borderId="15" xfId="0" applyFont="1" applyFill="1" applyBorder="1" applyAlignment="1">
      <alignment horizontal="center" vertical="center"/>
    </xf>
    <xf numFmtId="0" fontId="28" fillId="4" borderId="15" xfId="0" applyFont="1" applyFill="1" applyBorder="1" applyAlignment="1">
      <alignment vertical="center"/>
    </xf>
    <xf numFmtId="0" fontId="22" fillId="0" borderId="15" xfId="0" applyFont="1" applyBorder="1"/>
    <xf numFmtId="0" fontId="28" fillId="4" borderId="36" xfId="0" applyFont="1" applyFill="1" applyBorder="1" applyAlignment="1">
      <alignment horizontal="left" vertical="center"/>
    </xf>
    <xf numFmtId="0" fontId="22" fillId="0" borderId="37" xfId="0" applyFont="1" applyBorder="1" applyAlignment="1">
      <alignment horizontal="left"/>
    </xf>
    <xf numFmtId="0" fontId="29" fillId="0" borderId="0" xfId="0" applyFont="1"/>
    <xf numFmtId="0" fontId="28" fillId="4" borderId="38" xfId="0" applyFont="1" applyFill="1" applyBorder="1" applyAlignment="1">
      <alignment horizontal="left" vertical="center"/>
    </xf>
    <xf numFmtId="0" fontId="22" fillId="0" borderId="39" xfId="0" applyFont="1" applyBorder="1" applyAlignment="1">
      <alignment horizontal="left"/>
    </xf>
    <xf numFmtId="0" fontId="28" fillId="4" borderId="40" xfId="0" applyFont="1" applyFill="1" applyBorder="1" applyAlignment="1">
      <alignment horizontal="left" vertical="center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1" fontId="1" fillId="2" borderId="0" xfId="0" applyNumberFormat="1" applyFont="1" applyFill="1"/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30" fillId="2" borderId="0" xfId="0" applyFont="1" applyFill="1" applyAlignment="1">
      <alignment horizontal="left"/>
    </xf>
    <xf numFmtId="1" fontId="4" fillId="2" borderId="19" xfId="0" applyNumberFormat="1" applyFont="1" applyFill="1" applyBorder="1"/>
    <xf numFmtId="1" fontId="4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top" wrapText="1"/>
    </xf>
    <xf numFmtId="1" fontId="4" fillId="2" borderId="0" xfId="0" applyNumberFormat="1" applyFont="1" applyFill="1"/>
    <xf numFmtId="1" fontId="1" fillId="2" borderId="0" xfId="0" applyNumberFormat="1" applyFont="1" applyFill="1" applyAlignment="1" applyProtection="1">
      <alignment vertical="center"/>
      <protection hidden="1"/>
    </xf>
    <xf numFmtId="0" fontId="1" fillId="2" borderId="0" xfId="0" applyFont="1" applyFill="1" applyAlignment="1">
      <alignment horizontal="left" vertical="center"/>
    </xf>
    <xf numFmtId="1" fontId="6" fillId="10" borderId="41" xfId="0" applyNumberFormat="1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6" fillId="10" borderId="42" xfId="0" applyFont="1" applyFill="1" applyBorder="1" applyAlignment="1">
      <alignment horizontal="center" vertical="center"/>
    </xf>
    <xf numFmtId="1" fontId="1" fillId="2" borderId="43" xfId="0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horizontal="left" vertical="center"/>
    </xf>
    <xf numFmtId="0" fontId="31" fillId="2" borderId="9" xfId="10" applyNumberFormat="1" applyFill="1" applyBorder="1" applyAlignment="1" applyProtection="1">
      <alignment horizontal="left" vertical="center"/>
    </xf>
    <xf numFmtId="0" fontId="32" fillId="2" borderId="9" xfId="10" applyNumberFormat="1" applyFont="1" applyFill="1" applyBorder="1" applyAlignment="1" applyProtection="1">
      <alignment horizontal="left" vertical="center"/>
    </xf>
    <xf numFmtId="0" fontId="1" fillId="2" borderId="44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49" fontId="1" fillId="2" borderId="13" xfId="0" applyNumberFormat="1" applyFont="1" applyFill="1" applyBorder="1" applyAlignment="1">
      <alignment horizontal="left" vertical="center"/>
    </xf>
    <xf numFmtId="0" fontId="31" fillId="2" borderId="13" xfId="10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left" indent="1"/>
    </xf>
    <xf numFmtId="0" fontId="33" fillId="2" borderId="0" xfId="0" applyFont="1" applyFill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left" indent="1"/>
    </xf>
    <xf numFmtId="0" fontId="5" fillId="0" borderId="0" xfId="0" applyFont="1" applyAlignment="1">
      <alignment horizontal="left" indent="1"/>
    </xf>
    <xf numFmtId="0" fontId="5" fillId="0" borderId="19" xfId="0" applyFont="1" applyBorder="1" applyAlignment="1">
      <alignment horizontal="left" wrapText="1"/>
    </xf>
    <xf numFmtId="0" fontId="5" fillId="0" borderId="17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58" fontId="5" fillId="0" borderId="2" xfId="0" applyNumberFormat="1" applyFont="1" applyBorder="1" applyAlignment="1">
      <alignment horizontal="left" indent="1"/>
    </xf>
    <xf numFmtId="179" fontId="5" fillId="0" borderId="2" xfId="0" applyNumberFormat="1" applyFont="1" applyBorder="1" applyAlignment="1">
      <alignment horizontal="left" inden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76" fontId="6" fillId="3" borderId="41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/>
    </xf>
    <xf numFmtId="58" fontId="5" fillId="0" borderId="43" xfId="0" applyNumberFormat="1" applyFont="1" applyBorder="1" applyAlignment="1">
      <alignment vertical="top" wrapText="1"/>
    </xf>
    <xf numFmtId="49" fontId="1" fillId="0" borderId="9" xfId="0" applyNumberFormat="1" applyFont="1" applyBorder="1" applyAlignment="1">
      <alignment vertical="top"/>
    </xf>
    <xf numFmtId="0" fontId="1" fillId="0" borderId="9" xfId="0" applyFont="1" applyBorder="1" applyAlignment="1">
      <alignment vertical="top"/>
    </xf>
    <xf numFmtId="15" fontId="1" fillId="0" borderId="9" xfId="0" applyNumberFormat="1" applyFont="1" applyBorder="1" applyAlignment="1">
      <alignment vertical="top"/>
    </xf>
    <xf numFmtId="0" fontId="5" fillId="0" borderId="44" xfId="0" applyFont="1" applyBorder="1" applyAlignment="1">
      <alignment vertical="top" wrapText="1"/>
    </xf>
    <xf numFmtId="0" fontId="3" fillId="0" borderId="0" xfId="0" applyFont="1" applyAlignment="1">
      <alignment horizontal="left" indent="1"/>
    </xf>
    <xf numFmtId="0" fontId="4" fillId="11" borderId="15" xfId="0" applyFont="1" applyFill="1" applyBorder="1" applyAlignment="1">
      <alignment horizontal="center"/>
    </xf>
    <xf numFmtId="0" fontId="4" fillId="11" borderId="15" xfId="0" applyFont="1" applyFill="1" applyBorder="1"/>
    <xf numFmtId="0" fontId="4" fillId="2" borderId="15" xfId="0" applyFont="1" applyFill="1" applyBorder="1"/>
    <xf numFmtId="0" fontId="4" fillId="2" borderId="26" xfId="0" applyFont="1" applyFill="1" applyBorder="1"/>
    <xf numFmtId="0" fontId="4" fillId="2" borderId="28" xfId="0" applyFont="1" applyFill="1" applyBorder="1"/>
    <xf numFmtId="0" fontId="4" fillId="2" borderId="46" xfId="0" applyFont="1" applyFill="1" applyBorder="1"/>
    <xf numFmtId="0" fontId="1" fillId="0" borderId="15" xfId="0" applyFont="1" applyBorder="1"/>
    <xf numFmtId="0" fontId="5" fillId="0" borderId="44" xfId="0" applyFont="1" applyBorder="1" applyAlignment="1" quotePrefix="1">
      <alignment vertical="top" wrapText="1"/>
    </xf>
    <xf numFmtId="0" fontId="31" fillId="2" borderId="9" xfId="10" applyNumberFormat="1" applyFill="1" applyBorder="1" applyAlignment="1" applyProtection="1" quotePrefix="1">
      <alignment horizontal="left" vertical="center"/>
    </xf>
    <xf numFmtId="0" fontId="31" fillId="2" borderId="13" xfId="10" applyFill="1" applyBorder="1" applyAlignment="1" quotePrefix="1">
      <alignment horizontal="left" vertical="center"/>
    </xf>
    <xf numFmtId="0" fontId="1" fillId="2" borderId="15" xfId="20" applyFont="1" applyFill="1" applyBorder="1" applyAlignment="1" quotePrefix="1">
      <alignment horizontal="left" vertical="center" wrapText="1"/>
    </xf>
    <xf numFmtId="0" fontId="1" fillId="4" borderId="15" xfId="0" applyFont="1" applyFill="1" applyBorder="1" applyAlignment="1" quotePrefix="1">
      <alignment vertical="center" wrapText="1"/>
    </xf>
    <xf numFmtId="0" fontId="1" fillId="7" borderId="15" xfId="20" applyFont="1" applyFill="1" applyBorder="1" applyAlignment="1" quotePrefix="1">
      <alignment horizontal="left" vertical="center" wrapText="1"/>
    </xf>
    <xf numFmtId="0" fontId="1" fillId="0" borderId="15" xfId="0" applyFont="1" applyBorder="1" applyAlignment="1" quotePrefix="1">
      <alignment vertical="center" wrapText="1"/>
    </xf>
    <xf numFmtId="0" fontId="10" fillId="6" borderId="15" xfId="20" applyFont="1" applyFill="1" applyBorder="1" applyAlignment="1" quotePrefix="1">
      <alignment horizontal="left" vertical="center" wrapText="1"/>
    </xf>
    <xf numFmtId="0" fontId="10" fillId="6" borderId="15" xfId="20" applyFont="1" applyFill="1" applyBorder="1" applyAlignment="1" quotePrefix="1">
      <alignment horizontal="left" wrapText="1"/>
    </xf>
    <xf numFmtId="22" fontId="1" fillId="2" borderId="15" xfId="20" applyNumberFormat="1" applyFont="1" applyFill="1" applyBorder="1" applyAlignment="1" quotePrefix="1">
      <alignment horizontal="center" vertical="center" wrapText="1"/>
    </xf>
    <xf numFmtId="0" fontId="10" fillId="4" borderId="15" xfId="0" applyFont="1" applyFill="1" applyBorder="1" applyAlignment="1" quotePrefix="1">
      <alignment horizontal="left" vertical="center" wrapText="1"/>
    </xf>
    <xf numFmtId="0" fontId="10" fillId="4" borderId="15" xfId="0" applyFont="1" applyFill="1" applyBorder="1" applyAlignment="1" quotePrefix="1">
      <alignment horizontal="left" vertical="center"/>
    </xf>
    <xf numFmtId="0" fontId="1" fillId="2" borderId="0" xfId="0" applyFont="1" applyFill="1" quotePrefix="1"/>
  </cellXfs>
  <cellStyles count="56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Normal 5" xfId="11"/>
    <cellStyle name="60% - Accent4" xfId="12" builtinId="44"/>
    <cellStyle name="Followed Hyperlink" xfId="13" builtinId="9"/>
    <cellStyle name="Normal_Template_ESTestPro_Test Case" xfId="14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Normal_Sheet1 3" xfId="20"/>
    <cellStyle name="Heading 1" xfId="21" builtinId="16"/>
    <cellStyle name="Heading 3" xfId="22" builtinId="18"/>
    <cellStyle name="Heading 4" xfId="23" builtinId="19"/>
    <cellStyle name="Input" xfId="24" builtinId="20"/>
    <cellStyle name="Normal 4" xfId="25"/>
    <cellStyle name="60% - Accent3" xfId="26" builtinId="40"/>
    <cellStyle name="Good" xfId="27" builtinId="26"/>
    <cellStyle name="Output" xfId="28" builtinId="21"/>
    <cellStyle name="20% - Accent1" xfId="29" builtinId="30"/>
    <cellStyle name="Calculation" xfId="30" builtinId="22"/>
    <cellStyle name="Linked Cell" xfId="31" builtinId="24"/>
    <cellStyle name="Total" xfId="32" builtinId="25"/>
    <cellStyle name="Bad" xfId="33" builtinId="27"/>
    <cellStyle name="Neutral" xfId="34" builtinId="28"/>
    <cellStyle name="Accent1" xfId="35" builtinId="29"/>
    <cellStyle name="20% - Accent5" xfId="36" builtinId="46"/>
    <cellStyle name="60% - Accent1" xfId="37" builtinId="32"/>
    <cellStyle name="Accent2" xfId="38" builtinId="33"/>
    <cellStyle name="20% - Accent2" xfId="39" builtinId="34"/>
    <cellStyle name="Normal 3" xfId="40"/>
    <cellStyle name="20% - Accent6" xfId="41" builtinId="50"/>
    <cellStyle name="60% - Accent2" xfId="42" builtinId="36"/>
    <cellStyle name="Accent3" xfId="43" builtinId="37"/>
    <cellStyle name="20% - Accent3" xfId="44" builtinId="38"/>
    <cellStyle name="Accent4" xfId="45" builtinId="41"/>
    <cellStyle name="20% - Accent4" xfId="46" builtinId="42"/>
    <cellStyle name="40% - Accent4" xfId="47" builtinId="43"/>
    <cellStyle name="Accent5" xfId="48" builtinId="45"/>
    <cellStyle name="40% - Accent5" xfId="49" builtinId="47"/>
    <cellStyle name="60% - Accent5" xfId="50" builtinId="48"/>
    <cellStyle name="Accent6" xfId="51" builtinId="49"/>
    <cellStyle name="40% - Accent6" xfId="52" builtinId="51"/>
    <cellStyle name="Normal_Sheet1 2" xfId="53"/>
    <cellStyle name="60% - Accent6" xfId="54" builtinId="52"/>
    <cellStyle name="Normal_Functional Test Case v1.0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28575</xdr:colOff>
      <xdr:row>2</xdr:row>
      <xdr:rowOff>9525</xdr:rowOff>
    </xdr:to>
    <xdr:pic>
      <xdr:nvPicPr>
        <xdr:cNvPr id="3" name="Picture 2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530" y="167640"/>
          <a:ext cx="1566545" cy="413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228600</xdr:colOff>
      <xdr:row>1</xdr:row>
      <xdr:rowOff>133351</xdr:rowOff>
    </xdr:to>
    <xdr:pic>
      <xdr:nvPicPr>
        <xdr:cNvPr id="2" name="Picture 1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7300" cy="4457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0</xdr:col>
      <xdr:colOff>1104900</xdr:colOff>
      <xdr:row>1</xdr:row>
      <xdr:rowOff>95250</xdr:rowOff>
    </xdr:to>
    <xdr:pic>
      <xdr:nvPicPr>
        <xdr:cNvPr id="2" name="Picture 1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933450" cy="4076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304800</xdr:colOff>
      <xdr:row>2</xdr:row>
      <xdr:rowOff>19050</xdr:rowOff>
    </xdr:from>
    <xdr:to>
      <xdr:col>13</xdr:col>
      <xdr:colOff>590550</xdr:colOff>
      <xdr:row>17</xdr:row>
      <xdr:rowOff>2358</xdr:rowOff>
    </xdr:to>
    <xdr:pic>
      <xdr:nvPicPr>
        <xdr:cNvPr id="2" name="Picture 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90900" y="384810"/>
          <a:ext cx="5223510" cy="2726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https:\feedu-my.sharepoint.com\personal\dungna29_fe_edu_vn\Documents\PT14304-UD SOF303 Ki&#7875;m th&#7917;\Template\Template_Test 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est case List"/>
      <sheetName val="FUNCTION"/>
      <sheetName val="PROTOTYPE"/>
      <sheetName val="1.Login-logout"/>
      <sheetName val="2.organisation"/>
      <sheetName val="3.service"/>
      <sheetName val="4.programe"/>
      <sheetName val="5. premise"/>
      <sheetName val="6.Geography"/>
      <sheetName val="7.Search"/>
      <sheetName val="Test Report"/>
    </sheetNames>
    <sheetDataSet>
      <sheetData sheetId="0">
        <row r="4">
          <cell r="C4" t="str">
            <v>HỆ THỐNG SERVICE DIRECTORY</v>
          </cell>
        </row>
        <row r="5">
          <cell r="C5" t="str">
            <v>SD_SOF303</v>
          </cell>
        </row>
      </sheetData>
      <sheetData sheetId="1" refreshError="1"/>
      <sheetData sheetId="2" refreshError="1"/>
      <sheetData sheetId="3" refreshError="1"/>
      <sheetData sheetId="4">
        <row r="2">
          <cell r="B2" t="str">
            <v>Login_logout</v>
          </cell>
        </row>
        <row r="6">
          <cell r="A6">
            <v>0</v>
          </cell>
          <cell r="B6">
            <v>0</v>
          </cell>
          <cell r="C6">
            <v>17</v>
          </cell>
          <cell r="D6">
            <v>0</v>
          </cell>
          <cell r="E6">
            <v>17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5"/>
  <sheetViews>
    <sheetView zoomScale="98" zoomScaleNormal="98" topLeftCell="A2" workbookViewId="0">
      <selection activeCell="G24" sqref="G24"/>
    </sheetView>
  </sheetViews>
  <sheetFormatPr defaultColWidth="10.287037037037" defaultRowHeight="13.2"/>
  <cols>
    <col min="1" max="1" width="2.57407407407407" style="198" customWidth="1"/>
    <col min="2" max="2" width="22.4259259259259" style="199" customWidth="1"/>
    <col min="3" max="3" width="10.5740740740741" style="198" customWidth="1"/>
    <col min="4" max="4" width="16.5740740740741" style="198" customWidth="1"/>
    <col min="5" max="5" width="9.13888888888889" style="198" customWidth="1"/>
    <col min="6" max="6" width="35.5740740740741" style="198" customWidth="1"/>
    <col min="7" max="7" width="46.5740740740741" style="198" customWidth="1"/>
    <col min="8" max="16384" width="10.287037037037" style="198"/>
  </cols>
  <sheetData>
    <row r="2" s="195" customFormat="1" ht="31.8" spans="1:9">
      <c r="A2" s="200"/>
      <c r="B2" s="201"/>
      <c r="C2" s="202" t="s">
        <v>0</v>
      </c>
      <c r="D2" s="202"/>
      <c r="E2" s="202"/>
      <c r="F2" s="202"/>
      <c r="G2" s="202"/>
      <c r="I2" s="195" t="s">
        <v>1</v>
      </c>
    </row>
    <row r="3" spans="2:6">
      <c r="B3" s="203"/>
      <c r="C3" s="204"/>
      <c r="F3" s="1"/>
    </row>
    <row r="4" spans="2:7">
      <c r="B4" s="8" t="s">
        <v>2</v>
      </c>
      <c r="C4" s="205" t="s">
        <v>3</v>
      </c>
      <c r="D4" s="206"/>
      <c r="E4" s="207"/>
      <c r="F4" s="8" t="s">
        <v>4</v>
      </c>
      <c r="G4" s="10" t="s">
        <v>5</v>
      </c>
    </row>
    <row r="5" spans="2:7">
      <c r="B5" s="8" t="s">
        <v>6</v>
      </c>
      <c r="C5" s="208" t="s">
        <v>7</v>
      </c>
      <c r="D5" s="208"/>
      <c r="E5" s="208"/>
      <c r="F5" s="8" t="s">
        <v>8</v>
      </c>
      <c r="G5" s="10" t="s">
        <v>9</v>
      </c>
    </row>
    <row r="6" spans="2:7">
      <c r="B6" s="6" t="s">
        <v>10</v>
      </c>
      <c r="C6" s="209" t="s">
        <v>11</v>
      </c>
      <c r="D6" s="209"/>
      <c r="E6" s="209"/>
      <c r="F6" s="8" t="s">
        <v>12</v>
      </c>
      <c r="G6" s="210" t="s">
        <v>13</v>
      </c>
    </row>
    <row r="7" spans="2:7">
      <c r="B7" s="6"/>
      <c r="C7" s="209"/>
      <c r="D7" s="209"/>
      <c r="E7" s="209"/>
      <c r="F7" s="8" t="s">
        <v>14</v>
      </c>
      <c r="G7" s="211" t="s">
        <v>15</v>
      </c>
    </row>
    <row r="8" spans="2:7">
      <c r="B8" s="16"/>
      <c r="C8" s="212"/>
      <c r="F8" s="203"/>
      <c r="G8" s="204"/>
    </row>
    <row r="10" spans="2:3">
      <c r="B10" s="213" t="s">
        <v>16</v>
      </c>
      <c r="C10" s="198" t="s">
        <v>17</v>
      </c>
    </row>
    <row r="11" s="196" customFormat="1" spans="2:8">
      <c r="B11" s="214" t="s">
        <v>18</v>
      </c>
      <c r="C11" s="215" t="s">
        <v>14</v>
      </c>
      <c r="D11" s="215" t="s">
        <v>19</v>
      </c>
      <c r="E11" s="215" t="s">
        <v>20</v>
      </c>
      <c r="F11" s="215" t="s">
        <v>21</v>
      </c>
      <c r="G11" s="216" t="s">
        <v>22</v>
      </c>
      <c r="H11" s="195"/>
    </row>
    <row r="12" s="197" customFormat="1" spans="2:8">
      <c r="B12" s="217">
        <f ca="1">NOW()</f>
        <v>43995.5262268518</v>
      </c>
      <c r="C12" s="218" t="s">
        <v>23</v>
      </c>
      <c r="E12" s="219"/>
      <c r="F12" s="220"/>
      <c r="G12" s="221"/>
      <c r="H12" s="197" t="s">
        <v>24</v>
      </c>
    </row>
    <row r="13" s="197" customFormat="1" spans="2:8">
      <c r="B13" s="217" t="s">
        <v>25</v>
      </c>
      <c r="C13" s="218" t="s">
        <v>26</v>
      </c>
      <c r="D13" s="219" t="s">
        <v>27</v>
      </c>
      <c r="E13" s="219" t="s">
        <v>28</v>
      </c>
      <c r="F13" s="219" t="s">
        <v>29</v>
      </c>
      <c r="G13" s="230" t="s">
        <v>30</v>
      </c>
      <c r="H13" s="197" t="s">
        <v>31</v>
      </c>
    </row>
    <row r="14" s="197" customFormat="1" spans="2:7">
      <c r="B14" s="217"/>
      <c r="C14" s="218"/>
      <c r="D14" s="219"/>
      <c r="E14" s="219" t="s">
        <v>32</v>
      </c>
      <c r="F14" s="219"/>
      <c r="G14" s="221"/>
    </row>
    <row r="15" spans="5:5">
      <c r="E15" s="198" t="s">
        <v>33</v>
      </c>
    </row>
    <row r="17" spans="2:3">
      <c r="B17" s="222" t="s">
        <v>34</v>
      </c>
      <c r="C17" s="198">
        <v>5</v>
      </c>
    </row>
    <row r="18" spans="4:4">
      <c r="D18" s="222" t="s">
        <v>35</v>
      </c>
    </row>
    <row r="19" spans="2:6">
      <c r="B19" s="223" t="s">
        <v>36</v>
      </c>
      <c r="C19" s="223" t="s">
        <v>37</v>
      </c>
      <c r="D19" s="223"/>
      <c r="E19" s="223"/>
      <c r="F19" s="224" t="s">
        <v>38</v>
      </c>
    </row>
    <row r="20" spans="2:6">
      <c r="B20" s="225">
        <v>1</v>
      </c>
      <c r="C20" s="226"/>
      <c r="D20" s="227"/>
      <c r="E20" s="228"/>
      <c r="F20" s="229" t="s">
        <v>39</v>
      </c>
    </row>
    <row r="21" spans="2:6">
      <c r="B21" s="225">
        <v>2</v>
      </c>
      <c r="C21" s="226"/>
      <c r="D21" s="227"/>
      <c r="E21" s="228"/>
      <c r="F21" s="229" t="s">
        <v>40</v>
      </c>
    </row>
    <row r="22" spans="2:6">
      <c r="B22" s="225">
        <v>3</v>
      </c>
      <c r="C22" s="226"/>
      <c r="D22" s="227"/>
      <c r="E22" s="228"/>
      <c r="F22" s="229" t="s">
        <v>41</v>
      </c>
    </row>
    <row r="23" spans="2:6">
      <c r="B23" s="225">
        <v>4</v>
      </c>
      <c r="C23" s="226"/>
      <c r="D23" s="227"/>
      <c r="E23" s="228"/>
      <c r="F23" s="229" t="s">
        <v>42</v>
      </c>
    </row>
    <row r="24" spans="2:6">
      <c r="B24" s="225">
        <v>5</v>
      </c>
      <c r="C24" s="226"/>
      <c r="D24" s="227"/>
      <c r="E24" s="228"/>
      <c r="F24" s="229"/>
    </row>
    <row r="25" spans="2:6">
      <c r="B25" s="225">
        <v>6</v>
      </c>
      <c r="C25" s="226"/>
      <c r="D25" s="227"/>
      <c r="E25" s="228"/>
      <c r="F25" s="229"/>
    </row>
  </sheetData>
  <mergeCells count="9">
    <mergeCell ref="C2:G2"/>
    <mergeCell ref="C4:E4"/>
    <mergeCell ref="C5:E5"/>
    <mergeCell ref="C19:E19"/>
    <mergeCell ref="C20:E20"/>
    <mergeCell ref="C21:E21"/>
    <mergeCell ref="C25:E25"/>
    <mergeCell ref="B6:B7"/>
    <mergeCell ref="C6:E7"/>
  </mergeCells>
  <pageMargins left="0.7" right="0.7" top="0.75" bottom="0.75" header="0.3" footer="0.3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E1" workbookViewId="0">
      <selection activeCell="K5" sqref="K5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5.5740740740741" style="42" customWidth="1"/>
    <col min="5" max="5" width="18.712962962963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317</v>
      </c>
      <c r="C2" s="48"/>
      <c r="D2" s="48"/>
      <c r="E2" s="48"/>
      <c r="F2" s="49"/>
      <c r="G2" s="48"/>
      <c r="H2" s="48"/>
      <c r="I2" s="95"/>
      <c r="O2" s="96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7"/>
      <c r="O3" s="98" t="s">
        <v>95</v>
      </c>
    </row>
    <row r="4" ht="26.4" spans="1:15">
      <c r="A4" s="50" t="s">
        <v>96</v>
      </c>
      <c r="B4" s="51" t="s">
        <v>287</v>
      </c>
      <c r="C4" s="52"/>
      <c r="D4" s="52"/>
      <c r="E4" s="52"/>
      <c r="F4" s="52"/>
      <c r="G4" s="52"/>
      <c r="H4" s="52"/>
      <c r="I4" s="97"/>
      <c r="O4" s="99" t="s">
        <v>98</v>
      </c>
    </row>
    <row r="5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0"/>
      <c r="K5" s="101">
        <f ca="1">NOW()</f>
        <v>43995.5262268518</v>
      </c>
      <c r="L5" s="102"/>
      <c r="O5" s="42" t="s">
        <v>102</v>
      </c>
    </row>
    <row r="6" ht="13.95" spans="1:9">
      <c r="A6" s="61">
        <f>COUNTIF(I10:I971,"Pass")</f>
        <v>0</v>
      </c>
      <c r="B6" s="62">
        <f>COUNTIF(I12:I971,"Fail")</f>
        <v>0</v>
      </c>
      <c r="C6" s="63">
        <f>G6-E6-B6-A6</f>
        <v>5</v>
      </c>
      <c r="D6" s="64"/>
      <c r="E6" s="63">
        <f>COUNTIF(I$12:I$971,"N/A")</f>
        <v>0</v>
      </c>
      <c r="F6" s="64"/>
      <c r="G6" s="65">
        <f>COUNTA(A12:A971)</f>
        <v>5</v>
      </c>
      <c r="H6" s="66"/>
      <c r="I6" s="103"/>
    </row>
    <row r="7" spans="1:9">
      <c r="A7" s="67"/>
      <c r="B7" s="68"/>
      <c r="C7" s="69"/>
      <c r="D7" s="70"/>
      <c r="E7" s="71"/>
      <c r="F7" s="72"/>
      <c r="G7" s="73"/>
      <c r="H7" s="74"/>
      <c r="I7" s="104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5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06"/>
      <c r="K9" s="107"/>
    </row>
    <row r="10" s="40" customFormat="1" ht="52.8" spans="1:11">
      <c r="A10" s="88" t="s">
        <v>318</v>
      </c>
      <c r="B10" s="82"/>
      <c r="C10" s="83" t="s">
        <v>117</v>
      </c>
      <c r="D10" s="84" t="s">
        <v>319</v>
      </c>
      <c r="E10" s="122"/>
      <c r="F10" s="237" t="s">
        <v>320</v>
      </c>
      <c r="G10" s="123"/>
      <c r="H10" s="87"/>
      <c r="I10" s="127"/>
      <c r="J10" s="128"/>
      <c r="K10" s="121"/>
    </row>
    <row r="11" s="40" customFormat="1" ht="92.4" spans="1:11">
      <c r="A11" s="88" t="s">
        <v>321</v>
      </c>
      <c r="B11" s="88"/>
      <c r="C11" s="88" t="s">
        <v>322</v>
      </c>
      <c r="D11" s="115" t="s">
        <v>323</v>
      </c>
      <c r="E11" s="89"/>
      <c r="F11" s="90" t="s">
        <v>324</v>
      </c>
      <c r="G11" s="123"/>
      <c r="H11" s="91"/>
      <c r="I11" s="129"/>
      <c r="J11" s="130"/>
      <c r="K11" s="121"/>
    </row>
    <row r="12" s="41" customFormat="1" ht="66" spans="1:9">
      <c r="A12" s="88" t="s">
        <v>325</v>
      </c>
      <c r="B12" s="92"/>
      <c r="C12" s="92" t="s">
        <v>326</v>
      </c>
      <c r="D12" s="115" t="s">
        <v>327</v>
      </c>
      <c r="E12" s="117"/>
      <c r="F12" s="90" t="s">
        <v>328</v>
      </c>
      <c r="G12" s="124"/>
      <c r="H12" s="118"/>
      <c r="I12" s="131"/>
    </row>
    <row r="13" s="40" customFormat="1" ht="52.8" spans="1:9">
      <c r="A13" s="88" t="s">
        <v>329</v>
      </c>
      <c r="C13" s="88" t="s">
        <v>330</v>
      </c>
      <c r="D13" s="115" t="s">
        <v>331</v>
      </c>
      <c r="E13" s="119"/>
      <c r="F13" s="90" t="s">
        <v>332</v>
      </c>
      <c r="G13" s="125"/>
      <c r="H13" s="120"/>
      <c r="I13" s="129"/>
    </row>
    <row r="14" s="40" customFormat="1" ht="92.4" spans="1:9">
      <c r="A14" s="88" t="s">
        <v>333</v>
      </c>
      <c r="C14" s="88" t="s">
        <v>334</v>
      </c>
      <c r="D14" s="235" t="s">
        <v>335</v>
      </c>
      <c r="E14" s="119"/>
      <c r="F14" s="90" t="s">
        <v>336</v>
      </c>
      <c r="G14" s="126"/>
      <c r="H14" s="120"/>
      <c r="I14" s="129"/>
    </row>
    <row r="15" s="40" customFormat="1" ht="92.4" spans="1:9">
      <c r="A15" s="88" t="s">
        <v>337</v>
      </c>
      <c r="C15" s="83" t="s">
        <v>338</v>
      </c>
      <c r="D15" s="115" t="s">
        <v>323</v>
      </c>
      <c r="E15" s="119"/>
      <c r="F15" s="234" t="s">
        <v>339</v>
      </c>
      <c r="G15" s="126"/>
      <c r="H15" s="120"/>
      <c r="I15" s="129"/>
    </row>
    <row r="16" s="40" customFormat="1" ht="79.2" spans="1:9">
      <c r="A16" s="88" t="s">
        <v>340</v>
      </c>
      <c r="C16" s="83" t="s">
        <v>211</v>
      </c>
      <c r="D16" s="115" t="s">
        <v>341</v>
      </c>
      <c r="E16" s="119"/>
      <c r="F16" s="90" t="s">
        <v>213</v>
      </c>
      <c r="G16" s="126"/>
      <c r="H16" s="120"/>
      <c r="I16" s="129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16">
      <formula1>$O$2:$O$6</formula1>
    </dataValidation>
  </dataValidations>
  <pageMargins left="0.7" right="0.7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F13" workbookViewId="0">
      <selection activeCell="G16" sqref="G16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5.5740740740741" style="42" customWidth="1"/>
    <col min="5" max="5" width="18.712962962963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342</v>
      </c>
      <c r="C2" s="48"/>
      <c r="D2" s="48"/>
      <c r="E2" s="48"/>
      <c r="F2" s="49"/>
      <c r="G2" s="48"/>
      <c r="H2" s="48"/>
      <c r="I2" s="95"/>
      <c r="O2" s="96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7"/>
      <c r="O3" s="98" t="s">
        <v>95</v>
      </c>
    </row>
    <row r="4" ht="26.4" spans="1:15">
      <c r="A4" s="50" t="s">
        <v>96</v>
      </c>
      <c r="B4" s="51" t="s">
        <v>287</v>
      </c>
      <c r="C4" s="52"/>
      <c r="D4" s="52"/>
      <c r="E4" s="52"/>
      <c r="F4" s="52"/>
      <c r="G4" s="52"/>
      <c r="H4" s="52"/>
      <c r="I4" s="97"/>
      <c r="O4" s="99" t="s">
        <v>98</v>
      </c>
    </row>
    <row r="5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0"/>
      <c r="K5" s="101">
        <f ca="1">NOW()</f>
        <v>43995.5262268518</v>
      </c>
      <c r="L5" s="102"/>
      <c r="O5" s="42" t="s">
        <v>102</v>
      </c>
    </row>
    <row r="6" ht="13.95" spans="1:9">
      <c r="A6" s="61">
        <f>COUNTIF(I10:I971,"Pass")</f>
        <v>7</v>
      </c>
      <c r="B6" s="62">
        <f>COUNTIF(I12:I971,"Fail")</f>
        <v>0</v>
      </c>
      <c r="C6" s="63">
        <f>G6-E6-B6-A6</f>
        <v>-2</v>
      </c>
      <c r="D6" s="64"/>
      <c r="E6" s="63">
        <f>COUNTIF(I$12:I$971,"N/A")</f>
        <v>0</v>
      </c>
      <c r="F6" s="64"/>
      <c r="G6" s="65">
        <f>COUNTA(A12:A971)</f>
        <v>5</v>
      </c>
      <c r="H6" s="66"/>
      <c r="I6" s="103"/>
    </row>
    <row r="7" spans="1:9">
      <c r="A7" s="67"/>
      <c r="B7" s="68"/>
      <c r="C7" s="69"/>
      <c r="D7" s="70"/>
      <c r="E7" s="71"/>
      <c r="F7" s="72"/>
      <c r="G7" s="73"/>
      <c r="H7" s="74"/>
      <c r="I7" s="104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5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06"/>
      <c r="K9" s="107"/>
    </row>
    <row r="10" s="40" customFormat="1" ht="118.8" spans="1:11">
      <c r="A10" s="88" t="s">
        <v>343</v>
      </c>
      <c r="B10" s="82"/>
      <c r="C10" s="88" t="s">
        <v>117</v>
      </c>
      <c r="D10" s="235" t="s">
        <v>344</v>
      </c>
      <c r="E10" s="116"/>
      <c r="F10" s="237" t="s">
        <v>181</v>
      </c>
      <c r="G10" s="237" t="s">
        <v>181</v>
      </c>
      <c r="H10" s="87"/>
      <c r="I10" s="108" t="s">
        <v>93</v>
      </c>
      <c r="J10" s="239" t="s">
        <v>345</v>
      </c>
      <c r="K10" s="121"/>
    </row>
    <row r="11" s="40" customFormat="1" ht="77" customHeight="1" spans="1:11">
      <c r="A11" s="88" t="s">
        <v>346</v>
      </c>
      <c r="B11" s="88"/>
      <c r="C11" s="88" t="s">
        <v>292</v>
      </c>
      <c r="D11" s="235" t="s">
        <v>347</v>
      </c>
      <c r="E11" s="89"/>
      <c r="F11" s="234" t="s">
        <v>294</v>
      </c>
      <c r="G11" s="234" t="s">
        <v>294</v>
      </c>
      <c r="H11" s="91"/>
      <c r="I11" s="108" t="s">
        <v>93</v>
      </c>
      <c r="J11" s="239" t="s">
        <v>345</v>
      </c>
      <c r="K11" s="121"/>
    </row>
    <row r="12" s="41" customFormat="1" ht="77" customHeight="1" spans="1:10">
      <c r="A12" s="88" t="s">
        <v>348</v>
      </c>
      <c r="B12" s="92"/>
      <c r="C12" s="88" t="s">
        <v>296</v>
      </c>
      <c r="D12" s="235" t="s">
        <v>349</v>
      </c>
      <c r="E12" s="117"/>
      <c r="F12" s="90" t="s">
        <v>131</v>
      </c>
      <c r="G12" s="90" t="s">
        <v>131</v>
      </c>
      <c r="H12" s="118"/>
      <c r="I12" s="108" t="s">
        <v>93</v>
      </c>
      <c r="J12" s="239" t="s">
        <v>345</v>
      </c>
    </row>
    <row r="13" s="40" customFormat="1" ht="91" customHeight="1" spans="1:10">
      <c r="A13" s="88" t="s">
        <v>350</v>
      </c>
      <c r="C13" s="88" t="s">
        <v>351</v>
      </c>
      <c r="D13" s="115" t="s">
        <v>352</v>
      </c>
      <c r="E13" s="119"/>
      <c r="F13" s="90" t="s">
        <v>332</v>
      </c>
      <c r="G13" s="90" t="s">
        <v>332</v>
      </c>
      <c r="H13" s="120"/>
      <c r="I13" s="108" t="s">
        <v>93</v>
      </c>
      <c r="J13" s="239" t="s">
        <v>345</v>
      </c>
    </row>
    <row r="14" s="40" customFormat="1" ht="85" customHeight="1" spans="1:10">
      <c r="A14" s="88" t="s">
        <v>353</v>
      </c>
      <c r="C14" s="88" t="s">
        <v>302</v>
      </c>
      <c r="D14" s="235" t="s">
        <v>354</v>
      </c>
      <c r="E14" s="119"/>
      <c r="F14" s="90" t="s">
        <v>304</v>
      </c>
      <c r="G14" s="90" t="s">
        <v>304</v>
      </c>
      <c r="H14" s="120"/>
      <c r="I14" s="108" t="s">
        <v>93</v>
      </c>
      <c r="J14" s="239" t="s">
        <v>345</v>
      </c>
    </row>
    <row r="15" s="40" customFormat="1" ht="84" customHeight="1" spans="1:10">
      <c r="A15" s="88" t="s">
        <v>355</v>
      </c>
      <c r="C15" s="83" t="s">
        <v>299</v>
      </c>
      <c r="D15" s="235" t="s">
        <v>356</v>
      </c>
      <c r="E15" s="119"/>
      <c r="F15" s="234" t="s">
        <v>131</v>
      </c>
      <c r="G15" s="234" t="s">
        <v>131</v>
      </c>
      <c r="H15" s="120"/>
      <c r="I15" s="108" t="s">
        <v>93</v>
      </c>
      <c r="J15" s="239" t="s">
        <v>345</v>
      </c>
    </row>
    <row r="16" s="40" customFormat="1" ht="93" customHeight="1" spans="1:10">
      <c r="A16" s="88" t="s">
        <v>357</v>
      </c>
      <c r="C16" s="83" t="s">
        <v>306</v>
      </c>
      <c r="D16" s="235" t="s">
        <v>358</v>
      </c>
      <c r="E16" s="119"/>
      <c r="F16" s="90" t="s">
        <v>308</v>
      </c>
      <c r="G16" s="90" t="s">
        <v>308</v>
      </c>
      <c r="H16" s="120"/>
      <c r="I16" s="108" t="s">
        <v>93</v>
      </c>
      <c r="J16" s="239" t="s">
        <v>345</v>
      </c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 I11 I12 I13 I14 I15 I16">
      <formula1>$O$2:$O$6</formula1>
    </dataValidation>
  </dataValidations>
  <pageMargins left="0.7" right="0.7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opLeftCell="E18" workbookViewId="0">
      <selection activeCell="J19" sqref="J19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5.5740740740741" style="42" customWidth="1"/>
    <col min="5" max="5" width="18.712962962963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359</v>
      </c>
      <c r="C2" s="48"/>
      <c r="D2" s="48"/>
      <c r="E2" s="48"/>
      <c r="F2" s="49"/>
      <c r="G2" s="48"/>
      <c r="H2" s="48"/>
      <c r="I2" s="95"/>
      <c r="O2" s="96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7"/>
      <c r="O3" s="98" t="s">
        <v>95</v>
      </c>
    </row>
    <row r="4" ht="26.4" spans="1:15">
      <c r="A4" s="50" t="s">
        <v>96</v>
      </c>
      <c r="B4" s="51" t="s">
        <v>287</v>
      </c>
      <c r="C4" s="52"/>
      <c r="D4" s="52"/>
      <c r="E4" s="52"/>
      <c r="F4" s="52"/>
      <c r="G4" s="52"/>
      <c r="H4" s="52"/>
      <c r="I4" s="97"/>
      <c r="O4" s="99" t="s">
        <v>98</v>
      </c>
    </row>
    <row r="5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0"/>
      <c r="K5" s="101">
        <f ca="1">NOW()</f>
        <v>43995.5262268518</v>
      </c>
      <c r="L5" s="102"/>
      <c r="O5" s="42" t="s">
        <v>102</v>
      </c>
    </row>
    <row r="6" ht="13.95" spans="1:9">
      <c r="A6" s="61">
        <f>COUNTIF(I10:I972,"Pass")</f>
        <v>10</v>
      </c>
      <c r="B6" s="62">
        <f>COUNTIF(I12:I972,"Fail")</f>
        <v>0</v>
      </c>
      <c r="C6" s="63">
        <f>G6-E6-B6-A6</f>
        <v>-2</v>
      </c>
      <c r="D6" s="64"/>
      <c r="E6" s="63">
        <f>COUNTIF(I$12:I$972,"N/A")</f>
        <v>0</v>
      </c>
      <c r="F6" s="64"/>
      <c r="G6" s="65">
        <f>COUNTA(A12:A972)</f>
        <v>8</v>
      </c>
      <c r="H6" s="66"/>
      <c r="I6" s="103"/>
    </row>
    <row r="7" spans="1:9">
      <c r="A7" s="67"/>
      <c r="B7" s="68"/>
      <c r="C7" s="69"/>
      <c r="D7" s="70"/>
      <c r="E7" s="71"/>
      <c r="F7" s="72"/>
      <c r="G7" s="73"/>
      <c r="H7" s="74"/>
      <c r="I7" s="104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5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06"/>
      <c r="K9" s="107"/>
    </row>
    <row r="10" s="111" customFormat="1" ht="92.4" spans="1:11">
      <c r="A10" s="81" t="s">
        <v>360</v>
      </c>
      <c r="B10" s="82"/>
      <c r="C10" s="83" t="s">
        <v>117</v>
      </c>
      <c r="D10" s="240" t="s">
        <v>361</v>
      </c>
      <c r="E10" s="85"/>
      <c r="F10" s="237" t="s">
        <v>362</v>
      </c>
      <c r="G10" s="237" t="s">
        <v>362</v>
      </c>
      <c r="H10" s="87"/>
      <c r="I10" s="108" t="s">
        <v>93</v>
      </c>
      <c r="J10" s="239" t="s">
        <v>345</v>
      </c>
      <c r="K10" s="110"/>
    </row>
    <row r="11" s="111" customFormat="1" ht="145.2" spans="1:11">
      <c r="A11" s="81" t="s">
        <v>363</v>
      </c>
      <c r="B11" s="88"/>
      <c r="C11" s="83" t="s">
        <v>364</v>
      </c>
      <c r="D11" s="240" t="s">
        <v>365</v>
      </c>
      <c r="E11" s="89"/>
      <c r="F11" s="90" t="s">
        <v>366</v>
      </c>
      <c r="G11" s="90" t="s">
        <v>366</v>
      </c>
      <c r="H11" s="91"/>
      <c r="I11" s="108" t="s">
        <v>93</v>
      </c>
      <c r="J11" s="239" t="s">
        <v>345</v>
      </c>
      <c r="K11" s="110"/>
    </row>
    <row r="12" s="112" customFormat="1" ht="132" spans="1:10">
      <c r="A12" s="81" t="s">
        <v>367</v>
      </c>
      <c r="B12" s="92"/>
      <c r="C12" s="83" t="s">
        <v>368</v>
      </c>
      <c r="D12" s="240" t="s">
        <v>369</v>
      </c>
      <c r="E12" s="93"/>
      <c r="F12" s="90" t="s">
        <v>370</v>
      </c>
      <c r="G12" s="90" t="s">
        <v>370</v>
      </c>
      <c r="H12" s="94"/>
      <c r="I12" s="108" t="s">
        <v>93</v>
      </c>
      <c r="J12" s="239" t="s">
        <v>345</v>
      </c>
    </row>
    <row r="13" s="111" customFormat="1" ht="132" spans="1:10">
      <c r="A13" s="81" t="s">
        <v>371</v>
      </c>
      <c r="C13" s="83" t="s">
        <v>372</v>
      </c>
      <c r="D13" s="240" t="s">
        <v>373</v>
      </c>
      <c r="E13" s="113"/>
      <c r="F13" s="234" t="s">
        <v>131</v>
      </c>
      <c r="G13" s="234" t="s">
        <v>131</v>
      </c>
      <c r="H13" s="114"/>
      <c r="I13" s="108" t="s">
        <v>93</v>
      </c>
      <c r="J13" s="239" t="s">
        <v>345</v>
      </c>
    </row>
    <row r="14" s="111" customFormat="1" ht="132" spans="1:10">
      <c r="A14" s="81" t="s">
        <v>374</v>
      </c>
      <c r="C14" s="83" t="s">
        <v>375</v>
      </c>
      <c r="D14" s="240" t="s">
        <v>376</v>
      </c>
      <c r="E14" s="113"/>
      <c r="F14" s="234" t="s">
        <v>131</v>
      </c>
      <c r="G14" s="234" t="s">
        <v>131</v>
      </c>
      <c r="H14" s="114"/>
      <c r="I14" s="108" t="s">
        <v>93</v>
      </c>
      <c r="J14" s="239" t="s">
        <v>345</v>
      </c>
    </row>
    <row r="15" s="111" customFormat="1" ht="132" spans="1:10">
      <c r="A15" s="81" t="s">
        <v>377</v>
      </c>
      <c r="C15" s="83" t="s">
        <v>296</v>
      </c>
      <c r="D15" s="240" t="s">
        <v>378</v>
      </c>
      <c r="E15" s="113"/>
      <c r="F15" s="234" t="s">
        <v>131</v>
      </c>
      <c r="G15" s="234" t="s">
        <v>131</v>
      </c>
      <c r="H15" s="114"/>
      <c r="I15" s="108" t="s">
        <v>93</v>
      </c>
      <c r="J15" s="239" t="s">
        <v>345</v>
      </c>
    </row>
    <row r="16" s="111" customFormat="1" ht="132" spans="1:10">
      <c r="A16" s="81" t="s">
        <v>379</v>
      </c>
      <c r="C16" s="83" t="s">
        <v>380</v>
      </c>
      <c r="D16" s="240" t="s">
        <v>381</v>
      </c>
      <c r="E16" s="113"/>
      <c r="F16" s="234" t="s">
        <v>131</v>
      </c>
      <c r="G16" s="234" t="s">
        <v>131</v>
      </c>
      <c r="H16" s="114"/>
      <c r="I16" s="108" t="s">
        <v>93</v>
      </c>
      <c r="J16" s="239" t="s">
        <v>345</v>
      </c>
    </row>
    <row r="17" s="111" customFormat="1" ht="145.2" spans="1:10">
      <c r="A17" s="81" t="s">
        <v>382</v>
      </c>
      <c r="C17" s="83" t="s">
        <v>125</v>
      </c>
      <c r="D17" s="240" t="s">
        <v>383</v>
      </c>
      <c r="E17" s="113"/>
      <c r="F17" s="234" t="s">
        <v>384</v>
      </c>
      <c r="G17" s="234" t="s">
        <v>384</v>
      </c>
      <c r="H17" s="114"/>
      <c r="I17" s="108" t="s">
        <v>93</v>
      </c>
      <c r="J17" s="239" t="s">
        <v>345</v>
      </c>
    </row>
    <row r="18" s="111" customFormat="1" ht="172" customHeight="1" spans="1:10">
      <c r="A18" s="81" t="s">
        <v>385</v>
      </c>
      <c r="C18" s="83" t="s">
        <v>386</v>
      </c>
      <c r="D18" s="240" t="s">
        <v>387</v>
      </c>
      <c r="F18" s="241" t="s">
        <v>388</v>
      </c>
      <c r="G18" s="241" t="s">
        <v>388</v>
      </c>
      <c r="I18" s="108" t="s">
        <v>93</v>
      </c>
      <c r="J18" s="239" t="s">
        <v>345</v>
      </c>
    </row>
    <row r="19" s="111" customFormat="1" ht="111" customHeight="1" spans="1:10">
      <c r="A19" s="81" t="s">
        <v>389</v>
      </c>
      <c r="C19" s="83" t="s">
        <v>390</v>
      </c>
      <c r="D19" s="240" t="s">
        <v>391</v>
      </c>
      <c r="F19" s="112" t="s">
        <v>392</v>
      </c>
      <c r="G19" s="112" t="s">
        <v>392</v>
      </c>
      <c r="I19" s="108" t="s">
        <v>93</v>
      </c>
      <c r="J19" s="239" t="s">
        <v>345</v>
      </c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 I11 I12 I13 I14 I15 I16 I17 I18 I19">
      <formula1>$O$2:$O$6</formula1>
    </dataValidation>
  </dataValidations>
  <pageMargins left="0.7" right="0.7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topLeftCell="F1" workbookViewId="0">
      <selection activeCell="G8" sqref="G8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5.5740740740741" style="42" customWidth="1"/>
    <col min="5" max="5" width="18.712962962963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393</v>
      </c>
      <c r="C2" s="48"/>
      <c r="D2" s="48"/>
      <c r="E2" s="48"/>
      <c r="F2" s="49"/>
      <c r="G2" s="48"/>
      <c r="H2" s="48"/>
      <c r="I2" s="95"/>
      <c r="O2" s="96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7"/>
      <c r="O3" s="98" t="s">
        <v>95</v>
      </c>
    </row>
    <row r="4" ht="26.4" spans="1:15">
      <c r="A4" s="50" t="s">
        <v>96</v>
      </c>
      <c r="B4" s="51" t="s">
        <v>287</v>
      </c>
      <c r="C4" s="52"/>
      <c r="D4" s="52"/>
      <c r="E4" s="52"/>
      <c r="F4" s="52"/>
      <c r="G4" s="52"/>
      <c r="H4" s="52"/>
      <c r="I4" s="97"/>
      <c r="O4" s="99" t="s">
        <v>98</v>
      </c>
    </row>
    <row r="5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0"/>
      <c r="K5" s="101">
        <f ca="1">NOW()</f>
        <v>43995.5262268518</v>
      </c>
      <c r="L5" s="102"/>
      <c r="O5" s="42" t="s">
        <v>102</v>
      </c>
    </row>
    <row r="6" ht="13.95" spans="1:9">
      <c r="A6" s="61">
        <f>COUNTIF(I10:I967,"Pass")</f>
        <v>3</v>
      </c>
      <c r="B6" s="62">
        <f>COUNTIF(I12:I967,"Fail")</f>
        <v>0</v>
      </c>
      <c r="C6" s="63">
        <f>G6-E6-B6-A6</f>
        <v>-2</v>
      </c>
      <c r="D6" s="64"/>
      <c r="E6" s="63">
        <f>COUNTIF(I$12:I$967,"N/A")</f>
        <v>0</v>
      </c>
      <c r="F6" s="64"/>
      <c r="G6" s="65">
        <f>COUNTA(A12:A967)</f>
        <v>1</v>
      </c>
      <c r="H6" s="66"/>
      <c r="I6" s="103"/>
    </row>
    <row r="7" spans="1:9">
      <c r="A7" s="67"/>
      <c r="B7" s="68"/>
      <c r="C7" s="69"/>
      <c r="D7" s="70"/>
      <c r="E7" s="71"/>
      <c r="F7" s="72"/>
      <c r="G7" s="73"/>
      <c r="H7" s="74"/>
      <c r="I7" s="104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5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06"/>
      <c r="K9" s="107"/>
    </row>
    <row r="10" s="40" customFormat="1" ht="79.2" spans="1:15">
      <c r="A10" s="81" t="s">
        <v>394</v>
      </c>
      <c r="B10" s="82"/>
      <c r="C10" s="83" t="s">
        <v>117</v>
      </c>
      <c r="D10" s="240" t="s">
        <v>395</v>
      </c>
      <c r="E10" s="85"/>
      <c r="F10" s="237" t="s">
        <v>396</v>
      </c>
      <c r="G10" s="237" t="s">
        <v>396</v>
      </c>
      <c r="H10" s="87"/>
      <c r="I10" s="108" t="s">
        <v>93</v>
      </c>
      <c r="J10" s="239" t="s">
        <v>345</v>
      </c>
      <c r="K10" s="110"/>
      <c r="L10" s="111"/>
      <c r="M10" s="111"/>
      <c r="N10" s="111"/>
      <c r="O10" s="111"/>
    </row>
    <row r="11" s="40" customFormat="1" ht="92.4" spans="1:15">
      <c r="A11" s="81" t="s">
        <v>397</v>
      </c>
      <c r="B11" s="88"/>
      <c r="C11" s="88" t="s">
        <v>398</v>
      </c>
      <c r="D11" s="240" t="s">
        <v>399</v>
      </c>
      <c r="E11" s="89"/>
      <c r="F11" s="90" t="s">
        <v>400</v>
      </c>
      <c r="G11" s="90" t="s">
        <v>400</v>
      </c>
      <c r="H11" s="91"/>
      <c r="I11" s="108" t="s">
        <v>93</v>
      </c>
      <c r="J11" s="239" t="s">
        <v>345</v>
      </c>
      <c r="K11" s="110"/>
      <c r="L11" s="111"/>
      <c r="M11" s="111"/>
      <c r="N11" s="111"/>
      <c r="O11" s="111"/>
    </row>
    <row r="12" s="41" customFormat="1" ht="79.2" spans="1:15">
      <c r="A12" s="81" t="s">
        <v>401</v>
      </c>
      <c r="B12" s="92"/>
      <c r="C12" s="88" t="s">
        <v>402</v>
      </c>
      <c r="D12" s="240" t="s">
        <v>395</v>
      </c>
      <c r="E12" s="93"/>
      <c r="F12" s="90" t="s">
        <v>403</v>
      </c>
      <c r="G12" s="90" t="s">
        <v>403</v>
      </c>
      <c r="H12" s="94"/>
      <c r="I12" s="108" t="s">
        <v>93</v>
      </c>
      <c r="J12" s="239" t="s">
        <v>345</v>
      </c>
      <c r="K12" s="112"/>
      <c r="L12" s="112"/>
      <c r="M12" s="112"/>
      <c r="N12" s="112"/>
      <c r="O12" s="112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 I11 I12">
      <formula1>$O$2:$O$6</formula1>
    </dataValidation>
  </dataValidations>
  <pageMargins left="0.7" right="0.7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R34" sqref="R34"/>
    </sheetView>
  </sheetViews>
  <sheetFormatPr defaultColWidth="9" defaultRowHeight="14.4"/>
  <sheetData/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zoomScale="160" zoomScaleNormal="160" topLeftCell="B1" workbookViewId="0">
      <selection activeCell="C26" sqref="C26"/>
    </sheetView>
  </sheetViews>
  <sheetFormatPr defaultColWidth="10.287037037037" defaultRowHeight="13.2"/>
  <cols>
    <col min="1" max="1" width="10.287037037037" style="1"/>
    <col min="2" max="2" width="15.4259259259259" style="1" customWidth="1"/>
    <col min="3" max="3" width="22.1388888888889" style="1" customWidth="1"/>
    <col min="4" max="7" width="10.287037037037" style="1"/>
    <col min="8" max="8" width="46.5740740740741" style="1" customWidth="1"/>
    <col min="9" max="9" width="37.8518518518519" style="1" customWidth="1"/>
    <col min="10" max="16384" width="10.287037037037" style="1"/>
  </cols>
  <sheetData>
    <row r="1" ht="24.6" spans="2:8">
      <c r="B1" s="2" t="s">
        <v>404</v>
      </c>
      <c r="C1" s="2"/>
      <c r="D1" s="2"/>
      <c r="E1" s="2"/>
      <c r="F1" s="2"/>
      <c r="G1" s="2"/>
      <c r="H1" s="2"/>
    </row>
    <row r="2" spans="1:8">
      <c r="A2" s="3"/>
      <c r="B2" s="3"/>
      <c r="C2" s="4"/>
      <c r="D2" s="4"/>
      <c r="E2" s="4"/>
      <c r="F2" s="4"/>
      <c r="G2" s="4"/>
      <c r="H2" s="5"/>
    </row>
    <row r="3" spans="2:8">
      <c r="B3" s="6" t="s">
        <v>2</v>
      </c>
      <c r="C3" s="7" t="s">
        <v>405</v>
      </c>
      <c r="D3" s="7"/>
      <c r="E3" s="8" t="s">
        <v>4</v>
      </c>
      <c r="F3" s="8"/>
      <c r="G3" s="9"/>
      <c r="H3" s="10" t="s">
        <v>406</v>
      </c>
    </row>
    <row r="4" spans="2:8">
      <c r="B4" s="6" t="s">
        <v>6</v>
      </c>
      <c r="C4" s="7" t="s">
        <v>407</v>
      </c>
      <c r="D4" s="7"/>
      <c r="E4" s="8" t="s">
        <v>8</v>
      </c>
      <c r="F4" s="8"/>
      <c r="G4" s="9"/>
      <c r="H4" s="11"/>
    </row>
    <row r="5" spans="2:8">
      <c r="B5" s="12" t="s">
        <v>10</v>
      </c>
      <c r="C5" s="7" t="str">
        <f>C4&amp;"_"&amp;"Test Report"&amp;"_"&amp;"vx.x"</f>
        <v>KH_HUE_T07_Test Report_vx.x</v>
      </c>
      <c r="D5" s="7"/>
      <c r="E5" s="8" t="s">
        <v>12</v>
      </c>
      <c r="F5" s="8"/>
      <c r="G5" s="9"/>
      <c r="H5" s="13">
        <v>42666</v>
      </c>
    </row>
    <row r="6" spans="1:8">
      <c r="A6" s="3"/>
      <c r="B6" s="12" t="s">
        <v>408</v>
      </c>
      <c r="C6" s="14" t="s">
        <v>409</v>
      </c>
      <c r="D6" s="15"/>
      <c r="E6" s="15"/>
      <c r="F6" s="15"/>
      <c r="G6" s="15"/>
      <c r="H6" s="15"/>
    </row>
    <row r="7" spans="1:8">
      <c r="A7" s="3"/>
      <c r="B7" s="16"/>
      <c r="C7" s="17"/>
      <c r="D7" s="4"/>
      <c r="E7" s="4"/>
      <c r="F7" s="4"/>
      <c r="G7" s="4"/>
      <c r="H7" s="5"/>
    </row>
    <row r="8" spans="2:8">
      <c r="B8" s="16"/>
      <c r="C8" s="17"/>
      <c r="D8" s="4"/>
      <c r="E8" s="4"/>
      <c r="F8" s="4"/>
      <c r="G8" s="4"/>
      <c r="H8" s="5"/>
    </row>
    <row r="9" spans="3:3">
      <c r="C9" s="242" t="s">
        <v>410</v>
      </c>
    </row>
    <row r="10" spans="1:8">
      <c r="A10" s="18"/>
      <c r="B10" s="19" t="s">
        <v>411</v>
      </c>
      <c r="C10" s="20" t="s">
        <v>412</v>
      </c>
      <c r="D10" s="21" t="s">
        <v>93</v>
      </c>
      <c r="E10" s="20" t="s">
        <v>95</v>
      </c>
      <c r="F10" s="20" t="s">
        <v>98</v>
      </c>
      <c r="G10" s="22" t="s">
        <v>102</v>
      </c>
      <c r="H10" s="23" t="s">
        <v>413</v>
      </c>
    </row>
    <row r="11" spans="1:9">
      <c r="A11" s="18"/>
      <c r="B11" s="24">
        <v>1</v>
      </c>
      <c r="C11" s="25" t="str">
        <f>'[1]1.Login-logout'!B2</f>
        <v>Login_logout</v>
      </c>
      <c r="D11" s="26">
        <f>'[1]1.Login-logout'!A6</f>
        <v>0</v>
      </c>
      <c r="E11" s="26">
        <f>'[1]1.Login-logout'!B6</f>
        <v>0</v>
      </c>
      <c r="F11" s="26">
        <f>'[1]1.Login-logout'!C6</f>
        <v>17</v>
      </c>
      <c r="G11" s="26">
        <f>'[1]1.Login-logout'!D6</f>
        <v>0</v>
      </c>
      <c r="H11" s="26">
        <f>'[1]1.Login-logout'!E6</f>
        <v>17</v>
      </c>
      <c r="I11" s="1" t="s">
        <v>414</v>
      </c>
    </row>
    <row r="12" spans="1:9">
      <c r="A12" s="18"/>
      <c r="B12" s="24">
        <v>2</v>
      </c>
      <c r="C12" s="25" t="str">
        <f t="shared" ref="C12:C17" si="0">I12&amp;"'!B2"</f>
        <v>2.organisation'!B2</v>
      </c>
      <c r="D12" s="26" t="e">
        <f>#REF!</f>
        <v>#REF!</v>
      </c>
      <c r="E12" s="26" t="e">
        <f>#REF!</f>
        <v>#REF!</v>
      </c>
      <c r="F12" s="26" t="e">
        <f>#REF!</f>
        <v>#REF!</v>
      </c>
      <c r="G12" s="27" t="e">
        <f>#REF!</f>
        <v>#REF!</v>
      </c>
      <c r="H12" s="28" t="e">
        <f>#REF!</f>
        <v>#REF!</v>
      </c>
      <c r="I12" s="1" t="s">
        <v>415</v>
      </c>
    </row>
    <row r="13" spans="1:9">
      <c r="A13" s="18"/>
      <c r="B13" s="24">
        <v>3</v>
      </c>
      <c r="C13" s="25" t="str">
        <f t="shared" si="0"/>
        <v>3.service'!B2</v>
      </c>
      <c r="D13" s="26" t="e">
        <f>#REF!</f>
        <v>#REF!</v>
      </c>
      <c r="E13" s="26" t="e">
        <f>#REF!</f>
        <v>#REF!</v>
      </c>
      <c r="F13" s="26" t="e">
        <f>#REF!</f>
        <v>#REF!</v>
      </c>
      <c r="G13" s="27" t="e">
        <f>#REF!</f>
        <v>#REF!</v>
      </c>
      <c r="H13" s="28" t="e">
        <f>#REF!</f>
        <v>#REF!</v>
      </c>
      <c r="I13" s="1" t="s">
        <v>416</v>
      </c>
    </row>
    <row r="14" spans="1:9">
      <c r="A14" s="18"/>
      <c r="B14" s="24">
        <v>4</v>
      </c>
      <c r="C14" s="25" t="str">
        <f t="shared" si="0"/>
        <v>4.programe'!B2</v>
      </c>
      <c r="D14" s="26" t="e">
        <f>#REF!</f>
        <v>#REF!</v>
      </c>
      <c r="E14" s="26" t="e">
        <f>#REF!</f>
        <v>#REF!</v>
      </c>
      <c r="F14" s="26" t="e">
        <f>#REF!</f>
        <v>#REF!</v>
      </c>
      <c r="G14" s="27" t="e">
        <f>#REF!</f>
        <v>#REF!</v>
      </c>
      <c r="H14" s="28" t="e">
        <f>#REF!</f>
        <v>#REF!</v>
      </c>
      <c r="I14" s="1" t="s">
        <v>417</v>
      </c>
    </row>
    <row r="15" spans="1:9">
      <c r="A15" s="18"/>
      <c r="B15" s="24">
        <v>5</v>
      </c>
      <c r="C15" s="25" t="str">
        <f t="shared" si="0"/>
        <v>5. premise'!B2</v>
      </c>
      <c r="D15" s="26" t="e">
        <f>#REF!</f>
        <v>#REF!</v>
      </c>
      <c r="E15" s="26" t="e">
        <f>#REF!</f>
        <v>#REF!</v>
      </c>
      <c r="F15" s="26" t="e">
        <f>#REF!</f>
        <v>#REF!</v>
      </c>
      <c r="G15" s="27" t="e">
        <f>#REF!</f>
        <v>#REF!</v>
      </c>
      <c r="H15" s="28" t="e">
        <f>#REF!</f>
        <v>#REF!</v>
      </c>
      <c r="I15" s="1" t="s">
        <v>418</v>
      </c>
    </row>
    <row r="16" spans="1:9">
      <c r="A16" s="18"/>
      <c r="B16" s="24">
        <v>6</v>
      </c>
      <c r="C16" s="25" t="str">
        <f t="shared" si="0"/>
        <v>6.Geography'!B2</v>
      </c>
      <c r="D16" s="26" t="e">
        <f>#REF!</f>
        <v>#REF!</v>
      </c>
      <c r="E16" s="26" t="e">
        <f>#REF!</f>
        <v>#REF!</v>
      </c>
      <c r="F16" s="26" t="e">
        <f>#REF!</f>
        <v>#REF!</v>
      </c>
      <c r="G16" s="27" t="e">
        <f>#REF!</f>
        <v>#REF!</v>
      </c>
      <c r="H16" s="28" t="e">
        <f>#REF!</f>
        <v>#REF!</v>
      </c>
      <c r="I16" s="1" t="s">
        <v>419</v>
      </c>
    </row>
    <row r="17" spans="1:9">
      <c r="A17" s="18"/>
      <c r="B17" s="24">
        <v>7</v>
      </c>
      <c r="C17" s="25" t="str">
        <f t="shared" si="0"/>
        <v>7.Search'!B2</v>
      </c>
      <c r="D17" s="26" t="e">
        <f>#REF!</f>
        <v>#REF!</v>
      </c>
      <c r="E17" s="26" t="e">
        <f>#REF!</f>
        <v>#REF!</v>
      </c>
      <c r="F17" s="26" t="e">
        <f>#REF!</f>
        <v>#REF!</v>
      </c>
      <c r="G17" s="27" t="e">
        <f>#REF!</f>
        <v>#REF!</v>
      </c>
      <c r="H17" s="28" t="e">
        <f>#REF!</f>
        <v>#REF!</v>
      </c>
      <c r="I17" s="1" t="s">
        <v>420</v>
      </c>
    </row>
    <row r="18" spans="1:8">
      <c r="A18" s="18"/>
      <c r="B18" s="24">
        <v>8</v>
      </c>
      <c r="C18" s="25"/>
      <c r="D18" s="26" t="e">
        <f>#REF!</f>
        <v>#REF!</v>
      </c>
      <c r="E18" s="26" t="e">
        <f>#REF!</f>
        <v>#REF!</v>
      </c>
      <c r="F18" s="26" t="e">
        <f>#REF!</f>
        <v>#REF!</v>
      </c>
      <c r="G18" s="27" t="e">
        <f>#REF!</f>
        <v>#REF!</v>
      </c>
      <c r="H18" s="28" t="e">
        <f>#REF!</f>
        <v>#REF!</v>
      </c>
    </row>
    <row r="19" spans="1:8">
      <c r="A19" s="18"/>
      <c r="B19" s="24">
        <v>9</v>
      </c>
      <c r="C19" s="25"/>
      <c r="D19" s="26" t="e">
        <f>#REF!</f>
        <v>#REF!</v>
      </c>
      <c r="E19" s="26" t="e">
        <f>#REF!</f>
        <v>#REF!</v>
      </c>
      <c r="F19" s="26" t="e">
        <f>#REF!</f>
        <v>#REF!</v>
      </c>
      <c r="G19" s="27" t="e">
        <f>#REF!</f>
        <v>#REF!</v>
      </c>
      <c r="H19" s="28" t="e">
        <f>#REF!</f>
        <v>#REF!</v>
      </c>
    </row>
    <row r="20" spans="1:8">
      <c r="A20" s="18"/>
      <c r="B20" s="29"/>
      <c r="C20" s="30" t="s">
        <v>421</v>
      </c>
      <c r="D20" s="31" t="e">
        <f>SUM(D9:D19)</f>
        <v>#REF!</v>
      </c>
      <c r="E20" s="31" t="e">
        <f>SUM(E9:E19)</f>
        <v>#REF!</v>
      </c>
      <c r="F20" s="31" t="e">
        <f>SUM(F9:F19)</f>
        <v>#REF!</v>
      </c>
      <c r="G20" s="31" t="e">
        <f>SUM(G9:G19)</f>
        <v>#REF!</v>
      </c>
      <c r="H20" s="32" t="e">
        <f>SUM(H9:H19)</f>
        <v>#REF!</v>
      </c>
    </row>
    <row r="21" spans="2:8">
      <c r="B21" s="33"/>
      <c r="D21" s="34"/>
      <c r="E21" s="35"/>
      <c r="F21" s="35"/>
      <c r="G21" s="35"/>
      <c r="H21" s="35"/>
    </row>
    <row r="22" spans="3:8">
      <c r="C22" s="36" t="s">
        <v>422</v>
      </c>
      <c r="E22" s="37" t="e">
        <f>(D20+E20)*100/(H20-G20)</f>
        <v>#REF!</v>
      </c>
      <c r="F22" s="1" t="s">
        <v>423</v>
      </c>
      <c r="H22" s="38"/>
    </row>
    <row r="23" spans="3:8">
      <c r="C23" s="36" t="s">
        <v>424</v>
      </c>
      <c r="E23" s="37" t="e">
        <f>D20*100/(H20-G20)</f>
        <v>#REF!</v>
      </c>
      <c r="F23" s="1" t="s">
        <v>423</v>
      </c>
      <c r="H23" s="38"/>
    </row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5"/>
  <sheetViews>
    <sheetView workbookViewId="0">
      <selection activeCell="C32" sqref="C32"/>
    </sheetView>
  </sheetViews>
  <sheetFormatPr defaultColWidth="10.287037037037" defaultRowHeight="13.2" outlineLevelCol="5"/>
  <cols>
    <col min="1" max="1" width="1.57407407407407" style="1" customWidth="1"/>
    <col min="2" max="2" width="13.4259259259259" style="169" customWidth="1"/>
    <col min="3" max="3" width="43.287037037037" style="170" customWidth="1"/>
    <col min="4" max="4" width="34.8518518518519" style="170" customWidth="1"/>
    <col min="5" max="5" width="35.712962962963" style="170" customWidth="1"/>
    <col min="6" max="6" width="42.712962962963" style="170" customWidth="1"/>
    <col min="7" max="16384" width="10.287037037037" style="1"/>
  </cols>
  <sheetData>
    <row r="1" ht="24.6" spans="2:5">
      <c r="B1" s="171"/>
      <c r="D1" s="172" t="s">
        <v>43</v>
      </c>
      <c r="E1" s="173"/>
    </row>
    <row r="2" spans="2:5">
      <c r="B2" s="171"/>
      <c r="D2" s="174"/>
      <c r="E2" s="174"/>
    </row>
    <row r="3" spans="2:6">
      <c r="B3" s="175" t="s">
        <v>2</v>
      </c>
      <c r="C3" s="175"/>
      <c r="D3" s="7" t="str">
        <f>[1]Cover!C4</f>
        <v>HỆ THỐNG SERVICE DIRECTORY</v>
      </c>
      <c r="E3" s="7"/>
      <c r="F3" s="7"/>
    </row>
    <row r="4" spans="2:6">
      <c r="B4" s="175" t="s">
        <v>6</v>
      </c>
      <c r="C4" s="175"/>
      <c r="D4" s="7" t="str">
        <f>[1]Cover!C5</f>
        <v>SD_SOF303</v>
      </c>
      <c r="E4" s="7"/>
      <c r="F4" s="7"/>
    </row>
    <row r="5" s="166" customFormat="1" spans="2:6">
      <c r="B5" s="176" t="s">
        <v>44</v>
      </c>
      <c r="C5" s="176"/>
      <c r="D5" s="177" t="s">
        <v>45</v>
      </c>
      <c r="E5" s="177"/>
      <c r="F5" s="177"/>
    </row>
    <row r="6" spans="2:6">
      <c r="B6" s="178"/>
      <c r="C6" s="1"/>
      <c r="D6" s="1"/>
      <c r="E6" s="1"/>
      <c r="F6" s="1"/>
    </row>
    <row r="7" s="167" customFormat="1" spans="2:6">
      <c r="B7" s="179"/>
      <c r="C7" s="180"/>
      <c r="D7" s="180"/>
      <c r="E7" s="180"/>
      <c r="F7" s="180"/>
    </row>
    <row r="8" s="168" customFormat="1" spans="2:6">
      <c r="B8" s="181" t="s">
        <v>46</v>
      </c>
      <c r="C8" s="182" t="s">
        <v>47</v>
      </c>
      <c r="D8" s="182" t="s">
        <v>48</v>
      </c>
      <c r="E8" s="183" t="s">
        <v>49</v>
      </c>
      <c r="F8" s="184" t="s">
        <v>50</v>
      </c>
    </row>
    <row r="9" ht="14.4" spans="2:6">
      <c r="B9" s="185">
        <v>1</v>
      </c>
      <c r="C9" s="186" t="s">
        <v>51</v>
      </c>
      <c r="D9" s="231" t="s">
        <v>52</v>
      </c>
      <c r="E9" s="188"/>
      <c r="F9" s="189"/>
    </row>
    <row r="10" ht="14.4" spans="2:6">
      <c r="B10" s="185">
        <v>2</v>
      </c>
      <c r="C10" s="186" t="s">
        <v>53</v>
      </c>
      <c r="D10" s="187"/>
      <c r="E10" s="188"/>
      <c r="F10" s="189" t="s">
        <v>54</v>
      </c>
    </row>
    <row r="11" ht="14.4" spans="2:6">
      <c r="B11" s="185">
        <v>3</v>
      </c>
      <c r="C11" s="186"/>
      <c r="D11" s="187"/>
      <c r="E11" s="188"/>
      <c r="F11" s="189"/>
    </row>
    <row r="12" ht="14.4" spans="2:6">
      <c r="B12" s="185">
        <v>4</v>
      </c>
      <c r="C12" s="186"/>
      <c r="D12" s="187"/>
      <c r="E12" s="188"/>
      <c r="F12" s="189"/>
    </row>
    <row r="13" ht="14.4" spans="2:6">
      <c r="B13" s="185">
        <v>5</v>
      </c>
      <c r="C13" s="186"/>
      <c r="D13" s="187"/>
      <c r="E13" s="190"/>
      <c r="F13" s="189"/>
    </row>
    <row r="14" ht="14.4" spans="2:6">
      <c r="B14" s="185">
        <v>6</v>
      </c>
      <c r="C14" s="186"/>
      <c r="D14" s="187"/>
      <c r="E14" s="190"/>
      <c r="F14" s="189"/>
    </row>
    <row r="15" ht="14.4" spans="2:6">
      <c r="B15" s="185">
        <v>7</v>
      </c>
      <c r="C15" s="191"/>
      <c r="D15" s="232" t="s">
        <v>55</v>
      </c>
      <c r="E15" s="193"/>
      <c r="F15" s="194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1.Login-logout'!A1" display="1.Login-logout'!A1"/>
    <hyperlink ref="D15" location="'7.Search'!A1" display="7.TimKiem'!A1"/>
  </hyperlink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B13" sqref="B13:B18"/>
    </sheetView>
  </sheetViews>
  <sheetFormatPr defaultColWidth="10.287037037037" defaultRowHeight="13.8" outlineLevelCol="5"/>
  <cols>
    <col min="1" max="1" width="21" style="148" customWidth="1"/>
    <col min="2" max="2" width="38.712962962963" style="148" customWidth="1"/>
    <col min="3" max="3" width="52.5740740740741" style="148" customWidth="1"/>
    <col min="4" max="16384" width="10.287037037037" style="148"/>
  </cols>
  <sheetData>
    <row r="1" s="146" customFormat="1" ht="24.6" spans="1:3">
      <c r="A1" s="149"/>
      <c r="B1" s="150"/>
      <c r="C1" s="151" t="s">
        <v>56</v>
      </c>
    </row>
    <row r="2" s="146" customFormat="1" ht="13.2" spans="1:3">
      <c r="A2" s="149"/>
      <c r="B2" s="150"/>
      <c r="C2" s="152"/>
    </row>
    <row r="3" s="146" customFormat="1" ht="13.2" spans="1:3">
      <c r="A3" s="153" t="s">
        <v>2</v>
      </c>
      <c r="B3" s="153"/>
      <c r="C3" s="154" t="str">
        <f>[1]Cover!C4</f>
        <v>HỆ THỐNG SERVICE DIRECTORY</v>
      </c>
    </row>
    <row r="4" s="146" customFormat="1" ht="13.2" spans="1:3">
      <c r="A4" s="153" t="s">
        <v>6</v>
      </c>
      <c r="B4" s="153"/>
      <c r="C4" s="154" t="str">
        <f>[1]Cover!C5</f>
        <v>SD_SOF303</v>
      </c>
    </row>
    <row r="5" s="147" customFormat="1" ht="13.2" spans="1:3">
      <c r="A5" s="155"/>
      <c r="B5" s="155"/>
      <c r="C5" s="156"/>
    </row>
    <row r="7" spans="1:3">
      <c r="A7" s="157" t="s">
        <v>57</v>
      </c>
      <c r="B7" s="157" t="s">
        <v>58</v>
      </c>
      <c r="C7" s="157" t="s">
        <v>59</v>
      </c>
    </row>
    <row r="8" spans="1:6">
      <c r="A8" s="157" t="s">
        <v>60</v>
      </c>
      <c r="B8" s="158"/>
      <c r="C8" s="159" t="s">
        <v>61</v>
      </c>
      <c r="F8" s="148" t="s">
        <v>62</v>
      </c>
    </row>
    <row r="9" spans="1:3">
      <c r="A9" s="157"/>
      <c r="B9" s="158"/>
      <c r="C9" s="159" t="s">
        <v>63</v>
      </c>
    </row>
    <row r="10" spans="1:3">
      <c r="A10" s="157"/>
      <c r="B10" s="158"/>
      <c r="C10" s="159" t="s">
        <v>51</v>
      </c>
    </row>
    <row r="11" spans="1:3">
      <c r="A11" s="157"/>
      <c r="B11" s="158"/>
      <c r="C11" s="159" t="s">
        <v>64</v>
      </c>
    </row>
    <row r="12" spans="1:3">
      <c r="A12" s="157"/>
      <c r="B12" s="158"/>
      <c r="C12" s="159" t="s">
        <v>65</v>
      </c>
    </row>
    <row r="13" spans="1:4">
      <c r="A13" s="157" t="s">
        <v>66</v>
      </c>
      <c r="B13" s="160" t="s">
        <v>67</v>
      </c>
      <c r="C13" s="161" t="s">
        <v>68</v>
      </c>
      <c r="D13" s="162" t="s">
        <v>69</v>
      </c>
    </row>
    <row r="14" spans="1:4">
      <c r="A14" s="157"/>
      <c r="B14" s="163"/>
      <c r="C14" s="164"/>
      <c r="D14" s="162" t="s">
        <v>70</v>
      </c>
    </row>
    <row r="15" spans="1:4">
      <c r="A15" s="157"/>
      <c r="B15" s="163"/>
      <c r="C15" s="159" t="s">
        <v>71</v>
      </c>
      <c r="D15" s="162" t="s">
        <v>72</v>
      </c>
    </row>
    <row r="16" spans="1:4">
      <c r="A16" s="157"/>
      <c r="B16" s="163"/>
      <c r="C16" s="159" t="s">
        <v>73</v>
      </c>
      <c r="D16" s="162" t="s">
        <v>74</v>
      </c>
    </row>
    <row r="17" spans="1:4">
      <c r="A17" s="157"/>
      <c r="B17" s="163"/>
      <c r="C17" s="159" t="s">
        <v>75</v>
      </c>
      <c r="D17" s="162" t="s">
        <v>76</v>
      </c>
    </row>
    <row r="18" spans="1:4">
      <c r="A18" s="157"/>
      <c r="B18" s="165"/>
      <c r="C18" s="148" t="s">
        <v>77</v>
      </c>
      <c r="D18" s="162" t="s">
        <v>78</v>
      </c>
    </row>
    <row r="19" spans="1:3">
      <c r="A19" s="157"/>
      <c r="B19" s="158" t="s">
        <v>79</v>
      </c>
      <c r="C19" s="159"/>
    </row>
    <row r="20" spans="1:3">
      <c r="A20" s="157"/>
      <c r="B20" s="158" t="s">
        <v>80</v>
      </c>
      <c r="C20" s="159"/>
    </row>
    <row r="21" spans="1:3">
      <c r="A21" s="157"/>
      <c r="B21" s="158" t="s">
        <v>81</v>
      </c>
      <c r="C21" s="159"/>
    </row>
    <row r="22" spans="1:3">
      <c r="A22" s="157"/>
      <c r="B22" s="158" t="s">
        <v>82</v>
      </c>
      <c r="C22" s="159"/>
    </row>
    <row r="23" spans="1:3">
      <c r="A23" s="157"/>
      <c r="B23" s="158" t="s">
        <v>83</v>
      </c>
      <c r="C23" s="159"/>
    </row>
    <row r="24" spans="1:3">
      <c r="A24" s="157"/>
      <c r="B24" s="158" t="s">
        <v>84</v>
      </c>
      <c r="C24" s="159"/>
    </row>
    <row r="25" spans="1:3">
      <c r="A25" s="157"/>
      <c r="B25" s="158" t="s">
        <v>85</v>
      </c>
      <c r="C25" s="159" t="s">
        <v>86</v>
      </c>
    </row>
  </sheetData>
  <mergeCells count="3">
    <mergeCell ref="A13:A25"/>
    <mergeCell ref="B13:B18"/>
    <mergeCell ref="C13:C14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5"/>
  <sheetViews>
    <sheetView workbookViewId="0">
      <selection activeCell="C30" sqref="C30"/>
    </sheetView>
  </sheetViews>
  <sheetFormatPr defaultColWidth="9" defaultRowHeight="14.4" outlineLevelCol="7"/>
  <sheetData>
    <row r="3" spans="1:1">
      <c r="A3" s="145" t="s">
        <v>87</v>
      </c>
    </row>
    <row r="5" spans="1:1">
      <c r="A5" t="s">
        <v>88</v>
      </c>
    </row>
    <row r="19" spans="8:8">
      <c r="H19" t="s">
        <v>89</v>
      </c>
    </row>
    <row r="25" spans="1:1">
      <c r="A25" t="s">
        <v>90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zoomScale="87" zoomScaleNormal="87" topLeftCell="A31" workbookViewId="0">
      <selection activeCell="C19" sqref="C19"/>
    </sheetView>
  </sheetViews>
  <sheetFormatPr defaultColWidth="10.287037037037" defaultRowHeight="13.2"/>
  <cols>
    <col min="1" max="1" width="20.287037037037" style="42" customWidth="1"/>
    <col min="2" max="2" width="27.287037037037" style="42" customWidth="1"/>
    <col min="3" max="4" width="41.4259259259259" style="42" customWidth="1"/>
    <col min="5" max="5" width="21.712962962963" style="42" customWidth="1"/>
    <col min="6" max="6" width="45.8518518518519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92</v>
      </c>
      <c r="C2" s="48"/>
      <c r="D2" s="48"/>
      <c r="E2" s="48"/>
      <c r="F2" s="49"/>
      <c r="G2" s="48"/>
      <c r="H2" s="48"/>
      <c r="I2" s="95"/>
      <c r="O2" s="96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7"/>
      <c r="O3" s="98" t="s">
        <v>95</v>
      </c>
    </row>
    <row r="4" ht="26.4" spans="1:15">
      <c r="A4" s="50" t="s">
        <v>96</v>
      </c>
      <c r="B4" s="51" t="s">
        <v>97</v>
      </c>
      <c r="C4" s="52"/>
      <c r="D4" s="52"/>
      <c r="E4" s="52"/>
      <c r="F4" s="52"/>
      <c r="G4" s="52"/>
      <c r="H4" s="52"/>
      <c r="I4" s="97"/>
      <c r="O4" s="99" t="s">
        <v>98</v>
      </c>
    </row>
    <row r="5" ht="15" customHeight="1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0"/>
      <c r="K5" s="101">
        <f ca="1">NOW()</f>
        <v>43995.5262268518</v>
      </c>
      <c r="L5" s="102"/>
      <c r="O5" s="42" t="s">
        <v>102</v>
      </c>
    </row>
    <row r="6" ht="15.75" customHeight="1" spans="1:9">
      <c r="A6" s="61">
        <f>COUNTIF(I10:I978,"Pass")</f>
        <v>0</v>
      </c>
      <c r="B6" s="62">
        <f>COUNTIF(I12:I978,"Fail")</f>
        <v>0</v>
      </c>
      <c r="C6" s="63">
        <f>G6-E6-B6-A6</f>
        <v>15</v>
      </c>
      <c r="D6" s="64"/>
      <c r="E6" s="63">
        <f>COUNTIF(I$12:I$978,"N/A")</f>
        <v>0</v>
      </c>
      <c r="F6" s="64"/>
      <c r="G6" s="65">
        <f>COUNTA(A12:A978)</f>
        <v>15</v>
      </c>
      <c r="H6" s="66"/>
      <c r="I6" s="103"/>
    </row>
    <row r="7" spans="1:9">
      <c r="A7" s="67"/>
      <c r="B7" s="68"/>
      <c r="C7" s="69"/>
      <c r="D7" s="70"/>
      <c r="E7" s="133"/>
      <c r="F7" s="72"/>
      <c r="G7" s="73"/>
      <c r="H7" s="74"/>
      <c r="I7" s="104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5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37"/>
      <c r="K9" s="107"/>
    </row>
    <row r="10" s="40" customFormat="1" ht="92.4" spans="1:11">
      <c r="A10" s="88" t="s">
        <v>116</v>
      </c>
      <c r="B10" s="141"/>
      <c r="C10" s="88" t="s">
        <v>117</v>
      </c>
      <c r="D10" s="233" t="s">
        <v>118</v>
      </c>
      <c r="E10" s="89"/>
      <c r="F10" s="86" t="s">
        <v>119</v>
      </c>
      <c r="G10" s="123"/>
      <c r="H10" s="87"/>
      <c r="I10" s="127"/>
      <c r="J10" s="128"/>
      <c r="K10" s="121"/>
    </row>
    <row r="11" s="40" customFormat="1" ht="105.6" spans="1:11">
      <c r="A11" s="88" t="s">
        <v>120</v>
      </c>
      <c r="C11" s="88" t="s">
        <v>121</v>
      </c>
      <c r="D11" s="233" t="s">
        <v>122</v>
      </c>
      <c r="E11" s="89"/>
      <c r="F11" s="234" t="s">
        <v>123</v>
      </c>
      <c r="G11" s="123"/>
      <c r="H11" s="91"/>
      <c r="I11" s="129"/>
      <c r="J11" s="130"/>
      <c r="K11" s="121"/>
    </row>
    <row r="12" s="41" customFormat="1" ht="118.8" spans="1:9">
      <c r="A12" s="92" t="s">
        <v>124</v>
      </c>
      <c r="C12" s="92" t="s">
        <v>125</v>
      </c>
      <c r="D12" s="235" t="s">
        <v>126</v>
      </c>
      <c r="E12" s="117"/>
      <c r="F12" s="112" t="s">
        <v>127</v>
      </c>
      <c r="G12" s="124"/>
      <c r="H12" s="118"/>
      <c r="I12" s="131"/>
    </row>
    <row r="13" s="40" customFormat="1" ht="52.8" spans="1:9">
      <c r="A13" s="88" t="s">
        <v>128</v>
      </c>
      <c r="C13" s="88" t="s">
        <v>129</v>
      </c>
      <c r="D13" s="233" t="s">
        <v>130</v>
      </c>
      <c r="E13" s="119"/>
      <c r="F13" s="236" t="s">
        <v>131</v>
      </c>
      <c r="G13" s="125"/>
      <c r="H13" s="120"/>
      <c r="I13" s="129"/>
    </row>
    <row r="14" s="40" customFormat="1" ht="92.4" spans="1:9">
      <c r="A14" s="92" t="s">
        <v>132</v>
      </c>
      <c r="C14" s="88" t="s">
        <v>133</v>
      </c>
      <c r="D14" s="233" t="s">
        <v>134</v>
      </c>
      <c r="E14" s="119"/>
      <c r="F14" s="236" t="s">
        <v>135</v>
      </c>
      <c r="G14" s="126"/>
      <c r="H14" s="120"/>
      <c r="I14" s="129"/>
    </row>
    <row r="15" s="40" customFormat="1" ht="92.4" spans="1:9">
      <c r="A15" s="88" t="s">
        <v>136</v>
      </c>
      <c r="C15" s="82" t="s">
        <v>137</v>
      </c>
      <c r="D15" s="233" t="s">
        <v>138</v>
      </c>
      <c r="E15" s="119"/>
      <c r="F15" s="236" t="s">
        <v>135</v>
      </c>
      <c r="G15" s="126"/>
      <c r="H15" s="120"/>
      <c r="I15" s="129"/>
    </row>
    <row r="16" s="40" customFormat="1" ht="92.4" spans="1:6">
      <c r="A16" s="92" t="s">
        <v>139</v>
      </c>
      <c r="C16" s="82" t="s">
        <v>140</v>
      </c>
      <c r="D16" s="233" t="s">
        <v>141</v>
      </c>
      <c r="F16" s="236" t="s">
        <v>131</v>
      </c>
    </row>
    <row r="17" s="40" customFormat="1" ht="92.4" spans="1:11">
      <c r="A17" s="88" t="s">
        <v>142</v>
      </c>
      <c r="C17" s="82" t="s">
        <v>143</v>
      </c>
      <c r="D17" s="233" t="s">
        <v>144</v>
      </c>
      <c r="E17" s="142"/>
      <c r="F17" s="236" t="s">
        <v>131</v>
      </c>
      <c r="G17" s="132"/>
      <c r="H17" s="143"/>
      <c r="I17" s="129"/>
      <c r="J17" s="142"/>
      <c r="K17" s="121"/>
    </row>
    <row r="18" s="40" customFormat="1" ht="92.4" spans="1:11">
      <c r="A18" s="92" t="s">
        <v>145</v>
      </c>
      <c r="C18" s="82" t="s">
        <v>146</v>
      </c>
      <c r="D18" s="233" t="s">
        <v>147</v>
      </c>
      <c r="E18" s="142"/>
      <c r="F18" s="236" t="s">
        <v>131</v>
      </c>
      <c r="G18" s="132"/>
      <c r="H18" s="143"/>
      <c r="I18" s="129"/>
      <c r="J18" s="142"/>
      <c r="K18" s="121"/>
    </row>
    <row r="19" s="40" customFormat="1" ht="39.6" spans="1:11">
      <c r="A19" s="88" t="s">
        <v>148</v>
      </c>
      <c r="C19" s="82" t="s">
        <v>149</v>
      </c>
      <c r="D19" s="233" t="s">
        <v>150</v>
      </c>
      <c r="E19" s="142"/>
      <c r="F19" s="123" t="s">
        <v>151</v>
      </c>
      <c r="G19" s="132"/>
      <c r="H19" s="143"/>
      <c r="I19" s="129"/>
      <c r="J19" s="142"/>
      <c r="K19" s="121"/>
    </row>
    <row r="20" s="40" customFormat="1" ht="118.8" spans="1:11">
      <c r="A20" s="92" t="s">
        <v>152</v>
      </c>
      <c r="C20" s="82" t="s">
        <v>153</v>
      </c>
      <c r="D20" s="233" t="s">
        <v>154</v>
      </c>
      <c r="E20" s="142"/>
      <c r="F20" s="123" t="s">
        <v>155</v>
      </c>
      <c r="G20" s="132"/>
      <c r="H20" s="143"/>
      <c r="I20" s="129"/>
      <c r="J20" s="142"/>
      <c r="K20" s="121"/>
    </row>
    <row r="21" s="40" customFormat="1" ht="118.8" spans="1:11">
      <c r="A21" s="88" t="s">
        <v>156</v>
      </c>
      <c r="C21" s="82" t="s">
        <v>157</v>
      </c>
      <c r="D21" s="233" t="s">
        <v>158</v>
      </c>
      <c r="E21" s="142"/>
      <c r="F21" s="123" t="s">
        <v>159</v>
      </c>
      <c r="G21" s="132"/>
      <c r="H21" s="143"/>
      <c r="I21" s="129"/>
      <c r="J21" s="142"/>
      <c r="K21" s="121"/>
    </row>
    <row r="22" s="40" customFormat="1" ht="105.6" spans="1:11">
      <c r="A22" s="92" t="s">
        <v>160</v>
      </c>
      <c r="C22" s="82" t="s">
        <v>161</v>
      </c>
      <c r="D22" s="233" t="s">
        <v>162</v>
      </c>
      <c r="E22" s="142"/>
      <c r="F22" s="123" t="s">
        <v>163</v>
      </c>
      <c r="G22" s="132"/>
      <c r="H22" s="143"/>
      <c r="I22" s="129"/>
      <c r="J22" s="142"/>
      <c r="K22" s="121"/>
    </row>
    <row r="23" s="40" customFormat="1" ht="118.8" spans="1:11">
      <c r="A23" s="88" t="s">
        <v>164</v>
      </c>
      <c r="C23" s="82" t="s">
        <v>165</v>
      </c>
      <c r="D23" s="233" t="s">
        <v>166</v>
      </c>
      <c r="E23" s="142"/>
      <c r="F23" s="123" t="s">
        <v>163</v>
      </c>
      <c r="G23" s="132"/>
      <c r="H23" s="143"/>
      <c r="I23" s="129"/>
      <c r="J23" s="142"/>
      <c r="K23" s="121"/>
    </row>
    <row r="24" s="40" customFormat="1" ht="118.8" spans="1:11">
      <c r="A24" s="92" t="s">
        <v>167</v>
      </c>
      <c r="C24" s="82" t="s">
        <v>168</v>
      </c>
      <c r="D24" s="233" t="s">
        <v>169</v>
      </c>
      <c r="E24" s="142"/>
      <c r="F24" s="123" t="s">
        <v>170</v>
      </c>
      <c r="G24" s="132"/>
      <c r="H24" s="143"/>
      <c r="I24" s="129"/>
      <c r="J24" s="142"/>
      <c r="K24" s="121"/>
    </row>
    <row r="25" s="40" customFormat="1" ht="118.8" spans="1:11">
      <c r="A25" s="88" t="s">
        <v>171</v>
      </c>
      <c r="C25" s="82" t="s">
        <v>172</v>
      </c>
      <c r="D25" s="233" t="s">
        <v>173</v>
      </c>
      <c r="E25" s="142"/>
      <c r="F25" s="123" t="s">
        <v>174</v>
      </c>
      <c r="G25" s="132"/>
      <c r="H25" s="143"/>
      <c r="I25" s="129"/>
      <c r="J25" s="142"/>
      <c r="K25" s="121"/>
    </row>
    <row r="26" s="40" customFormat="1" ht="118.8" spans="1:11">
      <c r="A26" s="92" t="s">
        <v>175</v>
      </c>
      <c r="C26" s="82" t="s">
        <v>176</v>
      </c>
      <c r="D26" s="233" t="s">
        <v>177</v>
      </c>
      <c r="E26" s="142"/>
      <c r="F26" s="123" t="s">
        <v>174</v>
      </c>
      <c r="G26" s="132"/>
      <c r="H26" s="143"/>
      <c r="I26" s="129"/>
      <c r="J26" s="142"/>
      <c r="K26" s="121"/>
    </row>
    <row r="27" spans="3:3">
      <c r="C27" s="144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15 I17:I26">
      <formula1>$O$2:$O$6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zoomScale="91" zoomScaleNormal="91" topLeftCell="A8" workbookViewId="0">
      <selection activeCell="D11" sqref="D11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5.5740740740741" style="42" customWidth="1"/>
    <col min="5" max="5" width="18.712962962963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178</v>
      </c>
      <c r="C2" s="48"/>
      <c r="D2" s="48"/>
      <c r="E2" s="48"/>
      <c r="F2" s="49"/>
      <c r="G2" s="48"/>
      <c r="H2" s="48"/>
      <c r="I2" s="95"/>
      <c r="O2" s="96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7"/>
      <c r="O3" s="98" t="s">
        <v>95</v>
      </c>
    </row>
    <row r="4" ht="26.4" spans="1:15">
      <c r="A4" s="50" t="s">
        <v>96</v>
      </c>
      <c r="B4" s="51" t="s">
        <v>97</v>
      </c>
      <c r="C4" s="52"/>
      <c r="D4" s="52"/>
      <c r="E4" s="52"/>
      <c r="F4" s="52"/>
      <c r="G4" s="52"/>
      <c r="H4" s="52"/>
      <c r="I4" s="97"/>
      <c r="O4" s="99" t="s">
        <v>98</v>
      </c>
    </row>
    <row r="5" ht="15" customHeight="1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0"/>
      <c r="K5" s="101">
        <f ca="1">NOW()</f>
        <v>43995.5262268518</v>
      </c>
      <c r="L5" s="102"/>
      <c r="O5" s="42" t="s">
        <v>102</v>
      </c>
    </row>
    <row r="6" ht="15.75" customHeight="1" spans="1:9">
      <c r="A6" s="61">
        <f>COUNTIF(I10:I973,"Pass")</f>
        <v>0</v>
      </c>
      <c r="B6" s="62">
        <f>COUNTIF(I15:I973,"Fail")</f>
        <v>0</v>
      </c>
      <c r="C6" s="63">
        <f>G6-E6-B6-A6</f>
        <v>7</v>
      </c>
      <c r="D6" s="64"/>
      <c r="E6" s="63">
        <f>COUNTIF(I$15:I$973,"N/A")</f>
        <v>0</v>
      </c>
      <c r="F6" s="64"/>
      <c r="G6" s="65">
        <f>COUNTA(A15:A973)</f>
        <v>7</v>
      </c>
      <c r="H6" s="66"/>
      <c r="I6" s="103"/>
    </row>
    <row r="7" spans="1:9">
      <c r="A7" s="67"/>
      <c r="B7" s="68"/>
      <c r="C7" s="69"/>
      <c r="D7" s="70"/>
      <c r="E7" s="133"/>
      <c r="F7" s="72"/>
      <c r="G7" s="73"/>
      <c r="H7" s="74"/>
      <c r="I7" s="104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5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37"/>
      <c r="K9" s="107"/>
    </row>
    <row r="10" s="40" customFormat="1" ht="118.8" spans="1:11">
      <c r="A10" s="88" t="s">
        <v>179</v>
      </c>
      <c r="B10" s="82"/>
      <c r="C10" s="82" t="s">
        <v>117</v>
      </c>
      <c r="D10" s="235" t="s">
        <v>180</v>
      </c>
      <c r="E10" s="89"/>
      <c r="F10" s="237" t="s">
        <v>181</v>
      </c>
      <c r="G10" s="123"/>
      <c r="H10" s="87"/>
      <c r="I10" s="127"/>
      <c r="J10" s="128"/>
      <c r="K10" s="121"/>
    </row>
    <row r="11" s="40" customFormat="1" ht="105.6" spans="1:11">
      <c r="A11" s="88" t="s">
        <v>182</v>
      </c>
      <c r="B11" s="82"/>
      <c r="C11" s="82" t="s">
        <v>183</v>
      </c>
      <c r="D11" s="235" t="s">
        <v>184</v>
      </c>
      <c r="E11" s="89"/>
      <c r="F11" s="237" t="s">
        <v>185</v>
      </c>
      <c r="G11" s="123"/>
      <c r="H11" s="87"/>
      <c r="I11" s="127"/>
      <c r="J11" s="128"/>
      <c r="K11" s="121"/>
    </row>
    <row r="12" s="40" customFormat="1" ht="92.4" spans="1:11">
      <c r="A12" s="88" t="s">
        <v>186</v>
      </c>
      <c r="B12" s="82"/>
      <c r="C12" s="88" t="s">
        <v>137</v>
      </c>
      <c r="D12" s="235" t="s">
        <v>187</v>
      </c>
      <c r="E12" s="89"/>
      <c r="F12" s="237" t="s">
        <v>131</v>
      </c>
      <c r="G12" s="123"/>
      <c r="H12" s="87"/>
      <c r="I12" s="127"/>
      <c r="J12" s="128"/>
      <c r="K12" s="121"/>
    </row>
    <row r="13" s="40" customFormat="1" ht="118.8" spans="1:11">
      <c r="A13" s="88" t="s">
        <v>188</v>
      </c>
      <c r="B13" s="82"/>
      <c r="C13" s="88" t="s">
        <v>189</v>
      </c>
      <c r="D13" s="235" t="s">
        <v>190</v>
      </c>
      <c r="E13" s="89"/>
      <c r="F13" s="237" t="s">
        <v>191</v>
      </c>
      <c r="G13" s="123"/>
      <c r="H13" s="87"/>
      <c r="I13" s="127"/>
      <c r="J13" s="128"/>
      <c r="K13" s="121"/>
    </row>
    <row r="14" s="40" customFormat="1" ht="92.4" spans="1:11">
      <c r="A14" s="88" t="s">
        <v>192</v>
      </c>
      <c r="B14" s="88"/>
      <c r="C14" s="88" t="s">
        <v>193</v>
      </c>
      <c r="D14" s="235" t="s">
        <v>194</v>
      </c>
      <c r="E14" s="89"/>
      <c r="F14" s="234" t="s">
        <v>131</v>
      </c>
      <c r="G14" s="123"/>
      <c r="H14" s="91"/>
      <c r="I14" s="129"/>
      <c r="J14" s="130"/>
      <c r="K14" s="121"/>
    </row>
    <row r="15" s="40" customFormat="1" ht="92.4" spans="1:9">
      <c r="A15" s="88" t="s">
        <v>195</v>
      </c>
      <c r="C15" s="92" t="s">
        <v>196</v>
      </c>
      <c r="D15" s="235" t="s">
        <v>197</v>
      </c>
      <c r="E15" s="119"/>
      <c r="F15" s="234" t="s">
        <v>131</v>
      </c>
      <c r="G15" s="125"/>
      <c r="H15" s="120"/>
      <c r="I15" s="129"/>
    </row>
    <row r="16" s="40" customFormat="1" ht="118.8" spans="1:9">
      <c r="A16" s="88" t="s">
        <v>198</v>
      </c>
      <c r="C16" s="88" t="s">
        <v>199</v>
      </c>
      <c r="D16" s="235" t="s">
        <v>200</v>
      </c>
      <c r="E16" s="119"/>
      <c r="F16" s="236" t="s">
        <v>155</v>
      </c>
      <c r="G16" s="126"/>
      <c r="H16" s="120"/>
      <c r="I16" s="129"/>
    </row>
    <row r="17" s="40" customFormat="1" ht="105.6" spans="1:9">
      <c r="A17" s="88" t="s">
        <v>201</v>
      </c>
      <c r="C17" s="88" t="s">
        <v>161</v>
      </c>
      <c r="D17" s="235" t="s">
        <v>202</v>
      </c>
      <c r="E17" s="119"/>
      <c r="F17" s="236" t="s">
        <v>203</v>
      </c>
      <c r="G17" s="126"/>
      <c r="H17" s="120"/>
      <c r="I17" s="129"/>
    </row>
    <row r="18" s="40" customFormat="1" ht="105.6" spans="1:9">
      <c r="A18" s="88" t="s">
        <v>204</v>
      </c>
      <c r="C18" s="82" t="s">
        <v>165</v>
      </c>
      <c r="D18" s="235" t="s">
        <v>205</v>
      </c>
      <c r="E18" s="119"/>
      <c r="F18" s="236" t="s">
        <v>203</v>
      </c>
      <c r="G18" s="126"/>
      <c r="H18" s="120"/>
      <c r="I18" s="129"/>
    </row>
    <row r="19" s="40" customFormat="1" ht="105.6" spans="1:9">
      <c r="A19" s="88" t="s">
        <v>206</v>
      </c>
      <c r="C19" s="88" t="s">
        <v>172</v>
      </c>
      <c r="D19" s="235" t="s">
        <v>207</v>
      </c>
      <c r="E19" s="119"/>
      <c r="F19" s="236" t="s">
        <v>174</v>
      </c>
      <c r="G19" s="126"/>
      <c r="H19" s="120"/>
      <c r="I19" s="129"/>
    </row>
    <row r="20" s="40" customFormat="1" ht="105.6" spans="1:9">
      <c r="A20" s="88" t="s">
        <v>208</v>
      </c>
      <c r="C20" s="88" t="s">
        <v>176</v>
      </c>
      <c r="D20" s="235" t="s">
        <v>209</v>
      </c>
      <c r="E20" s="119"/>
      <c r="F20" s="236" t="s">
        <v>174</v>
      </c>
      <c r="G20" s="126"/>
      <c r="H20" s="120"/>
      <c r="I20" s="129"/>
    </row>
    <row r="21" s="40" customFormat="1" ht="66" spans="1:9">
      <c r="A21" s="88" t="s">
        <v>210</v>
      </c>
      <c r="C21" s="88" t="s">
        <v>211</v>
      </c>
      <c r="D21" s="235" t="s">
        <v>212</v>
      </c>
      <c r="E21" s="119"/>
      <c r="F21" s="236" t="s">
        <v>213</v>
      </c>
      <c r="G21" s="126"/>
      <c r="H21" s="120"/>
      <c r="I21" s="129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21">
      <formula1>$O$2:$O$6</formula1>
    </dataValidation>
  </dataValidations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D17" sqref="D17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1.4259259259259" style="42" customWidth="1"/>
    <col min="5" max="5" width="20.1388888888889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214</v>
      </c>
      <c r="C2" s="48"/>
      <c r="D2" s="48"/>
      <c r="E2" s="48"/>
      <c r="F2" s="49"/>
      <c r="G2" s="48"/>
      <c r="H2" s="48"/>
      <c r="I2" s="95"/>
      <c r="O2" s="96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7"/>
      <c r="O3" s="98" t="s">
        <v>95</v>
      </c>
    </row>
    <row r="4" ht="26.4" spans="1:15">
      <c r="A4" s="50" t="s">
        <v>96</v>
      </c>
      <c r="B4" s="51" t="s">
        <v>97</v>
      </c>
      <c r="C4" s="52"/>
      <c r="D4" s="52"/>
      <c r="E4" s="52"/>
      <c r="F4" s="52"/>
      <c r="G4" s="52"/>
      <c r="H4" s="52"/>
      <c r="I4" s="97"/>
      <c r="O4" s="99" t="s">
        <v>98</v>
      </c>
    </row>
    <row r="5" ht="15" customHeight="1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0"/>
      <c r="K5" s="101">
        <f ca="1">NOW()</f>
        <v>43995.5262268518</v>
      </c>
      <c r="L5" s="102"/>
      <c r="O5" s="42" t="s">
        <v>102</v>
      </c>
    </row>
    <row r="6" ht="15.75" customHeight="1" spans="1:9">
      <c r="A6" s="61">
        <f>COUNTIF(I10:I972,"Pass")</f>
        <v>0</v>
      </c>
      <c r="B6" s="62">
        <f>COUNTIF(I12:I972,"Fail")</f>
        <v>0</v>
      </c>
      <c r="C6" s="63">
        <f>G6-E6-B6-A6</f>
        <v>5</v>
      </c>
      <c r="D6" s="64"/>
      <c r="E6" s="63">
        <f>COUNTIF(I$12:I$972,"N/A")</f>
        <v>0</v>
      </c>
      <c r="F6" s="64"/>
      <c r="G6" s="65">
        <f>COUNTA(A12:A972)</f>
        <v>5</v>
      </c>
      <c r="H6" s="66"/>
      <c r="I6" s="103"/>
    </row>
    <row r="7" spans="1:9">
      <c r="A7" s="67"/>
      <c r="B7" s="68"/>
      <c r="C7" s="69"/>
      <c r="D7" s="70"/>
      <c r="E7" s="133"/>
      <c r="F7" s="72"/>
      <c r="G7" s="73"/>
      <c r="H7" s="74"/>
      <c r="I7" s="104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5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37"/>
      <c r="K9" s="107"/>
    </row>
    <row r="10" s="132" customFormat="1" ht="52.8" spans="1:11">
      <c r="A10" s="88" t="s">
        <v>215</v>
      </c>
      <c r="B10" s="82"/>
      <c r="C10" s="88" t="s">
        <v>117</v>
      </c>
      <c r="D10" s="235" t="s">
        <v>216</v>
      </c>
      <c r="E10" s="89"/>
      <c r="F10" s="238" t="s">
        <v>217</v>
      </c>
      <c r="G10" s="123"/>
      <c r="H10" s="87"/>
      <c r="I10" s="127"/>
      <c r="J10" s="128"/>
      <c r="K10" s="121"/>
    </row>
    <row r="11" s="40" customFormat="1" ht="39.75" customHeight="1" spans="1:11">
      <c r="A11" s="88" t="s">
        <v>218</v>
      </c>
      <c r="B11" s="88"/>
      <c r="C11" s="88" t="s">
        <v>219</v>
      </c>
      <c r="D11" s="235" t="s">
        <v>220</v>
      </c>
      <c r="E11" s="89"/>
      <c r="F11" s="234" t="s">
        <v>221</v>
      </c>
      <c r="G11" s="123"/>
      <c r="H11" s="91"/>
      <c r="I11" s="129"/>
      <c r="J11" s="130"/>
      <c r="K11" s="121"/>
    </row>
    <row r="12" s="41" customFormat="1" ht="39.6" spans="1:9">
      <c r="A12" s="88" t="s">
        <v>222</v>
      </c>
      <c r="B12" s="92"/>
      <c r="C12" s="140" t="s">
        <v>223</v>
      </c>
      <c r="D12" s="235" t="s">
        <v>224</v>
      </c>
      <c r="E12" s="117"/>
      <c r="F12" s="234" t="s">
        <v>225</v>
      </c>
      <c r="G12" s="124"/>
      <c r="H12" s="118"/>
      <c r="I12" s="131"/>
    </row>
    <row r="13" s="40" customFormat="1" ht="39.6" spans="1:9">
      <c r="A13" s="88" t="s">
        <v>226</v>
      </c>
      <c r="C13" s="140" t="s">
        <v>227</v>
      </c>
      <c r="D13" s="235" t="s">
        <v>228</v>
      </c>
      <c r="E13" s="119"/>
      <c r="F13" s="234" t="s">
        <v>229</v>
      </c>
      <c r="G13" s="125"/>
      <c r="H13" s="120"/>
      <c r="I13" s="129"/>
    </row>
    <row r="14" s="132" customFormat="1" ht="39.6" spans="1:9">
      <c r="A14" s="88" t="s">
        <v>230</v>
      </c>
      <c r="C14" s="82" t="s">
        <v>231</v>
      </c>
      <c r="D14" s="235" t="s">
        <v>232</v>
      </c>
      <c r="E14" s="120"/>
      <c r="F14" s="234" t="s">
        <v>233</v>
      </c>
      <c r="G14" s="126"/>
      <c r="H14" s="120"/>
      <c r="I14" s="129"/>
    </row>
    <row r="15" s="132" customFormat="1" ht="39.6" spans="1:9">
      <c r="A15" s="88" t="s">
        <v>234</v>
      </c>
      <c r="C15" s="82" t="s">
        <v>235</v>
      </c>
      <c r="D15" s="235" t="s">
        <v>236</v>
      </c>
      <c r="E15" s="120"/>
      <c r="F15" s="236" t="s">
        <v>237</v>
      </c>
      <c r="G15" s="126"/>
      <c r="H15" s="120"/>
      <c r="I15" s="129"/>
    </row>
    <row r="16" s="132" customFormat="1" ht="39.6" spans="1:9">
      <c r="A16" s="88" t="s">
        <v>238</v>
      </c>
      <c r="C16" s="82" t="s">
        <v>239</v>
      </c>
      <c r="D16" s="235" t="s">
        <v>240</v>
      </c>
      <c r="E16" s="120"/>
      <c r="F16" s="236" t="s">
        <v>241</v>
      </c>
      <c r="G16" s="126"/>
      <c r="H16" s="120"/>
      <c r="I16" s="129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16">
      <formula1>$O$2:$O$6</formula1>
    </dataValidation>
  </dataValidations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topLeftCell="A13" workbookViewId="0">
      <selection activeCell="E14" sqref="E14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1.4259259259259" style="42" customWidth="1"/>
    <col min="5" max="5" width="20.1388888888889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242</v>
      </c>
      <c r="C2" s="48"/>
      <c r="D2" s="48"/>
      <c r="E2" s="48"/>
      <c r="F2" s="49"/>
      <c r="G2" s="48"/>
      <c r="H2" s="48"/>
      <c r="I2" s="95"/>
      <c r="O2" s="96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7"/>
      <c r="O3" s="98" t="s">
        <v>95</v>
      </c>
    </row>
    <row r="4" ht="26.4" spans="1:15">
      <c r="A4" s="50" t="s">
        <v>96</v>
      </c>
      <c r="B4" s="51" t="s">
        <v>97</v>
      </c>
      <c r="C4" s="52"/>
      <c r="D4" s="52"/>
      <c r="E4" s="52"/>
      <c r="F4" s="52"/>
      <c r="G4" s="52"/>
      <c r="H4" s="52"/>
      <c r="I4" s="97"/>
      <c r="O4" s="99" t="s">
        <v>98</v>
      </c>
    </row>
    <row r="5" ht="15" customHeight="1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0"/>
      <c r="K5" s="101">
        <f ca="1">NOW()</f>
        <v>43995.5262268518</v>
      </c>
      <c r="L5" s="102"/>
      <c r="O5" s="42" t="s">
        <v>102</v>
      </c>
    </row>
    <row r="6" ht="15.75" customHeight="1" spans="1:9">
      <c r="A6" s="61">
        <f>COUNTIF(I10:I971,"Pass")</f>
        <v>0</v>
      </c>
      <c r="B6" s="62">
        <f>COUNTIF(I12:I971,"Fail")</f>
        <v>0</v>
      </c>
      <c r="C6" s="63">
        <f>G6-E6-B6-A6</f>
        <v>13</v>
      </c>
      <c r="D6" s="64"/>
      <c r="E6" s="63">
        <f>COUNTIF(I$12:I$971,"N/A")</f>
        <v>0</v>
      </c>
      <c r="F6" s="64"/>
      <c r="G6" s="65">
        <f>COUNTA(A12:A971)</f>
        <v>13</v>
      </c>
      <c r="H6" s="66"/>
      <c r="I6" s="103"/>
    </row>
    <row r="7" spans="1:9">
      <c r="A7" s="67"/>
      <c r="B7" s="68"/>
      <c r="C7" s="69"/>
      <c r="D7" s="70"/>
      <c r="E7" s="133"/>
      <c r="F7" s="72"/>
      <c r="G7" s="73"/>
      <c r="H7" s="74"/>
      <c r="I7" s="104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5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37"/>
      <c r="K9" s="107"/>
    </row>
    <row r="10" s="123" customFormat="1" ht="79.2" spans="1:11">
      <c r="A10" s="134" t="s">
        <v>243</v>
      </c>
      <c r="B10" s="82"/>
      <c r="C10" s="82" t="s">
        <v>117</v>
      </c>
      <c r="D10" s="235" t="s">
        <v>244</v>
      </c>
      <c r="E10" s="89"/>
      <c r="F10" s="237" t="s">
        <v>245</v>
      </c>
      <c r="H10" s="87"/>
      <c r="I10" s="127"/>
      <c r="J10" s="128"/>
      <c r="K10" s="110"/>
    </row>
    <row r="11" s="111" customFormat="1" ht="66" spans="1:11">
      <c r="A11" s="134" t="s">
        <v>246</v>
      </c>
      <c r="B11" s="88"/>
      <c r="C11" s="82" t="s">
        <v>247</v>
      </c>
      <c r="D11" s="235" t="s">
        <v>244</v>
      </c>
      <c r="E11" s="89"/>
      <c r="F11" s="234" t="s">
        <v>248</v>
      </c>
      <c r="G11" s="123"/>
      <c r="H11" s="91"/>
      <c r="I11" s="127"/>
      <c r="J11" s="128"/>
      <c r="K11" s="110"/>
    </row>
    <row r="12" s="112" customFormat="1" ht="132" spans="1:9">
      <c r="A12" s="134" t="s">
        <v>249</v>
      </c>
      <c r="B12" s="92"/>
      <c r="C12" s="82" t="s">
        <v>250</v>
      </c>
      <c r="D12" s="235" t="s">
        <v>251</v>
      </c>
      <c r="E12" s="93"/>
      <c r="F12" s="234" t="s">
        <v>131</v>
      </c>
      <c r="G12" s="90"/>
      <c r="H12" s="94"/>
      <c r="I12" s="138"/>
    </row>
    <row r="13" s="111" customFormat="1" ht="132" spans="1:9">
      <c r="A13" s="134" t="s">
        <v>252</v>
      </c>
      <c r="C13" s="82" t="s">
        <v>253</v>
      </c>
      <c r="D13" s="235" t="s">
        <v>254</v>
      </c>
      <c r="E13" s="113"/>
      <c r="F13" s="234" t="s">
        <v>131</v>
      </c>
      <c r="G13" s="135"/>
      <c r="H13" s="114"/>
      <c r="I13" s="127"/>
    </row>
    <row r="14" s="123" customFormat="1" ht="132" spans="1:9">
      <c r="A14" s="134" t="s">
        <v>255</v>
      </c>
      <c r="C14" s="82" t="s">
        <v>143</v>
      </c>
      <c r="D14" s="235" t="s">
        <v>256</v>
      </c>
      <c r="E14" s="114"/>
      <c r="F14" s="234" t="s">
        <v>131</v>
      </c>
      <c r="G14" s="136"/>
      <c r="H14" s="114"/>
      <c r="I14" s="127"/>
    </row>
    <row r="15" s="123" customFormat="1" ht="132" spans="1:9">
      <c r="A15" s="134" t="s">
        <v>257</v>
      </c>
      <c r="C15" s="82" t="s">
        <v>137</v>
      </c>
      <c r="D15" s="235" t="s">
        <v>258</v>
      </c>
      <c r="E15" s="114"/>
      <c r="F15" s="234" t="s">
        <v>131</v>
      </c>
      <c r="G15" s="136"/>
      <c r="H15" s="114"/>
      <c r="I15" s="127"/>
    </row>
    <row r="16" s="123" customFormat="1" ht="132" spans="1:9">
      <c r="A16" s="134" t="s">
        <v>259</v>
      </c>
      <c r="C16" s="82" t="s">
        <v>260</v>
      </c>
      <c r="D16" s="235" t="s">
        <v>261</v>
      </c>
      <c r="E16" s="114"/>
      <c r="F16" s="234" t="s">
        <v>131</v>
      </c>
      <c r="G16" s="136"/>
      <c r="H16" s="114"/>
      <c r="I16" s="127"/>
    </row>
    <row r="17" s="123" customFormat="1" ht="145.2" spans="1:9">
      <c r="A17" s="134" t="s">
        <v>262</v>
      </c>
      <c r="C17" s="82" t="s">
        <v>161</v>
      </c>
      <c r="D17" s="235" t="s">
        <v>263</v>
      </c>
      <c r="E17" s="114"/>
      <c r="F17" s="236" t="s">
        <v>163</v>
      </c>
      <c r="G17" s="136"/>
      <c r="H17" s="114"/>
      <c r="I17" s="127"/>
    </row>
    <row r="18" s="123" customFormat="1" ht="145.2" spans="1:9">
      <c r="A18" s="134" t="s">
        <v>264</v>
      </c>
      <c r="C18" s="82" t="s">
        <v>165</v>
      </c>
      <c r="D18" s="235" t="s">
        <v>265</v>
      </c>
      <c r="E18" s="114"/>
      <c r="F18" s="236" t="s">
        <v>163</v>
      </c>
      <c r="G18" s="136"/>
      <c r="H18" s="114"/>
      <c r="I18" s="127"/>
    </row>
    <row r="19" s="123" customFormat="1" ht="145.2" spans="1:9">
      <c r="A19" s="134" t="s">
        <v>266</v>
      </c>
      <c r="C19" s="82" t="s">
        <v>172</v>
      </c>
      <c r="D19" s="235" t="s">
        <v>267</v>
      </c>
      <c r="E19" s="114"/>
      <c r="F19" s="236" t="s">
        <v>174</v>
      </c>
      <c r="G19" s="136"/>
      <c r="H19" s="114"/>
      <c r="I19" s="127"/>
    </row>
    <row r="20" s="123" customFormat="1" ht="145.2" spans="1:9">
      <c r="A20" s="134" t="s">
        <v>268</v>
      </c>
      <c r="C20" s="82" t="s">
        <v>176</v>
      </c>
      <c r="D20" s="235" t="s">
        <v>269</v>
      </c>
      <c r="E20" s="114"/>
      <c r="F20" s="236" t="s">
        <v>174</v>
      </c>
      <c r="G20" s="136"/>
      <c r="H20" s="114"/>
      <c r="I20" s="127"/>
    </row>
    <row r="21" s="123" customFormat="1" ht="158.4" spans="1:9">
      <c r="A21" s="134" t="s">
        <v>270</v>
      </c>
      <c r="C21" s="82" t="s">
        <v>271</v>
      </c>
      <c r="D21" s="235" t="s">
        <v>272</v>
      </c>
      <c r="E21" s="114"/>
      <c r="F21" s="236" t="s">
        <v>273</v>
      </c>
      <c r="G21" s="136"/>
      <c r="H21" s="114"/>
      <c r="I21" s="127"/>
    </row>
    <row r="22" s="123" customFormat="1" ht="145.2" spans="1:9">
      <c r="A22" s="134" t="s">
        <v>274</v>
      </c>
      <c r="C22" s="82" t="s">
        <v>275</v>
      </c>
      <c r="D22" s="235" t="s">
        <v>276</v>
      </c>
      <c r="E22" s="114"/>
      <c r="F22" s="236" t="s">
        <v>277</v>
      </c>
      <c r="G22" s="136"/>
      <c r="H22" s="114"/>
      <c r="I22" s="127"/>
    </row>
    <row r="23" s="123" customFormat="1" ht="145.2" spans="1:9">
      <c r="A23" s="134" t="s">
        <v>278</v>
      </c>
      <c r="C23" s="82" t="s">
        <v>279</v>
      </c>
      <c r="D23" s="235" t="s">
        <v>280</v>
      </c>
      <c r="E23" s="114"/>
      <c r="F23" s="236" t="s">
        <v>281</v>
      </c>
      <c r="G23" s="136"/>
      <c r="H23" s="114"/>
      <c r="I23" s="127"/>
    </row>
    <row r="24" s="132" customFormat="1" ht="99.75" customHeight="1" spans="1:6">
      <c r="A24" s="134" t="s">
        <v>282</v>
      </c>
      <c r="C24" s="82" t="s">
        <v>283</v>
      </c>
      <c r="D24" s="235" t="s">
        <v>284</v>
      </c>
      <c r="F24" s="123" t="s">
        <v>285</v>
      </c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23">
      <formula1>$O$2:$O$6</formula1>
    </dataValidation>
  </dataValidations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zoomScale="96" zoomScaleNormal="96" topLeftCell="A13" workbookViewId="0">
      <selection activeCell="F15" sqref="F15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1.4259259259259" style="42" customWidth="1"/>
    <col min="5" max="5" width="20.1388888888889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286</v>
      </c>
      <c r="C2" s="48"/>
      <c r="D2" s="48"/>
      <c r="E2" s="48"/>
      <c r="F2" s="49"/>
      <c r="G2" s="48"/>
      <c r="H2" s="48"/>
      <c r="I2" s="95"/>
      <c r="O2" s="96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7"/>
      <c r="O3" s="98" t="s">
        <v>95</v>
      </c>
    </row>
    <row r="4" ht="26.4" spans="1:15">
      <c r="A4" s="50" t="s">
        <v>96</v>
      </c>
      <c r="B4" s="51" t="s">
        <v>287</v>
      </c>
      <c r="C4" s="52"/>
      <c r="D4" s="52"/>
      <c r="E4" s="52"/>
      <c r="F4" s="52"/>
      <c r="G4" s="52"/>
      <c r="H4" s="52"/>
      <c r="I4" s="97"/>
      <c r="O4" s="99" t="s">
        <v>98</v>
      </c>
    </row>
    <row r="5" ht="15" customHeight="1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0"/>
      <c r="K5" s="101">
        <f ca="1">NOW()</f>
        <v>43995.5262268518</v>
      </c>
      <c r="L5" s="102"/>
      <c r="O5" s="42" t="s">
        <v>102</v>
      </c>
    </row>
    <row r="6" ht="15.75" customHeight="1" spans="1:9">
      <c r="A6" s="61">
        <f>COUNTIF(I10:I972,"Pass")</f>
        <v>0</v>
      </c>
      <c r="B6" s="62">
        <f>COUNTIF(I12:I972,"Fail")</f>
        <v>0</v>
      </c>
      <c r="C6" s="63">
        <f>G6-E6-B6-A6</f>
        <v>6</v>
      </c>
      <c r="D6" s="64"/>
      <c r="E6" s="63">
        <f>COUNTIF(I$12:I$972,"N/A")</f>
        <v>0</v>
      </c>
      <c r="F6" s="64"/>
      <c r="G6" s="65">
        <f>COUNTA(A12:A972)</f>
        <v>6</v>
      </c>
      <c r="H6" s="66"/>
      <c r="I6" s="103"/>
    </row>
    <row r="7" spans="1:9">
      <c r="A7" s="67"/>
      <c r="B7" s="68"/>
      <c r="C7" s="69"/>
      <c r="D7" s="70"/>
      <c r="E7" s="71"/>
      <c r="F7" s="72"/>
      <c r="G7" s="73"/>
      <c r="H7" s="74"/>
      <c r="I7" s="104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5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06"/>
      <c r="K9" s="107"/>
    </row>
    <row r="10" s="40" customFormat="1" ht="89.1" customHeight="1" spans="1:11">
      <c r="A10" s="88" t="s">
        <v>288</v>
      </c>
      <c r="B10" s="82"/>
      <c r="C10" s="88" t="s">
        <v>117</v>
      </c>
      <c r="D10" s="235" t="s">
        <v>289</v>
      </c>
      <c r="E10" s="115"/>
      <c r="F10" s="237" t="s">
        <v>290</v>
      </c>
      <c r="G10" s="123"/>
      <c r="H10" s="87"/>
      <c r="I10" s="127"/>
      <c r="J10" s="128"/>
      <c r="K10" s="121"/>
    </row>
    <row r="11" s="40" customFormat="1" ht="87.95" customHeight="1" spans="1:11">
      <c r="A11" s="88" t="s">
        <v>291</v>
      </c>
      <c r="B11" s="88"/>
      <c r="C11" s="88" t="s">
        <v>292</v>
      </c>
      <c r="D11" s="235" t="s">
        <v>293</v>
      </c>
      <c r="E11" s="89"/>
      <c r="F11" s="234" t="s">
        <v>294</v>
      </c>
      <c r="G11" s="123"/>
      <c r="H11" s="91"/>
      <c r="I11" s="129"/>
      <c r="J11" s="130"/>
      <c r="K11" s="121"/>
    </row>
    <row r="12" s="41" customFormat="1" ht="117" customHeight="1" spans="1:9">
      <c r="A12" s="88" t="s">
        <v>295</v>
      </c>
      <c r="B12" s="92"/>
      <c r="C12" s="88" t="s">
        <v>296</v>
      </c>
      <c r="D12" s="235" t="s">
        <v>297</v>
      </c>
      <c r="E12" s="117"/>
      <c r="F12" s="234" t="s">
        <v>131</v>
      </c>
      <c r="G12" s="124"/>
      <c r="H12" s="118"/>
      <c r="I12" s="131"/>
    </row>
    <row r="13" s="41" customFormat="1" ht="90.95" customHeight="1" spans="1:9">
      <c r="A13" s="88" t="s">
        <v>298</v>
      </c>
      <c r="B13" s="92"/>
      <c r="C13" s="88" t="s">
        <v>299</v>
      </c>
      <c r="D13" s="235" t="s">
        <v>300</v>
      </c>
      <c r="E13" s="117"/>
      <c r="F13" s="234" t="s">
        <v>131</v>
      </c>
      <c r="G13" s="124"/>
      <c r="H13" s="118"/>
      <c r="I13" s="131"/>
    </row>
    <row r="14" s="40" customFormat="1" ht="69.95" customHeight="1" spans="1:9">
      <c r="A14" s="88" t="s">
        <v>301</v>
      </c>
      <c r="C14" s="88" t="s">
        <v>302</v>
      </c>
      <c r="D14" s="235" t="s">
        <v>303</v>
      </c>
      <c r="E14" s="119"/>
      <c r="F14" s="90" t="s">
        <v>304</v>
      </c>
      <c r="G14" s="126"/>
      <c r="H14" s="120"/>
      <c r="I14" s="129"/>
    </row>
    <row r="15" s="40" customFormat="1" ht="98.1" customHeight="1" spans="1:9">
      <c r="A15" s="88" t="s">
        <v>305</v>
      </c>
      <c r="C15" s="83" t="s">
        <v>306</v>
      </c>
      <c r="D15" s="235" t="s">
        <v>307</v>
      </c>
      <c r="E15" s="119"/>
      <c r="F15" s="90" t="s">
        <v>308</v>
      </c>
      <c r="G15" s="126"/>
      <c r="H15" s="120"/>
      <c r="I15" s="129"/>
    </row>
    <row r="16" s="40" customFormat="1" ht="80.1" customHeight="1" spans="1:9">
      <c r="A16" s="88" t="s">
        <v>309</v>
      </c>
      <c r="C16" s="83" t="s">
        <v>310</v>
      </c>
      <c r="D16" s="115" t="s">
        <v>311</v>
      </c>
      <c r="E16" s="119"/>
      <c r="F16" s="90" t="s">
        <v>312</v>
      </c>
      <c r="G16" s="126"/>
      <c r="H16" s="120"/>
      <c r="I16" s="129"/>
    </row>
    <row r="17" s="40" customFormat="1" ht="93" customHeight="1" spans="1:9">
      <c r="A17" s="88" t="s">
        <v>313</v>
      </c>
      <c r="C17" s="83" t="s">
        <v>314</v>
      </c>
      <c r="D17" s="115" t="s">
        <v>315</v>
      </c>
      <c r="E17" s="119"/>
      <c r="F17" s="90" t="s">
        <v>316</v>
      </c>
      <c r="G17" s="126"/>
      <c r="H17" s="120"/>
      <c r="I17" s="129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17">
      <formula1>$O$2:$O$6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Cover (Tổng quan)</vt:lpstr>
      <vt:lpstr>Test case List (DS Test Case)</vt:lpstr>
      <vt:lpstr>FUNCTION</vt:lpstr>
      <vt:lpstr>PROTOTYPE</vt:lpstr>
      <vt:lpstr>C01.2 - RQ01-Đăng ký</vt:lpstr>
      <vt:lpstr>C01.4 - RQ1 Đổi mật khẩu (ND) </vt:lpstr>
      <vt:lpstr>C12.1 - RQ12 Màn hình chính app</vt:lpstr>
      <vt:lpstr>C013.2 - RQ13 sửa nhân viên</vt:lpstr>
      <vt:lpstr>C01.1 - RQ01-Đăng nhập(ND)</vt:lpstr>
      <vt:lpstr>C01.3 - RQ1 Quên mật khẩu(ND)</vt:lpstr>
      <vt:lpstr>C08.1-RQ08- Đăng nhập(admin)</vt:lpstr>
      <vt:lpstr>C013.1 - RQ13 Thêm nhân viên</vt:lpstr>
      <vt:lpstr>C013.3-RQ13 Xóa nhân viên</vt:lpstr>
      <vt:lpstr>5. Non Function</vt:lpstr>
      <vt:lpstr>Test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hp</cp:lastModifiedBy>
  <dcterms:created xsi:type="dcterms:W3CDTF">2015-06-05T18:17:00Z</dcterms:created>
  <dcterms:modified xsi:type="dcterms:W3CDTF">2020-06-13T05:39:51Z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