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HTCPHT" sheetId="1" r:id="rId4"/>
    <sheet name="Cấp bù học phí" sheetId="2" r:id="rId5"/>
    <sheet name="Khuyet tat" sheetId="3" r:id="rId6"/>
    <sheet name="Ăn trưa" sheetId="4" r:id="rId7"/>
  </sheets>
  <definedNames>
    <definedName name="_xlnm.Print_Titles" localSheetId="2">'Khuyet tat'!$4:$6</definedName>
    <definedName name="_xlnm.Print_Titles" localSheetId="3">'Ăn trưa'!$4:$8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<sst xmlns="http://schemas.openxmlformats.org/spreadsheetml/2006/main" uniqueCount="430">
  <si>
    <t>DANH SÁCH VÀ NHU CẦU KINH PHÍ THỰC HIỆN HỖ TRỢ CHI PHÍ HỌC TẬP TỪ THÁNG 9 ĐẾN THÁNG 12 NĂM 2019</t>
  </si>
  <si>
    <t>STT</t>
  </si>
  <si>
    <t>Họ tên</t>
  </si>
  <si>
    <t>Thông tin cơ bản của học sinh</t>
  </si>
  <si>
    <t>Số đối tượng được hưởng tách chi tiết theo</t>
  </si>
  <si>
    <t>Số tháng hỗ trợ</t>
  </si>
  <si>
    <t>Mức hỗ trợ</t>
  </si>
  <si>
    <t>Kinh phí hỗ trợ</t>
  </si>
  <si>
    <t>LỚP</t>
  </si>
  <si>
    <t>Ngày tháng năm sinh</t>
  </si>
  <si>
    <t>Dân tộc</t>
  </si>
  <si>
    <t>Cha mẹ hoặc người giám hộ</t>
  </si>
  <si>
    <t>Hộ khẩu thường trú</t>
  </si>
  <si>
    <t>Họ tên chủ hộ trong sổ hộ khẩu của học sinh</t>
  </si>
  <si>
    <t>Số thứ tự hộ nghèo, cận nghèo, số sổ hộ khẩu</t>
  </si>
  <si>
    <t>Tổng cộng</t>
  </si>
  <si>
    <t>Trong đó</t>
  </si>
  <si>
    <t>Thôn</t>
  </si>
  <si>
    <t>Xã</t>
  </si>
  <si>
    <t>huyện</t>
  </si>
  <si>
    <t>Trẻ em mẫu giáo, học sinh phổ thông mồ côi cả cha lẫn mẹ</t>
  </si>
  <si>
    <t>Trẻ em mẫu giáo, học sinh phổ thông có cha mẹ thuộc diện hộ nghèo theo tiêu chí thu nhập</t>
  </si>
  <si>
    <t>I</t>
  </si>
  <si>
    <t>Mầm Non Tân Thịnh</t>
  </si>
  <si>
    <t>Hoàng Minh Tâm</t>
  </si>
  <si>
    <t xml:space="preserve">3 Tuổi A </t>
  </si>
  <si>
    <t>Tày</t>
  </si>
  <si>
    <t>Hoàng Thị Thu</t>
  </si>
  <si>
    <t>Thôn 10- Khe Nhừ</t>
  </si>
  <si>
    <t>Tân Thịnh</t>
  </si>
  <si>
    <t>Văn Chấn</t>
  </si>
  <si>
    <t>Nguyễn Minh Nguyên</t>
  </si>
  <si>
    <t>Kinh</t>
  </si>
  <si>
    <t>Nguyễn Thị Thắm</t>
  </si>
  <si>
    <t>Nguyễn Trung Thủy</t>
  </si>
  <si>
    <t>Phạm Ngọc Khánh</t>
  </si>
  <si>
    <t xml:space="preserve">3 Tuổi B </t>
  </si>
  <si>
    <t>Lò Thị Huyền</t>
  </si>
  <si>
    <t>Thôn 6 - Đồng Quéo</t>
  </si>
  <si>
    <t>Hà Thị Liêm</t>
  </si>
  <si>
    <t>Đỗ Thị Bảo Trâm</t>
  </si>
  <si>
    <t>Ghép 3-4T</t>
  </si>
  <si>
    <t>Hoàng Thị Tho</t>
  </si>
  <si>
    <t>Hoàng Ngân Khánh</t>
  </si>
  <si>
    <t>MG 4TA</t>
  </si>
  <si>
    <t>Hà Thị Thúy Hường</t>
  </si>
  <si>
    <t>Nguyễn Quốc Bảo</t>
  </si>
  <si>
    <t>MG 4-5T</t>
  </si>
  <si>
    <t>Nguyễn Đức Huân</t>
  </si>
  <si>
    <t>Thôn 9</t>
  </si>
  <si>
    <t>Nguyễn Trung Ngọc</t>
  </si>
  <si>
    <t>Nguyễn Khắc Điệp</t>
  </si>
  <si>
    <t>Thôn 10</t>
  </si>
  <si>
    <t>Vũ Đức Duy</t>
  </si>
  <si>
    <t>MG 5T</t>
  </si>
  <si>
    <t>Nguyễn Thị Lan Anh</t>
  </si>
  <si>
    <t>Thôn 12- Tân Phương</t>
  </si>
  <si>
    <t>Vũ Trung Hiếu</t>
  </si>
  <si>
    <t>II</t>
  </si>
  <si>
    <t>TH Tân Thịnh</t>
  </si>
  <si>
    <t>Phạm Mai Lan</t>
  </si>
  <si>
    <t>1A</t>
  </si>
  <si>
    <t>Phạm Thị Kết</t>
  </si>
  <si>
    <t>Thôn 7</t>
  </si>
  <si>
    <t>Nguyễn Minh Quân</t>
  </si>
  <si>
    <t>2C</t>
  </si>
  <si>
    <t>Hoàng Thanh Tuyền</t>
  </si>
  <si>
    <t>Nguyễn Minh Tiến</t>
  </si>
  <si>
    <t>Nguyễn Thị Phượng</t>
  </si>
  <si>
    <t>Thôn 3</t>
  </si>
  <si>
    <t>Triệu Thị Yến Phi</t>
  </si>
  <si>
    <t>3B</t>
  </si>
  <si>
    <t>Dao</t>
  </si>
  <si>
    <t>Triệu Chiều Hưng</t>
  </si>
  <si>
    <t>Khu Bằng</t>
  </si>
  <si>
    <t>Trung Sơn</t>
  </si>
  <si>
    <t>Yên Lập-Phú Thọ</t>
  </si>
  <si>
    <t>Đoàn Thị Ngọc Ánh</t>
  </si>
  <si>
    <t>3C</t>
  </si>
  <si>
    <t>Đoàn Văn An</t>
  </si>
  <si>
    <t>Thôn 4</t>
  </si>
  <si>
    <t>Hà Thị Bảo Ngọc</t>
  </si>
  <si>
    <t>4B</t>
  </si>
  <si>
    <t>Hà Văn Công</t>
  </si>
  <si>
    <t>Thôn 6</t>
  </si>
  <si>
    <t>Nguyễn Thế Anh Phương</t>
  </si>
  <si>
    <t>Hoàng Minh Thi</t>
  </si>
  <si>
    <t>4C</t>
  </si>
  <si>
    <t>Hà Minh Huy</t>
  </si>
  <si>
    <t>5A</t>
  </si>
  <si>
    <t>Hà Thị Vân</t>
  </si>
  <si>
    <t>Hà Văn Phong</t>
  </si>
  <si>
    <t>Vũ Thị Ngọc Ánh</t>
  </si>
  <si>
    <t>5B</t>
  </si>
  <si>
    <t>Hà Thị Luyện</t>
  </si>
  <si>
    <t>III</t>
  </si>
  <si>
    <t>THCS Tân Thịnh</t>
  </si>
  <si>
    <t>Ngô Thị Hiền</t>
  </si>
  <si>
    <t>6A</t>
  </si>
  <si>
    <t>Ngô Văn Quang</t>
  </si>
  <si>
    <t>Thôn 3 Đát Quang</t>
  </si>
  <si>
    <t>09</t>
  </si>
  <si>
    <t>Nguyễn Thị Khánh Vy</t>
  </si>
  <si>
    <t>Hà Huy Hùng</t>
  </si>
  <si>
    <t>6B</t>
  </si>
  <si>
    <t>Hà Văn Khiêm</t>
  </si>
  <si>
    <t>Triệu Thị Yến Nhi</t>
  </si>
  <si>
    <t>Yên Lập</t>
  </si>
  <si>
    <t>Vũ Thị Ngọc Linh</t>
  </si>
  <si>
    <t>7B</t>
  </si>
  <si>
    <t>Trịnh Thị Như Quỳnh</t>
  </si>
  <si>
    <t>8A</t>
  </si>
  <si>
    <t>Trịnh Thị Vân</t>
  </si>
  <si>
    <t>Đoàn Tiến Thành</t>
  </si>
  <si>
    <t>8B</t>
  </si>
  <si>
    <t>Thôn 4 Khe Hả</t>
  </si>
  <si>
    <t>Hà Quốc Huy</t>
  </si>
  <si>
    <t>9A</t>
  </si>
  <si>
    <t>Hà Văn Hùng</t>
  </si>
  <si>
    <t>Thôn 13</t>
  </si>
  <si>
    <t xml:space="preserve">Đinh Trọng Đoàn </t>
  </si>
  <si>
    <t>9B</t>
  </si>
  <si>
    <t>Hoàng Thị Bắc</t>
  </si>
  <si>
    <t>Thôn Đát Quang</t>
  </si>
  <si>
    <t>07</t>
  </si>
  <si>
    <t xml:space="preserve">   </t>
  </si>
  <si>
    <t>DANH SÁCH VÀ NHU CẦU KINH PHÍ THỰC HIỆN MIỄN, GIẢM HỌC PHÍ TỪ THÁNG 9 ĐẾN THÁNG 12 NĂM 2019</t>
  </si>
  <si>
    <t>Đối tượng được miễn, giảm học phí</t>
  </si>
  <si>
    <t>Mức thu học phí cấp có thẩm quyền quyết định</t>
  </si>
  <si>
    <t>Số tháng miễn, giảm</t>
  </si>
  <si>
    <t>Nhu cầu kinh phí thực hiện</t>
  </si>
  <si>
    <t>Miễn học phí</t>
  </si>
  <si>
    <t>Giảm học phí</t>
  </si>
  <si>
    <t>Tổng kinh phí</t>
  </si>
  <si>
    <t>Nhập tên học sinh</t>
  </si>
  <si>
    <t>Giảm 70% học phí</t>
  </si>
  <si>
    <t>Giảm 50% học phí</t>
  </si>
  <si>
    <t>Kinh phí miễn học phí</t>
  </si>
  <si>
    <t>Kinh phí giảm học phí</t>
  </si>
  <si>
    <t xml:space="preserve"> Trẻ em, học sinh dân tộc thiểu số ở vùng đặc biệt khó khăn </t>
  </si>
  <si>
    <t>Thân nhân người có công với cách mạng theo pháp lệnh Ưu đãi người có công</t>
  </si>
  <si>
    <t>Trẻ em học MG và HS bị tàn tật, khuyết tật có cha mẹ thuộc diện hộ nghèo, cận nghèo</t>
  </si>
  <si>
    <t xml:space="preserve"> Trẻ em học MG và HSPT không có nguồn nuôi dưỡng theo quy định tại khoản 1 Điều 5 NĐ 136/2013/NĐ-CP </t>
  </si>
  <si>
    <t>Có cha mẹ thuộc diện hộ nghèo tiêu chí thu nhập</t>
  </si>
  <si>
    <t>Trẻ 5 tuổi ở vùng có điều kiện KTXH ĐBKK</t>
  </si>
  <si>
    <t xml:space="preserve">Trẻ em học MG và HSPT là con của hạ sĩ quan và binh sĩ, chiến sĩ đang phục vụ có thời hạn trong LL VTND </t>
  </si>
  <si>
    <t>Trẻ em học MG và học sinh là con CB, CNVC mà cha hoặc mẹ bị tai nan LĐ được hưởng trợ cấp thường xuyên</t>
  </si>
  <si>
    <t>Có cha mẹ thuộc diện hộ nghèo theo tiêu chí thiếu hụt đa chiều</t>
  </si>
  <si>
    <t>Có cha mẹ thuộc diện hộ cận nghèo</t>
  </si>
  <si>
    <t>Trường THCS Tân Thịnh</t>
  </si>
  <si>
    <t>Đặng Thị Hân</t>
  </si>
  <si>
    <t>Hà Thị Hiền</t>
  </si>
  <si>
    <t>Hà Thị Loan</t>
  </si>
  <si>
    <t>05</t>
  </si>
  <si>
    <t>Hà Bảo Nhi</t>
  </si>
  <si>
    <t>Hà Việt Thành</t>
  </si>
  <si>
    <t>Hà Mai Phương</t>
  </si>
  <si>
    <t>Hà Văn Hoành</t>
  </si>
  <si>
    <t>Hoàng Thị Ngọc Ánh</t>
  </si>
  <si>
    <t>Hoàng Văn Nam</t>
  </si>
  <si>
    <t>Dương Hà Anh Thư</t>
  </si>
  <si>
    <t>Triệu Thị Tình</t>
  </si>
  <si>
    <t>Thôn Đồng Thập</t>
  </si>
  <si>
    <t>Minh An</t>
  </si>
  <si>
    <t>Dương Kim Huê</t>
  </si>
  <si>
    <t>Phùng Anh Hà</t>
  </si>
  <si>
    <t>Hà Văn Ngọc</t>
  </si>
  <si>
    <t>Hà Hải Yến</t>
  </si>
  <si>
    <t>Hà Văn Trung</t>
  </si>
  <si>
    <t>Lò Thị Thùy Linh</t>
  </si>
  <si>
    <t>Lò Khánh Tùng</t>
  </si>
  <si>
    <t>Hoàng Văn Ngữ</t>
  </si>
  <si>
    <t>Hoàng Văn Nghị</t>
  </si>
  <si>
    <t>Hà Thanh Tâm</t>
  </si>
  <si>
    <t>Hà Việt Dũng</t>
  </si>
  <si>
    <t>411-B</t>
  </si>
  <si>
    <t>Hà Bảo Nam</t>
  </si>
  <si>
    <t>Hà Văn Mạnh</t>
  </si>
  <si>
    <t>Vũ Đức Huy</t>
  </si>
  <si>
    <t>Vũ Đại Nguyễn</t>
  </si>
  <si>
    <t>Hà Trung Kiên</t>
  </si>
  <si>
    <t>7A</t>
  </si>
  <si>
    <t>Hà Văn Kha</t>
  </si>
  <si>
    <t>Hà Ngọc Thơ</t>
  </si>
  <si>
    <t>Đỗ Thị Chinh</t>
  </si>
  <si>
    <t>Hà Văn Thương</t>
  </si>
  <si>
    <t>Hà Đức Giang</t>
  </si>
  <si>
    <t>Hà Văn Khuê</t>
  </si>
  <si>
    <t>426-B</t>
  </si>
  <si>
    <t>Lò Hoàng Mai Hiên</t>
  </si>
  <si>
    <t>Lò Mạnh Hà</t>
  </si>
  <si>
    <t>Phạm Hồng Quân</t>
  </si>
  <si>
    <t>Phạm Văn Chung</t>
  </si>
  <si>
    <t>Phạm Anh Thùy</t>
  </si>
  <si>
    <t>Phạm Văn Biên</t>
  </si>
  <si>
    <t>Phạm Ngọc Lũy</t>
  </si>
  <si>
    <t>Tô Quang Việt</t>
  </si>
  <si>
    <t>Phạm Thị Nguyệt</t>
  </si>
  <si>
    <t>Hoàng Thị Minh Chi</t>
  </si>
  <si>
    <t>Hoàng Văn Mạnh</t>
  </si>
  <si>
    <t>Hà Mạnh Duy</t>
  </si>
  <si>
    <t>Hà Văn Nguyên</t>
  </si>
  <si>
    <t>415-B</t>
  </si>
  <si>
    <t>Trần Nhật Quang</t>
  </si>
  <si>
    <t>Trần Văn Quyến</t>
  </si>
  <si>
    <t>Phạm Thị Hồng Thắm</t>
  </si>
  <si>
    <t>Phạm Văn Kiên</t>
  </si>
  <si>
    <t>Hà Thanh Trung</t>
  </si>
  <si>
    <t>Hà Thị Chiêm</t>
  </si>
  <si>
    <t>Nguyễn Thị Hòa</t>
  </si>
  <si>
    <t>Nguyễn Tiến Lộc</t>
  </si>
  <si>
    <t>Thôn 5</t>
  </si>
  <si>
    <t>Hà Việt Hưng</t>
  </si>
  <si>
    <t>Hà Văn Thạnh</t>
  </si>
  <si>
    <t>Hà Thị Linh</t>
  </si>
  <si>
    <t>Hà Văn Ước</t>
  </si>
  <si>
    <t>Thôn 13-Mỵ</t>
  </si>
  <si>
    <t>Bùi Thị Hồng Thắm</t>
  </si>
  <si>
    <t>Đặng Thị Thêm</t>
  </si>
  <si>
    <t>Thôn 8-Đồng Bẳn</t>
  </si>
  <si>
    <t>Hà Văn Hưng</t>
  </si>
  <si>
    <t>Hà Văn Hiệp</t>
  </si>
  <si>
    <t>420-B</t>
  </si>
  <si>
    <t>Hà Thị Như Mai</t>
  </si>
  <si>
    <t>Hà Văn Nghị</t>
  </si>
  <si>
    <t>Hà Thành Trung</t>
  </si>
  <si>
    <t>Hà Trọng Thủy</t>
  </si>
  <si>
    <t>DANH SÁCH VÀ NHU CẦU KINH PHÍ THỰC HIỆN CHÍNH SÁCH VỀ GIÁO DỤC ĐỐI VỚI NGƯỜI KHUYẾT TẬT 
TỪ THÁNG 9 ĐẾN THÁNG 12 NĂM 2019</t>
  </si>
  <si>
    <t>Đơn vị tính: 1.000 đồng</t>
  </si>
  <si>
    <t>Đối tượng được hỗ trợ</t>
  </si>
  <si>
    <t>Đơn vị</t>
  </si>
  <si>
    <t>Đơn vị_Họ và tên trẻ em mẫu giáo, học sinh phổ thông khuyết tật</t>
  </si>
  <si>
    <t>Lớp</t>
  </si>
  <si>
    <t>Ngày, tháng, năm sinh</t>
  </si>
  <si>
    <t>Họ tên cha (mẹ) 
hoặc người giám hộ</t>
  </si>
  <si>
    <t>Học bổng</t>
  </si>
  <si>
    <t>Mua sắm phương tiện, đồ dùng học tập</t>
  </si>
  <si>
    <t>Tổng</t>
  </si>
  <si>
    <t>Huyện</t>
  </si>
  <si>
    <t>Hộ Nghèo theo tiêu chí thu nhập</t>
  </si>
  <si>
    <t>Hộ nghèo thiếu hụt các chỉ số dịch vụ XHCB khác (ngoài giáo dục)</t>
  </si>
  <si>
    <t>Hộ cận nghèo</t>
  </si>
  <si>
    <t>DANH SÁCH VÀ NHU CẦU KINH PHÍ THỰC HIỆN HỖ TRỢ TIỀN ĂN TRƯA CHO TRẺ EM MẪU GIÁO 3, 4 VÀ 5 TUỔI TỪ THÁNG 9 ĐẾN THÁNG 12 NĂM 2019</t>
  </si>
  <si>
    <t xml:space="preserve"> </t>
  </si>
  <si>
    <t>Đơn vị_Họ và tên trẻ em mẫu giáo</t>
  </si>
  <si>
    <t>Trẻ em mẫu giáo đang học tại các cơ sở giáo dục công lập được hỗ trợ</t>
  </si>
  <si>
    <t>Thuộc đối tượng được hỗ trợ</t>
  </si>
  <si>
    <t>Số tháng hỗ trợ</t>
  </si>
  <si>
    <t>Tổng kinh phí</t>
  </si>
  <si>
    <t>Thường trú tại các xã và thôn bản có điều kiện KTXH ĐBKK</t>
  </si>
  <si>
    <t>Không có nguồn nuôi dưỡng</t>
  </si>
  <si>
    <t>Hộ nghèo theo tiêu chí thu nhập</t>
  </si>
  <si>
    <t>MG 3 tuổi</t>
  </si>
  <si>
    <t>MG 4 tuổi</t>
  </si>
  <si>
    <t>MG 5 tuổi</t>
  </si>
  <si>
    <t>MN Tân Thịnh</t>
  </si>
  <si>
    <t>3 Tuổi A</t>
  </si>
  <si>
    <t>Bùi Đặng Minh Quân</t>
  </si>
  <si>
    <t>Bùi Văn Mười</t>
  </si>
  <si>
    <t>Bùi Văn Kết</t>
  </si>
  <si>
    <t>Hà Thảo Nhi</t>
  </si>
  <si>
    <t>Hà Ngọc Quý</t>
  </si>
  <si>
    <t>Phạm Thị Minh Tâm</t>
  </si>
  <si>
    <t>Phạm Văn Quyết</t>
  </si>
  <si>
    <t>Vũ Tiến Đạt</t>
  </si>
  <si>
    <t>Đỗ Thị Thảo</t>
  </si>
  <si>
    <t>Nguyễn Minh Đức</t>
  </si>
  <si>
    <t>Nguyễn Thị Hạnh</t>
  </si>
  <si>
    <t>Văn Hòa</t>
  </si>
  <si>
    <t>Cát Thịnh</t>
  </si>
  <si>
    <t>Nguyễn Văn Lưu</t>
  </si>
  <si>
    <t>Vũ Khánh Ly</t>
  </si>
  <si>
    <t>Vũ Đức hội</t>
  </si>
  <si>
    <t>Bùi Thị Quy</t>
  </si>
  <si>
    <t>Nguyễn Bảo Ngọc</t>
  </si>
  <si>
    <t>Bùi Thị Liêm</t>
  </si>
  <si>
    <t>Nguyễn Văn Cường</t>
  </si>
  <si>
    <t>Hà Linh Đan</t>
  </si>
  <si>
    <t>Hà Hồng Nhung</t>
  </si>
  <si>
    <t>Thôn 4- Khe Hả</t>
  </si>
  <si>
    <t>Hà Văn Tam</t>
  </si>
  <si>
    <t>Nguyễn Khánh Chi</t>
  </si>
  <si>
    <t>Trần Thị Thu Hà</t>
  </si>
  <si>
    <t>Nguyễn Duy Hậu</t>
  </si>
  <si>
    <t>Hà Hoàng Bảo Lộc</t>
  </si>
  <si>
    <t>Hà Đình Chính</t>
  </si>
  <si>
    <t>Hà Đình Công</t>
  </si>
  <si>
    <t>Vũ Bảo Nhi</t>
  </si>
  <si>
    <t>Hoàng lan Anh</t>
  </si>
  <si>
    <t>Vũ Đình Tài</t>
  </si>
  <si>
    <t>Hà Thị Mai Phương</t>
  </si>
  <si>
    <t>Lý Thị Chày</t>
  </si>
  <si>
    <t>Hà Xuân Đang</t>
  </si>
  <si>
    <t>Nguyễn Văn Tiến</t>
  </si>
  <si>
    <t>Trần Thị Huế</t>
  </si>
  <si>
    <t>Lê Sỹ Bảo</t>
  </si>
  <si>
    <t>Lê Sỹ Chinh</t>
  </si>
  <si>
    <t>Thôn Tân Phương</t>
  </si>
  <si>
    <t>Trương Bùi Bảo Ngọc</t>
  </si>
  <si>
    <t>Bùi Thị Nhạn</t>
  </si>
  <si>
    <t>Trương Quang Cương</t>
  </si>
  <si>
    <t>Hà Hoàng Linh Đan</t>
  </si>
  <si>
    <t>Hà Minh Gấm</t>
  </si>
  <si>
    <t>Hà Văn Tiến</t>
  </si>
  <si>
    <t>Nguyễn Bảo Lâm</t>
  </si>
  <si>
    <t>Hà Thị Thương</t>
  </si>
  <si>
    <t>Hà Thị Duy</t>
  </si>
  <si>
    <t>Hà Ngọc Tú</t>
  </si>
  <si>
    <t>Dương Thị Thư</t>
  </si>
  <si>
    <t>Hà Minh Quân</t>
  </si>
  <si>
    <t>Hà Văn Trường</t>
  </si>
  <si>
    <t>Hà Thị Hiệu</t>
  </si>
  <si>
    <t>Hà Văn Nhiệm</t>
  </si>
  <si>
    <t>Vũ Anh Tuấn</t>
  </si>
  <si>
    <t>Mường</t>
  </si>
  <si>
    <t>Phùng Thị Soan</t>
  </si>
  <si>
    <t>Vũ Đình Lâm</t>
  </si>
  <si>
    <t>Trương Quang Huy</t>
  </si>
  <si>
    <t>Đỗ Thị Dung</t>
  </si>
  <si>
    <t>Trương Công Lĩnh</t>
  </si>
  <si>
    <t>Phạm Thành Long</t>
  </si>
  <si>
    <t>Phạm Tiến Dương</t>
  </si>
  <si>
    <t>Ngô Phương Linh</t>
  </si>
  <si>
    <t>Phan Thị Thủy</t>
  </si>
  <si>
    <t>Ngô Văn Hùng</t>
  </si>
  <si>
    <t>Trần Việt Trung</t>
  </si>
  <si>
    <t>Trần Minh Công</t>
  </si>
  <si>
    <t>Lại Thế Gia</t>
  </si>
  <si>
    <t>Lại Thế Vượng</t>
  </si>
  <si>
    <t>Hoàng Khánh Linh</t>
  </si>
  <si>
    <t>Hà Thị Yên</t>
  </si>
  <si>
    <t>Hà Văn Thịnh</t>
  </si>
  <si>
    <t>Trương Thị Hà Vi</t>
  </si>
  <si>
    <t>Nguyễn Thị Mai</t>
  </si>
  <si>
    <t>Trương Danh Tuyên</t>
  </si>
  <si>
    <t>Nguyễn Hồng Nhung</t>
  </si>
  <si>
    <t>Nguyễn Thị Hồng</t>
  </si>
  <si>
    <t>Hoàng Thị Nhường</t>
  </si>
  <si>
    <t>Hà Quang Đạt</t>
  </si>
  <si>
    <t>MG 4TB</t>
  </si>
  <si>
    <t>Hà Văn Đại</t>
  </si>
  <si>
    <t>Thôn 2 - Đát Quang</t>
  </si>
  <si>
    <t>Hà Văn Hậu</t>
  </si>
  <si>
    <t>Hà Văn phong</t>
  </si>
  <si>
    <t>02</t>
  </si>
  <si>
    <t>Hà Văn Hiếu</t>
  </si>
  <si>
    <t>Trịnh Đình Hiếu</t>
  </si>
  <si>
    <t>Trịnh Thị Vượng</t>
  </si>
  <si>
    <t>Trịnh Văn Đảm</t>
  </si>
  <si>
    <t>Bùi Thị Anh Thư</t>
  </si>
  <si>
    <t>Bùi Công Đoàn</t>
  </si>
  <si>
    <t>Phạm Trâm Anh</t>
  </si>
  <si>
    <t>Phạm Văn Khương</t>
  </si>
  <si>
    <t>Hoàng Xuân Bình</t>
  </si>
  <si>
    <t>Hoàng Hải Bắc</t>
  </si>
  <si>
    <t>Vũ Thị Vui</t>
  </si>
  <si>
    <t>Phạm Hà Chi</t>
  </si>
  <si>
    <t>Phạm Thành Lượng</t>
  </si>
  <si>
    <t>Phạm Văn Dương</t>
  </si>
  <si>
    <t>Phạm Ngọc Duy</t>
  </si>
  <si>
    <t>Phạm Trường Giang</t>
  </si>
  <si>
    <t>Trịnh Lý Minh Hằng</t>
  </si>
  <si>
    <t>Lý Thị Bình</t>
  </si>
  <si>
    <t>Trịnh Văn Tuấn</t>
  </si>
  <si>
    <t>Ha Thị Mai Hương</t>
  </si>
  <si>
    <t>Đào Thị Hồng</t>
  </si>
  <si>
    <t>Hà Văn Lợi</t>
  </si>
  <si>
    <t>Haà Anh Tuấn</t>
  </si>
  <si>
    <t>Hà Ngọc Dũng</t>
  </si>
  <si>
    <t>Vũ Bảo An</t>
  </si>
  <si>
    <t>Nguyễn Thị Diện</t>
  </si>
  <si>
    <t>Nguyễn Hữu Khánh</t>
  </si>
  <si>
    <t>Phạm Công Duy</t>
  </si>
  <si>
    <t>Phạm Văn Dũng</t>
  </si>
  <si>
    <t>614-11</t>
  </si>
  <si>
    <t>Nguyễn Trung Hậu</t>
  </si>
  <si>
    <t>Ngô Thị Quỳnh</t>
  </si>
  <si>
    <t>Nguyễn Trung Giang</t>
  </si>
  <si>
    <t>Lò Anh Khoa</t>
  </si>
  <si>
    <t>Lò Văn Sơn</t>
  </si>
  <si>
    <t>Ngô Thị Yến Nhi</t>
  </si>
  <si>
    <t>Ngô Văn Đức</t>
  </si>
  <si>
    <t>Trần Thảo My</t>
  </si>
  <si>
    <t>Trần Thị Mai</t>
  </si>
  <si>
    <t>Phạm Trường An</t>
  </si>
  <si>
    <t>Hoàng Bảo Long</t>
  </si>
  <si>
    <t>Hoàng Văn Quang</t>
  </si>
  <si>
    <t>Hà Anh Tuấn</t>
  </si>
  <si>
    <t>Hà Văn Thuật</t>
  </si>
  <si>
    <t>Hà Văn Chiến</t>
  </si>
  <si>
    <t>Trần Quỳnh Diễm</t>
  </si>
  <si>
    <t>Trần Ngọc Quang</t>
  </si>
  <si>
    <t>Vũ Thu Hà</t>
  </si>
  <si>
    <t>Vũ Mạnh Hùng</t>
  </si>
  <si>
    <t>Hoàng Ngọc Chân</t>
  </si>
  <si>
    <t>Hoàng Văn Thắng</t>
  </si>
  <si>
    <t>Vũ Việt Hoàn</t>
  </si>
  <si>
    <t>Vũ Thế Huân</t>
  </si>
  <si>
    <t>Vũ Quang Tuyên</t>
  </si>
  <si>
    <t>Vũ Quang Toại</t>
  </si>
  <si>
    <t>Phạm Thị Anh Thơ</t>
  </si>
  <si>
    <t>Phạm Trung Lập</t>
  </si>
  <si>
    <t>Phạm Văn Hoạch</t>
  </si>
  <si>
    <t>Vũ Minh Thuận</t>
  </si>
  <si>
    <t>Vũ Ngọc Tuân</t>
  </si>
  <si>
    <t>Nguyễn Xuân Quyết</t>
  </si>
  <si>
    <t>Lê Thị Lương</t>
  </si>
  <si>
    <t>Thôn 7 - Đồng Mận</t>
  </si>
  <si>
    <t>Nguyễn Văn nam</t>
  </si>
  <si>
    <t>Hoàng Hữu Quốc</t>
  </si>
  <si>
    <t>Hà Thị Trang</t>
  </si>
  <si>
    <t>Thôn 8- Đồng Bẳn</t>
  </si>
  <si>
    <t>Hoàng Hữu Tỏa</t>
  </si>
  <si>
    <t>Hà Thị Mai Lan</t>
  </si>
  <si>
    <t>Hà Xuân Đaăng</t>
  </si>
  <si>
    <t>Hà Thu Huyền</t>
  </si>
  <si>
    <t>Hoàng Thị Mười</t>
  </si>
  <si>
    <t>Trần Thị Chính</t>
  </si>
  <si>
    <t>Hà Thị Mai Trang</t>
  </si>
  <si>
    <t>Hoàng Thị Tư</t>
  </si>
  <si>
    <t>Hà Văn Hoàng</t>
  </si>
  <si>
    <t>Hà Bảo Trâm</t>
  </si>
  <si>
    <t>Lò Anh Tuấn</t>
  </si>
  <si>
    <t>Hà Thị Lệ</t>
  </si>
  <si>
    <t>Hà Huyền Vi</t>
  </si>
  <si>
    <t>Vũ Thị Tươi</t>
  </si>
  <si>
    <t>Hà Ngọc Sỹ</t>
  </si>
  <si>
    <t>Đồng Văn Hiếu</t>
  </si>
  <si>
    <t>DĐồng Thị Dung</t>
  </si>
  <si>
    <t>Nguyễn Trung Mau</t>
  </si>
</sst>
</file>

<file path=xl/styles.xml><?xml version="1.0" encoding="utf-8"?>
<styleSheet xmlns="http://schemas.openxmlformats.org/spreadsheetml/2006/main" xml:space="preserve">
  <numFmts count="3">
    <numFmt numFmtId="164" formatCode="_-* #,##0\ _₫_-;\-* #,##0\ _₫_-;_-* &quot;-&quot;??\ _₫_-;_-@_-"/>
    <numFmt numFmtId="165" formatCode="\-"/>
    <numFmt numFmtId="166" formatCode="#,###_);\(#,##0\)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1"/>
      <strike val="0"/>
      <u val="none"/>
      <sz val="8"/>
      <color rgb="FF000000"/>
      <name val="Times New Roman"/>
    </font>
    <font>
      <b val="0"/>
      <i val="1"/>
      <strike val="0"/>
      <u val="none"/>
      <sz val="8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AEEF3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EAF1DD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164" fillId="2" borderId="1" applyFont="1" applyNumberFormat="1" applyFill="0" applyBorder="1" applyAlignment="1">
      <alignment horizontal="general" vertical="center" textRotation="0" wrapText="true" shrinkToFit="false"/>
    </xf>
    <xf xfId="0" fontId="3" numFmtId="164" fillId="2" borderId="1" applyFont="1" applyNumberFormat="1" applyFill="0" applyBorder="1" applyAlignment="1">
      <alignment horizontal="righ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1" fillId="2" borderId="2" applyFont="1" applyNumberFormat="1" applyFill="0" applyBorder="1" applyAlignment="1">
      <alignment horizontal="general" vertical="top" textRotation="0" wrapText="tru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1">
      <alignment horizontal="right" vertical="center" textRotation="0" wrapText="true" shrinkToFit="false"/>
    </xf>
    <xf xfId="0" fontId="2" numFmtId="164" fillId="2" borderId="1" applyFont="1" applyNumberFormat="1" applyFill="0" applyBorder="1" applyAlignment="1">
      <alignment horizontal="general" vertical="center" textRotation="0" wrapText="tru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5" numFmtId="3" fillId="2" borderId="0" applyFont="1" applyNumberFormat="1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1">
      <alignment horizontal="center" vertical="bottom" textRotation="0" wrapText="false" shrinkToFit="false"/>
    </xf>
    <xf xfId="0" fontId="7" numFmtId="3" fillId="2" borderId="0" applyFont="1" applyNumberFormat="1" applyFill="0" applyBorder="0" applyAlignment="1">
      <alignment horizontal="right" vertical="bottom" textRotation="0" wrapText="false" shrinkToFit="false"/>
    </xf>
    <xf xfId="0" fontId="8" numFmtId="3" fillId="2" borderId="0" applyFont="1" applyNumberFormat="1" applyFill="0" applyBorder="0" applyAlignment="1">
      <alignment horizontal="right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1" applyFont="1" applyNumberFormat="1" applyFill="0" applyBorder="1" applyAlignment="1">
      <alignment horizontal="center" vertical="center" textRotation="0" wrapText="true" shrinkToFit="false"/>
    </xf>
    <xf xfId="0" fontId="9" numFmtId="3" fillId="2" borderId="1" applyFont="1" applyNumberFormat="1" applyFill="0" applyBorder="1" applyAlignment="1">
      <alignment horizontal="right" vertical="center" textRotation="0" wrapText="true" shrinkToFit="false"/>
    </xf>
    <xf xfId="0" fontId="9" numFmtId="164" fillId="2" borderId="1" applyFont="1" applyNumberFormat="1" applyFill="0" applyBorder="1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3" fillId="2" borderId="1" applyFont="1" applyNumberFormat="1" applyFill="0" applyBorder="1" applyAlignment="1">
      <alignment horizontal="right" vertical="center" textRotation="0" wrapText="true" shrinkToFit="false"/>
    </xf>
    <xf xfId="0" fontId="7" numFmtId="164" fillId="2" borderId="1" applyFont="1" applyNumberFormat="1" applyFill="0" applyBorder="1" applyAlignment="1">
      <alignment horizontal="left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7" numFmtId="3" fillId="2" borderId="0" applyFont="1" applyNumberFormat="1" applyFill="0" applyBorder="0" applyAlignment="1">
      <alignment horizontal="right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3" fillId="2" borderId="0" applyFont="1" applyNumberFormat="1" applyFill="0" applyBorder="0" applyAlignment="1">
      <alignment horizontal="center" vertical="center" textRotation="0" wrapText="false" shrinkToFit="false"/>
    </xf>
    <xf xfId="0" fontId="7" numFmtId="164" fillId="2" borderId="0" applyFont="1" applyNumberFormat="1" applyFill="0" applyBorder="0" applyAlignment="1">
      <alignment horizontal="left" vertical="center" textRotation="0" wrapText="false" shrinkToFit="false"/>
    </xf>
    <xf xfId="0" fontId="10" numFmtId="3" fillId="2" borderId="1" applyFont="1" applyNumberFormat="1" applyFill="0" applyBorder="1" applyAlignment="1">
      <alignment horizontal="right" vertical="center" textRotation="0" wrapText="true" shrinkToFit="false"/>
    </xf>
    <xf xfId="0" fontId="10" numFmtId="3" fillId="2" borderId="1" applyFont="1" applyNumberFormat="1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right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164" fillId="2" borderId="1" applyFont="1" applyNumberFormat="1" applyFill="0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1">
      <alignment horizontal="general" vertical="center" textRotation="0" wrapText="false" shrinkToFit="false"/>
    </xf>
    <xf xfId="0" fontId="6" numFmtId="164" fillId="3" borderId="0" applyFont="1" applyNumberFormat="1" applyFill="1" applyBorder="0" applyAlignment="0">
      <alignment horizontal="general" vertical="bottom" textRotation="0" wrapText="false" shrinkToFit="false"/>
    </xf>
    <xf xfId="0" fontId="6" numFmtId="164" fillId="3" borderId="0" applyFont="1" applyNumberFormat="1" applyFill="1" applyBorder="0" applyAlignment="1">
      <alignment horizontal="center" vertical="bottom" textRotation="0" wrapText="false" shrinkToFit="false"/>
    </xf>
    <xf xfId="0" fontId="6" numFmtId="14" fillId="3" borderId="0" applyFont="1" applyNumberFormat="1" applyFill="1" applyBorder="0" applyAlignment="1">
      <alignment horizontal="center" vertical="bottom" textRotation="0" wrapText="false" shrinkToFit="false"/>
    </xf>
    <xf xfId="0" fontId="9" numFmtId="164" fillId="3" borderId="1" applyFont="1" applyNumberFormat="1" applyFill="1" applyBorder="1" applyAlignment="1">
      <alignment horizontal="general" vertical="center" textRotation="0" wrapText="true" shrinkToFit="false"/>
    </xf>
    <xf xfId="0" fontId="9" numFmtId="3" fillId="3" borderId="1" applyFont="1" applyNumberFormat="1" applyFill="1" applyBorder="1" applyAlignment="1">
      <alignment horizontal="center" vertical="center" textRotation="0" wrapText="true" shrinkToFit="false"/>
    </xf>
    <xf xfId="0" fontId="9" numFmtId="164" fillId="3" borderId="1" applyFont="1" applyNumberFormat="1" applyFill="1" applyBorder="1" applyAlignment="1">
      <alignment horizontal="left" vertical="center" textRotation="0" wrapText="true" shrinkToFit="false"/>
    </xf>
    <xf xfId="0" fontId="9" numFmtId="14" fillId="3" borderId="1" applyFont="1" applyNumberFormat="1" applyFill="1" applyBorder="1" applyAlignment="1">
      <alignment horizontal="center" vertical="center" textRotation="0" wrapText="true" shrinkToFit="false"/>
    </xf>
    <xf xfId="0" fontId="7" numFmtId="3" fillId="3" borderId="1" applyFont="1" applyNumberFormat="1" applyFill="1" applyBorder="1" applyAlignment="1">
      <alignment horizontal="center" vertical="center" textRotation="0" wrapText="true" shrinkToFit="false"/>
    </xf>
    <xf xfId="0" fontId="7" numFmtId="164" fillId="3" borderId="1" applyFont="1" applyNumberFormat="1" applyFill="1" applyBorder="1" applyAlignment="1">
      <alignment horizontal="left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center" textRotation="0" wrapText="true" shrinkToFit="false"/>
    </xf>
    <xf xfId="0" fontId="12" numFmtId="3" fillId="3" borderId="0" applyFont="1" applyNumberFormat="1" applyFill="1" applyBorder="0" applyAlignment="1">
      <alignment horizontal="center" vertical="center" textRotation="0" wrapText="true" shrinkToFit="false"/>
    </xf>
    <xf xfId="0" fontId="12" numFmtId="164" fillId="3" borderId="0" applyFont="1" applyNumberFormat="1" applyFill="1" applyBorder="0" applyAlignment="1">
      <alignment horizontal="left" vertical="center" textRotation="0" wrapText="true" shrinkToFit="false"/>
    </xf>
    <xf xfId="0" fontId="12" numFmtId="164" fillId="3" borderId="0" applyFont="1" applyNumberFormat="1" applyFill="1" applyBorder="0" applyAlignment="1">
      <alignment horizontal="center" vertical="center" textRotation="0" wrapText="true" shrinkToFit="false"/>
    </xf>
    <xf xfId="0" fontId="12" numFmtId="14" fillId="3" borderId="0" applyFont="1" applyNumberFormat="1" applyFill="1" applyBorder="0" applyAlignment="1">
      <alignment horizontal="center" vertical="center" textRotation="0" wrapText="true" shrinkToFit="false"/>
    </xf>
    <xf xfId="0" fontId="12" numFmtId="3" fillId="3" borderId="0" applyFont="1" applyNumberFormat="1" applyFill="1" applyBorder="0" applyAlignment="1">
      <alignment horizontal="center" vertical="center" textRotation="0" wrapText="false" shrinkToFit="false"/>
    </xf>
    <xf xfId="0" fontId="12" numFmtId="164" fillId="3" borderId="0" applyFont="1" applyNumberFormat="1" applyFill="1" applyBorder="0" applyAlignment="1">
      <alignment horizontal="left" vertical="center" textRotation="0" wrapText="false" shrinkToFit="false"/>
    </xf>
    <xf xfId="0" fontId="12" numFmtId="164" fillId="3" borderId="0" applyFont="1" applyNumberFormat="1" applyFill="1" applyBorder="0" applyAlignment="1">
      <alignment horizontal="center" vertical="center" textRotation="0" wrapText="false" shrinkToFit="false"/>
    </xf>
    <xf xfId="0" fontId="12" numFmtId="14" fillId="3" borderId="0" applyFont="1" applyNumberFormat="1" applyFill="1" applyBorder="0" applyAlignment="1">
      <alignment horizontal="center" vertical="center" textRotation="0" wrapText="false" shrinkToFit="false"/>
    </xf>
    <xf xfId="0" fontId="7" numFmtId="164" fillId="3" borderId="0" applyFont="1" applyNumberFormat="1" applyFill="1" applyBorder="0" applyAlignment="1">
      <alignment horizontal="center" vertical="bottom" textRotation="0" wrapText="false" shrinkToFit="false"/>
    </xf>
    <xf xfId="0" fontId="9" numFmtId="164" fillId="3" borderId="1" applyFont="1" applyNumberFormat="1" applyFill="1" applyBorder="1" applyAlignment="1">
      <alignment horizontal="center" vertical="center" textRotation="0" wrapText="true" shrinkToFit="false"/>
    </xf>
    <xf xfId="0" fontId="9" numFmtId="3" fillId="3" borderId="1" applyFont="1" applyNumberFormat="1" applyFill="1" applyBorder="1" applyAlignment="1">
      <alignment horizontal="right" vertical="center" textRotation="0" wrapText="true" shrinkToFit="false"/>
    </xf>
    <xf xfId="0" fontId="7" numFmtId="3" fillId="3" borderId="1" applyFont="1" applyNumberFormat="1" applyFill="1" applyBorder="1" applyAlignment="1">
      <alignment horizontal="right" vertical="center" textRotation="0" wrapText="true" shrinkToFit="false"/>
    </xf>
    <xf xfId="0" fontId="7" numFmtId="164" fillId="3" borderId="0" applyFont="1" applyNumberFormat="1" applyFill="1" applyBorder="0" applyAlignment="1">
      <alignment horizontal="center" vertical="center" textRotation="0" wrapText="true" shrinkToFit="false"/>
    </xf>
    <xf xfId="0" fontId="7" numFmtId="3" fillId="3" borderId="1" applyFont="1" applyNumberFormat="1" applyFill="1" applyBorder="1" applyAlignment="1">
      <alignment horizontal="center" vertical="center" textRotation="0" wrapText="true" shrinkToFit="false"/>
    </xf>
    <xf xfId="0" fontId="12" numFmtId="3" fillId="3" borderId="0" applyFont="1" applyNumberFormat="1" applyFill="1" applyBorder="0" applyAlignment="1">
      <alignment horizontal="center" vertical="center" textRotation="0" wrapText="true" shrinkToFit="false"/>
    </xf>
    <xf xfId="0" fontId="1" numFmtId="165" fillId="3" borderId="0" applyFont="1" applyNumberFormat="1" applyFill="1" applyBorder="0" applyAlignment="1">
      <alignment horizontal="general" vertical="center" textRotation="0" wrapText="true" shrinkToFit="false"/>
    </xf>
    <xf xfId="0" fontId="1" numFmtId="14" fillId="3" borderId="0" applyFont="1" applyNumberFormat="1" applyFill="1" applyBorder="0" applyAlignment="1">
      <alignment horizontal="general" vertical="center" textRotation="0" wrapText="true" shrinkToFit="false"/>
    </xf>
    <xf xfId="0" fontId="1" numFmtId="165" fillId="3" borderId="0" applyFont="1" applyNumberFormat="1" applyFill="1" applyBorder="0" applyAlignment="1">
      <alignment horizontal="left" vertical="center" textRotation="0" wrapText="true" shrinkToFit="false"/>
    </xf>
    <xf xfId="0" fontId="1" numFmtId="165" fillId="3" borderId="0" applyFont="1" applyNumberFormat="1" applyFill="1" applyBorder="0" applyAlignment="1">
      <alignment horizontal="center" vertical="center" textRotation="0" wrapText="true" shrinkToFit="false"/>
    </xf>
    <xf xfId="0" fontId="9" numFmtId="165" fillId="3" borderId="1" applyFont="1" applyNumberFormat="1" applyFill="1" applyBorder="1" applyAlignment="1">
      <alignment horizontal="left" vertical="center" textRotation="0" wrapText="true" shrinkToFit="false"/>
    </xf>
    <xf xfId="0" fontId="9" numFmtId="165" fillId="3" borderId="1" applyFont="1" applyNumberFormat="1" applyFill="1" applyBorder="1" applyAlignment="1">
      <alignment horizontal="center" vertical="center" textRotation="0" wrapText="true" shrinkToFit="false"/>
    </xf>
    <xf xfId="0" fontId="9" numFmtId="14" fillId="3" borderId="1" applyFont="1" applyNumberFormat="1" applyFill="1" applyBorder="1" applyAlignment="1">
      <alignment horizontal="center" vertical="center" textRotation="0" wrapText="true" shrinkToFit="false"/>
    </xf>
    <xf xfId="0" fontId="7" numFmtId="165" fillId="3" borderId="1" applyFont="1" applyNumberFormat="1" applyFill="1" applyBorder="1" applyAlignment="1">
      <alignment horizontal="left" vertical="center" textRotation="0" wrapText="true" shrinkToFit="false"/>
    </xf>
    <xf xfId="0" fontId="7" numFmtId="165" fillId="3" borderId="1" applyFont="1" applyNumberFormat="1" applyFill="1" applyBorder="1" applyAlignment="1">
      <alignment horizontal="center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center" textRotation="0" wrapText="true" shrinkToFit="false"/>
    </xf>
    <xf xfId="0" fontId="12" numFmtId="165" fillId="3" borderId="0" applyFont="1" applyNumberFormat="1" applyFill="1" applyBorder="0" applyAlignment="1">
      <alignment horizontal="left" vertical="center" textRotation="0" wrapText="false" shrinkToFit="false"/>
    </xf>
    <xf xfId="0" fontId="12" numFmtId="165" fillId="3" borderId="0" applyFont="1" applyNumberFormat="1" applyFill="1" applyBorder="0" applyAlignment="1">
      <alignment horizontal="center" vertical="center" textRotation="0" wrapText="false" shrinkToFit="false"/>
    </xf>
    <xf xfId="0" fontId="7" numFmtId="3" fillId="3" borderId="0" applyFont="1" applyNumberFormat="1" applyFill="1" applyBorder="0" applyAlignment="1">
      <alignment horizontal="center" vertical="center" textRotation="0" wrapText="false" shrinkToFit="false"/>
    </xf>
    <xf xfId="0" fontId="10" numFmtId="3" fillId="3" borderId="1" applyFont="1" applyNumberFormat="1" applyFill="1" applyBorder="1" applyAlignment="1">
      <alignment horizontal="right" vertical="center" textRotation="0" wrapText="true" shrinkToFit="false"/>
    </xf>
    <xf xfId="0" fontId="11" numFmtId="3" fillId="3" borderId="1" applyFont="1" applyNumberFormat="1" applyFill="1" applyBorder="1" applyAlignment="1">
      <alignment horizontal="right" vertical="center" textRotation="0" wrapText="true" shrinkToFit="false"/>
    </xf>
    <xf xfId="0" fontId="1" numFmtId="1" fillId="3" borderId="2" applyFont="1" applyNumberFormat="1" applyFill="1" applyBorder="1" applyAlignment="1">
      <alignment horizontal="center" vertical="top" textRotation="0" wrapText="true" shrinkToFit="false"/>
    </xf>
    <xf xfId="0" fontId="1" numFmtId="1" fillId="3" borderId="2" applyFont="1" applyNumberFormat="1" applyFill="1" applyBorder="1" applyAlignment="1">
      <alignment horizontal="general" vertical="top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left" vertical="center" textRotation="0" wrapText="true" shrinkToFit="false"/>
    </xf>
    <xf xfId="0" fontId="2" numFmtId="164" fillId="3" borderId="1" applyFont="1" applyNumberFormat="1" applyFill="1" applyBorder="1" applyAlignment="1">
      <alignment horizontal="right" vertical="center" textRotation="0" wrapText="true" shrinkToFit="false"/>
    </xf>
    <xf xfId="0" fontId="2" numFmtId="14" fillId="3" borderId="1" applyFont="1" applyNumberFormat="1" applyFill="1" applyBorder="1" applyAlignment="1">
      <alignment horizontal="right" vertical="center" textRotation="0" wrapText="true" shrinkToFit="false"/>
    </xf>
    <xf xfId="0" fontId="2" numFmtId="16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14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14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164" fillId="3" borderId="1" applyFont="1" applyNumberFormat="1" applyFill="1" applyBorder="1" applyAlignment="1">
      <alignment horizontal="general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4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1" fillId="3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bottom" textRotation="0" wrapText="false" shrinkToFit="false"/>
    </xf>
    <xf xfId="0" fontId="7" numFmtId="3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general" vertical="center" textRotation="0" wrapText="true" shrinkToFit="false"/>
    </xf>
    <xf xfId="0" fontId="4" numFmtId="0" fillId="3" borderId="0" applyFont="1" applyNumberFormat="0" applyFill="1" applyBorder="0" applyAlignment="1">
      <alignment horizontal="general" vertical="center" textRotation="0" wrapText="true" shrinkToFit="false"/>
    </xf>
    <xf xfId="0" fontId="4" numFmtId="14" fillId="3" borderId="0" applyFont="1" applyNumberFormat="1" applyFill="1" applyBorder="0" applyAlignment="1">
      <alignment horizontal="general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bottom" textRotation="0" wrapText="false" shrinkToFit="false"/>
    </xf>
    <xf xfId="0" fontId="1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1" applyFont="1" applyNumberFormat="1" applyFill="1" applyBorder="1" applyAlignment="1">
      <alignment horizontal="right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7" numFmtId="3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3" fillId="3" borderId="1" applyFont="1" applyNumberFormat="1" applyFill="1" applyBorder="1" applyAlignment="1">
      <alignment horizontal="general" vertical="center" textRotation="0" wrapText="true" shrinkToFit="false"/>
    </xf>
    <xf xfId="0" fontId="7" numFmtId="165" fillId="3" borderId="1" applyFont="1" applyNumberFormat="1" applyFill="1" applyBorder="1" applyAlignment="1">
      <alignment horizontal="left" vertical="bottom" textRotation="0" wrapText="false" shrinkToFit="false"/>
    </xf>
    <xf xfId="0" fontId="7" numFmtId="165" fillId="3" borderId="1" applyFont="1" applyNumberFormat="1" applyFill="1" applyBorder="1" applyAlignment="1">
      <alignment horizontal="center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center" textRotation="0" wrapText="true" shrinkToFit="false"/>
    </xf>
    <xf xfId="0" fontId="7" numFmtId="165" fillId="3" borderId="1" applyFont="1" applyNumberFormat="1" applyFill="1" applyBorder="1" applyAlignment="1">
      <alignment horizontal="left" vertical="center" textRotation="0" wrapText="true" shrinkToFit="false"/>
    </xf>
    <xf xfId="0" fontId="7" numFmtId="3" fillId="3" borderId="1" applyFont="1" applyNumberFormat="1" applyFill="1" applyBorder="1" applyAlignment="1">
      <alignment horizontal="general" vertical="center" textRotation="0" wrapText="true" shrinkToFit="false"/>
    </xf>
    <xf xfId="0" fontId="7" numFmtId="165" fillId="3" borderId="1" applyFont="1" applyNumberFormat="1" applyFill="1" applyBorder="1" applyAlignment="1">
      <alignment horizontal="center" vertical="bottom" textRotation="0" wrapText="false" shrinkToFit="false"/>
    </xf>
    <xf xfId="0" fontId="7" numFmtId="165" fillId="3" borderId="1" applyFont="1" applyNumberFormat="1" applyFill="1" applyBorder="1" applyAlignment="1">
      <alignment horizontal="left" vertical="bottom" textRotation="0" wrapText="false" shrinkToFit="false"/>
    </xf>
    <xf xfId="0" fontId="7" numFmtId="3" fillId="3" borderId="1" applyFont="1" applyNumberFormat="1" applyFill="1" applyBorder="1" applyAlignment="1">
      <alignment horizontal="left" vertical="center" textRotation="0" wrapText="true" shrinkToFit="false"/>
    </xf>
    <xf xfId="0" fontId="7" numFmtId="3" fillId="3" borderId="1" applyFont="1" applyNumberFormat="1" applyFill="1" applyBorder="1" applyAlignment="1">
      <alignment horizontal="left" vertical="center" textRotation="0" wrapText="true" shrinkToFit="false"/>
    </xf>
    <xf xfId="0" fontId="7" numFmtId="3" fillId="3" borderId="1" applyFont="1" applyNumberFormat="1" applyFill="1" applyBorder="1" applyAlignment="1">
      <alignment horizontal="right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bottom" textRotation="0" wrapText="true" shrinkToFit="false"/>
    </xf>
    <xf xfId="0" fontId="7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6" fillId="3" borderId="1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165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7" quotePrefix="1" numFmtId="3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true" shrinkToFit="false"/>
    </xf>
    <xf xfId="0" fontId="7" numFmtId="3" fillId="3" borderId="1" applyFont="1" applyNumberFormat="1" applyFill="1" applyBorder="1" applyAlignment="1">
      <alignment horizontal="center" vertical="center" textRotation="0" wrapText="true" shrinkToFit="false"/>
    </xf>
    <xf xfId="0" fontId="2" numFmtId="164" fillId="2" borderId="3" applyFont="1" applyNumberFormat="1" applyFill="0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left" vertical="center" textRotation="0" wrapText="true" shrinkToFit="false"/>
    </xf>
    <xf xfId="0" fontId="13" numFmtId="166" fillId="3" borderId="1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4" numFmtId="3" fillId="2" borderId="1" applyFont="1" applyNumberFormat="1" applyFill="0" applyBorder="1" applyAlignment="1">
      <alignment horizontal="right" vertical="center" textRotation="0" wrapText="true" shrinkToFit="false"/>
    </xf>
    <xf xfId="0" fontId="14" numFmtId="3" fillId="3" borderId="1" applyFont="1" applyNumberFormat="1" applyFill="1" applyBorder="1" applyAlignment="1">
      <alignment horizontal="right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quotePrefix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164" fillId="4" borderId="1" applyFont="1" applyNumberFormat="1" applyFill="1" applyBorder="1" applyAlignment="1">
      <alignment horizontal="center" vertical="center" textRotation="0" wrapText="true" shrinkToFit="false"/>
    </xf>
    <xf xfId="0" fontId="2" numFmtId="3" fillId="3" borderId="1" applyFont="1" applyNumberFormat="1" applyFill="1" applyBorder="1" applyAlignment="1">
      <alignment horizontal="center" vertical="center" textRotation="0" wrapText="true" shrinkToFit="false"/>
    </xf>
    <xf xfId="0" fontId="1" quotePrefix="1" numFmtId="0" fillId="3" borderId="1" applyFont="1" applyNumberFormat="0" applyFill="1" applyBorder="1" applyAlignment="1">
      <alignment horizontal="right" vertical="center" textRotation="0" wrapText="true" shrinkToFit="false"/>
    </xf>
    <xf xfId="0" fontId="7" numFmtId="164" fillId="5" borderId="1" applyFont="1" applyNumberFormat="1" applyFill="1" applyBorder="1" applyAlignment="1">
      <alignment horizontal="center" vertical="center" textRotation="0" wrapText="true" shrinkToFit="false"/>
    </xf>
    <xf xfId="0" fontId="15" numFmtId="164" fillId="5" borderId="1" applyFont="1" applyNumberFormat="1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3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2" numFmtId="164" fillId="2" borderId="6" applyFont="1" applyNumberFormat="1" applyFill="0" applyBorder="1" applyAlignment="1">
      <alignment horizontal="center" vertical="center" textRotation="0" wrapText="true" shrinkToFit="false"/>
    </xf>
    <xf xfId="0" fontId="2" numFmtId="164" fillId="2" borderId="5" applyFont="1" applyNumberFormat="1" applyFill="0" applyBorder="1" applyAlignment="1">
      <alignment horizontal="center" vertical="center" textRotation="0" wrapText="true" shrinkToFit="false"/>
    </xf>
    <xf xfId="0" fontId="2" numFmtId="164" fillId="3" borderId="7" applyFont="1" applyNumberFormat="1" applyFill="1" applyBorder="1" applyAlignment="1">
      <alignment horizontal="center" vertical="center" textRotation="0" wrapText="true" shrinkToFit="false"/>
    </xf>
    <xf xfId="0" fontId="9" numFmtId="164" fillId="2" borderId="1" applyFont="1" applyNumberFormat="1" applyFill="0" applyBorder="1" applyAlignment="1">
      <alignment horizontal="center" vertical="center" textRotation="0" wrapText="true" shrinkToFit="false"/>
    </xf>
    <xf xfId="0" fontId="15" numFmtId="164" fillId="3" borderId="1" applyFont="1" applyNumberFormat="1" applyFill="1" applyBorder="1" applyAlignment="1">
      <alignment horizontal="center" vertical="center" textRotation="0" wrapText="true" shrinkToFit="false"/>
    </xf>
    <xf xfId="0" fontId="16" numFmtId="3" fillId="2" borderId="0" applyFont="1" applyNumberFormat="1" applyFill="0" applyBorder="0" applyAlignment="1">
      <alignment horizontal="center" vertical="center" textRotation="0" wrapText="true" shrinkToFit="false"/>
    </xf>
    <xf xfId="0" fontId="5" numFmtId="3" fillId="2" borderId="0" applyFont="1" applyNumberFormat="1" applyFill="0" applyBorder="0" applyAlignment="1">
      <alignment horizontal="center" vertical="center" textRotation="0" wrapText="false" shrinkToFit="false"/>
    </xf>
    <xf xfId="0" fontId="9" numFmtId="164" fillId="3" borderId="6" applyFont="1" applyNumberFormat="1" applyFill="1" applyBorder="1" applyAlignment="1">
      <alignment horizontal="center" vertical="center" textRotation="0" wrapText="true" shrinkToFit="false"/>
    </xf>
    <xf xfId="0" fontId="9" numFmtId="164" fillId="3" borderId="5" applyFont="1" applyNumberFormat="1" applyFill="1" applyBorder="1" applyAlignment="1">
      <alignment horizontal="center" vertical="center" textRotation="0" wrapText="true" shrinkToFit="false"/>
    </xf>
    <xf xfId="0" fontId="15" numFmtId="3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3" fillId="3" borderId="5" applyFont="1" applyNumberFormat="1" applyFill="1" applyBorder="1" applyAlignment="1">
      <alignment horizontal="center" vertical="center" textRotation="0" wrapText="true" shrinkToFit="false"/>
    </xf>
    <xf xfId="0" fontId="9" numFmtId="165" fillId="3" borderId="7" applyFont="1" applyNumberFormat="1" applyFill="1" applyBorder="1" applyAlignment="1">
      <alignment horizontal="center" vertical="center" textRotation="0" wrapText="true" shrinkToFit="false"/>
    </xf>
    <xf xfId="0" fontId="9" numFmtId="3" fillId="3" borderId="8" applyFont="1" applyNumberFormat="1" applyFill="1" applyBorder="1" applyAlignment="1">
      <alignment horizontal="center" vertical="center" textRotation="0" wrapText="true" shrinkToFit="false"/>
    </xf>
    <xf xfId="0" fontId="9" numFmtId="165" fillId="3" borderId="5" applyFont="1" applyNumberFormat="1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14" fillId="3" borderId="5" applyFont="1" applyNumberFormat="1" applyFill="1" applyBorder="1" applyAlignment="1">
      <alignment horizontal="center" vertical="center" textRotation="0" wrapText="true" shrinkToFit="false"/>
    </xf>
    <xf xfId="0" fontId="9" numFmtId="164" fillId="2" borderId="5" applyFont="1" applyNumberFormat="1" applyFill="0" applyBorder="1" applyAlignment="1">
      <alignment horizontal="center" vertical="center" textRotation="0" wrapText="true" shrinkToFit="false"/>
    </xf>
    <xf xfId="0" fontId="15" numFmtId="3" fillId="3" borderId="1" applyFont="1" applyNumberFormat="1" applyFill="1" applyBorder="1" applyAlignment="1">
      <alignment horizontal="center" vertical="center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Q39"/>
  <sheetViews>
    <sheetView tabSelected="0" workbookViewId="0" showGridLines="true" showRowColHeaders="1">
      <selection activeCell="K4" sqref="K4"/>
    </sheetView>
  </sheetViews>
  <sheetFormatPr defaultRowHeight="14.4" defaultColWidth="9" outlineLevelRow="0" outlineLevelCol="0"/>
  <cols>
    <col min="1" max="1" width="4" customWidth="true" style="129"/>
    <col min="2" max="2" width="21.5546875" customWidth="true" style="106"/>
    <col min="3" max="3" width="10.33203125" customWidth="true" style="107"/>
    <col min="4" max="4" width="8.44140625" customWidth="true" style="108"/>
    <col min="5" max="5" width="8.33203125" customWidth="true" style="107"/>
    <col min="6" max="6" width="20.109375" customWidth="true" style="110"/>
    <col min="7" max="7" width="16.33203125" customWidth="true" style="107"/>
    <col min="8" max="8" width="13.109375" customWidth="true" style="107"/>
    <col min="9" max="9" width="8.44140625" customWidth="true" style="107"/>
    <col min="10" max="10" width="15" customWidth="true" style="109"/>
    <col min="11" max="11" width="10.5546875" customWidth="true" style="109"/>
    <col min="12" max="12" width="11.5546875" customWidth="true" style="1"/>
    <col min="13" max="13" width="9.5546875" customWidth="true" style="105"/>
    <col min="14" max="14" width="11.6640625" customWidth="true" style="105"/>
    <col min="15" max="15" width="9" style="116"/>
    <col min="16" max="16" width="9" style="116"/>
    <col min="17" max="17" width="9" style="2"/>
  </cols>
  <sheetData>
    <row r="1" spans="1:17" customHeight="1" ht="40.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7" customHeight="1" ht="10.8">
      <c r="A2" s="124"/>
      <c r="B2" s="125"/>
      <c r="C2" s="125"/>
      <c r="D2" s="126"/>
      <c r="E2" s="125"/>
      <c r="F2" s="125"/>
      <c r="G2" s="125"/>
      <c r="H2" s="125"/>
      <c r="I2" s="125"/>
      <c r="J2" s="125"/>
      <c r="K2" s="125"/>
      <c r="L2" s="12"/>
      <c r="M2" s="125"/>
      <c r="N2" s="125"/>
    </row>
    <row r="3" spans="1:17" customHeight="1" ht="33.45" s="3" customFormat="1">
      <c r="A3" s="170" t="s">
        <v>1</v>
      </c>
      <c r="B3" s="170" t="s">
        <v>2</v>
      </c>
      <c r="C3" s="171" t="s">
        <v>3</v>
      </c>
      <c r="D3" s="171"/>
      <c r="E3" s="171"/>
      <c r="F3" s="171"/>
      <c r="G3" s="171"/>
      <c r="H3" s="171"/>
      <c r="I3" s="171"/>
      <c r="J3" s="171"/>
      <c r="K3" s="171"/>
      <c r="L3" s="174" t="s">
        <v>4</v>
      </c>
      <c r="M3" s="174"/>
      <c r="N3" s="174"/>
      <c r="O3" s="165" t="s">
        <v>5</v>
      </c>
      <c r="P3" s="165" t="s">
        <v>6</v>
      </c>
      <c r="Q3" s="172" t="s">
        <v>7</v>
      </c>
    </row>
    <row r="4" spans="1:17" customHeight="1" ht="15" s="3" customFormat="1">
      <c r="A4" s="170"/>
      <c r="B4" s="170"/>
      <c r="C4" s="93" t="s">
        <v>8</v>
      </c>
      <c r="D4" s="119" t="s">
        <v>9</v>
      </c>
      <c r="E4" s="93" t="s">
        <v>10</v>
      </c>
      <c r="F4" s="93" t="s">
        <v>11</v>
      </c>
      <c r="G4" s="93" t="s">
        <v>12</v>
      </c>
      <c r="H4" s="93"/>
      <c r="I4" s="93"/>
      <c r="J4" s="93" t="s">
        <v>13</v>
      </c>
      <c r="K4" s="170" t="s">
        <v>14</v>
      </c>
      <c r="L4" s="173" t="s">
        <v>15</v>
      </c>
      <c r="M4" s="93" t="s">
        <v>16</v>
      </c>
      <c r="N4" s="93"/>
      <c r="O4" s="165"/>
      <c r="P4" s="165"/>
      <c r="Q4" s="172"/>
    </row>
    <row r="5" spans="1:17" customHeight="1" ht="61.2" s="3" customFormat="1">
      <c r="A5" s="170"/>
      <c r="B5" s="170"/>
      <c r="C5" s="93"/>
      <c r="D5" s="119"/>
      <c r="E5" s="93"/>
      <c r="F5" s="93"/>
      <c r="G5" s="94" t="s">
        <v>17</v>
      </c>
      <c r="H5" s="94" t="s">
        <v>18</v>
      </c>
      <c r="I5" s="94" t="s">
        <v>19</v>
      </c>
      <c r="J5" s="93"/>
      <c r="K5" s="170"/>
      <c r="L5" s="173"/>
      <c r="M5" s="93" t="s">
        <v>20</v>
      </c>
      <c r="N5" s="93" t="s">
        <v>21</v>
      </c>
      <c r="O5" s="165"/>
      <c r="P5" s="165"/>
      <c r="Q5" s="172"/>
    </row>
    <row r="6" spans="1:17" customHeight="1" ht="15.75" s="3" customFormat="1">
      <c r="A6" s="158" t="s">
        <v>22</v>
      </c>
      <c r="B6" s="158" t="s">
        <v>23</v>
      </c>
      <c r="C6" s="118"/>
      <c r="D6" s="119"/>
      <c r="E6" s="118"/>
      <c r="F6" s="118"/>
      <c r="G6" s="120"/>
      <c r="H6" s="120"/>
      <c r="I6" s="120"/>
      <c r="J6" s="118"/>
      <c r="K6" s="121"/>
      <c r="L6" s="157" t="str">
        <f>SUM(L7:L14)</f>
        <v>0</v>
      </c>
      <c r="M6" s="157" t="str">
        <f>SUM(M7:M14)</f>
        <v>0</v>
      </c>
      <c r="N6" s="157" t="str">
        <f>SUM(N7:N14)</f>
        <v>0</v>
      </c>
      <c r="O6" s="157"/>
      <c r="P6" s="157"/>
      <c r="Q6" s="157" t="str">
        <f>SUM(Q7:Q14)</f>
        <v>0</v>
      </c>
    </row>
    <row r="7" spans="1:17" customHeight="1" ht="15.75" s="10" customFormat="1">
      <c r="A7" s="148">
        <v>1</v>
      </c>
      <c r="B7" s="83" t="s">
        <v>24</v>
      </c>
      <c r="C7" s="151" t="s">
        <v>25</v>
      </c>
      <c r="D7" s="127">
        <v>42470</v>
      </c>
      <c r="E7" s="152" t="s">
        <v>26</v>
      </c>
      <c r="F7" s="83" t="s">
        <v>27</v>
      </c>
      <c r="G7" s="153" t="s">
        <v>28</v>
      </c>
      <c r="H7" s="153" t="s">
        <v>29</v>
      </c>
      <c r="I7" s="153" t="s">
        <v>30</v>
      </c>
      <c r="J7" s="155" t="s">
        <v>27</v>
      </c>
      <c r="K7" s="156">
        <v>46</v>
      </c>
      <c r="L7" s="19" t="str">
        <f>SUM(M7:N7)</f>
        <v>0</v>
      </c>
      <c r="M7" s="130"/>
      <c r="N7" s="130">
        <v>1</v>
      </c>
      <c r="O7" s="131">
        <v>4</v>
      </c>
      <c r="P7" s="131">
        <v>100</v>
      </c>
      <c r="Q7" s="18" t="str">
        <f>O7*P7*L7</f>
        <v>0</v>
      </c>
    </row>
    <row r="8" spans="1:17" customHeight="1" ht="15.75" s="10" customFormat="1">
      <c r="A8" s="148" t="str">
        <f>A7+1</f>
        <v>0</v>
      </c>
      <c r="B8" s="83" t="s">
        <v>31</v>
      </c>
      <c r="C8" s="151" t="s">
        <v>25</v>
      </c>
      <c r="D8" s="127">
        <v>42553</v>
      </c>
      <c r="E8" s="152" t="s">
        <v>32</v>
      </c>
      <c r="F8" s="83" t="s">
        <v>33</v>
      </c>
      <c r="G8" s="153" t="s">
        <v>28</v>
      </c>
      <c r="H8" s="153" t="s">
        <v>29</v>
      </c>
      <c r="I8" s="153" t="s">
        <v>30</v>
      </c>
      <c r="J8" s="155" t="s">
        <v>34</v>
      </c>
      <c r="K8" s="156">
        <v>44</v>
      </c>
      <c r="L8" s="19" t="str">
        <f>SUM(M8:N8)</f>
        <v>0</v>
      </c>
      <c r="M8" s="130"/>
      <c r="N8" s="130">
        <v>1</v>
      </c>
      <c r="O8" s="131">
        <v>4</v>
      </c>
      <c r="P8" s="131">
        <v>100</v>
      </c>
      <c r="Q8" s="18" t="str">
        <f>O8*P8*L8</f>
        <v>0</v>
      </c>
    </row>
    <row r="9" spans="1:17" customHeight="1" ht="15.75" s="10" customFormat="1">
      <c r="A9" s="148" t="str">
        <f>A8+1</f>
        <v>0</v>
      </c>
      <c r="B9" s="83" t="s">
        <v>35</v>
      </c>
      <c r="C9" s="151" t="s">
        <v>36</v>
      </c>
      <c r="D9" s="127">
        <v>42371</v>
      </c>
      <c r="E9" s="84" t="s">
        <v>26</v>
      </c>
      <c r="F9" s="83" t="s">
        <v>37</v>
      </c>
      <c r="G9" s="153" t="s">
        <v>38</v>
      </c>
      <c r="H9" s="153" t="s">
        <v>29</v>
      </c>
      <c r="I9" s="153" t="s">
        <v>30</v>
      </c>
      <c r="J9" s="155" t="s">
        <v>39</v>
      </c>
      <c r="K9" s="156">
        <v>28</v>
      </c>
      <c r="L9" s="19" t="str">
        <f>SUM(M9:N9)</f>
        <v>0</v>
      </c>
      <c r="M9" s="130"/>
      <c r="N9" s="130">
        <v>1</v>
      </c>
      <c r="O9" s="131">
        <v>4</v>
      </c>
      <c r="P9" s="131">
        <v>100</v>
      </c>
      <c r="Q9" s="18" t="str">
        <f>O9*P9*L9</f>
        <v>0</v>
      </c>
    </row>
    <row r="10" spans="1:17" customHeight="1" ht="15.75" s="10" customFormat="1">
      <c r="A10" s="148" t="str">
        <f>A9+1</f>
        <v>0</v>
      </c>
      <c r="B10" s="150" t="s">
        <v>40</v>
      </c>
      <c r="C10" s="151" t="s">
        <v>41</v>
      </c>
      <c r="D10" s="127">
        <v>42230</v>
      </c>
      <c r="E10" s="152" t="s">
        <v>32</v>
      </c>
      <c r="F10" s="150" t="s">
        <v>42</v>
      </c>
      <c r="G10" s="153" t="s">
        <v>28</v>
      </c>
      <c r="H10" s="153" t="s">
        <v>29</v>
      </c>
      <c r="I10" s="153" t="s">
        <v>30</v>
      </c>
      <c r="J10" s="155" t="s">
        <v>42</v>
      </c>
      <c r="K10" s="148">
        <v>42</v>
      </c>
      <c r="L10" s="19" t="str">
        <f>SUM(M10:N10)</f>
        <v>0</v>
      </c>
      <c r="M10" s="130"/>
      <c r="N10" s="130">
        <v>1</v>
      </c>
      <c r="O10" s="131">
        <v>4</v>
      </c>
      <c r="P10" s="131">
        <v>100</v>
      </c>
      <c r="Q10" s="18" t="str">
        <f>O10*P10*L10</f>
        <v>0</v>
      </c>
    </row>
    <row r="11" spans="1:17" customHeight="1" ht="15.75" s="10" customFormat="1">
      <c r="A11" s="148" t="str">
        <f>A10+1</f>
        <v>0</v>
      </c>
      <c r="B11" s="150" t="s">
        <v>43</v>
      </c>
      <c r="C11" s="151" t="s">
        <v>44</v>
      </c>
      <c r="D11" s="127">
        <v>42358</v>
      </c>
      <c r="E11" s="152" t="s">
        <v>26</v>
      </c>
      <c r="F11" s="150" t="s">
        <v>45</v>
      </c>
      <c r="G11" s="153" t="s">
        <v>38</v>
      </c>
      <c r="H11" s="153" t="s">
        <v>29</v>
      </c>
      <c r="I11" s="153" t="s">
        <v>30</v>
      </c>
      <c r="J11" s="155" t="s">
        <v>45</v>
      </c>
      <c r="K11" s="148">
        <v>26</v>
      </c>
      <c r="L11" s="19" t="str">
        <f>SUM(M11:N11)</f>
        <v>0</v>
      </c>
      <c r="M11" s="130"/>
      <c r="N11" s="130">
        <v>1</v>
      </c>
      <c r="O11" s="131">
        <v>4</v>
      </c>
      <c r="P11" s="131">
        <v>100</v>
      </c>
      <c r="Q11" s="18" t="str">
        <f>O11*P11*L11</f>
        <v>0</v>
      </c>
    </row>
    <row r="12" spans="1:17" customHeight="1" ht="15.75" s="10" customFormat="1">
      <c r="A12" s="148" t="str">
        <f>A11+1</f>
        <v>0</v>
      </c>
      <c r="B12" s="83" t="s">
        <v>46</v>
      </c>
      <c r="C12" s="153" t="s">
        <v>47</v>
      </c>
      <c r="D12" s="127">
        <v>41996</v>
      </c>
      <c r="E12" s="128" t="s">
        <v>32</v>
      </c>
      <c r="F12" s="150" t="s">
        <v>48</v>
      </c>
      <c r="G12" s="153" t="s">
        <v>49</v>
      </c>
      <c r="H12" s="153" t="s">
        <v>29</v>
      </c>
      <c r="I12" s="153" t="s">
        <v>30</v>
      </c>
      <c r="J12" s="155" t="s">
        <v>48</v>
      </c>
      <c r="K12" s="148">
        <v>38</v>
      </c>
      <c r="L12" s="19" t="str">
        <f>SUM(M12:N12)</f>
        <v>0</v>
      </c>
      <c r="M12" s="130"/>
      <c r="N12" s="130">
        <v>1</v>
      </c>
      <c r="O12" s="131">
        <v>4</v>
      </c>
      <c r="P12" s="131">
        <v>100</v>
      </c>
      <c r="Q12" s="18" t="str">
        <f>O12*P12*L12</f>
        <v>0</v>
      </c>
    </row>
    <row r="13" spans="1:17" customHeight="1" ht="15.75" s="10" customFormat="1">
      <c r="A13" s="148" t="str">
        <f>A12+1</f>
        <v>0</v>
      </c>
      <c r="B13" s="83" t="s">
        <v>50</v>
      </c>
      <c r="C13" s="153" t="s">
        <v>47</v>
      </c>
      <c r="D13" s="127">
        <v>41903</v>
      </c>
      <c r="E13" s="128" t="s">
        <v>32</v>
      </c>
      <c r="F13" s="150" t="s">
        <v>51</v>
      </c>
      <c r="G13" s="153" t="s">
        <v>52</v>
      </c>
      <c r="H13" s="153" t="s">
        <v>29</v>
      </c>
      <c r="I13" s="153" t="s">
        <v>30</v>
      </c>
      <c r="J13" s="155" t="s">
        <v>51</v>
      </c>
      <c r="K13" s="148">
        <v>43</v>
      </c>
      <c r="L13" s="19" t="str">
        <f>SUM(M13:N13)</f>
        <v>0</v>
      </c>
      <c r="M13" s="130"/>
      <c r="N13" s="130">
        <v>1</v>
      </c>
      <c r="O13" s="131">
        <v>4</v>
      </c>
      <c r="P13" s="131">
        <v>100</v>
      </c>
      <c r="Q13" s="18" t="str">
        <f>O13*P13*L13</f>
        <v>0</v>
      </c>
    </row>
    <row r="14" spans="1:17" customHeight="1" ht="15.75" s="10" customFormat="1">
      <c r="A14" s="148" t="str">
        <f>A13+1</f>
        <v>0</v>
      </c>
      <c r="B14" s="83" t="s">
        <v>53</v>
      </c>
      <c r="C14" s="153" t="s">
        <v>54</v>
      </c>
      <c r="D14" s="127">
        <v>41876</v>
      </c>
      <c r="E14" s="149" t="s">
        <v>26</v>
      </c>
      <c r="F14" s="150" t="s">
        <v>55</v>
      </c>
      <c r="G14" s="153" t="s">
        <v>56</v>
      </c>
      <c r="H14" s="153" t="s">
        <v>29</v>
      </c>
      <c r="I14" s="153" t="s">
        <v>30</v>
      </c>
      <c r="J14" s="155" t="s">
        <v>57</v>
      </c>
      <c r="K14" s="148">
        <v>56</v>
      </c>
      <c r="L14" s="19" t="str">
        <f>SUM(M14:N14)</f>
        <v>0</v>
      </c>
      <c r="M14" s="130"/>
      <c r="N14" s="130">
        <v>1</v>
      </c>
      <c r="O14" s="131">
        <v>4</v>
      </c>
      <c r="P14" s="131">
        <v>100</v>
      </c>
      <c r="Q14" s="18" t="str">
        <f>O14*P14*L14</f>
        <v>0</v>
      </c>
    </row>
    <row r="15" spans="1:17" customHeight="1" ht="15.75" s="3" customFormat="1">
      <c r="A15" s="158" t="s">
        <v>58</v>
      </c>
      <c r="B15" s="158" t="s">
        <v>59</v>
      </c>
      <c r="C15" s="133"/>
      <c r="D15" s="134"/>
      <c r="E15" s="133"/>
      <c r="F15" s="133"/>
      <c r="G15" s="136"/>
      <c r="H15" s="136"/>
      <c r="I15" s="136"/>
      <c r="J15" s="133"/>
      <c r="K15" s="135"/>
      <c r="L15" s="157" t="str">
        <f>SUM(L16:L37)</f>
        <v>0</v>
      </c>
      <c r="M15" s="157" t="str">
        <f>SUM(M16:M37)</f>
        <v>0</v>
      </c>
      <c r="N15" s="157" t="str">
        <f>SUM(N16:N37)</f>
        <v>0</v>
      </c>
      <c r="O15" s="157"/>
      <c r="P15" s="157"/>
      <c r="Q15" s="157" t="str">
        <f>SUM(Q16:Q37)</f>
        <v>0</v>
      </c>
    </row>
    <row r="16" spans="1:17" customHeight="1" ht="15.75" s="10" customFormat="1">
      <c r="A16" s="148">
        <v>1</v>
      </c>
      <c r="B16" s="83" t="s">
        <v>60</v>
      </c>
      <c r="C16" s="151" t="s">
        <v>61</v>
      </c>
      <c r="D16" s="127">
        <v>41574</v>
      </c>
      <c r="E16" s="152" t="s">
        <v>26</v>
      </c>
      <c r="F16" s="83" t="s">
        <v>62</v>
      </c>
      <c r="G16" s="153" t="s">
        <v>63</v>
      </c>
      <c r="H16" s="153" t="s">
        <v>29</v>
      </c>
      <c r="I16" s="153" t="s">
        <v>30</v>
      </c>
      <c r="J16" s="155" t="s">
        <v>62</v>
      </c>
      <c r="K16" s="156">
        <v>30</v>
      </c>
      <c r="L16" s="19" t="str">
        <f>SUM(M16:N16)</f>
        <v>0</v>
      </c>
      <c r="M16" s="130"/>
      <c r="N16" s="130">
        <v>1</v>
      </c>
      <c r="O16" s="131">
        <v>4</v>
      </c>
      <c r="P16" s="131">
        <v>100</v>
      </c>
      <c r="Q16" s="18" t="str">
        <f>O16*P16*L16</f>
        <v>0</v>
      </c>
    </row>
    <row r="17" spans="1:17" customHeight="1" ht="15.75" s="10" customFormat="1">
      <c r="A17" s="148" t="str">
        <f>A16+1</f>
        <v>0</v>
      </c>
      <c r="B17" s="83" t="s">
        <v>64</v>
      </c>
      <c r="C17" s="151" t="s">
        <v>65</v>
      </c>
      <c r="D17" s="127">
        <v>41119</v>
      </c>
      <c r="E17" s="152" t="s">
        <v>32</v>
      </c>
      <c r="F17" s="83" t="s">
        <v>34</v>
      </c>
      <c r="G17" s="153" t="s">
        <v>52</v>
      </c>
      <c r="H17" s="153" t="s">
        <v>29</v>
      </c>
      <c r="I17" s="153" t="s">
        <v>30</v>
      </c>
      <c r="J17" s="155" t="s">
        <v>34</v>
      </c>
      <c r="K17" s="156">
        <v>44</v>
      </c>
      <c r="L17" s="19" t="str">
        <f>SUM(M17:N17)</f>
        <v>0</v>
      </c>
      <c r="M17" s="130"/>
      <c r="N17" s="130">
        <v>1</v>
      </c>
      <c r="O17" s="131">
        <v>4</v>
      </c>
      <c r="P17" s="131">
        <v>100</v>
      </c>
      <c r="Q17" s="18" t="str">
        <f>O17*P17*L17</f>
        <v>0</v>
      </c>
    </row>
    <row r="18" spans="1:17" customHeight="1" ht="15.75" s="10" customFormat="1">
      <c r="A18" s="148" t="str">
        <f>A17+1</f>
        <v>0</v>
      </c>
      <c r="B18" s="83" t="s">
        <v>66</v>
      </c>
      <c r="C18" s="151" t="s">
        <v>65</v>
      </c>
      <c r="D18" s="127">
        <v>40932</v>
      </c>
      <c r="E18" s="84" t="s">
        <v>26</v>
      </c>
      <c r="F18" s="83" t="s">
        <v>27</v>
      </c>
      <c r="G18" s="153" t="s">
        <v>52</v>
      </c>
      <c r="H18" s="153" t="s">
        <v>29</v>
      </c>
      <c r="I18" s="153" t="s">
        <v>30</v>
      </c>
      <c r="J18" s="155" t="s">
        <v>27</v>
      </c>
      <c r="K18" s="156">
        <v>46</v>
      </c>
      <c r="L18" s="19" t="str">
        <f>SUM(M18:N18)</f>
        <v>0</v>
      </c>
      <c r="M18" s="130"/>
      <c r="N18" s="130">
        <v>1</v>
      </c>
      <c r="O18" s="131">
        <v>4</v>
      </c>
      <c r="P18" s="131">
        <v>100</v>
      </c>
      <c r="Q18" s="18" t="str">
        <f>O18*P18*L18</f>
        <v>0</v>
      </c>
    </row>
    <row r="19" spans="1:17" customHeight="1" ht="15.75" s="10" customFormat="1">
      <c r="A19" s="148" t="str">
        <f>A18+1</f>
        <v>0</v>
      </c>
      <c r="B19" s="159" t="s">
        <v>67</v>
      </c>
      <c r="C19" s="151" t="s">
        <v>65</v>
      </c>
      <c r="D19" s="127">
        <v>40658</v>
      </c>
      <c r="E19" s="152" t="s">
        <v>32</v>
      </c>
      <c r="F19" s="150" t="s">
        <v>68</v>
      </c>
      <c r="G19" s="153" t="s">
        <v>69</v>
      </c>
      <c r="H19" s="153" t="s">
        <v>29</v>
      </c>
      <c r="I19" s="153" t="s">
        <v>30</v>
      </c>
      <c r="J19" s="155" t="s">
        <v>68</v>
      </c>
      <c r="K19" s="148">
        <v>8</v>
      </c>
      <c r="L19" s="19" t="str">
        <f>SUM(M19:N19)</f>
        <v>0</v>
      </c>
      <c r="M19" s="130"/>
      <c r="N19" s="130">
        <v>1</v>
      </c>
      <c r="O19" s="131">
        <v>4</v>
      </c>
      <c r="P19" s="131">
        <v>100</v>
      </c>
      <c r="Q19" s="18" t="str">
        <f>O19*P19*L19</f>
        <v>0</v>
      </c>
    </row>
    <row r="20" spans="1:17" customHeight="1" ht="15.75" s="10" customFormat="1">
      <c r="A20" s="148" t="str">
        <f>A19+1</f>
        <v>0</v>
      </c>
      <c r="B20" s="150" t="s">
        <v>70</v>
      </c>
      <c r="C20" s="151" t="s">
        <v>71</v>
      </c>
      <c r="D20" s="127">
        <v>40804</v>
      </c>
      <c r="E20" s="152" t="s">
        <v>72</v>
      </c>
      <c r="F20" s="150" t="s">
        <v>73</v>
      </c>
      <c r="G20" s="153" t="s">
        <v>74</v>
      </c>
      <c r="H20" s="153" t="s">
        <v>75</v>
      </c>
      <c r="I20" s="153" t="s">
        <v>76</v>
      </c>
      <c r="J20" s="155" t="s">
        <v>73</v>
      </c>
      <c r="K20" s="148">
        <v>153</v>
      </c>
      <c r="L20" s="19" t="str">
        <f>SUM(M20:N20)</f>
        <v>0</v>
      </c>
      <c r="M20" s="130"/>
      <c r="N20" s="130">
        <v>1</v>
      </c>
      <c r="O20" s="131">
        <v>4</v>
      </c>
      <c r="P20" s="131">
        <v>100</v>
      </c>
      <c r="Q20" s="18" t="str">
        <f>O20*P20*L20</f>
        <v>0</v>
      </c>
    </row>
    <row r="21" spans="1:17" customHeight="1" ht="15.75" s="10" customFormat="1">
      <c r="A21" s="148" t="str">
        <f>A20+1</f>
        <v>0</v>
      </c>
      <c r="B21" s="150" t="s">
        <v>77</v>
      </c>
      <c r="C21" s="151" t="s">
        <v>78</v>
      </c>
      <c r="D21" s="127">
        <v>40774</v>
      </c>
      <c r="E21" s="152" t="s">
        <v>32</v>
      </c>
      <c r="F21" s="150" t="s">
        <v>79</v>
      </c>
      <c r="G21" s="153" t="s">
        <v>80</v>
      </c>
      <c r="H21" s="153" t="s">
        <v>29</v>
      </c>
      <c r="I21" s="153" t="s">
        <v>30</v>
      </c>
      <c r="J21" s="155" t="s">
        <v>79</v>
      </c>
      <c r="K21" s="148">
        <v>16</v>
      </c>
      <c r="L21" s="19" t="str">
        <f>SUM(M21:N21)</f>
        <v>0</v>
      </c>
      <c r="M21" s="130"/>
      <c r="N21" s="130">
        <v>1</v>
      </c>
      <c r="O21" s="131">
        <v>4</v>
      </c>
      <c r="P21" s="131">
        <v>100</v>
      </c>
      <c r="Q21" s="18" t="str">
        <f>O21*P21*L21</f>
        <v>0</v>
      </c>
    </row>
    <row r="22" spans="1:17" customHeight="1" ht="15.75" s="10" customFormat="1">
      <c r="A22" s="148" t="str">
        <f>A21+1</f>
        <v>0</v>
      </c>
      <c r="B22" s="150" t="s">
        <v>81</v>
      </c>
      <c r="C22" s="151" t="s">
        <v>82</v>
      </c>
      <c r="D22" s="127">
        <v>40209</v>
      </c>
      <c r="E22" s="152" t="s">
        <v>26</v>
      </c>
      <c r="F22" s="150" t="s">
        <v>83</v>
      </c>
      <c r="G22" s="153" t="s">
        <v>84</v>
      </c>
      <c r="H22" s="153" t="s">
        <v>29</v>
      </c>
      <c r="I22" s="153" t="s">
        <v>30</v>
      </c>
      <c r="J22" s="155" t="s">
        <v>83</v>
      </c>
      <c r="K22" s="148">
        <v>19</v>
      </c>
      <c r="L22" s="19" t="str">
        <f>SUM(M22:N22)</f>
        <v>0</v>
      </c>
      <c r="M22" s="130"/>
      <c r="N22" s="130">
        <v>1</v>
      </c>
      <c r="O22" s="131">
        <v>4</v>
      </c>
      <c r="P22" s="131">
        <v>100</v>
      </c>
      <c r="Q22" s="18" t="str">
        <f>O22*P22*L22</f>
        <v>0</v>
      </c>
    </row>
    <row r="23" spans="1:17" customHeight="1" ht="15.75" s="10" customFormat="1">
      <c r="A23" s="148" t="str">
        <f>A22+1</f>
        <v>0</v>
      </c>
      <c r="B23" s="150" t="s">
        <v>85</v>
      </c>
      <c r="C23" s="151" t="s">
        <v>82</v>
      </c>
      <c r="D23" s="127">
        <v>40497</v>
      </c>
      <c r="E23" s="152" t="s">
        <v>32</v>
      </c>
      <c r="F23" s="150" t="s">
        <v>48</v>
      </c>
      <c r="G23" s="153" t="s">
        <v>49</v>
      </c>
      <c r="H23" s="153" t="s">
        <v>29</v>
      </c>
      <c r="I23" s="153" t="s">
        <v>30</v>
      </c>
      <c r="J23" s="155" t="s">
        <v>48</v>
      </c>
      <c r="K23" s="148">
        <v>38</v>
      </c>
      <c r="L23" s="19" t="str">
        <f>SUM(M23:N23)</f>
        <v>0</v>
      </c>
      <c r="M23" s="130"/>
      <c r="N23" s="130">
        <v>1</v>
      </c>
      <c r="O23" s="131">
        <v>4</v>
      </c>
      <c r="P23" s="131">
        <v>100</v>
      </c>
      <c r="Q23" s="18" t="str">
        <f>O23*P23*L23</f>
        <v>0</v>
      </c>
    </row>
    <row r="24" spans="1:17" customHeight="1" ht="15.75" s="10" customFormat="1">
      <c r="A24" s="148" t="str">
        <f>A23+1</f>
        <v>0</v>
      </c>
      <c r="B24" s="150" t="s">
        <v>86</v>
      </c>
      <c r="C24" s="151" t="s">
        <v>87</v>
      </c>
      <c r="D24" s="127">
        <v>40532</v>
      </c>
      <c r="E24" s="152" t="s">
        <v>26</v>
      </c>
      <c r="F24" s="150" t="s">
        <v>42</v>
      </c>
      <c r="G24" s="153" t="s">
        <v>52</v>
      </c>
      <c r="H24" s="153" t="s">
        <v>29</v>
      </c>
      <c r="I24" s="153" t="s">
        <v>30</v>
      </c>
      <c r="J24" s="155" t="s">
        <v>42</v>
      </c>
      <c r="K24" s="148">
        <v>42</v>
      </c>
      <c r="L24" s="19" t="str">
        <f>SUM(M24:N24)</f>
        <v>0</v>
      </c>
      <c r="M24" s="130"/>
      <c r="N24" s="130">
        <v>1</v>
      </c>
      <c r="O24" s="131">
        <v>4</v>
      </c>
      <c r="P24" s="131">
        <v>100</v>
      </c>
      <c r="Q24" s="18" t="str">
        <f>O24*P24*L24</f>
        <v>0</v>
      </c>
    </row>
    <row r="25" spans="1:17" customHeight="1" ht="15.75" s="10" customFormat="1">
      <c r="A25" s="148" t="str">
        <f>A24+1</f>
        <v>0</v>
      </c>
      <c r="B25" s="150" t="s">
        <v>88</v>
      </c>
      <c r="C25" s="151" t="s">
        <v>89</v>
      </c>
      <c r="D25" s="127">
        <v>40058</v>
      </c>
      <c r="E25" s="152" t="s">
        <v>26</v>
      </c>
      <c r="F25" s="150" t="s">
        <v>90</v>
      </c>
      <c r="G25" s="153" t="s">
        <v>84</v>
      </c>
      <c r="H25" s="153" t="s">
        <v>29</v>
      </c>
      <c r="I25" s="153" t="s">
        <v>30</v>
      </c>
      <c r="J25" s="155" t="s">
        <v>91</v>
      </c>
      <c r="K25" s="148">
        <v>24</v>
      </c>
      <c r="L25" s="19" t="str">
        <f>SUM(M25:N25)</f>
        <v>0</v>
      </c>
      <c r="M25" s="130"/>
      <c r="N25" s="130">
        <v>1</v>
      </c>
      <c r="O25" s="131">
        <v>4</v>
      </c>
      <c r="P25" s="131">
        <v>100</v>
      </c>
      <c r="Q25" s="18" t="str">
        <f>O25*P25*L25</f>
        <v>0</v>
      </c>
    </row>
    <row r="26" spans="1:17" customHeight="1" ht="15.75" s="10" customFormat="1">
      <c r="A26" s="148" t="str">
        <f>A25+1</f>
        <v>0</v>
      </c>
      <c r="B26" s="150" t="s">
        <v>92</v>
      </c>
      <c r="C26" s="151" t="s">
        <v>93</v>
      </c>
      <c r="D26" s="127">
        <v>39927</v>
      </c>
      <c r="E26" s="152" t="s">
        <v>32</v>
      </c>
      <c r="F26" s="150" t="s">
        <v>94</v>
      </c>
      <c r="G26" s="153" t="s">
        <v>84</v>
      </c>
      <c r="H26" s="153" t="s">
        <v>29</v>
      </c>
      <c r="I26" s="153" t="s">
        <v>30</v>
      </c>
      <c r="J26" s="155" t="s">
        <v>94</v>
      </c>
      <c r="K26" s="148">
        <v>23</v>
      </c>
      <c r="L26" s="19" t="str">
        <f>SUM(M26:N26)</f>
        <v>0</v>
      </c>
      <c r="M26" s="130"/>
      <c r="N26" s="130">
        <v>1</v>
      </c>
      <c r="O26" s="131">
        <v>4</v>
      </c>
      <c r="P26" s="131">
        <v>100</v>
      </c>
      <c r="Q26" s="18" t="str">
        <f>O26*P26*L26</f>
        <v>0</v>
      </c>
    </row>
    <row r="27" spans="1:17" customHeight="1" ht="15.75" s="3" customFormat="1">
      <c r="A27" s="158" t="s">
        <v>95</v>
      </c>
      <c r="B27" s="158" t="s">
        <v>96</v>
      </c>
      <c r="C27" s="133"/>
      <c r="D27" s="134"/>
      <c r="E27" s="133"/>
      <c r="F27" s="133"/>
      <c r="G27" s="136"/>
      <c r="H27" s="136"/>
      <c r="I27" s="136"/>
      <c r="J27" s="133"/>
      <c r="K27" s="135"/>
      <c r="L27" s="157" t="str">
        <f>SUM(L28:L49)</f>
        <v>0</v>
      </c>
      <c r="M27" s="157" t="str">
        <f>SUM(M28:M49)</f>
        <v>0</v>
      </c>
      <c r="N27" s="157" t="str">
        <f>SUM(N28:N49)</f>
        <v>0</v>
      </c>
      <c r="O27" s="157"/>
      <c r="P27" s="157"/>
      <c r="Q27" s="157" t="str">
        <f>SUM(Q28:Q49)</f>
        <v>0</v>
      </c>
    </row>
    <row r="28" spans="1:17" customHeight="1" ht="15.75" s="10" customFormat="1">
      <c r="A28" s="148">
        <v>1</v>
      </c>
      <c r="B28" s="83" t="s">
        <v>97</v>
      </c>
      <c r="C28" s="153" t="s">
        <v>98</v>
      </c>
      <c r="D28" s="127">
        <v>43444</v>
      </c>
      <c r="E28" s="128" t="s">
        <v>32</v>
      </c>
      <c r="F28" s="150" t="s">
        <v>99</v>
      </c>
      <c r="G28" s="153" t="s">
        <v>100</v>
      </c>
      <c r="H28" s="153" t="s">
        <v>29</v>
      </c>
      <c r="I28" s="153" t="s">
        <v>30</v>
      </c>
      <c r="J28" s="155" t="s">
        <v>99</v>
      </c>
      <c r="K28" s="148" t="s">
        <v>101</v>
      </c>
      <c r="L28" s="19" t="str">
        <f>SUM(M28:N28)</f>
        <v>0</v>
      </c>
      <c r="M28" s="130"/>
      <c r="N28" s="130">
        <v>1</v>
      </c>
      <c r="O28" s="131">
        <v>4</v>
      </c>
      <c r="P28" s="131">
        <v>100</v>
      </c>
      <c r="Q28" s="18" t="str">
        <f>O28*P28*L28</f>
        <v>0</v>
      </c>
    </row>
    <row r="29" spans="1:17" customHeight="1" ht="15.75" s="10" customFormat="1">
      <c r="A29" s="148" t="str">
        <f>A28+1</f>
        <v>0</v>
      </c>
      <c r="B29" s="83" t="s">
        <v>102</v>
      </c>
      <c r="C29" s="153" t="s">
        <v>98</v>
      </c>
      <c r="D29" s="127">
        <v>39676</v>
      </c>
      <c r="E29" s="128" t="s">
        <v>32</v>
      </c>
      <c r="F29" s="150" t="s">
        <v>48</v>
      </c>
      <c r="G29" s="153" t="s">
        <v>49</v>
      </c>
      <c r="H29" s="153" t="s">
        <v>29</v>
      </c>
      <c r="I29" s="153" t="s">
        <v>30</v>
      </c>
      <c r="J29" s="155" t="s">
        <v>48</v>
      </c>
      <c r="K29" s="148">
        <v>38</v>
      </c>
      <c r="L29" s="19" t="str">
        <f>SUM(M29:N29)</f>
        <v>0</v>
      </c>
      <c r="M29" s="130"/>
      <c r="N29" s="130">
        <v>1</v>
      </c>
      <c r="O29" s="131">
        <v>4</v>
      </c>
      <c r="P29" s="131">
        <v>100</v>
      </c>
      <c r="Q29" s="18" t="str">
        <f>O29*P29*L29</f>
        <v>0</v>
      </c>
    </row>
    <row r="30" spans="1:17" customHeight="1" ht="15.75" s="10" customFormat="1">
      <c r="A30" s="148" t="str">
        <f>A29+1</f>
        <v>0</v>
      </c>
      <c r="B30" s="83" t="s">
        <v>103</v>
      </c>
      <c r="C30" s="153" t="s">
        <v>104</v>
      </c>
      <c r="D30" s="127">
        <v>39731</v>
      </c>
      <c r="E30" s="128" t="s">
        <v>26</v>
      </c>
      <c r="F30" s="150" t="s">
        <v>105</v>
      </c>
      <c r="G30" s="153" t="s">
        <v>38</v>
      </c>
      <c r="H30" s="153" t="s">
        <v>29</v>
      </c>
      <c r="I30" s="153" t="s">
        <v>30</v>
      </c>
      <c r="J30" s="155" t="s">
        <v>105</v>
      </c>
      <c r="K30" s="148">
        <v>25</v>
      </c>
      <c r="L30" s="19" t="str">
        <f>SUM(M30:N30)</f>
        <v>0</v>
      </c>
      <c r="M30" s="130"/>
      <c r="N30" s="130">
        <v>1</v>
      </c>
      <c r="O30" s="131">
        <v>4</v>
      </c>
      <c r="P30" s="131">
        <v>100</v>
      </c>
      <c r="Q30" s="18" t="str">
        <f>O30*P30*L30</f>
        <v>0</v>
      </c>
    </row>
    <row r="31" spans="1:17" customHeight="1" ht="15.75" s="10" customFormat="1">
      <c r="A31" s="148" t="str">
        <f>A30+1</f>
        <v>0</v>
      </c>
      <c r="B31" s="83" t="s">
        <v>106</v>
      </c>
      <c r="C31" s="153" t="s">
        <v>104</v>
      </c>
      <c r="D31" s="127">
        <v>39687</v>
      </c>
      <c r="E31" s="128" t="s">
        <v>72</v>
      </c>
      <c r="F31" s="150" t="s">
        <v>73</v>
      </c>
      <c r="G31" s="153" t="s">
        <v>74</v>
      </c>
      <c r="H31" s="153" t="s">
        <v>75</v>
      </c>
      <c r="I31" s="153" t="s">
        <v>107</v>
      </c>
      <c r="J31" s="155" t="s">
        <v>73</v>
      </c>
      <c r="K31" s="148">
        <v>153</v>
      </c>
      <c r="L31" s="19" t="str">
        <f>SUM(M31:N31)</f>
        <v>0</v>
      </c>
      <c r="M31" s="130"/>
      <c r="N31" s="130">
        <v>1</v>
      </c>
      <c r="O31" s="131">
        <v>4</v>
      </c>
      <c r="P31" s="131">
        <v>100</v>
      </c>
      <c r="Q31" s="18" t="str">
        <f>O31*P31*L31</f>
        <v>0</v>
      </c>
    </row>
    <row r="32" spans="1:17" customHeight="1" ht="15.75" s="10" customFormat="1">
      <c r="A32" s="148" t="str">
        <f>A31+1</f>
        <v>0</v>
      </c>
      <c r="B32" s="83" t="s">
        <v>108</v>
      </c>
      <c r="C32" s="153" t="s">
        <v>109</v>
      </c>
      <c r="D32" s="127">
        <v>39211</v>
      </c>
      <c r="E32" s="128" t="s">
        <v>32</v>
      </c>
      <c r="F32" s="150" t="s">
        <v>94</v>
      </c>
      <c r="G32" s="153" t="s">
        <v>38</v>
      </c>
      <c r="H32" s="153" t="s">
        <v>29</v>
      </c>
      <c r="I32" s="153" t="s">
        <v>30</v>
      </c>
      <c r="J32" s="155" t="s">
        <v>94</v>
      </c>
      <c r="K32" s="148">
        <v>23</v>
      </c>
      <c r="L32" s="19" t="str">
        <f>SUM(M32:N32)</f>
        <v>0</v>
      </c>
      <c r="M32" s="130"/>
      <c r="N32" s="130">
        <v>1</v>
      </c>
      <c r="O32" s="131">
        <v>4</v>
      </c>
      <c r="P32" s="131">
        <v>100</v>
      </c>
      <c r="Q32" s="18" t="str">
        <f>O32*P32*L32</f>
        <v>0</v>
      </c>
    </row>
    <row r="33" spans="1:17" customHeight="1" ht="15.75" s="10" customFormat="1">
      <c r="A33" s="148" t="str">
        <f>A32+1</f>
        <v>0</v>
      </c>
      <c r="B33" s="101" t="s">
        <v>110</v>
      </c>
      <c r="C33" s="100" t="s">
        <v>111</v>
      </c>
      <c r="D33" s="103">
        <v>38733</v>
      </c>
      <c r="E33" s="103" t="s">
        <v>32</v>
      </c>
      <c r="F33" s="101" t="s">
        <v>112</v>
      </c>
      <c r="G33" s="100" t="s">
        <v>80</v>
      </c>
      <c r="H33" s="102" t="s">
        <v>29</v>
      </c>
      <c r="I33" s="102" t="s">
        <v>30</v>
      </c>
      <c r="J33" s="104" t="s">
        <v>112</v>
      </c>
      <c r="K33" s="100">
        <v>15</v>
      </c>
      <c r="L33" s="19" t="str">
        <f>SUM(M33:N33)</f>
        <v>0</v>
      </c>
      <c r="M33" s="130"/>
      <c r="N33" s="130">
        <v>1</v>
      </c>
      <c r="O33" s="131">
        <v>4</v>
      </c>
      <c r="P33" s="131">
        <v>100</v>
      </c>
      <c r="Q33" s="18" t="str">
        <f>O33*P33*L33</f>
        <v>0</v>
      </c>
    </row>
    <row r="34" spans="1:17" customHeight="1" ht="15.75" s="10" customFormat="1">
      <c r="A34" s="148" t="str">
        <f>A33+1</f>
        <v>0</v>
      </c>
      <c r="B34" s="83" t="s">
        <v>113</v>
      </c>
      <c r="C34" s="153" t="s">
        <v>114</v>
      </c>
      <c r="D34" s="127">
        <v>39077</v>
      </c>
      <c r="E34" s="128" t="s">
        <v>32</v>
      </c>
      <c r="F34" s="150" t="s">
        <v>79</v>
      </c>
      <c r="G34" s="153" t="s">
        <v>115</v>
      </c>
      <c r="H34" s="153" t="s">
        <v>29</v>
      </c>
      <c r="I34" s="153" t="s">
        <v>30</v>
      </c>
      <c r="J34" s="155" t="s">
        <v>79</v>
      </c>
      <c r="K34" s="148">
        <v>16</v>
      </c>
      <c r="L34" s="19" t="str">
        <f>SUM(M34:N34)</f>
        <v>0</v>
      </c>
      <c r="M34" s="130"/>
      <c r="N34" s="130">
        <v>1</v>
      </c>
      <c r="O34" s="131">
        <v>4</v>
      </c>
      <c r="P34" s="131">
        <v>100</v>
      </c>
      <c r="Q34" s="18" t="str">
        <f>O34*P34*L34</f>
        <v>0</v>
      </c>
    </row>
    <row r="35" spans="1:17" customHeight="1" ht="15.75" s="10" customFormat="1">
      <c r="A35" s="148" t="str">
        <f>A34+1</f>
        <v>0</v>
      </c>
      <c r="B35" s="83" t="s">
        <v>116</v>
      </c>
      <c r="C35" s="153" t="s">
        <v>117</v>
      </c>
      <c r="D35" s="127">
        <v>38385</v>
      </c>
      <c r="E35" s="128" t="s">
        <v>26</v>
      </c>
      <c r="F35" s="150" t="s">
        <v>118</v>
      </c>
      <c r="G35" s="153" t="s">
        <v>119</v>
      </c>
      <c r="H35" s="153" t="s">
        <v>29</v>
      </c>
      <c r="I35" s="153" t="s">
        <v>30</v>
      </c>
      <c r="J35" s="155" t="s">
        <v>118</v>
      </c>
      <c r="K35" s="148"/>
      <c r="L35" s="19" t="str">
        <f>SUM(M35:N35)</f>
        <v>0</v>
      </c>
      <c r="M35" s="130">
        <v>1</v>
      </c>
      <c r="N35" s="130"/>
      <c r="O35" s="131">
        <v>4</v>
      </c>
      <c r="P35" s="131">
        <v>100</v>
      </c>
      <c r="Q35" s="18" t="str">
        <f>O35*P35*L35</f>
        <v>0</v>
      </c>
    </row>
    <row r="36" spans="1:17" customHeight="1" ht="15.75" s="10" customFormat="1">
      <c r="A36" s="148" t="str">
        <f>A35+1</f>
        <v>0</v>
      </c>
      <c r="B36" s="83" t="s">
        <v>120</v>
      </c>
      <c r="C36" s="153" t="s">
        <v>121</v>
      </c>
      <c r="D36" s="127">
        <v>38528</v>
      </c>
      <c r="E36" s="128" t="s">
        <v>32</v>
      </c>
      <c r="F36" s="150" t="s">
        <v>122</v>
      </c>
      <c r="G36" s="153" t="s">
        <v>123</v>
      </c>
      <c r="H36" s="153" t="s">
        <v>29</v>
      </c>
      <c r="I36" s="153" t="s">
        <v>30</v>
      </c>
      <c r="J36" s="155" t="s">
        <v>122</v>
      </c>
      <c r="K36" s="148" t="s">
        <v>124</v>
      </c>
      <c r="L36" s="19" t="str">
        <f>SUM(M36:N36)</f>
        <v>0</v>
      </c>
      <c r="M36" s="130"/>
      <c r="N36" s="130">
        <v>1</v>
      </c>
      <c r="O36" s="131">
        <v>4</v>
      </c>
      <c r="P36" s="131">
        <v>100</v>
      </c>
      <c r="Q36" s="18" t="str">
        <f>O36*P36*L36</f>
        <v>0</v>
      </c>
    </row>
    <row r="37" spans="1:17" customHeight="1" ht="15.75" s="10" customFormat="1">
      <c r="A37" s="148"/>
      <c r="B37" s="83"/>
      <c r="C37" s="153"/>
      <c r="D37" s="127"/>
      <c r="E37" s="149"/>
      <c r="F37" s="150"/>
      <c r="G37" s="153"/>
      <c r="H37" s="153"/>
      <c r="I37" s="153"/>
      <c r="J37" s="155"/>
      <c r="K37" s="148"/>
      <c r="L37" s="19" t="str">
        <f>SUM(M37:N37)</f>
        <v>0</v>
      </c>
      <c r="M37" s="130"/>
      <c r="N37" s="130"/>
      <c r="O37" s="131">
        <v>4</v>
      </c>
      <c r="P37" s="131">
        <v>100</v>
      </c>
      <c r="Q37" s="18" t="str">
        <f>O37*P37*L37</f>
        <v>0</v>
      </c>
    </row>
    <row r="39" spans="1:17">
      <c r="B39" s="106"/>
      <c r="C39" s="107" t="s">
        <v>125</v>
      </c>
      <c r="E39" s="107"/>
      <c r="F39" s="110"/>
      <c r="G39" s="107"/>
      <c r="H39" s="107"/>
      <c r="J39" s="109"/>
      <c r="K39" s="109"/>
      <c r="L3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P3:P5"/>
    <mergeCell ref="Q3:Q5"/>
    <mergeCell ref="L4:L5"/>
    <mergeCell ref="L3:N3"/>
    <mergeCell ref="A1:N1"/>
    <mergeCell ref="M4:N4"/>
    <mergeCell ref="G4:I4"/>
    <mergeCell ref="A3:A5"/>
    <mergeCell ref="B3:B5"/>
    <mergeCell ref="C4:C5"/>
    <mergeCell ref="D4:D5"/>
    <mergeCell ref="E4:E5"/>
    <mergeCell ref="F4:F5"/>
    <mergeCell ref="J4:J5"/>
    <mergeCell ref="C3:K3"/>
    <mergeCell ref="K4:K5"/>
  </mergeCells>
  <dataValidations count="9">
    <dataValidation allowBlank="1" showDropDown="0" showInputMessage="1" showErrorMessage="1" prompt="Trần Trung Hiếu: 0912909250" sqref="E39"/>
    <dataValidation allowBlank="1" showDropDown="0" showInputMessage="1" showErrorMessage="1" prompt="Trần Trung Hiếu: 0912909250" sqref="G39"/>
    <dataValidation allowBlank="1" showDropDown="0" showInputMessage="0" showErrorMessage="0" errorTitle="&quot;Hung Anh&quot; Thong bao" error="NhËp sai d÷ liÖu: &quot; NhËp d÷ liÖu trong danh s¸ch chän&quot;" prompt="Chän tªn d©n téc trong danh s¸ch" sqref="H39"/>
    <dataValidation allowBlank="1" showDropDown="0" showInputMessage="1" showErrorMessage="1" prompt="Phiên bản 2.2_x000a_ của Đào Xuân Tuấn_x000a_ Phòng GD&amp;ĐT Văn Chấn_x000a_Mọi vướng mắc xin liên hệ_x000a_ĐT: 0127 679 0479" sqref="B39"/>
    <dataValidation allowBlank="1" showDropDown="0" showInputMessage="1" showErrorMessage="1" prompt="Trần Trung Hiếu: 0912909250" sqref="F39"/>
    <dataValidation allowBlank="1" showDropDown="0" showInputMessage="1" showErrorMessage="1" prompt="Trần Trung Hiếu: 0912909250" sqref="J39"/>
    <dataValidation allowBlank="1" showDropDown="0" showInputMessage="1" showErrorMessage="1" prompt="Trần Trung Hiếu: 0912909250" sqref="K39"/>
    <dataValidation allowBlank="1" showDropDown="0" showInputMessage="1" showErrorMessage="1" prompt="Trần Trung Hiếu: 0912909250" sqref="L39"/>
    <dataValidation allowBlank="1" showDropDown="0" showInputMessage="1" showErrorMessage="1" prompt="Phiên bản 2.2_x000a_ của Đào Xuân Tuấn_x000a_ Phòng GD&amp;ĐT Văn Chấn_x000a_Mọi vướng mắc xin liên hệ_x000a_ĐT: 0127 679 0479" sqref="C39"/>
  </dataValidations>
  <printOptions gridLines="false" gridLinesSet="true"/>
  <pageMargins left="0.3543307086614174" right="0.1574803149606299" top="0.2755905511811024" bottom="0.1574803149606299" header="0.1574803149606299" footer="0.157480314960629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C49"/>
  <sheetViews>
    <sheetView tabSelected="1" workbookViewId="0" showGridLines="true" showRowColHeaders="1">
      <pane ySplit="8" topLeftCell="A9" activePane="bottomLeft" state="frozen"/>
      <selection pane="bottomLeft" activeCell="A9" sqref="A9"/>
    </sheetView>
  </sheetViews>
  <sheetFormatPr defaultRowHeight="14.4" defaultColWidth="9" outlineLevelRow="0" outlineLevelCol="0"/>
  <cols>
    <col min="1" max="1" width="3.109375" customWidth="true" style="105"/>
    <col min="2" max="2" width="20.44140625" customWidth="true" style="106"/>
    <col min="3" max="3" width="8.44140625" customWidth="true" style="107"/>
    <col min="4" max="4" width="9.44140625" customWidth="true" style="108"/>
    <col min="5" max="5" width="8" customWidth="true" style="107"/>
    <col min="6" max="6" width="16" customWidth="true" style="109"/>
    <col min="7" max="7" width="16.33203125" customWidth="true" style="105"/>
    <col min="8" max="8" width="9.33203125" customWidth="true" style="107"/>
    <col min="9" max="9" width="7.5546875" customWidth="true" style="107"/>
    <col min="10" max="10" width="13.6640625" customWidth="true" style="110"/>
    <col min="11" max="11" width="9.33203125" customWidth="true" style="110"/>
    <col min="12" max="12" width="7.88671875" customWidth="true" style="8"/>
    <col min="13" max="13" width="7.33203125" customWidth="true" style="115"/>
    <col min="14" max="14" width="7.33203125" customWidth="true" style="115"/>
    <col min="15" max="15" width="7.33203125" customWidth="true" style="115"/>
    <col min="16" max="16" width="7.33203125" customWidth="true" style="115"/>
    <col min="17" max="17" width="7.33203125" customWidth="true" style="115"/>
    <col min="18" max="18" width="7.33203125" customWidth="true" style="115"/>
    <col min="19" max="19" width="9.5546875" customWidth="true" style="115"/>
    <col min="20" max="20" width="9.33203125" customWidth="true" style="17"/>
    <col min="21" max="21" width="10.88671875" customWidth="true" style="115"/>
    <col min="22" max="22" width="7.33203125" customWidth="true" style="115"/>
    <col min="23" max="23" width="7.33203125" customWidth="true" style="115"/>
    <col min="24" max="24" width="9" style="116"/>
    <col min="25" max="25" width="9" style="116"/>
    <col min="26" max="26" width="9" style="14"/>
    <col min="27" max="27" width="9" style="14"/>
    <col min="28" max="28" width="9" style="14"/>
    <col min="29" max="29" width="9" style="2"/>
  </cols>
  <sheetData>
    <row r="2" spans="1:29" customHeight="1" ht="30">
      <c r="A2" s="38" t="s">
        <v>126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9" customHeight="1" ht="21.75" s="11" customForma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13"/>
      <c r="M3" s="92"/>
      <c r="N3" s="92"/>
      <c r="O3" s="92"/>
      <c r="P3" s="92"/>
      <c r="Q3" s="92"/>
      <c r="R3" s="92"/>
      <c r="S3" s="92"/>
      <c r="T3" s="13"/>
      <c r="U3" s="92"/>
      <c r="V3" s="92"/>
      <c r="W3" s="92"/>
      <c r="X3" s="117"/>
      <c r="Y3" s="117"/>
      <c r="Z3" s="14"/>
      <c r="AA3" s="14"/>
      <c r="AB3" s="14"/>
    </row>
    <row r="4" spans="1:29" customHeight="1" ht="15" s="3" customFormat="1">
      <c r="A4" s="170" t="s">
        <v>1</v>
      </c>
      <c r="B4" s="170" t="s">
        <v>2</v>
      </c>
      <c r="C4" s="171" t="s">
        <v>3</v>
      </c>
      <c r="D4" s="171"/>
      <c r="E4" s="171"/>
      <c r="F4" s="171"/>
      <c r="G4" s="171"/>
      <c r="H4" s="171"/>
      <c r="I4" s="171"/>
      <c r="J4" s="171"/>
      <c r="K4" s="171"/>
      <c r="L4" s="177" t="s">
        <v>127</v>
      </c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95" t="s">
        <v>128</v>
      </c>
      <c r="Y4" s="95" t="s">
        <v>129</v>
      </c>
      <c r="Z4" s="175" t="s">
        <v>130</v>
      </c>
      <c r="AA4" s="175"/>
      <c r="AB4" s="175"/>
    </row>
    <row r="5" spans="1:29" customHeight="1" ht="15" s="3" customFormat="1">
      <c r="A5" s="170"/>
      <c r="B5" s="170"/>
      <c r="C5" s="93" t="s">
        <v>8</v>
      </c>
      <c r="D5" s="119" t="s">
        <v>9</v>
      </c>
      <c r="E5" s="93" t="s">
        <v>10</v>
      </c>
      <c r="F5" s="93" t="s">
        <v>11</v>
      </c>
      <c r="G5" s="93" t="s">
        <v>12</v>
      </c>
      <c r="H5" s="93"/>
      <c r="I5" s="93"/>
      <c r="J5" s="93" t="s">
        <v>13</v>
      </c>
      <c r="K5" s="170" t="s">
        <v>14</v>
      </c>
      <c r="L5" s="177" t="s">
        <v>131</v>
      </c>
      <c r="M5" s="177"/>
      <c r="N5" s="177"/>
      <c r="O5" s="177"/>
      <c r="P5" s="177"/>
      <c r="Q5" s="177"/>
      <c r="R5" s="177"/>
      <c r="S5" s="177" t="s">
        <v>132</v>
      </c>
      <c r="T5" s="177"/>
      <c r="U5" s="177"/>
      <c r="V5" s="177"/>
      <c r="W5" s="177"/>
      <c r="X5" s="95"/>
      <c r="Y5" s="95"/>
      <c r="Z5" s="175" t="s">
        <v>133</v>
      </c>
      <c r="AA5" s="176" t="s">
        <v>16</v>
      </c>
      <c r="AB5" s="176"/>
    </row>
    <row r="6" spans="1:29" customHeight="1" ht="20.4" s="3" customFormat="1">
      <c r="A6" s="170" t="s">
        <v>134</v>
      </c>
      <c r="B6" s="170"/>
      <c r="C6" s="93"/>
      <c r="D6" s="119"/>
      <c r="E6" s="93"/>
      <c r="F6" s="93"/>
      <c r="G6" s="93"/>
      <c r="H6" s="93"/>
      <c r="I6" s="93"/>
      <c r="J6" s="93"/>
      <c r="K6" s="170"/>
      <c r="L6" s="173" t="s">
        <v>15</v>
      </c>
      <c r="M6" s="179" t="s">
        <v>16</v>
      </c>
      <c r="N6" s="179"/>
      <c r="O6" s="179"/>
      <c r="P6" s="179"/>
      <c r="Q6" s="179"/>
      <c r="R6" s="179"/>
      <c r="S6" s="111" t="s">
        <v>135</v>
      </c>
      <c r="T6" s="177" t="s">
        <v>136</v>
      </c>
      <c r="U6" s="177"/>
      <c r="V6" s="177"/>
      <c r="W6" s="177"/>
      <c r="X6" s="95"/>
      <c r="Y6" s="95"/>
      <c r="Z6" s="175"/>
      <c r="AA6" s="175" t="s">
        <v>137</v>
      </c>
      <c r="AB6" s="175" t="s">
        <v>138</v>
      </c>
    </row>
    <row r="7" spans="1:29" customHeight="1" ht="15" s="3" customFormat="1">
      <c r="A7" s="170" t="s">
        <v>134</v>
      </c>
      <c r="B7" s="170"/>
      <c r="C7" s="93"/>
      <c r="D7" s="119"/>
      <c r="E7" s="93"/>
      <c r="F7" s="93"/>
      <c r="G7" s="93" t="s">
        <v>17</v>
      </c>
      <c r="H7" s="93" t="s">
        <v>18</v>
      </c>
      <c r="I7" s="93" t="s">
        <v>19</v>
      </c>
      <c r="J7" s="93"/>
      <c r="K7" s="170"/>
      <c r="L7" s="173"/>
      <c r="M7" s="179"/>
      <c r="N7" s="179"/>
      <c r="O7" s="179"/>
      <c r="P7" s="179"/>
      <c r="Q7" s="179"/>
      <c r="R7" s="179"/>
      <c r="S7" s="95" t="s">
        <v>139</v>
      </c>
      <c r="T7" s="178" t="s">
        <v>15</v>
      </c>
      <c r="U7" s="95" t="s">
        <v>16</v>
      </c>
      <c r="V7" s="95"/>
      <c r="W7" s="95"/>
      <c r="X7" s="95"/>
      <c r="Y7" s="95"/>
      <c r="Z7" s="175"/>
      <c r="AA7" s="175"/>
      <c r="AB7" s="175"/>
    </row>
    <row r="8" spans="1:29" customHeight="1" ht="100.5" s="3" customFormat="1">
      <c r="A8" s="170" t="s">
        <v>134</v>
      </c>
      <c r="B8" s="170"/>
      <c r="C8" s="93"/>
      <c r="D8" s="119"/>
      <c r="E8" s="93"/>
      <c r="F8" s="93"/>
      <c r="G8" s="93"/>
      <c r="H8" s="93"/>
      <c r="I8" s="93"/>
      <c r="J8" s="93"/>
      <c r="K8" s="170"/>
      <c r="L8" s="173"/>
      <c r="M8" s="112" t="s">
        <v>140</v>
      </c>
      <c r="N8" s="112" t="s">
        <v>141</v>
      </c>
      <c r="O8" s="112" t="s">
        <v>142</v>
      </c>
      <c r="P8" s="112" t="s">
        <v>143</v>
      </c>
      <c r="Q8" s="112" t="s">
        <v>144</v>
      </c>
      <c r="R8" s="112" t="s">
        <v>145</v>
      </c>
      <c r="S8" s="95"/>
      <c r="T8" s="178"/>
      <c r="U8" s="112" t="s">
        <v>146</v>
      </c>
      <c r="V8" s="112" t="s">
        <v>147</v>
      </c>
      <c r="W8" s="112" t="s">
        <v>148</v>
      </c>
      <c r="X8" s="95"/>
      <c r="Y8" s="95"/>
      <c r="Z8" s="175"/>
      <c r="AA8" s="175"/>
      <c r="AB8" s="175"/>
    </row>
    <row r="9" spans="1:29" customHeight="1" ht="18" s="6" customFormat="1">
      <c r="A9" s="165" t="s">
        <v>134</v>
      </c>
      <c r="B9" s="96" t="s">
        <v>149</v>
      </c>
      <c r="C9" s="97"/>
      <c r="D9" s="98"/>
      <c r="E9" s="97"/>
      <c r="F9" s="96"/>
      <c r="G9" s="95"/>
      <c r="H9" s="97"/>
      <c r="I9" s="97"/>
      <c r="J9" s="99"/>
      <c r="K9" s="99"/>
      <c r="L9" s="4"/>
      <c r="M9" s="168" t="str">
        <f>SUM(M10:M49)</f>
        <v>0</v>
      </c>
      <c r="N9" s="168" t="str">
        <f>SUM(N10:N49)</f>
        <v>0</v>
      </c>
      <c r="O9" s="168" t="str">
        <f>SUM(O10:O49)</f>
        <v>0</v>
      </c>
      <c r="P9" s="168" t="str">
        <f>SUM(P10:P49)</f>
        <v>0</v>
      </c>
      <c r="Q9" s="168" t="str">
        <f>SUM(Q10:Q49)</f>
        <v>0</v>
      </c>
      <c r="R9" s="168" t="str">
        <f>SUM(R10:R49)</f>
        <v>0</v>
      </c>
      <c r="S9" s="168" t="str">
        <f>SUM(S10:S49)</f>
        <v>0</v>
      </c>
      <c r="T9" s="15"/>
      <c r="U9" s="113" t="str">
        <f>SUM(U10:U49)</f>
        <v>0</v>
      </c>
      <c r="V9" s="113" t="str">
        <f>SUM(V10:V49)</f>
        <v>0</v>
      </c>
      <c r="W9" s="113" t="str">
        <f>SUM(W10:W49)</f>
        <v>0</v>
      </c>
      <c r="X9" s="113"/>
      <c r="Y9" s="113"/>
      <c r="Z9" s="5" t="str">
        <f>SUM(Z10:Z49)</f>
        <v>0</v>
      </c>
      <c r="AA9" s="5" t="str">
        <f>SUM(AA10:AA49)</f>
        <v>0</v>
      </c>
      <c r="AB9" s="176" t="str">
        <f>SUM(AB10:AB49)</f>
        <v>0</v>
      </c>
    </row>
    <row r="10" spans="1:29" customHeight="1" ht="18" s="7" customFormat="1">
      <c r="A10" s="100" t="s">
        <v>134</v>
      </c>
      <c r="B10" s="101" t="s">
        <v>97</v>
      </c>
      <c r="C10" s="100" t="s">
        <v>98</v>
      </c>
      <c r="D10" s="103">
        <v>43444</v>
      </c>
      <c r="E10" s="103" t="s">
        <v>32</v>
      </c>
      <c r="F10" s="101" t="s">
        <v>99</v>
      </c>
      <c r="G10" s="100" t="s">
        <v>100</v>
      </c>
      <c r="H10" s="102" t="s">
        <v>29</v>
      </c>
      <c r="I10" s="102" t="s">
        <v>30</v>
      </c>
      <c r="J10" s="101" t="s">
        <v>99</v>
      </c>
      <c r="K10" s="166" t="s">
        <v>101</v>
      </c>
      <c r="L10" s="16" t="str">
        <f>SUM(M10:R10)</f>
        <v>0</v>
      </c>
      <c r="M10" s="167"/>
      <c r="N10" s="167"/>
      <c r="O10" s="167"/>
      <c r="P10" s="167">
        <v>1</v>
      </c>
      <c r="Q10" s="167"/>
      <c r="R10" s="167"/>
      <c r="S10" s="167"/>
      <c r="T10" s="15" t="str">
        <f>SUM(U10:W10)</f>
        <v>0</v>
      </c>
      <c r="U10" s="114"/>
      <c r="V10" s="114"/>
      <c r="W10" s="164"/>
      <c r="X10" s="101">
        <v>30</v>
      </c>
      <c r="Y10" s="101">
        <v>4</v>
      </c>
      <c r="Z10" s="9" t="str">
        <f>AA10+AB10</f>
        <v>0</v>
      </c>
      <c r="AA10" s="9" t="str">
        <f>L10*X10*Y10</f>
        <v>0</v>
      </c>
      <c r="AB10" s="197" t="str">
        <f>(S10*0.7+T10*0.5)*X10*Y10</f>
        <v>0</v>
      </c>
    </row>
    <row r="11" spans="1:29" customHeight="1" ht="18" s="7" customFormat="1">
      <c r="A11" s="100" t="s">
        <v>134</v>
      </c>
      <c r="B11" s="101" t="s">
        <v>102</v>
      </c>
      <c r="C11" s="100" t="s">
        <v>98</v>
      </c>
      <c r="D11" s="103">
        <v>39676</v>
      </c>
      <c r="E11" s="103" t="s">
        <v>32</v>
      </c>
      <c r="F11" s="101" t="s">
        <v>48</v>
      </c>
      <c r="G11" s="100" t="s">
        <v>49</v>
      </c>
      <c r="H11" s="102" t="s">
        <v>29</v>
      </c>
      <c r="I11" s="102" t="s">
        <v>30</v>
      </c>
      <c r="J11" s="101" t="s">
        <v>48</v>
      </c>
      <c r="K11" s="166">
        <v>38</v>
      </c>
      <c r="L11" s="16" t="str">
        <f>SUM(M11:R11)</f>
        <v>0</v>
      </c>
      <c r="M11" s="167"/>
      <c r="N11" s="167"/>
      <c r="O11" s="167"/>
      <c r="P11" s="167">
        <v>1</v>
      </c>
      <c r="Q11" s="167"/>
      <c r="R11" s="167"/>
      <c r="S11" s="167"/>
      <c r="T11" s="15"/>
      <c r="U11" s="114"/>
      <c r="V11" s="114"/>
      <c r="W11" s="164"/>
      <c r="X11" s="101">
        <v>30</v>
      </c>
      <c r="Y11" s="101">
        <v>4</v>
      </c>
      <c r="Z11" s="9" t="str">
        <f>AA11+AB11</f>
        <v>0</v>
      </c>
      <c r="AA11" s="9" t="str">
        <f>L11*X11*Y11</f>
        <v>0</v>
      </c>
      <c r="AB11" s="197" t="str">
        <f>(S11*0.7+T11*0.5)*X11*Y11</f>
        <v>0</v>
      </c>
    </row>
    <row r="12" spans="1:29" customHeight="1" ht="18" s="7" customFormat="1">
      <c r="A12" s="100" t="s">
        <v>134</v>
      </c>
      <c r="B12" s="101" t="s">
        <v>150</v>
      </c>
      <c r="C12" s="100" t="s">
        <v>98</v>
      </c>
      <c r="D12" s="103">
        <v>39652</v>
      </c>
      <c r="E12" s="162" t="s">
        <v>26</v>
      </c>
      <c r="F12" s="101" t="s">
        <v>151</v>
      </c>
      <c r="G12" s="100" t="s">
        <v>123</v>
      </c>
      <c r="H12" s="102" t="s">
        <v>29</v>
      </c>
      <c r="I12" s="102" t="s">
        <v>30</v>
      </c>
      <c r="J12" s="104" t="s">
        <v>152</v>
      </c>
      <c r="K12" s="166" t="s">
        <v>153</v>
      </c>
      <c r="L12" s="16" t="str">
        <f>SUM(M12:R12)</f>
        <v>0</v>
      </c>
      <c r="M12" s="167"/>
      <c r="N12" s="167"/>
      <c r="O12" s="167"/>
      <c r="P12" s="167"/>
      <c r="Q12" s="167"/>
      <c r="R12" s="167"/>
      <c r="S12" s="167"/>
      <c r="T12" s="15" t="str">
        <f>SUM(U12:W12)</f>
        <v>0</v>
      </c>
      <c r="U12" s="114"/>
      <c r="V12" s="114"/>
      <c r="W12" s="164">
        <v>1</v>
      </c>
      <c r="X12" s="101">
        <v>30</v>
      </c>
      <c r="Y12" s="101">
        <v>4</v>
      </c>
      <c r="Z12" s="9" t="str">
        <f>AA12+AB12</f>
        <v>0</v>
      </c>
      <c r="AA12" s="9" t="str">
        <f>L12*X12*Y12</f>
        <v>0</v>
      </c>
      <c r="AB12" s="197" t="str">
        <f>(S12*0.7+T12*0.5)*X12*Y12</f>
        <v>0</v>
      </c>
    </row>
    <row r="13" spans="1:29" customHeight="1" ht="18" s="7" customFormat="1">
      <c r="A13" s="100" t="s">
        <v>134</v>
      </c>
      <c r="B13" s="101" t="s">
        <v>154</v>
      </c>
      <c r="C13" s="100" t="s">
        <v>98</v>
      </c>
      <c r="D13" s="103">
        <v>39549</v>
      </c>
      <c r="E13" s="162" t="s">
        <v>26</v>
      </c>
      <c r="F13" s="101" t="s">
        <v>155</v>
      </c>
      <c r="G13" s="100" t="s">
        <v>38</v>
      </c>
      <c r="H13" s="102" t="s">
        <v>29</v>
      </c>
      <c r="I13" s="102" t="s">
        <v>30</v>
      </c>
      <c r="J13" s="101" t="s">
        <v>155</v>
      </c>
      <c r="K13" s="101">
        <v>640151827</v>
      </c>
      <c r="L13" s="16" t="str">
        <f>SUM(M13:R13)</f>
        <v>0</v>
      </c>
      <c r="M13" s="167"/>
      <c r="N13" s="167"/>
      <c r="O13" s="167"/>
      <c r="P13" s="167"/>
      <c r="Q13" s="167"/>
      <c r="R13" s="167"/>
      <c r="S13" s="167">
        <v>1</v>
      </c>
      <c r="T13" s="15" t="str">
        <f>SUM(U13:W13)</f>
        <v>0</v>
      </c>
      <c r="U13" s="114"/>
      <c r="V13" s="114"/>
      <c r="W13" s="164"/>
      <c r="X13" s="101">
        <v>30</v>
      </c>
      <c r="Y13" s="101">
        <v>4</v>
      </c>
      <c r="Z13" s="9" t="str">
        <f>AA13+AB13</f>
        <v>0</v>
      </c>
      <c r="AA13" s="9" t="str">
        <f>L13*X13*Y13</f>
        <v>0</v>
      </c>
      <c r="AB13" s="197" t="str">
        <f>(S13*0.7+T13*0.5)*X13*Y13</f>
        <v>0</v>
      </c>
    </row>
    <row r="14" spans="1:29" customHeight="1" ht="18" s="7" customFormat="1">
      <c r="A14" s="100" t="s">
        <v>134</v>
      </c>
      <c r="B14" s="101" t="s">
        <v>156</v>
      </c>
      <c r="C14" s="100" t="s">
        <v>98</v>
      </c>
      <c r="D14" s="103">
        <v>39549</v>
      </c>
      <c r="E14" s="162" t="s">
        <v>26</v>
      </c>
      <c r="F14" s="101" t="s">
        <v>157</v>
      </c>
      <c r="G14" s="100" t="s">
        <v>38</v>
      </c>
      <c r="H14" s="102" t="s">
        <v>29</v>
      </c>
      <c r="I14" s="102" t="s">
        <v>30</v>
      </c>
      <c r="J14" s="101" t="s">
        <v>157</v>
      </c>
      <c r="K14" s="101">
        <v>640040898</v>
      </c>
      <c r="L14" s="16" t="str">
        <f>SUM(M14:R14)</f>
        <v>0</v>
      </c>
      <c r="M14" s="167"/>
      <c r="N14" s="167"/>
      <c r="O14" s="167"/>
      <c r="P14" s="167"/>
      <c r="Q14" s="167"/>
      <c r="R14" s="167"/>
      <c r="S14" s="167">
        <v>1</v>
      </c>
      <c r="T14" s="15" t="str">
        <f>SUM(U14:W14)</f>
        <v>0</v>
      </c>
      <c r="U14" s="114"/>
      <c r="V14" s="114"/>
      <c r="W14" s="164"/>
      <c r="X14" s="101">
        <v>30</v>
      </c>
      <c r="Y14" s="101">
        <v>4</v>
      </c>
      <c r="Z14" s="9" t="str">
        <f>AA14+AB14</f>
        <v>0</v>
      </c>
      <c r="AA14" s="9" t="str">
        <f>L14*X14*Y14</f>
        <v>0</v>
      </c>
      <c r="AB14" s="197" t="str">
        <f>(S14*0.7+T14*0.5)*X14*Y14</f>
        <v>0</v>
      </c>
    </row>
    <row r="15" spans="1:29" customHeight="1" ht="18" s="7" customFormat="1">
      <c r="A15" s="100" t="s">
        <v>134</v>
      </c>
      <c r="B15" s="101" t="s">
        <v>158</v>
      </c>
      <c r="C15" s="100" t="s">
        <v>98</v>
      </c>
      <c r="D15" s="103">
        <v>39665</v>
      </c>
      <c r="E15" s="162" t="s">
        <v>26</v>
      </c>
      <c r="F15" s="101" t="s">
        <v>159</v>
      </c>
      <c r="G15" s="100" t="s">
        <v>115</v>
      </c>
      <c r="H15" s="102" t="s">
        <v>29</v>
      </c>
      <c r="I15" s="102" t="s">
        <v>30</v>
      </c>
      <c r="J15" s="101" t="s">
        <v>159</v>
      </c>
      <c r="K15" s="101">
        <v>640113924</v>
      </c>
      <c r="L15" s="16" t="str">
        <f>SUM(M15:R15)</f>
        <v>0</v>
      </c>
      <c r="M15" s="167"/>
      <c r="N15" s="167"/>
      <c r="O15" s="167"/>
      <c r="P15" s="167"/>
      <c r="Q15" s="167"/>
      <c r="R15" s="167"/>
      <c r="S15" s="167">
        <v>1</v>
      </c>
      <c r="T15" s="15" t="str">
        <f>SUM(U15:W15)</f>
        <v>0</v>
      </c>
      <c r="U15" s="114"/>
      <c r="V15" s="114"/>
      <c r="W15" s="164"/>
      <c r="X15" s="101">
        <v>30</v>
      </c>
      <c r="Y15" s="101">
        <v>4</v>
      </c>
      <c r="Z15" s="9" t="str">
        <f>AA15+AB15</f>
        <v>0</v>
      </c>
      <c r="AA15" s="9" t="str">
        <f>L15*X15*Y15</f>
        <v>0</v>
      </c>
      <c r="AB15" s="197" t="str">
        <f>(S15*0.7+T15*0.5)*X15*Y15</f>
        <v>0</v>
      </c>
    </row>
    <row r="16" spans="1:29" customHeight="1" ht="18" s="7" customFormat="1">
      <c r="A16" s="100" t="s">
        <v>134</v>
      </c>
      <c r="B16" s="101" t="s">
        <v>160</v>
      </c>
      <c r="C16" s="100" t="s">
        <v>98</v>
      </c>
      <c r="D16" s="103">
        <v>39763</v>
      </c>
      <c r="E16" s="162" t="s">
        <v>72</v>
      </c>
      <c r="F16" s="101" t="s">
        <v>161</v>
      </c>
      <c r="G16" s="100" t="s">
        <v>162</v>
      </c>
      <c r="H16" s="102" t="s">
        <v>163</v>
      </c>
      <c r="I16" s="102" t="s">
        <v>30</v>
      </c>
      <c r="J16" s="104" t="s">
        <v>164</v>
      </c>
      <c r="K16" s="101"/>
      <c r="L16" s="16" t="str">
        <f>SUM(M16:R16)</f>
        <v>0</v>
      </c>
      <c r="M16" s="167"/>
      <c r="N16" s="167"/>
      <c r="O16" s="167"/>
      <c r="P16" s="167"/>
      <c r="Q16" s="167"/>
      <c r="R16" s="167"/>
      <c r="S16" s="167">
        <v>1</v>
      </c>
      <c r="T16" s="15" t="str">
        <f>SUM(U16:W16)</f>
        <v>0</v>
      </c>
      <c r="U16" s="114"/>
      <c r="V16" s="114"/>
      <c r="W16" s="164"/>
      <c r="X16" s="101">
        <v>30</v>
      </c>
      <c r="Y16" s="101">
        <v>4</v>
      </c>
      <c r="Z16" s="9" t="str">
        <f>AA16+AB16</f>
        <v>0</v>
      </c>
      <c r="AA16" s="9" t="str">
        <f>L16*X16*Y16</f>
        <v>0</v>
      </c>
      <c r="AB16" s="197" t="str">
        <f>(S16*0.7+T16*0.5)*X16*Y16</f>
        <v>0</v>
      </c>
    </row>
    <row r="17" spans="1:29" customHeight="1" ht="18" s="7" customFormat="1">
      <c r="A17" s="100" t="s">
        <v>134</v>
      </c>
      <c r="B17" s="101" t="s">
        <v>165</v>
      </c>
      <c r="C17" s="100" t="s">
        <v>98</v>
      </c>
      <c r="D17" s="103">
        <v>39513</v>
      </c>
      <c r="E17" s="162" t="s">
        <v>26</v>
      </c>
      <c r="F17" s="101" t="s">
        <v>166</v>
      </c>
      <c r="G17" s="100" t="s">
        <v>115</v>
      </c>
      <c r="H17" s="102" t="s">
        <v>29</v>
      </c>
      <c r="I17" s="102" t="s">
        <v>30</v>
      </c>
      <c r="J17" s="101" t="s">
        <v>166</v>
      </c>
      <c r="K17" s="101">
        <v>640249275</v>
      </c>
      <c r="L17" s="16" t="str">
        <f>SUM(M17:R17)</f>
        <v>0</v>
      </c>
      <c r="M17" s="167"/>
      <c r="N17" s="167"/>
      <c r="O17" s="167"/>
      <c r="P17" s="167"/>
      <c r="Q17" s="167"/>
      <c r="R17" s="167"/>
      <c r="S17" s="167">
        <v>1</v>
      </c>
      <c r="T17" s="15" t="str">
        <f>SUM(U17:W17)</f>
        <v>0</v>
      </c>
      <c r="U17" s="114"/>
      <c r="V17" s="114"/>
      <c r="W17" s="164"/>
      <c r="X17" s="101">
        <v>30</v>
      </c>
      <c r="Y17" s="101">
        <v>4</v>
      </c>
      <c r="Z17" s="9" t="str">
        <f>AA17+AB17</f>
        <v>0</v>
      </c>
      <c r="AA17" s="9" t="str">
        <f>L17*X17*Y17</f>
        <v>0</v>
      </c>
      <c r="AB17" s="197" t="str">
        <f>(S17*0.7+T17*0.5)*X17*Y17</f>
        <v>0</v>
      </c>
    </row>
    <row r="18" spans="1:29" customHeight="1" ht="18" s="7" customFormat="1">
      <c r="A18" s="100" t="s">
        <v>134</v>
      </c>
      <c r="B18" s="101" t="s">
        <v>167</v>
      </c>
      <c r="C18" s="100" t="s">
        <v>98</v>
      </c>
      <c r="D18" s="103">
        <v>38749</v>
      </c>
      <c r="E18" s="162" t="s">
        <v>26</v>
      </c>
      <c r="F18" s="101" t="s">
        <v>168</v>
      </c>
      <c r="G18" s="100" t="s">
        <v>115</v>
      </c>
      <c r="H18" s="102" t="s">
        <v>29</v>
      </c>
      <c r="I18" s="102" t="s">
        <v>30</v>
      </c>
      <c r="J18" s="101" t="s">
        <v>168</v>
      </c>
      <c r="K18" s="101">
        <v>640123771</v>
      </c>
      <c r="L18" s="16" t="str">
        <f>SUM(M18:R18)</f>
        <v>0</v>
      </c>
      <c r="M18" s="167"/>
      <c r="N18" s="167"/>
      <c r="O18" s="167"/>
      <c r="P18" s="167"/>
      <c r="Q18" s="167"/>
      <c r="R18" s="167"/>
      <c r="S18" s="167">
        <v>1</v>
      </c>
      <c r="T18" s="15" t="str">
        <f>SUM(U18:W18)</f>
        <v>0</v>
      </c>
      <c r="U18" s="114"/>
      <c r="V18" s="114"/>
      <c r="W18" s="164"/>
      <c r="X18" s="101">
        <v>30</v>
      </c>
      <c r="Y18" s="101">
        <v>4</v>
      </c>
      <c r="Z18" s="9" t="str">
        <f>AA18+AB18</f>
        <v>0</v>
      </c>
      <c r="AA18" s="9" t="str">
        <f>L18*X18*Y18</f>
        <v>0</v>
      </c>
      <c r="AB18" s="197" t="str">
        <f>(S18*0.7+T18*0.5)*X18*Y18</f>
        <v>0</v>
      </c>
    </row>
    <row r="19" spans="1:29" customHeight="1" ht="18" s="7" customFormat="1">
      <c r="A19" s="100" t="s">
        <v>134</v>
      </c>
      <c r="B19" s="101" t="s">
        <v>169</v>
      </c>
      <c r="C19" s="100" t="s">
        <v>104</v>
      </c>
      <c r="D19" s="103">
        <v>39684</v>
      </c>
      <c r="E19" s="162" t="s">
        <v>26</v>
      </c>
      <c r="F19" s="101" t="s">
        <v>170</v>
      </c>
      <c r="G19" s="100" t="s">
        <v>38</v>
      </c>
      <c r="H19" s="102" t="s">
        <v>29</v>
      </c>
      <c r="I19" s="102" t="s">
        <v>30</v>
      </c>
      <c r="J19" s="101" t="s">
        <v>170</v>
      </c>
      <c r="K19" s="101">
        <v>393</v>
      </c>
      <c r="L19" s="16" t="str">
        <f>SUM(M19:R19)</f>
        <v>0</v>
      </c>
      <c r="M19" s="167"/>
      <c r="N19" s="167"/>
      <c r="O19" s="167"/>
      <c r="P19" s="167"/>
      <c r="Q19" s="167"/>
      <c r="R19" s="167"/>
      <c r="S19" s="167">
        <v>1</v>
      </c>
      <c r="T19" s="15" t="str">
        <f>SUM(U19:W19)</f>
        <v>0</v>
      </c>
      <c r="U19" s="114"/>
      <c r="V19" s="114"/>
      <c r="W19" s="164"/>
      <c r="X19" s="101">
        <v>30</v>
      </c>
      <c r="Y19" s="101">
        <v>4</v>
      </c>
      <c r="Z19" s="9" t="str">
        <f>AA19+AB19</f>
        <v>0</v>
      </c>
      <c r="AA19" s="9" t="str">
        <f>L19*X19*Y19</f>
        <v>0</v>
      </c>
      <c r="AB19" s="197" t="str">
        <f>(S19*0.7+T19*0.5)*X19*Y19</f>
        <v>0</v>
      </c>
    </row>
    <row r="20" spans="1:29" customHeight="1" ht="18" s="7" customFormat="1">
      <c r="A20" s="100" t="s">
        <v>134</v>
      </c>
      <c r="B20" s="101" t="s">
        <v>171</v>
      </c>
      <c r="C20" s="100" t="s">
        <v>104</v>
      </c>
      <c r="D20" s="103">
        <v>39458</v>
      </c>
      <c r="E20" s="162" t="s">
        <v>26</v>
      </c>
      <c r="F20" s="101" t="s">
        <v>172</v>
      </c>
      <c r="G20" s="100" t="s">
        <v>28</v>
      </c>
      <c r="H20" s="102" t="s">
        <v>29</v>
      </c>
      <c r="I20" s="102" t="s">
        <v>30</v>
      </c>
      <c r="J20" s="101" t="s">
        <v>172</v>
      </c>
      <c r="K20" s="101">
        <v>640022719</v>
      </c>
      <c r="L20" s="16" t="str">
        <f>SUM(M20:R20)</f>
        <v>0</v>
      </c>
      <c r="M20" s="167"/>
      <c r="N20" s="167"/>
      <c r="O20" s="167"/>
      <c r="P20" s="167"/>
      <c r="Q20" s="167"/>
      <c r="R20" s="167"/>
      <c r="S20" s="167">
        <v>1</v>
      </c>
      <c r="T20" s="15" t="str">
        <f>SUM(U20:W20)</f>
        <v>0</v>
      </c>
      <c r="U20" s="114"/>
      <c r="V20" s="114"/>
      <c r="W20" s="164"/>
      <c r="X20" s="101">
        <v>30</v>
      </c>
      <c r="Y20" s="101">
        <v>4</v>
      </c>
      <c r="Z20" s="9" t="str">
        <f>AA20+AB20</f>
        <v>0</v>
      </c>
      <c r="AA20" s="9" t="str">
        <f>L20*X20*Y20</f>
        <v>0</v>
      </c>
      <c r="AB20" s="197" t="str">
        <f>(S20*0.7+T20*0.5)*X20*Y20</f>
        <v>0</v>
      </c>
    </row>
    <row r="21" spans="1:29" customHeight="1" ht="18" s="7" customFormat="1">
      <c r="A21" s="100" t="s">
        <v>134</v>
      </c>
      <c r="B21" s="101" t="s">
        <v>173</v>
      </c>
      <c r="C21" s="100" t="s">
        <v>104</v>
      </c>
      <c r="D21" s="103">
        <v>39683</v>
      </c>
      <c r="E21" s="162" t="s">
        <v>26</v>
      </c>
      <c r="F21" s="101" t="s">
        <v>174</v>
      </c>
      <c r="G21" s="100" t="s">
        <v>38</v>
      </c>
      <c r="H21" s="102" t="s">
        <v>29</v>
      </c>
      <c r="I21" s="102" t="s">
        <v>30</v>
      </c>
      <c r="J21" s="101" t="s">
        <v>174</v>
      </c>
      <c r="K21" s="104" t="s">
        <v>175</v>
      </c>
      <c r="L21" s="16" t="str">
        <f>SUM(M21:R21)</f>
        <v>0</v>
      </c>
      <c r="M21" s="167"/>
      <c r="N21" s="167"/>
      <c r="O21" s="167"/>
      <c r="P21" s="167"/>
      <c r="Q21" s="167"/>
      <c r="R21" s="167"/>
      <c r="S21" s="167">
        <v>1</v>
      </c>
      <c r="T21" s="15" t="str">
        <f>SUM(U21:W21)</f>
        <v>0</v>
      </c>
      <c r="U21" s="114"/>
      <c r="V21" s="114"/>
      <c r="W21" s="164"/>
      <c r="X21" s="101">
        <v>30</v>
      </c>
      <c r="Y21" s="101">
        <v>4</v>
      </c>
      <c r="Z21" s="9" t="str">
        <f>AA21+AB21</f>
        <v>0</v>
      </c>
      <c r="AA21" s="9" t="str">
        <f>L21*X21*Y21</f>
        <v>0</v>
      </c>
      <c r="AB21" s="197" t="str">
        <f>(S21*0.7+T21*0.5)*X21*Y21</f>
        <v>0</v>
      </c>
    </row>
    <row r="22" spans="1:29" customHeight="1" ht="18" s="7" customFormat="1">
      <c r="A22" s="100" t="s">
        <v>134</v>
      </c>
      <c r="B22" s="101" t="s">
        <v>103</v>
      </c>
      <c r="C22" s="100" t="s">
        <v>104</v>
      </c>
      <c r="D22" s="103">
        <v>39731</v>
      </c>
      <c r="E22" s="162" t="s">
        <v>26</v>
      </c>
      <c r="F22" s="101" t="s">
        <v>105</v>
      </c>
      <c r="G22" s="100" t="s">
        <v>38</v>
      </c>
      <c r="H22" s="102" t="s">
        <v>29</v>
      </c>
      <c r="I22" s="102" t="s">
        <v>30</v>
      </c>
      <c r="J22" s="101" t="s">
        <v>105</v>
      </c>
      <c r="K22" s="104">
        <v>25</v>
      </c>
      <c r="L22" s="16" t="str">
        <f>SUM(M22:R22)</f>
        <v>0</v>
      </c>
      <c r="M22" s="167"/>
      <c r="N22" s="167"/>
      <c r="O22" s="167"/>
      <c r="P22" s="167">
        <v>1</v>
      </c>
      <c r="Q22" s="167"/>
      <c r="R22" s="167"/>
      <c r="S22" s="167"/>
      <c r="T22" s="15" t="str">
        <f>SUM(U22:W22)</f>
        <v>0</v>
      </c>
      <c r="U22" s="114"/>
      <c r="V22" s="114"/>
      <c r="W22" s="164"/>
      <c r="X22" s="101">
        <v>30</v>
      </c>
      <c r="Y22" s="101">
        <v>4</v>
      </c>
      <c r="Z22" s="9" t="str">
        <f>AA22+AB22</f>
        <v>0</v>
      </c>
      <c r="AA22" s="9" t="str">
        <f>L22*X22*Y22</f>
        <v>0</v>
      </c>
      <c r="AB22" s="197" t="str">
        <f>(S22*0.7+T22*0.5)*X22*Y22</f>
        <v>0</v>
      </c>
    </row>
    <row r="23" spans="1:29" customHeight="1" ht="18" s="7" customFormat="1">
      <c r="A23" s="100" t="s">
        <v>134</v>
      </c>
      <c r="B23" s="101" t="s">
        <v>106</v>
      </c>
      <c r="C23" s="100" t="s">
        <v>104</v>
      </c>
      <c r="D23" s="103">
        <v>39687</v>
      </c>
      <c r="E23" s="162" t="s">
        <v>72</v>
      </c>
      <c r="F23" s="101" t="s">
        <v>73</v>
      </c>
      <c r="G23" s="100" t="s">
        <v>74</v>
      </c>
      <c r="H23" s="102" t="s">
        <v>75</v>
      </c>
      <c r="I23" s="102" t="s">
        <v>107</v>
      </c>
      <c r="J23" s="101" t="s">
        <v>73</v>
      </c>
      <c r="K23" s="104">
        <v>153</v>
      </c>
      <c r="L23" s="16" t="str">
        <f>SUM(M23:R23)</f>
        <v>0</v>
      </c>
      <c r="M23" s="167"/>
      <c r="N23" s="167"/>
      <c r="O23" s="167"/>
      <c r="P23" s="167">
        <v>1</v>
      </c>
      <c r="Q23" s="167"/>
      <c r="R23" s="167"/>
      <c r="S23" s="167"/>
      <c r="T23" s="15" t="str">
        <f>SUM(U23:W23)</f>
        <v>0</v>
      </c>
      <c r="U23" s="114"/>
      <c r="V23" s="114"/>
      <c r="W23" s="164"/>
      <c r="X23" s="101">
        <v>30</v>
      </c>
      <c r="Y23" s="101">
        <v>4</v>
      </c>
      <c r="Z23" s="9" t="str">
        <f>AA23+AB23</f>
        <v>0</v>
      </c>
      <c r="AA23" s="9" t="str">
        <f>L23*X23*Y23</f>
        <v>0</v>
      </c>
      <c r="AB23" s="197" t="str">
        <f>(S23*0.7+T23*0.5)*X23*Y23</f>
        <v>0</v>
      </c>
    </row>
    <row r="24" spans="1:29" customHeight="1" ht="18" s="7" customFormat="1">
      <c r="A24" s="100" t="s">
        <v>134</v>
      </c>
      <c r="B24" s="101" t="s">
        <v>176</v>
      </c>
      <c r="C24" s="100" t="s">
        <v>104</v>
      </c>
      <c r="D24" s="103">
        <v>39732</v>
      </c>
      <c r="E24" s="162" t="s">
        <v>26</v>
      </c>
      <c r="F24" s="101" t="s">
        <v>177</v>
      </c>
      <c r="G24" s="100" t="s">
        <v>38</v>
      </c>
      <c r="H24" s="102" t="s">
        <v>29</v>
      </c>
      <c r="I24" s="102" t="s">
        <v>30</v>
      </c>
      <c r="J24" s="101" t="s">
        <v>177</v>
      </c>
      <c r="K24" s="104">
        <v>640151665</v>
      </c>
      <c r="L24" s="16"/>
      <c r="M24" s="167"/>
      <c r="N24" s="167"/>
      <c r="O24" s="167"/>
      <c r="P24" s="167"/>
      <c r="Q24" s="167"/>
      <c r="R24" s="167"/>
      <c r="S24" s="167">
        <v>1</v>
      </c>
      <c r="T24" s="15"/>
      <c r="U24" s="114"/>
      <c r="V24" s="114"/>
      <c r="W24" s="164"/>
      <c r="X24" s="101"/>
      <c r="Y24" s="101"/>
      <c r="Z24" s="9"/>
      <c r="AA24" s="9"/>
      <c r="AB24" s="197"/>
    </row>
    <row r="25" spans="1:29" customHeight="1" ht="18" s="7" customFormat="1">
      <c r="A25" s="100" t="s">
        <v>134</v>
      </c>
      <c r="B25" s="101" t="s">
        <v>178</v>
      </c>
      <c r="C25" s="100" t="s">
        <v>104</v>
      </c>
      <c r="D25" s="103">
        <v>39519</v>
      </c>
      <c r="E25" s="162" t="s">
        <v>26</v>
      </c>
      <c r="F25" s="101" t="s">
        <v>179</v>
      </c>
      <c r="G25" s="100" t="s">
        <v>38</v>
      </c>
      <c r="H25" s="102" t="s">
        <v>29</v>
      </c>
      <c r="I25" s="102" t="s">
        <v>30</v>
      </c>
      <c r="J25" s="101" t="s">
        <v>179</v>
      </c>
      <c r="K25" s="104">
        <v>20</v>
      </c>
      <c r="L25" s="16" t="str">
        <f>SUM(M25:R25)</f>
        <v>0</v>
      </c>
      <c r="M25" s="167"/>
      <c r="N25" s="167"/>
      <c r="O25" s="167"/>
      <c r="P25" s="167"/>
      <c r="Q25" s="167"/>
      <c r="R25" s="167"/>
      <c r="S25" s="167">
        <v>1</v>
      </c>
      <c r="T25" s="15" t="str">
        <f>SUM(U25:W25)</f>
        <v>0</v>
      </c>
      <c r="U25" s="114"/>
      <c r="V25" s="114"/>
      <c r="W25" s="164"/>
      <c r="X25" s="101">
        <v>30</v>
      </c>
      <c r="Y25" s="101">
        <v>4</v>
      </c>
      <c r="Z25" s="9" t="str">
        <f>AA25+AB25</f>
        <v>0</v>
      </c>
      <c r="AA25" s="9" t="str">
        <f>L25*X25*Y25</f>
        <v>0</v>
      </c>
      <c r="AB25" s="197" t="str">
        <f>(S25*0.7+T25*0.5)*X25*Y25</f>
        <v>0</v>
      </c>
    </row>
    <row r="26" spans="1:29" customHeight="1" ht="18" s="7" customFormat="1">
      <c r="A26" s="100" t="s">
        <v>134</v>
      </c>
      <c r="B26" s="101" t="s">
        <v>180</v>
      </c>
      <c r="C26" s="100" t="s">
        <v>181</v>
      </c>
      <c r="D26" s="103">
        <v>39176</v>
      </c>
      <c r="E26" s="162" t="s">
        <v>26</v>
      </c>
      <c r="F26" s="101" t="s">
        <v>182</v>
      </c>
      <c r="G26" s="100" t="s">
        <v>38</v>
      </c>
      <c r="H26" s="102" t="s">
        <v>29</v>
      </c>
      <c r="I26" s="102" t="s">
        <v>30</v>
      </c>
      <c r="J26" s="101" t="s">
        <v>182</v>
      </c>
      <c r="K26" s="104">
        <v>640151720</v>
      </c>
      <c r="L26" s="16" t="str">
        <f>SUM(M26:R26)</f>
        <v>0</v>
      </c>
      <c r="M26" s="167"/>
      <c r="N26" s="167"/>
      <c r="O26" s="167"/>
      <c r="P26" s="167"/>
      <c r="Q26" s="167"/>
      <c r="R26" s="167"/>
      <c r="S26" s="167">
        <v>1</v>
      </c>
      <c r="T26" s="15" t="str">
        <f>SUM(U26:W26)</f>
        <v>0</v>
      </c>
      <c r="U26" s="114"/>
      <c r="V26" s="114"/>
      <c r="W26" s="164"/>
      <c r="X26" s="101">
        <v>30</v>
      </c>
      <c r="Y26" s="101">
        <v>4</v>
      </c>
      <c r="Z26" s="9" t="str">
        <f>AA26+AB26</f>
        <v>0</v>
      </c>
      <c r="AA26" s="9" t="str">
        <f>L26*X26*Y26</f>
        <v>0</v>
      </c>
      <c r="AB26" s="197" t="str">
        <f>(S26*0.7+T26*0.5)*X26*Y26</f>
        <v>0</v>
      </c>
    </row>
    <row r="27" spans="1:29" customHeight="1" ht="18" s="7" customFormat="1">
      <c r="A27" s="100" t="s">
        <v>134</v>
      </c>
      <c r="B27" s="101" t="s">
        <v>183</v>
      </c>
      <c r="C27" s="100" t="s">
        <v>181</v>
      </c>
      <c r="D27" s="103">
        <v>39279</v>
      </c>
      <c r="E27" s="162" t="s">
        <v>26</v>
      </c>
      <c r="F27" s="101" t="s">
        <v>184</v>
      </c>
      <c r="G27" s="100" t="s">
        <v>38</v>
      </c>
      <c r="H27" s="102" t="s">
        <v>29</v>
      </c>
      <c r="I27" s="102" t="s">
        <v>30</v>
      </c>
      <c r="J27" s="104" t="s">
        <v>185</v>
      </c>
      <c r="K27" s="104">
        <v>640151831</v>
      </c>
      <c r="L27" s="16" t="str">
        <f>SUM(M27:R27)</f>
        <v>0</v>
      </c>
      <c r="M27" s="167"/>
      <c r="N27" s="167"/>
      <c r="O27" s="167"/>
      <c r="P27" s="167"/>
      <c r="Q27" s="167"/>
      <c r="R27" s="167"/>
      <c r="S27" s="167">
        <v>1</v>
      </c>
      <c r="T27" s="15" t="str">
        <f>SUM(U27:W27)</f>
        <v>0</v>
      </c>
      <c r="U27" s="114"/>
      <c r="V27" s="114"/>
      <c r="W27" s="164"/>
      <c r="X27" s="101">
        <v>30</v>
      </c>
      <c r="Y27" s="101">
        <v>4</v>
      </c>
      <c r="Z27" s="9" t="str">
        <f>AA27+AB27</f>
        <v>0</v>
      </c>
      <c r="AA27" s="9" t="str">
        <f>L27*X27*Y27</f>
        <v>0</v>
      </c>
      <c r="AB27" s="197" t="str">
        <f>(S27*0.7+T27*0.5)*X27*Y27</f>
        <v>0</v>
      </c>
    </row>
    <row r="28" spans="1:29" customHeight="1" ht="18" s="7" customFormat="1">
      <c r="A28" s="100" t="s">
        <v>134</v>
      </c>
      <c r="B28" s="101" t="s">
        <v>108</v>
      </c>
      <c r="C28" s="100" t="s">
        <v>109</v>
      </c>
      <c r="D28" s="103">
        <v>39211</v>
      </c>
      <c r="E28" s="162" t="s">
        <v>32</v>
      </c>
      <c r="F28" s="101" t="s">
        <v>94</v>
      </c>
      <c r="G28" s="100" t="s">
        <v>38</v>
      </c>
      <c r="H28" s="102" t="s">
        <v>29</v>
      </c>
      <c r="I28" s="102" t="s">
        <v>30</v>
      </c>
      <c r="J28" s="104" t="s">
        <v>94</v>
      </c>
      <c r="K28" s="104">
        <v>23</v>
      </c>
      <c r="L28" s="16" t="str">
        <f>SUM(M28:R28)</f>
        <v>0</v>
      </c>
      <c r="M28" s="167"/>
      <c r="N28" s="167"/>
      <c r="O28" s="167"/>
      <c r="P28" s="167">
        <v>1</v>
      </c>
      <c r="Q28" s="167"/>
      <c r="R28" s="167"/>
      <c r="S28" s="167"/>
      <c r="T28" s="15" t="str">
        <f>SUM(U28:W28)</f>
        <v>0</v>
      </c>
      <c r="U28" s="114"/>
      <c r="V28" s="114"/>
      <c r="W28" s="164"/>
      <c r="X28" s="101">
        <v>30</v>
      </c>
      <c r="Y28" s="101">
        <v>4</v>
      </c>
      <c r="Z28" s="9" t="str">
        <f>AA28+AB28</f>
        <v>0</v>
      </c>
      <c r="AA28" s="9" t="str">
        <f>L28*X28*Y28</f>
        <v>0</v>
      </c>
      <c r="AB28" s="197" t="str">
        <f>(S28*0.7+T28*0.5)*X28*Y28</f>
        <v>0</v>
      </c>
    </row>
    <row r="29" spans="1:29" customHeight="1" ht="18" s="7" customFormat="1">
      <c r="A29" s="100" t="s">
        <v>134</v>
      </c>
      <c r="B29" s="101" t="s">
        <v>186</v>
      </c>
      <c r="C29" s="100" t="s">
        <v>109</v>
      </c>
      <c r="D29" s="103">
        <v>39369</v>
      </c>
      <c r="E29" s="162" t="s">
        <v>26</v>
      </c>
      <c r="F29" s="101" t="s">
        <v>187</v>
      </c>
      <c r="G29" s="100" t="s">
        <v>38</v>
      </c>
      <c r="H29" s="102" t="s">
        <v>29</v>
      </c>
      <c r="I29" s="102" t="s">
        <v>30</v>
      </c>
      <c r="J29" s="104" t="s">
        <v>187</v>
      </c>
      <c r="K29" s="104" t="s">
        <v>188</v>
      </c>
      <c r="L29" s="16" t="str">
        <f>SUM(M29:R29)</f>
        <v>0</v>
      </c>
      <c r="M29" s="167"/>
      <c r="N29" s="167"/>
      <c r="O29" s="167"/>
      <c r="P29" s="167"/>
      <c r="Q29" s="167"/>
      <c r="R29" s="167"/>
      <c r="S29" s="167">
        <v>1</v>
      </c>
      <c r="T29" s="15" t="str">
        <f>SUM(U29:W29)</f>
        <v>0</v>
      </c>
      <c r="U29" s="114"/>
      <c r="V29" s="114"/>
      <c r="W29" s="164"/>
      <c r="X29" s="101">
        <v>30</v>
      </c>
      <c r="Y29" s="101">
        <v>4</v>
      </c>
      <c r="Z29" s="9" t="str">
        <f>AA29+AB29</f>
        <v>0</v>
      </c>
      <c r="AA29" s="9" t="str">
        <f>L29*X29*Y29</f>
        <v>0</v>
      </c>
      <c r="AB29" s="197" t="str">
        <f>(S29*0.7+T29*0.5)*X29*Y29</f>
        <v>0</v>
      </c>
    </row>
    <row r="30" spans="1:29" customHeight="1" ht="18" s="7" customFormat="1">
      <c r="A30" s="100" t="s">
        <v>134</v>
      </c>
      <c r="B30" s="101" t="s">
        <v>189</v>
      </c>
      <c r="C30" s="100" t="s">
        <v>109</v>
      </c>
      <c r="D30" s="103">
        <v>39327</v>
      </c>
      <c r="E30" s="162" t="s">
        <v>26</v>
      </c>
      <c r="F30" s="101" t="s">
        <v>190</v>
      </c>
      <c r="G30" s="100" t="s">
        <v>38</v>
      </c>
      <c r="H30" s="102" t="s">
        <v>29</v>
      </c>
      <c r="I30" s="102" t="s">
        <v>30</v>
      </c>
      <c r="J30" s="104" t="s">
        <v>190</v>
      </c>
      <c r="K30" s="104">
        <v>640103681</v>
      </c>
      <c r="L30" s="16" t="str">
        <f>SUM(M30:R30)</f>
        <v>0</v>
      </c>
      <c r="M30" s="167"/>
      <c r="N30" s="167"/>
      <c r="O30" s="167"/>
      <c r="P30" s="167"/>
      <c r="Q30" s="167"/>
      <c r="R30" s="167"/>
      <c r="S30" s="167">
        <v>1</v>
      </c>
      <c r="T30" s="15" t="str">
        <f>SUM(U30:W30)</f>
        <v>0</v>
      </c>
      <c r="U30" s="114"/>
      <c r="V30" s="114"/>
      <c r="W30" s="164"/>
      <c r="X30" s="101">
        <v>30</v>
      </c>
      <c r="Y30" s="101">
        <v>4</v>
      </c>
      <c r="Z30" s="9" t="str">
        <f>AA30+AB30</f>
        <v>0</v>
      </c>
      <c r="AA30" s="9" t="str">
        <f>L30*X30*Y30</f>
        <v>0</v>
      </c>
      <c r="AB30" s="197" t="str">
        <f>(S30*0.7+T30*0.5)*X30*Y30</f>
        <v>0</v>
      </c>
    </row>
    <row r="31" spans="1:29" customHeight="1" ht="18" s="7" customFormat="1">
      <c r="A31" s="100" t="s">
        <v>134</v>
      </c>
      <c r="B31" s="101" t="s">
        <v>191</v>
      </c>
      <c r="C31" s="100" t="s">
        <v>109</v>
      </c>
      <c r="D31" s="103">
        <v>39355</v>
      </c>
      <c r="E31" s="162" t="s">
        <v>26</v>
      </c>
      <c r="F31" s="101" t="s">
        <v>192</v>
      </c>
      <c r="G31" s="100" t="s">
        <v>115</v>
      </c>
      <c r="H31" s="102" t="s">
        <v>29</v>
      </c>
      <c r="I31" s="102" t="s">
        <v>30</v>
      </c>
      <c r="J31" s="101" t="s">
        <v>192</v>
      </c>
      <c r="K31" s="104">
        <v>640111190</v>
      </c>
      <c r="L31" s="16" t="str">
        <f>SUM(M31:R31)</f>
        <v>0</v>
      </c>
      <c r="M31" s="167"/>
      <c r="N31" s="167"/>
      <c r="O31" s="167"/>
      <c r="P31" s="167"/>
      <c r="Q31" s="167"/>
      <c r="R31" s="167"/>
      <c r="S31" s="167">
        <v>1</v>
      </c>
      <c r="T31" s="15" t="str">
        <f>SUM(U31:W31)</f>
        <v>0</v>
      </c>
      <c r="U31" s="114"/>
      <c r="V31" s="114"/>
      <c r="W31" s="164"/>
      <c r="X31" s="101">
        <v>30</v>
      </c>
      <c r="Y31" s="101">
        <v>4</v>
      </c>
      <c r="Z31" s="9" t="str">
        <f>AA31+AB31</f>
        <v>0</v>
      </c>
      <c r="AA31" s="9" t="str">
        <f>L31*X31*Y31</f>
        <v>0</v>
      </c>
      <c r="AB31" s="197" t="str">
        <f>(S31*0.7+T31*0.5)*X31*Y31</f>
        <v>0</v>
      </c>
    </row>
    <row r="32" spans="1:29" customHeight="1" ht="18" s="7" customFormat="1">
      <c r="A32" s="100" t="s">
        <v>134</v>
      </c>
      <c r="B32" s="101" t="s">
        <v>193</v>
      </c>
      <c r="C32" s="100" t="s">
        <v>109</v>
      </c>
      <c r="D32" s="103">
        <v>39395</v>
      </c>
      <c r="E32" s="162" t="s">
        <v>26</v>
      </c>
      <c r="F32" s="101" t="s">
        <v>194</v>
      </c>
      <c r="G32" s="100" t="s">
        <v>115</v>
      </c>
      <c r="H32" s="102" t="s">
        <v>29</v>
      </c>
      <c r="I32" s="102" t="s">
        <v>30</v>
      </c>
      <c r="J32" s="104" t="s">
        <v>195</v>
      </c>
      <c r="K32" s="104">
        <v>640168449</v>
      </c>
      <c r="L32" s="16" t="str">
        <f>SUM(M32:R32)</f>
        <v>0</v>
      </c>
      <c r="M32" s="167"/>
      <c r="N32" s="167"/>
      <c r="O32" s="167"/>
      <c r="P32" s="167"/>
      <c r="Q32" s="167"/>
      <c r="R32" s="167"/>
      <c r="S32" s="167">
        <v>1</v>
      </c>
      <c r="T32" s="15" t="str">
        <f>SUM(U32:W32)</f>
        <v>0</v>
      </c>
      <c r="U32" s="114"/>
      <c r="V32" s="114"/>
      <c r="W32" s="164"/>
      <c r="X32" s="101">
        <v>30</v>
      </c>
      <c r="Y32" s="101">
        <v>4</v>
      </c>
      <c r="Z32" s="9" t="str">
        <f>AA32+AB32</f>
        <v>0</v>
      </c>
      <c r="AA32" s="9" t="str">
        <f>L32*X32*Y32</f>
        <v>0</v>
      </c>
      <c r="AB32" s="197" t="str">
        <f>(S32*0.7+T32*0.5)*X32*Y32</f>
        <v>0</v>
      </c>
    </row>
    <row r="33" spans="1:29" customHeight="1" ht="18" s="7" customFormat="1">
      <c r="A33" s="100" t="s">
        <v>134</v>
      </c>
      <c r="B33" s="101" t="s">
        <v>196</v>
      </c>
      <c r="C33" s="100" t="s">
        <v>109</v>
      </c>
      <c r="D33" s="103">
        <v>39136</v>
      </c>
      <c r="E33" s="162" t="s">
        <v>26</v>
      </c>
      <c r="F33" s="101" t="s">
        <v>197</v>
      </c>
      <c r="G33" s="100" t="s">
        <v>115</v>
      </c>
      <c r="H33" s="102" t="s">
        <v>29</v>
      </c>
      <c r="I33" s="102" t="s">
        <v>30</v>
      </c>
      <c r="J33" s="101" t="s">
        <v>197</v>
      </c>
      <c r="K33" s="104">
        <v>640123721</v>
      </c>
      <c r="L33" s="16" t="str">
        <f>SUM(M33:R33)</f>
        <v>0</v>
      </c>
      <c r="M33" s="167"/>
      <c r="N33" s="167"/>
      <c r="O33" s="167"/>
      <c r="P33" s="167"/>
      <c r="Q33" s="167"/>
      <c r="R33" s="167"/>
      <c r="S33" s="167">
        <v>1</v>
      </c>
      <c r="T33" s="15" t="str">
        <f>SUM(U33:W33)</f>
        <v>0</v>
      </c>
      <c r="U33" s="114"/>
      <c r="V33" s="114"/>
      <c r="W33" s="164"/>
      <c r="X33" s="101">
        <v>30</v>
      </c>
      <c r="Y33" s="101">
        <v>4</v>
      </c>
      <c r="Z33" s="9" t="str">
        <f>AA33+AB33</f>
        <v>0</v>
      </c>
      <c r="AA33" s="9" t="str">
        <f>L33*X33*Y33</f>
        <v>0</v>
      </c>
      <c r="AB33" s="197" t="str">
        <f>(S33*0.7+T33*0.5)*X33*Y33</f>
        <v>0</v>
      </c>
    </row>
    <row r="34" spans="1:29" customHeight="1" ht="18" s="7" customFormat="1">
      <c r="A34" s="100" t="s">
        <v>134</v>
      </c>
      <c r="B34" s="101" t="s">
        <v>110</v>
      </c>
      <c r="C34" s="100" t="s">
        <v>111</v>
      </c>
      <c r="D34" s="103">
        <v>38733</v>
      </c>
      <c r="E34" s="162" t="s">
        <v>32</v>
      </c>
      <c r="F34" s="101" t="s">
        <v>112</v>
      </c>
      <c r="G34" s="100" t="s">
        <v>115</v>
      </c>
      <c r="H34" s="102" t="s">
        <v>29</v>
      </c>
      <c r="I34" s="102" t="s">
        <v>30</v>
      </c>
      <c r="J34" s="104" t="s">
        <v>112</v>
      </c>
      <c r="K34" s="104">
        <v>15</v>
      </c>
      <c r="L34" s="16" t="str">
        <f>SUM(M34:R34)</f>
        <v>0</v>
      </c>
      <c r="M34" s="167"/>
      <c r="N34" s="167"/>
      <c r="O34" s="167"/>
      <c r="P34" s="167">
        <v>1</v>
      </c>
      <c r="Q34" s="167"/>
      <c r="R34" s="167"/>
      <c r="S34" s="167"/>
      <c r="T34" s="15" t="str">
        <f>SUM(U34:W34)</f>
        <v>0</v>
      </c>
      <c r="U34" s="114"/>
      <c r="V34" s="114"/>
      <c r="W34" s="164"/>
      <c r="X34" s="101">
        <v>30</v>
      </c>
      <c r="Y34" s="101">
        <v>4</v>
      </c>
      <c r="Z34" s="9" t="str">
        <f>AA34+AB34</f>
        <v>0</v>
      </c>
      <c r="AA34" s="9" t="str">
        <f>L34*X34*Y34</f>
        <v>0</v>
      </c>
      <c r="AB34" s="197" t="str">
        <f>(S34*0.7+T34*0.5)*X34*Y34</f>
        <v>0</v>
      </c>
    </row>
    <row r="35" spans="1:29" customHeight="1" ht="18" s="7" customFormat="1">
      <c r="A35" s="100" t="s">
        <v>134</v>
      </c>
      <c r="B35" s="101" t="s">
        <v>198</v>
      </c>
      <c r="C35" s="100" t="s">
        <v>111</v>
      </c>
      <c r="D35" s="103">
        <v>38970</v>
      </c>
      <c r="E35" s="162" t="s">
        <v>26</v>
      </c>
      <c r="F35" s="101" t="s">
        <v>199</v>
      </c>
      <c r="G35" s="100" t="s">
        <v>28</v>
      </c>
      <c r="H35" s="102" t="s">
        <v>29</v>
      </c>
      <c r="I35" s="102" t="s">
        <v>30</v>
      </c>
      <c r="J35" s="104" t="s">
        <v>199</v>
      </c>
      <c r="K35" s="104">
        <v>640206230</v>
      </c>
      <c r="L35" s="16" t="str">
        <f>SUM(M35:R35)</f>
        <v>0</v>
      </c>
      <c r="M35" s="167"/>
      <c r="N35" s="167"/>
      <c r="O35" s="167"/>
      <c r="P35" s="167"/>
      <c r="Q35" s="167"/>
      <c r="R35" s="167"/>
      <c r="S35" s="167"/>
      <c r="T35" s="15" t="str">
        <f>SUM(U35:W35)</f>
        <v>0</v>
      </c>
      <c r="U35" s="114"/>
      <c r="V35" s="114"/>
      <c r="W35" s="164"/>
      <c r="X35" s="101">
        <v>30</v>
      </c>
      <c r="Y35" s="101">
        <v>4</v>
      </c>
      <c r="Z35" s="9" t="str">
        <f>AA35+AB35</f>
        <v>0</v>
      </c>
      <c r="AA35" s="9" t="str">
        <f>L35*X35*Y35</f>
        <v>0</v>
      </c>
      <c r="AB35" s="197" t="str">
        <f>(S35*0.7+T35*0.5)*X35*Y35</f>
        <v>0</v>
      </c>
    </row>
    <row r="36" spans="1:29" customHeight="1" ht="18" s="7" customFormat="1">
      <c r="A36" s="100" t="s">
        <v>134</v>
      </c>
      <c r="B36" s="101" t="s">
        <v>200</v>
      </c>
      <c r="C36" s="100" t="s">
        <v>111</v>
      </c>
      <c r="D36" s="103">
        <v>38844</v>
      </c>
      <c r="E36" s="162" t="s">
        <v>26</v>
      </c>
      <c r="F36" s="101" t="s">
        <v>201</v>
      </c>
      <c r="G36" s="100" t="s">
        <v>38</v>
      </c>
      <c r="H36" s="102" t="s">
        <v>29</v>
      </c>
      <c r="I36" s="102" t="s">
        <v>30</v>
      </c>
      <c r="J36" s="104" t="s">
        <v>201</v>
      </c>
      <c r="K36" s="104" t="s">
        <v>202</v>
      </c>
      <c r="L36" s="16" t="str">
        <f>SUM(M36:R36)</f>
        <v>0</v>
      </c>
      <c r="M36" s="167"/>
      <c r="N36" s="167"/>
      <c r="O36" s="167"/>
      <c r="P36" s="167"/>
      <c r="Q36" s="167"/>
      <c r="R36" s="167"/>
      <c r="S36" s="167"/>
      <c r="T36" s="15" t="str">
        <f>SUM(U36:W36)</f>
        <v>0</v>
      </c>
      <c r="U36" s="114"/>
      <c r="V36" s="114"/>
      <c r="W36" s="164"/>
      <c r="X36" s="101">
        <v>30</v>
      </c>
      <c r="Y36" s="101">
        <v>4</v>
      </c>
      <c r="Z36" s="9" t="str">
        <f>AA36+AB36</f>
        <v>0</v>
      </c>
      <c r="AA36" s="9" t="str">
        <f>L36*X36*Y36</f>
        <v>0</v>
      </c>
      <c r="AB36" s="197" t="str">
        <f>(S36*0.7+T36*0.5)*X36*Y36</f>
        <v>0</v>
      </c>
    </row>
    <row r="37" spans="1:29" customHeight="1" ht="18" s="7" customFormat="1">
      <c r="A37" s="100" t="s">
        <v>134</v>
      </c>
      <c r="B37" s="101" t="s">
        <v>203</v>
      </c>
      <c r="C37" s="100" t="s">
        <v>111</v>
      </c>
      <c r="D37" s="103">
        <v>38790</v>
      </c>
      <c r="E37" s="162" t="s">
        <v>26</v>
      </c>
      <c r="F37" s="101" t="s">
        <v>204</v>
      </c>
      <c r="G37" s="100" t="s">
        <v>28</v>
      </c>
      <c r="H37" s="102" t="s">
        <v>29</v>
      </c>
      <c r="I37" s="102" t="s">
        <v>30</v>
      </c>
      <c r="J37" s="104" t="s">
        <v>204</v>
      </c>
      <c r="K37" s="104">
        <v>640164826</v>
      </c>
      <c r="L37" s="16" t="str">
        <f>SUM(M37:R37)</f>
        <v>0</v>
      </c>
      <c r="M37" s="167"/>
      <c r="N37" s="167"/>
      <c r="O37" s="167"/>
      <c r="P37" s="167"/>
      <c r="Q37" s="167"/>
      <c r="R37" s="167"/>
      <c r="S37" s="167"/>
      <c r="T37" s="15" t="str">
        <f>SUM(U37:W37)</f>
        <v>0</v>
      </c>
      <c r="U37" s="114"/>
      <c r="V37" s="114"/>
      <c r="W37" s="164"/>
      <c r="X37" s="101">
        <v>30</v>
      </c>
      <c r="Y37" s="101">
        <v>4</v>
      </c>
      <c r="Z37" s="9" t="str">
        <f>AA37+AB37</f>
        <v>0</v>
      </c>
      <c r="AA37" s="9" t="str">
        <f>L37*X37*Y37</f>
        <v>0</v>
      </c>
      <c r="AB37" s="197" t="str">
        <f>(S37*0.7+T37*0.5)*X37*Y37</f>
        <v>0</v>
      </c>
    </row>
    <row r="38" spans="1:29" customHeight="1" ht="18" s="7" customFormat="1">
      <c r="A38" s="100" t="s">
        <v>134</v>
      </c>
      <c r="B38" s="101" t="s">
        <v>205</v>
      </c>
      <c r="C38" s="100" t="s">
        <v>111</v>
      </c>
      <c r="D38" s="103">
        <v>39010</v>
      </c>
      <c r="E38" s="162" t="s">
        <v>26</v>
      </c>
      <c r="F38" s="101" t="s">
        <v>206</v>
      </c>
      <c r="G38" s="100" t="s">
        <v>115</v>
      </c>
      <c r="H38" s="102" t="s">
        <v>29</v>
      </c>
      <c r="I38" s="102" t="s">
        <v>30</v>
      </c>
      <c r="J38" s="104" t="s">
        <v>206</v>
      </c>
      <c r="K38" s="104">
        <v>640142727</v>
      </c>
      <c r="L38" s="16" t="str">
        <f>SUM(M38:R38)</f>
        <v>0</v>
      </c>
      <c r="M38" s="167"/>
      <c r="N38" s="167"/>
      <c r="O38" s="167"/>
      <c r="P38" s="167"/>
      <c r="Q38" s="167"/>
      <c r="R38" s="167"/>
      <c r="S38" s="167"/>
      <c r="T38" s="15" t="str">
        <f>SUM(U38:W38)</f>
        <v>0</v>
      </c>
      <c r="U38" s="114"/>
      <c r="V38" s="114"/>
      <c r="W38" s="164"/>
      <c r="X38" s="101">
        <v>30</v>
      </c>
      <c r="Y38" s="101">
        <v>4</v>
      </c>
      <c r="Z38" s="9" t="str">
        <f>AA38+AB38</f>
        <v>0</v>
      </c>
      <c r="AA38" s="9" t="str">
        <f>L38*X38*Y38</f>
        <v>0</v>
      </c>
      <c r="AB38" s="197" t="str">
        <f>(S38*0.7+T38*0.5)*X38*Y38</f>
        <v>0</v>
      </c>
    </row>
    <row r="39" spans="1:29" customHeight="1" ht="18" s="7" customFormat="1">
      <c r="A39" s="100" t="s">
        <v>134</v>
      </c>
      <c r="B39" s="101" t="s">
        <v>207</v>
      </c>
      <c r="C39" s="100" t="s">
        <v>111</v>
      </c>
      <c r="D39" s="103">
        <v>38897</v>
      </c>
      <c r="E39" s="162" t="s">
        <v>26</v>
      </c>
      <c r="F39" s="101" t="s">
        <v>208</v>
      </c>
      <c r="G39" s="100" t="s">
        <v>38</v>
      </c>
      <c r="H39" s="102" t="s">
        <v>29</v>
      </c>
      <c r="I39" s="102" t="s">
        <v>30</v>
      </c>
      <c r="J39" s="104" t="s">
        <v>174</v>
      </c>
      <c r="K39" s="104" t="s">
        <v>175</v>
      </c>
      <c r="L39" s="16" t="str">
        <f>SUM(M39:R39)</f>
        <v>0</v>
      </c>
      <c r="M39" s="167"/>
      <c r="N39" s="167"/>
      <c r="O39" s="167"/>
      <c r="P39" s="167"/>
      <c r="Q39" s="167"/>
      <c r="R39" s="167"/>
      <c r="S39" s="167"/>
      <c r="T39" s="15" t="str">
        <f>SUM(U39:W39)</f>
        <v>0</v>
      </c>
      <c r="U39" s="114"/>
      <c r="V39" s="114"/>
      <c r="W39" s="164"/>
      <c r="X39" s="101">
        <v>30</v>
      </c>
      <c r="Y39" s="101">
        <v>4</v>
      </c>
      <c r="Z39" s="9" t="str">
        <f>AA39+AB39</f>
        <v>0</v>
      </c>
      <c r="AA39" s="9" t="str">
        <f>L39*X39*Y39</f>
        <v>0</v>
      </c>
      <c r="AB39" s="197" t="str">
        <f>(S39*0.7+T39*0.5)*X39*Y39</f>
        <v>0</v>
      </c>
    </row>
    <row r="40" spans="1:29" customHeight="1" ht="18" s="7" customFormat="1">
      <c r="A40" s="100" t="str">
        <f>A39+1</f>
        <v>0</v>
      </c>
      <c r="B40" s="101" t="s">
        <v>113</v>
      </c>
      <c r="C40" s="100" t="s">
        <v>114</v>
      </c>
      <c r="D40" s="103">
        <v>39077</v>
      </c>
      <c r="E40" s="162" t="s">
        <v>32</v>
      </c>
      <c r="F40" s="101" t="s">
        <v>79</v>
      </c>
      <c r="G40" s="100" t="s">
        <v>115</v>
      </c>
      <c r="H40" s="102" t="s">
        <v>29</v>
      </c>
      <c r="I40" s="102" t="s">
        <v>30</v>
      </c>
      <c r="J40" s="101" t="s">
        <v>79</v>
      </c>
      <c r="K40" s="104">
        <v>16</v>
      </c>
      <c r="L40" s="16" t="str">
        <f>SUM(M40:R40)</f>
        <v>0</v>
      </c>
      <c r="M40" s="167"/>
      <c r="N40" s="167"/>
      <c r="O40" s="167"/>
      <c r="P40" s="167">
        <v>1</v>
      </c>
      <c r="Q40" s="167"/>
      <c r="R40" s="167"/>
      <c r="S40" s="167"/>
      <c r="T40" s="15" t="str">
        <f>SUM(U40:W40)</f>
        <v>0</v>
      </c>
      <c r="U40" s="114"/>
      <c r="V40" s="114"/>
      <c r="W40" s="164"/>
      <c r="X40" s="101">
        <v>30</v>
      </c>
      <c r="Y40" s="101">
        <v>4</v>
      </c>
      <c r="Z40" s="9" t="str">
        <f>AA40+AB40</f>
        <v>0</v>
      </c>
      <c r="AA40" s="9" t="str">
        <f>L40*X40*Y40</f>
        <v>0</v>
      </c>
      <c r="AB40" s="9" t="str">
        <f>(S40*0.7+T40*0.5)*X40*Y40</f>
        <v>0</v>
      </c>
    </row>
    <row r="41" spans="1:29" customHeight="1" ht="18" s="7" customFormat="1">
      <c r="A41" s="100" t="str">
        <f>A40+1</f>
        <v>0</v>
      </c>
      <c r="B41" s="101" t="s">
        <v>209</v>
      </c>
      <c r="C41" s="100" t="s">
        <v>114</v>
      </c>
      <c r="D41" s="103">
        <v>38771</v>
      </c>
      <c r="E41" s="162" t="s">
        <v>32</v>
      </c>
      <c r="F41" s="101" t="s">
        <v>210</v>
      </c>
      <c r="G41" s="100" t="s">
        <v>211</v>
      </c>
      <c r="H41" s="102" t="s">
        <v>29</v>
      </c>
      <c r="I41" s="102" t="s">
        <v>30</v>
      </c>
      <c r="J41" s="104" t="s">
        <v>210</v>
      </c>
      <c r="K41" s="104">
        <v>21</v>
      </c>
      <c r="L41" s="16" t="str">
        <f>SUM(M41:R41)</f>
        <v>0</v>
      </c>
      <c r="M41" s="167"/>
      <c r="N41" s="167"/>
      <c r="O41" s="167"/>
      <c r="P41" s="167"/>
      <c r="Q41" s="167"/>
      <c r="R41" s="167"/>
      <c r="S41" s="167"/>
      <c r="T41" s="15" t="str">
        <f>SUM(U41:W41)</f>
        <v>0</v>
      </c>
      <c r="U41" s="114"/>
      <c r="V41" s="114"/>
      <c r="W41" s="164">
        <v>1</v>
      </c>
      <c r="X41" s="101">
        <v>30</v>
      </c>
      <c r="Y41" s="101">
        <v>4</v>
      </c>
      <c r="Z41" s="9" t="str">
        <f>AA41+AB41</f>
        <v>0</v>
      </c>
      <c r="AA41" s="9" t="str">
        <f>L41*X41*Y41</f>
        <v>0</v>
      </c>
      <c r="AB41" s="9" t="str">
        <f>(S41*0.7+T41*0.5)*X41*Y41</f>
        <v>0</v>
      </c>
    </row>
    <row r="42" spans="1:29" customHeight="1" ht="18" s="7" customFormat="1">
      <c r="A42" s="100" t="str">
        <f>A41+1</f>
        <v>0</v>
      </c>
      <c r="B42" s="101" t="s">
        <v>212</v>
      </c>
      <c r="C42" s="100" t="s">
        <v>114</v>
      </c>
      <c r="D42" s="103">
        <v>38772</v>
      </c>
      <c r="E42" s="162" t="s">
        <v>26</v>
      </c>
      <c r="F42" s="101" t="s">
        <v>213</v>
      </c>
      <c r="G42" s="100" t="s">
        <v>38</v>
      </c>
      <c r="H42" s="102" t="s">
        <v>29</v>
      </c>
      <c r="I42" s="102" t="s">
        <v>30</v>
      </c>
      <c r="J42" s="104" t="s">
        <v>213</v>
      </c>
      <c r="K42" s="104">
        <v>640151682</v>
      </c>
      <c r="L42" s="16" t="str">
        <f>SUM(M42:R42)</f>
        <v>0</v>
      </c>
      <c r="M42" s="167"/>
      <c r="N42" s="167"/>
      <c r="O42" s="167"/>
      <c r="P42" s="167"/>
      <c r="Q42" s="167"/>
      <c r="R42" s="167"/>
      <c r="S42" s="167">
        <v>1</v>
      </c>
      <c r="T42" s="15" t="str">
        <f>SUM(U42:W42)</f>
        <v>0</v>
      </c>
      <c r="U42" s="114"/>
      <c r="V42" s="114"/>
      <c r="W42" s="164"/>
      <c r="X42" s="101">
        <v>30</v>
      </c>
      <c r="Y42" s="101">
        <v>4</v>
      </c>
      <c r="Z42" s="9" t="str">
        <f>AA42+AB42</f>
        <v>0</v>
      </c>
      <c r="AA42" s="9" t="str">
        <f>L42*X42*Y42</f>
        <v>0</v>
      </c>
      <c r="AB42" s="9" t="str">
        <f>(S42*0.7+T42*0.5)*X42*Y42</f>
        <v>0</v>
      </c>
    </row>
    <row r="43" spans="1:29" customHeight="1" ht="18" s="7" customFormat="1">
      <c r="A43" s="100" t="str">
        <f>A42+1</f>
        <v>0</v>
      </c>
      <c r="B43" s="101" t="s">
        <v>214</v>
      </c>
      <c r="C43" s="100" t="s">
        <v>114</v>
      </c>
      <c r="D43" s="103">
        <v>38925</v>
      </c>
      <c r="E43" s="162" t="s">
        <v>26</v>
      </c>
      <c r="F43" s="101" t="s">
        <v>215</v>
      </c>
      <c r="G43" s="100" t="s">
        <v>38</v>
      </c>
      <c r="H43" s="102" t="s">
        <v>29</v>
      </c>
      <c r="I43" s="102" t="s">
        <v>30</v>
      </c>
      <c r="J43" s="104" t="s">
        <v>215</v>
      </c>
      <c r="K43" s="104">
        <v>640204103</v>
      </c>
      <c r="L43" s="16" t="str">
        <f>SUM(M43:R43)</f>
        <v>0</v>
      </c>
      <c r="M43" s="167"/>
      <c r="N43" s="167"/>
      <c r="O43" s="167"/>
      <c r="P43" s="167"/>
      <c r="Q43" s="167"/>
      <c r="R43" s="167"/>
      <c r="S43" s="167">
        <v>1</v>
      </c>
      <c r="T43" s="15" t="str">
        <f>SUM(U43:W43)</f>
        <v>0</v>
      </c>
      <c r="U43" s="114"/>
      <c r="V43" s="114"/>
      <c r="W43" s="164"/>
      <c r="X43" s="101">
        <v>30</v>
      </c>
      <c r="Y43" s="101">
        <v>4</v>
      </c>
      <c r="Z43" s="9" t="str">
        <f>AA43+AB43</f>
        <v>0</v>
      </c>
      <c r="AA43" s="9" t="str">
        <f>L43*X43*Y43</f>
        <v>0</v>
      </c>
      <c r="AB43" s="9" t="str">
        <f>(S43*0.7+T43*0.5)*X43*Y43</f>
        <v>0</v>
      </c>
    </row>
    <row r="44" spans="1:29" customHeight="1" ht="18" s="7" customFormat="1">
      <c r="A44" s="100" t="str">
        <f>A43+1</f>
        <v>0</v>
      </c>
      <c r="B44" s="101" t="s">
        <v>116</v>
      </c>
      <c r="C44" s="100" t="s">
        <v>117</v>
      </c>
      <c r="D44" s="103">
        <v>38385</v>
      </c>
      <c r="E44" s="162" t="s">
        <v>26</v>
      </c>
      <c r="F44" s="101" t="s">
        <v>118</v>
      </c>
      <c r="G44" s="100" t="s">
        <v>216</v>
      </c>
      <c r="H44" s="102" t="s">
        <v>29</v>
      </c>
      <c r="I44" s="102" t="s">
        <v>30</v>
      </c>
      <c r="J44" s="104" t="s">
        <v>118</v>
      </c>
      <c r="K44" s="104"/>
      <c r="L44" s="16" t="str">
        <f>SUM(M44:R44)</f>
        <v>0</v>
      </c>
      <c r="M44" s="167"/>
      <c r="N44" s="167"/>
      <c r="O44" s="167">
        <v>1</v>
      </c>
      <c r="P44" s="167"/>
      <c r="Q44" s="167"/>
      <c r="R44" s="167"/>
      <c r="S44" s="167"/>
      <c r="T44" s="15" t="str">
        <f>SUM(U44:W44)</f>
        <v>0</v>
      </c>
      <c r="U44" s="114"/>
      <c r="V44" s="114"/>
      <c r="W44" s="164"/>
      <c r="X44" s="101">
        <v>30</v>
      </c>
      <c r="Y44" s="101">
        <v>4</v>
      </c>
      <c r="Z44" s="9" t="str">
        <f>AA44+AB44</f>
        <v>0</v>
      </c>
      <c r="AA44" s="9" t="str">
        <f>L44*X44*Y44</f>
        <v>0</v>
      </c>
      <c r="AB44" s="9" t="str">
        <f>(S44*0.7+T44*0.5)*X44*Y44</f>
        <v>0</v>
      </c>
    </row>
    <row r="45" spans="1:29" customHeight="1" ht="18" s="7" customFormat="1">
      <c r="A45" s="100" t="str">
        <f>A44+1</f>
        <v>0</v>
      </c>
      <c r="B45" s="101" t="s">
        <v>217</v>
      </c>
      <c r="C45" s="100" t="s">
        <v>121</v>
      </c>
      <c r="D45" s="103">
        <v>37868</v>
      </c>
      <c r="E45" s="162" t="s">
        <v>32</v>
      </c>
      <c r="F45" s="101" t="s">
        <v>218</v>
      </c>
      <c r="G45" s="100" t="s">
        <v>219</v>
      </c>
      <c r="H45" s="102" t="s">
        <v>29</v>
      </c>
      <c r="I45" s="102" t="s">
        <v>30</v>
      </c>
      <c r="J45" s="104" t="s">
        <v>159</v>
      </c>
      <c r="K45" s="104">
        <v>57</v>
      </c>
      <c r="L45" s="16" t="str">
        <f>SUM(M45:R45)</f>
        <v>0</v>
      </c>
      <c r="M45" s="167"/>
      <c r="N45" s="167">
        <v>1</v>
      </c>
      <c r="O45" s="167"/>
      <c r="P45" s="167"/>
      <c r="Q45" s="167"/>
      <c r="R45" s="167"/>
      <c r="S45" s="167"/>
      <c r="T45" s="15" t="str">
        <f>SUM(U45:W45)</f>
        <v>0</v>
      </c>
      <c r="U45" s="114"/>
      <c r="V45" s="114"/>
      <c r="W45" s="164"/>
      <c r="X45" s="101">
        <v>30</v>
      </c>
      <c r="Y45" s="101">
        <v>4</v>
      </c>
      <c r="Z45" s="9" t="str">
        <f>AA45+AB45</f>
        <v>0</v>
      </c>
      <c r="AA45" s="9" t="str">
        <f>L45*X45*Y45</f>
        <v>0</v>
      </c>
      <c r="AB45" s="9" t="str">
        <f>(S45*0.7+T45*0.5)*X45*Y45</f>
        <v>0</v>
      </c>
    </row>
    <row r="46" spans="1:29" customHeight="1" ht="18" s="7" customFormat="1">
      <c r="A46" s="100" t="str">
        <f>A45+1</f>
        <v>0</v>
      </c>
      <c r="B46" s="101" t="s">
        <v>120</v>
      </c>
      <c r="C46" s="100" t="s">
        <v>121</v>
      </c>
      <c r="D46" s="103">
        <v>38528</v>
      </c>
      <c r="E46" s="162" t="s">
        <v>32</v>
      </c>
      <c r="F46" s="101" t="s">
        <v>122</v>
      </c>
      <c r="G46" s="100" t="s">
        <v>123</v>
      </c>
      <c r="H46" s="102" t="s">
        <v>29</v>
      </c>
      <c r="I46" s="102" t="s">
        <v>30</v>
      </c>
      <c r="J46" s="101" t="s">
        <v>122</v>
      </c>
      <c r="K46" s="163" t="s">
        <v>124</v>
      </c>
      <c r="L46" s="16" t="str">
        <f>SUM(M46:R46)</f>
        <v>0</v>
      </c>
      <c r="M46" s="167"/>
      <c r="N46" s="167"/>
      <c r="O46" s="167"/>
      <c r="P46" s="167">
        <v>1</v>
      </c>
      <c r="Q46" s="167"/>
      <c r="R46" s="167"/>
      <c r="S46" s="167"/>
      <c r="T46" s="15" t="str">
        <f>SUM(U46:W46)</f>
        <v>0</v>
      </c>
      <c r="U46" s="114"/>
      <c r="V46" s="114"/>
      <c r="W46" s="164"/>
      <c r="X46" s="101">
        <v>30</v>
      </c>
      <c r="Y46" s="101">
        <v>4</v>
      </c>
      <c r="Z46" s="9" t="str">
        <f>AA46+AB46</f>
        <v>0</v>
      </c>
      <c r="AA46" s="9" t="str">
        <f>L46*X46*Y46</f>
        <v>0</v>
      </c>
      <c r="AB46" s="9" t="str">
        <f>(S46*0.7+T46*0.5)*X46*Y46</f>
        <v>0</v>
      </c>
    </row>
    <row r="47" spans="1:29" customHeight="1" ht="18" s="7" customFormat="1">
      <c r="A47" s="100" t="str">
        <f>A46+1</f>
        <v>0</v>
      </c>
      <c r="B47" s="101" t="s">
        <v>220</v>
      </c>
      <c r="C47" s="100" t="s">
        <v>121</v>
      </c>
      <c r="D47" s="103">
        <v>38538</v>
      </c>
      <c r="E47" s="162" t="s">
        <v>26</v>
      </c>
      <c r="F47" s="101" t="s">
        <v>221</v>
      </c>
      <c r="G47" s="100" t="s">
        <v>38</v>
      </c>
      <c r="H47" s="102" t="s">
        <v>29</v>
      </c>
      <c r="I47" s="102" t="s">
        <v>30</v>
      </c>
      <c r="J47" s="104" t="s">
        <v>221</v>
      </c>
      <c r="K47" s="104" t="s">
        <v>222</v>
      </c>
      <c r="L47" s="16" t="str">
        <f>SUM(M47:R47)</f>
        <v>0</v>
      </c>
      <c r="M47" s="167"/>
      <c r="N47" s="167"/>
      <c r="O47" s="167"/>
      <c r="P47" s="167"/>
      <c r="Q47" s="167"/>
      <c r="R47" s="167"/>
      <c r="S47" s="167">
        <v>1</v>
      </c>
      <c r="T47" s="15" t="str">
        <f>SUM(U47:W47)</f>
        <v>0</v>
      </c>
      <c r="U47" s="114"/>
      <c r="V47" s="114"/>
      <c r="W47" s="164"/>
      <c r="X47" s="101">
        <v>30</v>
      </c>
      <c r="Y47" s="101">
        <v>4</v>
      </c>
      <c r="Z47" s="9" t="str">
        <f>AA47+AB47</f>
        <v>0</v>
      </c>
      <c r="AA47" s="9" t="str">
        <f>L47*X47*Y47</f>
        <v>0</v>
      </c>
      <c r="AB47" s="9" t="str">
        <f>(S47*0.7+T47*0.5)*X47*Y47</f>
        <v>0</v>
      </c>
    </row>
    <row r="48" spans="1:29" customHeight="1" ht="18" s="7" customFormat="1">
      <c r="A48" s="100" t="str">
        <f>A47+1</f>
        <v>0</v>
      </c>
      <c r="B48" s="101" t="s">
        <v>223</v>
      </c>
      <c r="C48" s="100" t="s">
        <v>121</v>
      </c>
      <c r="D48" s="103">
        <v>38546</v>
      </c>
      <c r="E48" s="162" t="s">
        <v>26</v>
      </c>
      <c r="F48" s="101" t="s">
        <v>224</v>
      </c>
      <c r="G48" s="100" t="s">
        <v>38</v>
      </c>
      <c r="H48" s="102" t="s">
        <v>29</v>
      </c>
      <c r="I48" s="102" t="s">
        <v>30</v>
      </c>
      <c r="J48" s="104" t="s">
        <v>224</v>
      </c>
      <c r="K48" s="104" t="s">
        <v>222</v>
      </c>
      <c r="L48" s="16" t="str">
        <f>SUM(M48:R48)</f>
        <v>0</v>
      </c>
      <c r="M48" s="167"/>
      <c r="N48" s="167"/>
      <c r="O48" s="167"/>
      <c r="P48" s="167"/>
      <c r="Q48" s="167"/>
      <c r="R48" s="167"/>
      <c r="S48" s="167">
        <v>1</v>
      </c>
      <c r="T48" s="15" t="str">
        <f>SUM(U48:W48)</f>
        <v>0</v>
      </c>
      <c r="U48" s="114"/>
      <c r="V48" s="114"/>
      <c r="W48" s="164"/>
      <c r="X48" s="101">
        <v>30</v>
      </c>
      <c r="Y48" s="101">
        <v>4</v>
      </c>
      <c r="Z48" s="9" t="str">
        <f>AA48+AB48</f>
        <v>0</v>
      </c>
      <c r="AA48" s="9" t="str">
        <f>L48*X48*Y48</f>
        <v>0</v>
      </c>
      <c r="AB48" s="9" t="str">
        <f>(S48*0.7+T48*0.5)*X48*Y48</f>
        <v>0</v>
      </c>
    </row>
    <row r="49" spans="1:29" customHeight="1" ht="18" s="7" customFormat="1">
      <c r="A49" s="100" t="str">
        <f>A48+1</f>
        <v>0</v>
      </c>
      <c r="B49" s="101" t="s">
        <v>225</v>
      </c>
      <c r="C49" s="100" t="s">
        <v>121</v>
      </c>
      <c r="D49" s="103">
        <v>38614</v>
      </c>
      <c r="E49" s="162" t="s">
        <v>26</v>
      </c>
      <c r="F49" s="101" t="s">
        <v>226</v>
      </c>
      <c r="G49" s="100" t="s">
        <v>115</v>
      </c>
      <c r="H49" s="102" t="s">
        <v>29</v>
      </c>
      <c r="I49" s="102" t="s">
        <v>30</v>
      </c>
      <c r="J49" s="101" t="s">
        <v>226</v>
      </c>
      <c r="K49" s="104">
        <v>640204112</v>
      </c>
      <c r="L49" s="16" t="str">
        <f>SUM(M49:R49)</f>
        <v>0</v>
      </c>
      <c r="M49" s="167"/>
      <c r="N49" s="167"/>
      <c r="O49" s="167"/>
      <c r="P49" s="167"/>
      <c r="Q49" s="167"/>
      <c r="R49" s="167"/>
      <c r="S49" s="167">
        <v>1</v>
      </c>
      <c r="T49" s="15" t="str">
        <f>SUM(U49:W49)</f>
        <v>0</v>
      </c>
      <c r="U49" s="114"/>
      <c r="V49" s="114"/>
      <c r="W49" s="164"/>
      <c r="X49" s="101">
        <v>30</v>
      </c>
      <c r="Y49" s="101">
        <v>4</v>
      </c>
      <c r="Z49" s="9" t="str">
        <f>AA49+AB49</f>
        <v>0</v>
      </c>
      <c r="AA49" s="9" t="str">
        <f>L49*X49*Y49</f>
        <v>0</v>
      </c>
      <c r="AB49" s="9" t="str">
        <f>(S49*0.7+T49*0.5)*X49*Y49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W2"/>
    <mergeCell ref="U7:W7"/>
    <mergeCell ref="S7:S8"/>
    <mergeCell ref="M6:R7"/>
    <mergeCell ref="L6:L8"/>
    <mergeCell ref="L5:R5"/>
    <mergeCell ref="L4:W4"/>
    <mergeCell ref="J5:J8"/>
    <mergeCell ref="B4:B8"/>
    <mergeCell ref="A4:A8"/>
    <mergeCell ref="X4:X8"/>
    <mergeCell ref="Y4:Y8"/>
    <mergeCell ref="C5:C8"/>
    <mergeCell ref="D5:D8"/>
    <mergeCell ref="E5:E8"/>
    <mergeCell ref="F5:F8"/>
    <mergeCell ref="G5:I6"/>
    <mergeCell ref="G7:G8"/>
    <mergeCell ref="H7:H8"/>
    <mergeCell ref="I7:I8"/>
    <mergeCell ref="S5:W5"/>
    <mergeCell ref="T6:W6"/>
    <mergeCell ref="T7:T8"/>
    <mergeCell ref="K5:K8"/>
    <mergeCell ref="C4:K4"/>
    <mergeCell ref="Z4:AB4"/>
    <mergeCell ref="Z5:Z8"/>
    <mergeCell ref="AA5:AB5"/>
    <mergeCell ref="AA6:AA8"/>
    <mergeCell ref="AB6:AB8"/>
  </mergeCells>
  <printOptions gridLines="false" gridLinesSet="true"/>
  <pageMargins left="0.1968503937007874" right="0.1574803149606299" top="0.3543307086614174" bottom="0.4724409448818898" header="0.1574803149606299" footer="0.1574803149606299"/>
  <pageSetup paperSize="9" orientation="portrait" scale="60" fitToHeight="1" fitToWidth="1"/>
  <headerFooter differentOddEven="false" differentFirst="false" scaleWithDoc="true" alignWithMargins="true">
    <oddHeader/>
    <oddFooter>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3"/>
  <sheetViews>
    <sheetView tabSelected="0" workbookViewId="0" zoomScale="70" zoomScaleNormal="70" showGridLines="true" showRowColHeaders="1">
      <selection activeCell="S4" sqref="S4"/>
    </sheetView>
  </sheetViews>
  <sheetFormatPr defaultRowHeight="14.4" defaultColWidth="9.109375" outlineLevelRow="0" outlineLevelCol="0"/>
  <cols>
    <col min="1" max="1" width="7.109375" customWidth="true" style="65"/>
    <col min="2" max="2" width="26" customWidth="true" style="66"/>
    <col min="3" max="3" width="10.33203125" customWidth="true" style="67"/>
    <col min="4" max="4" width="14.88671875" customWidth="true" style="68"/>
    <col min="5" max="5" width="14.88671875" customWidth="true" style="68"/>
    <col min="6" max="6" width="19.5546875" customWidth="true" style="67"/>
    <col min="7" max="7" width="10.109375" customWidth="true" style="67"/>
    <col min="8" max="8" width="11.6640625" customWidth="true" style="67"/>
    <col min="9" max="9" width="10.109375" customWidth="true" style="67"/>
    <col min="10" max="10" width="10.109375" customWidth="true" style="67"/>
    <col min="11" max="11" width="10.109375" customWidth="true" style="67"/>
    <col min="12" max="12" width="6.6640625" customWidth="true" style="22"/>
    <col min="13" max="13" width="8" customWidth="true" style="69"/>
    <col min="14" max="14" width="10.5546875" customWidth="true" style="69"/>
    <col min="15" max="15" width="8.109375" customWidth="true" style="69"/>
    <col min="16" max="16" width="8.6640625" customWidth="true" style="69"/>
    <col min="17" max="17" width="9.6640625" customWidth="true" style="22"/>
    <col min="18" max="18" width="9" customWidth="true" style="22"/>
    <col min="19" max="19" width="9.88671875" customWidth="true" style="23"/>
    <col min="20" max="20" width="9.88671875" customWidth="true" style="23"/>
    <col min="21" max="21" width="9.109375" style="23"/>
    <col min="22" max="22" width="48.6640625" customWidth="true" style="36"/>
    <col min="23" max="23" width="9.109375" style="37"/>
  </cols>
  <sheetData>
    <row r="1" spans="1:23" customHeight="1" ht="42.75" s="21" customFormat="1">
      <c r="A1" s="182" t="s">
        <v>227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20"/>
    </row>
    <row r="2" spans="1:23" customHeight="1" ht="18.75" s="21" customForma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20"/>
    </row>
    <row r="3" spans="1:23" customHeight="1" ht="20.25" s="21" customFormat="1">
      <c r="A3" s="50"/>
      <c r="B3" s="51"/>
      <c r="C3" s="52"/>
      <c r="D3" s="53"/>
      <c r="E3" s="53"/>
      <c r="F3" s="52"/>
      <c r="G3" s="52"/>
      <c r="H3" s="52"/>
      <c r="I3" s="52"/>
      <c r="J3" s="52"/>
      <c r="K3" s="52"/>
      <c r="L3" s="22"/>
      <c r="M3" s="69"/>
      <c r="N3" s="69"/>
      <c r="O3" s="69"/>
      <c r="P3" s="69"/>
      <c r="Q3" s="22"/>
      <c r="R3" s="22"/>
      <c r="S3" s="23"/>
      <c r="T3" s="23"/>
      <c r="U3" s="24" t="s">
        <v>228</v>
      </c>
      <c r="V3" s="25"/>
    </row>
    <row r="4" spans="1:23" customHeight="1" ht="25.5" s="38" customFormat="1">
      <c r="A4" s="55" t="s">
        <v>1</v>
      </c>
      <c r="B4" s="184" t="s">
        <v>3</v>
      </c>
      <c r="C4" s="184"/>
      <c r="D4" s="184"/>
      <c r="E4" s="184"/>
      <c r="F4" s="184"/>
      <c r="G4" s="184"/>
      <c r="H4" s="184"/>
      <c r="I4" s="184"/>
      <c r="J4" s="184"/>
      <c r="K4" s="184"/>
      <c r="L4" s="180" t="s">
        <v>229</v>
      </c>
      <c r="M4" s="180"/>
      <c r="N4" s="180"/>
      <c r="O4" s="180"/>
      <c r="P4" s="70" t="s">
        <v>5</v>
      </c>
      <c r="Q4" s="180" t="s">
        <v>6</v>
      </c>
      <c r="R4" s="180"/>
      <c r="S4" s="27" t="s">
        <v>7</v>
      </c>
      <c r="T4" s="27"/>
      <c r="U4" s="27"/>
      <c r="V4" s="180" t="s">
        <v>230</v>
      </c>
    </row>
    <row r="5" spans="1:23" customHeight="1" ht="25.5" s="38" customFormat="1">
      <c r="A5" s="55"/>
      <c r="B5" s="70" t="s">
        <v>231</v>
      </c>
      <c r="C5" s="70" t="s">
        <v>232</v>
      </c>
      <c r="D5" s="57" t="s">
        <v>233</v>
      </c>
      <c r="E5" s="57" t="s">
        <v>10</v>
      </c>
      <c r="F5" s="70" t="s">
        <v>234</v>
      </c>
      <c r="G5" s="70" t="s">
        <v>12</v>
      </c>
      <c r="H5" s="70"/>
      <c r="I5" s="70"/>
      <c r="J5" s="185" t="s">
        <v>13</v>
      </c>
      <c r="K5" s="185" t="s">
        <v>14</v>
      </c>
      <c r="L5" s="180" t="s">
        <v>15</v>
      </c>
      <c r="M5" s="181" t="s">
        <v>16</v>
      </c>
      <c r="N5" s="181"/>
      <c r="O5" s="181"/>
      <c r="P5" s="70"/>
      <c r="Q5" s="180" t="s">
        <v>235</v>
      </c>
      <c r="R5" s="180" t="s">
        <v>236</v>
      </c>
      <c r="S5" s="27" t="s">
        <v>237</v>
      </c>
      <c r="T5" s="186" t="s">
        <v>16</v>
      </c>
      <c r="U5" s="186"/>
      <c r="V5" s="180"/>
    </row>
    <row r="6" spans="1:23" customHeight="1" ht="190.5" s="38" customFormat="1">
      <c r="A6" s="55"/>
      <c r="B6" s="70"/>
      <c r="C6" s="70"/>
      <c r="D6" s="57"/>
      <c r="E6" s="57"/>
      <c r="F6" s="70"/>
      <c r="G6" s="54" t="s">
        <v>17</v>
      </c>
      <c r="H6" s="54" t="s">
        <v>18</v>
      </c>
      <c r="I6" s="54" t="s">
        <v>238</v>
      </c>
      <c r="J6" s="185"/>
      <c r="K6" s="185"/>
      <c r="L6" s="180"/>
      <c r="M6" s="70" t="s">
        <v>239</v>
      </c>
      <c r="N6" s="70" t="s">
        <v>240</v>
      </c>
      <c r="O6" s="70" t="s">
        <v>241</v>
      </c>
      <c r="P6" s="70"/>
      <c r="Q6" s="180"/>
      <c r="R6" s="180"/>
      <c r="S6" s="27"/>
      <c r="T6" s="27" t="s">
        <v>235</v>
      </c>
      <c r="U6" s="27" t="s">
        <v>236</v>
      </c>
      <c r="V6" s="180"/>
    </row>
    <row r="7" spans="1:23" customHeight="1" ht="25.5" s="31" customFormat="1">
      <c r="A7" s="55">
        <v>1</v>
      </c>
      <c r="B7" s="56" t="s">
        <v>96</v>
      </c>
      <c r="C7" s="57"/>
      <c r="D7" s="57"/>
      <c r="E7" s="57"/>
      <c r="F7" s="57"/>
      <c r="G7" s="57"/>
      <c r="H7" s="57"/>
      <c r="I7" s="57"/>
      <c r="J7" s="57"/>
      <c r="K7" s="57"/>
      <c r="L7" s="28" t="str">
        <f>SUMIF($V8:$V$51,$V7,L8:L$51)</f>
        <v>0</v>
      </c>
      <c r="M7" s="71" t="str">
        <f>SUMIF($V8:$V$51,$V7,M8:M$51)</f>
        <v>0</v>
      </c>
      <c r="N7" s="71" t="str">
        <f>SUMIF($V8:$V$51,$V7,N8:N$51)</f>
        <v>0</v>
      </c>
      <c r="O7" s="71" t="str">
        <f>SUMIF($V8:$V$51,$V7,O8:O$51)</f>
        <v>0</v>
      </c>
      <c r="P7" s="55"/>
      <c r="Q7" s="28"/>
      <c r="R7" s="28"/>
      <c r="S7" s="28" t="str">
        <f>SUMIF($V8:$V$51,$V7,S8:S$51)</f>
        <v>0</v>
      </c>
      <c r="T7" s="28" t="str">
        <f>SUMIF($V8:$V$51,$V7,T8:T$51)</f>
        <v>0</v>
      </c>
      <c r="U7" s="28" t="str">
        <f>SUMIF($V8:$V$51,$V7,U8:U$51)</f>
        <v>0</v>
      </c>
      <c r="V7" s="29" t="str">
        <f>B7</f>
        <v>0</v>
      </c>
    </row>
    <row r="8" spans="1:23" customHeight="1" ht="31.2" s="30" customFormat="1">
      <c r="A8" s="58">
        <v>1</v>
      </c>
      <c r="B8" s="59" t="s">
        <v>217</v>
      </c>
      <c r="C8" s="60" t="s">
        <v>121</v>
      </c>
      <c r="D8" s="60">
        <v>37868</v>
      </c>
      <c r="E8" s="59" t="s">
        <v>32</v>
      </c>
      <c r="F8" s="60" t="s">
        <v>218</v>
      </c>
      <c r="G8" s="60" t="s">
        <v>219</v>
      </c>
      <c r="H8" s="60" t="s">
        <v>29</v>
      </c>
      <c r="I8" s="60" t="s">
        <v>30</v>
      </c>
      <c r="J8" s="60" t="s">
        <v>159</v>
      </c>
      <c r="K8" s="74">
        <v>57</v>
      </c>
      <c r="L8" s="32" t="str">
        <f>SUM(M8:O8)</f>
        <v>0</v>
      </c>
      <c r="M8" s="72"/>
      <c r="N8" s="72"/>
      <c r="O8" s="72">
        <v>1</v>
      </c>
      <c r="P8" s="74">
        <v>4</v>
      </c>
      <c r="Q8" s="32" t="str">
        <f>1490*80%</f>
        <v>0</v>
      </c>
      <c r="R8" s="32" t="str">
        <f>'[1]2T'!$H$11=ROUND(1000/9,0)</f>
        <v>0</v>
      </c>
      <c r="S8" s="32" t="str">
        <f>SUM(T8:U8)</f>
        <v>0</v>
      </c>
      <c r="T8" s="32" t="str">
        <f>L8*P8*Q8</f>
        <v>0</v>
      </c>
      <c r="U8" s="32" t="str">
        <f>L8*P8*R8</f>
        <v>0</v>
      </c>
      <c r="V8" s="33" t="str">
        <f>V7</f>
        <v>0</v>
      </c>
    </row>
    <row r="9" spans="1:23" customHeight="1" ht="25.5" s="30" customFormat="1">
      <c r="A9" s="58"/>
      <c r="B9" s="59"/>
      <c r="C9" s="60"/>
      <c r="D9" s="60"/>
      <c r="E9" s="60"/>
      <c r="F9" s="60"/>
      <c r="G9" s="60"/>
      <c r="H9" s="60"/>
      <c r="I9" s="60"/>
      <c r="J9" s="60"/>
      <c r="K9" s="60"/>
      <c r="L9" s="32"/>
      <c r="M9" s="72"/>
      <c r="N9" s="72"/>
      <c r="O9" s="72"/>
      <c r="P9" s="74"/>
      <c r="Q9" s="32"/>
      <c r="R9" s="32"/>
      <c r="S9" s="32"/>
      <c r="T9" s="32"/>
      <c r="U9" s="32"/>
      <c r="V9" s="33"/>
    </row>
    <row r="10" spans="1:23" s="30" customFormat="1">
      <c r="A10" s="61"/>
      <c r="B10" s="62"/>
      <c r="C10" s="63"/>
      <c r="D10" s="64"/>
      <c r="E10" s="64"/>
      <c r="F10" s="63"/>
      <c r="G10" s="63"/>
      <c r="H10" s="63"/>
      <c r="I10" s="63"/>
      <c r="J10" s="63"/>
      <c r="K10" s="63"/>
      <c r="L10" s="26"/>
      <c r="M10" s="73"/>
      <c r="N10" s="73"/>
      <c r="O10" s="73"/>
      <c r="P10" s="73"/>
      <c r="Q10" s="26"/>
      <c r="R10" s="26"/>
      <c r="S10" s="35"/>
      <c r="T10" s="35"/>
      <c r="U10" s="35"/>
      <c r="V10" s="34"/>
    </row>
    <row r="11" spans="1:23" s="30" customFormat="1">
      <c r="A11" s="61"/>
      <c r="B11" s="62"/>
      <c r="C11" s="63"/>
      <c r="D11" s="64"/>
      <c r="E11" s="64"/>
      <c r="F11" s="63"/>
      <c r="G11" s="63"/>
      <c r="H11" s="63"/>
      <c r="I11" s="63"/>
      <c r="J11" s="63"/>
      <c r="K11" s="63"/>
      <c r="L11" s="26"/>
      <c r="M11" s="73"/>
      <c r="N11" s="73"/>
      <c r="O11" s="73"/>
      <c r="P11" s="73"/>
      <c r="Q11" s="26"/>
      <c r="R11" s="26"/>
      <c r="S11" s="35"/>
      <c r="T11" s="35"/>
      <c r="U11" s="35"/>
      <c r="V11" s="34"/>
    </row>
    <row r="12" spans="1:23" s="30" customFormat="1">
      <c r="A12" s="61"/>
      <c r="B12" s="62"/>
      <c r="C12" s="63"/>
      <c r="D12" s="64"/>
      <c r="E12" s="64"/>
      <c r="F12" s="63"/>
      <c r="G12" s="63"/>
      <c r="H12" s="63"/>
      <c r="I12" s="63"/>
      <c r="J12" s="63"/>
      <c r="K12" s="63"/>
      <c r="L12" s="26"/>
      <c r="M12" s="73"/>
      <c r="N12" s="73"/>
      <c r="O12" s="73"/>
      <c r="P12" s="73"/>
      <c r="Q12" s="26"/>
      <c r="R12" s="26"/>
      <c r="S12" s="35"/>
      <c r="T12" s="35"/>
      <c r="U12" s="35"/>
      <c r="V12" s="34"/>
    </row>
    <row r="13" spans="1:23" s="30" customFormat="1">
      <c r="A13" s="61"/>
      <c r="B13" s="62"/>
      <c r="C13" s="63"/>
      <c r="D13" s="64"/>
      <c r="E13" s="64"/>
      <c r="F13" s="63"/>
      <c r="G13" s="63"/>
      <c r="H13" s="63"/>
      <c r="I13" s="63"/>
      <c r="J13" s="63"/>
      <c r="K13" s="63"/>
      <c r="L13" s="26"/>
      <c r="M13" s="73"/>
      <c r="N13" s="73"/>
      <c r="O13" s="73"/>
      <c r="P13" s="73"/>
      <c r="Q13" s="26"/>
      <c r="R13" s="26"/>
      <c r="S13" s="35"/>
      <c r="T13" s="35"/>
      <c r="U13" s="35"/>
      <c r="V13" s="34"/>
    </row>
    <row r="14" spans="1:23" s="30" customFormat="1">
      <c r="A14" s="61"/>
      <c r="B14" s="62"/>
      <c r="C14" s="63"/>
      <c r="D14" s="64"/>
      <c r="E14" s="64"/>
      <c r="F14" s="63"/>
      <c r="G14" s="63"/>
      <c r="H14" s="63"/>
      <c r="I14" s="63"/>
      <c r="J14" s="63"/>
      <c r="K14" s="63"/>
      <c r="L14" s="26"/>
      <c r="M14" s="73"/>
      <c r="N14" s="73"/>
      <c r="O14" s="73"/>
      <c r="P14" s="73"/>
      <c r="Q14" s="26"/>
      <c r="R14" s="26"/>
      <c r="S14" s="35"/>
      <c r="T14" s="35"/>
      <c r="U14" s="35"/>
      <c r="V14" s="34"/>
    </row>
    <row r="15" spans="1:23" s="30" customFormat="1">
      <c r="A15" s="61"/>
      <c r="B15" s="62"/>
      <c r="C15" s="63"/>
      <c r="D15" s="64"/>
      <c r="E15" s="64"/>
      <c r="F15" s="63"/>
      <c r="G15" s="63"/>
      <c r="H15" s="63"/>
      <c r="I15" s="63"/>
      <c r="J15" s="63"/>
      <c r="K15" s="63"/>
      <c r="L15" s="26"/>
      <c r="M15" s="73"/>
      <c r="N15" s="73"/>
      <c r="O15" s="73"/>
      <c r="P15" s="73"/>
      <c r="Q15" s="26"/>
      <c r="R15" s="26"/>
      <c r="S15" s="35"/>
      <c r="T15" s="35"/>
      <c r="U15" s="35"/>
      <c r="V15" s="34"/>
    </row>
    <row r="16" spans="1:23" s="30" customFormat="1">
      <c r="A16" s="61"/>
      <c r="B16" s="62"/>
      <c r="C16" s="63"/>
      <c r="D16" s="64"/>
      <c r="E16" s="64"/>
      <c r="F16" s="63"/>
      <c r="G16" s="63"/>
      <c r="H16" s="63"/>
      <c r="I16" s="63"/>
      <c r="J16" s="63"/>
      <c r="K16" s="63"/>
      <c r="L16" s="26"/>
      <c r="M16" s="73"/>
      <c r="N16" s="73"/>
      <c r="O16" s="73"/>
      <c r="P16" s="73"/>
      <c r="Q16" s="26"/>
      <c r="R16" s="26"/>
      <c r="S16" s="35"/>
      <c r="T16" s="35"/>
      <c r="U16" s="35"/>
      <c r="V16" s="34"/>
    </row>
    <row r="17" spans="1:23" s="30" customFormat="1">
      <c r="A17" s="61"/>
      <c r="B17" s="62"/>
      <c r="C17" s="63"/>
      <c r="D17" s="64"/>
      <c r="E17" s="64"/>
      <c r="F17" s="63"/>
      <c r="G17" s="63"/>
      <c r="H17" s="63"/>
      <c r="I17" s="63"/>
      <c r="J17" s="63"/>
      <c r="K17" s="63"/>
      <c r="L17" s="26"/>
      <c r="M17" s="73"/>
      <c r="N17" s="73"/>
      <c r="O17" s="73"/>
      <c r="P17" s="73"/>
      <c r="Q17" s="26"/>
      <c r="R17" s="26"/>
      <c r="S17" s="35"/>
      <c r="T17" s="35"/>
      <c r="U17" s="35"/>
      <c r="V17" s="34"/>
    </row>
    <row r="18" spans="1:23" s="30" customFormat="1">
      <c r="A18" s="61"/>
      <c r="B18" s="62"/>
      <c r="C18" s="63"/>
      <c r="D18" s="64"/>
      <c r="E18" s="64"/>
      <c r="F18" s="63"/>
      <c r="G18" s="63"/>
      <c r="H18" s="63"/>
      <c r="I18" s="63"/>
      <c r="J18" s="63"/>
      <c r="K18" s="63"/>
      <c r="L18" s="26"/>
      <c r="M18" s="73"/>
      <c r="N18" s="73"/>
      <c r="O18" s="73"/>
      <c r="P18" s="73"/>
      <c r="Q18" s="26"/>
      <c r="R18" s="26"/>
      <c r="S18" s="35"/>
      <c r="T18" s="35"/>
      <c r="U18" s="35"/>
      <c r="V18" s="34"/>
    </row>
    <row r="19" spans="1:23" s="30" customFormat="1">
      <c r="A19" s="61"/>
      <c r="B19" s="62"/>
      <c r="C19" s="63"/>
      <c r="D19" s="64"/>
      <c r="E19" s="64"/>
      <c r="F19" s="63"/>
      <c r="G19" s="63"/>
      <c r="H19" s="63"/>
      <c r="I19" s="63"/>
      <c r="J19" s="63"/>
      <c r="K19" s="63"/>
      <c r="L19" s="26"/>
      <c r="M19" s="73"/>
      <c r="N19" s="73"/>
      <c r="O19" s="73"/>
      <c r="P19" s="73"/>
      <c r="Q19" s="26"/>
      <c r="R19" s="26"/>
      <c r="S19" s="35"/>
      <c r="T19" s="35"/>
      <c r="U19" s="35"/>
      <c r="V19" s="34"/>
    </row>
    <row r="20" spans="1:23" s="30" customFormat="1">
      <c r="A20" s="61"/>
      <c r="B20" s="62"/>
      <c r="C20" s="63"/>
      <c r="D20" s="64"/>
      <c r="E20" s="64"/>
      <c r="F20" s="63"/>
      <c r="G20" s="63"/>
      <c r="H20" s="63"/>
      <c r="I20" s="63"/>
      <c r="J20" s="63"/>
      <c r="K20" s="63"/>
      <c r="L20" s="26"/>
      <c r="M20" s="73"/>
      <c r="N20" s="73"/>
      <c r="O20" s="73"/>
      <c r="P20" s="73"/>
      <c r="Q20" s="26"/>
      <c r="R20" s="26"/>
      <c r="S20" s="35"/>
      <c r="T20" s="35"/>
      <c r="U20" s="35"/>
      <c r="V20" s="34"/>
    </row>
    <row r="21" spans="1:23" s="30" customFormat="1">
      <c r="A21" s="61"/>
      <c r="B21" s="62"/>
      <c r="C21" s="63"/>
      <c r="D21" s="64"/>
      <c r="E21" s="64"/>
      <c r="F21" s="63"/>
      <c r="G21" s="63"/>
      <c r="H21" s="63"/>
      <c r="I21" s="63"/>
      <c r="J21" s="63"/>
      <c r="K21" s="63"/>
      <c r="L21" s="26"/>
      <c r="M21" s="73"/>
      <c r="N21" s="73"/>
      <c r="O21" s="73"/>
      <c r="P21" s="73"/>
      <c r="Q21" s="26"/>
      <c r="R21" s="26"/>
      <c r="S21" s="35"/>
      <c r="T21" s="35"/>
      <c r="U21" s="35"/>
      <c r="V21" s="34"/>
    </row>
    <row r="22" spans="1:23" s="30" customFormat="1">
      <c r="A22" s="61"/>
      <c r="B22" s="62"/>
      <c r="C22" s="63"/>
      <c r="D22" s="64"/>
      <c r="E22" s="64"/>
      <c r="F22" s="63"/>
      <c r="G22" s="63"/>
      <c r="H22" s="63"/>
      <c r="I22" s="63"/>
      <c r="J22" s="63"/>
      <c r="K22" s="63"/>
      <c r="L22" s="26"/>
      <c r="M22" s="73"/>
      <c r="N22" s="73"/>
      <c r="O22" s="73"/>
      <c r="P22" s="73"/>
      <c r="Q22" s="26"/>
      <c r="R22" s="26"/>
      <c r="S22" s="35"/>
      <c r="T22" s="35"/>
      <c r="U22" s="35"/>
      <c r="V22" s="34"/>
    </row>
    <row r="23" spans="1:23" s="30" customFormat="1">
      <c r="A23" s="61"/>
      <c r="B23" s="62"/>
      <c r="C23" s="63"/>
      <c r="D23" s="64"/>
      <c r="E23" s="64"/>
      <c r="F23" s="63"/>
      <c r="G23" s="63"/>
      <c r="H23" s="63"/>
      <c r="I23" s="63"/>
      <c r="J23" s="63"/>
      <c r="K23" s="63"/>
      <c r="L23" s="26"/>
      <c r="M23" s="73"/>
      <c r="N23" s="73"/>
      <c r="O23" s="73"/>
      <c r="P23" s="73"/>
      <c r="Q23" s="26"/>
      <c r="R23" s="26"/>
      <c r="S23" s="35"/>
      <c r="T23" s="35"/>
      <c r="U23" s="35"/>
      <c r="V23" s="34"/>
    </row>
    <row r="24" spans="1:23" s="30" customFormat="1">
      <c r="A24" s="61"/>
      <c r="B24" s="62"/>
      <c r="C24" s="63"/>
      <c r="D24" s="64"/>
      <c r="E24" s="64"/>
      <c r="F24" s="63"/>
      <c r="G24" s="63"/>
      <c r="H24" s="63"/>
      <c r="I24" s="63"/>
      <c r="J24" s="63"/>
      <c r="K24" s="63"/>
      <c r="L24" s="26"/>
      <c r="M24" s="73"/>
      <c r="N24" s="73"/>
      <c r="O24" s="73"/>
      <c r="P24" s="73"/>
      <c r="Q24" s="26"/>
      <c r="R24" s="26"/>
      <c r="S24" s="35"/>
      <c r="T24" s="35"/>
      <c r="U24" s="35"/>
      <c r="V24" s="34"/>
    </row>
    <row r="25" spans="1:23" s="30" customFormat="1">
      <c r="A25" s="61"/>
      <c r="B25" s="62"/>
      <c r="C25" s="63"/>
      <c r="D25" s="64"/>
      <c r="E25" s="64"/>
      <c r="F25" s="63"/>
      <c r="G25" s="63"/>
      <c r="H25" s="63"/>
      <c r="I25" s="63"/>
      <c r="J25" s="63"/>
      <c r="K25" s="63"/>
      <c r="L25" s="26"/>
      <c r="M25" s="73"/>
      <c r="N25" s="73"/>
      <c r="O25" s="73"/>
      <c r="P25" s="73"/>
      <c r="Q25" s="26"/>
      <c r="R25" s="26"/>
      <c r="S25" s="35"/>
      <c r="T25" s="35"/>
      <c r="U25" s="35"/>
      <c r="V25" s="34"/>
    </row>
    <row r="26" spans="1:23" s="30" customFormat="1">
      <c r="A26" s="61"/>
      <c r="B26" s="62"/>
      <c r="C26" s="63"/>
      <c r="D26" s="64"/>
      <c r="E26" s="64"/>
      <c r="F26" s="63"/>
      <c r="G26" s="63"/>
      <c r="H26" s="63"/>
      <c r="I26" s="63"/>
      <c r="J26" s="63"/>
      <c r="K26" s="63"/>
      <c r="L26" s="26"/>
      <c r="M26" s="73"/>
      <c r="N26" s="73"/>
      <c r="O26" s="73"/>
      <c r="P26" s="73"/>
      <c r="Q26" s="26"/>
      <c r="R26" s="26"/>
      <c r="S26" s="35"/>
      <c r="T26" s="35"/>
      <c r="U26" s="35"/>
      <c r="V26" s="34"/>
    </row>
    <row r="27" spans="1:23" s="30" customFormat="1">
      <c r="A27" s="61"/>
      <c r="B27" s="62"/>
      <c r="C27" s="63"/>
      <c r="D27" s="64"/>
      <c r="E27" s="64"/>
      <c r="F27" s="63"/>
      <c r="G27" s="63"/>
      <c r="H27" s="63"/>
      <c r="I27" s="63"/>
      <c r="J27" s="63"/>
      <c r="K27" s="63"/>
      <c r="L27" s="26"/>
      <c r="M27" s="73"/>
      <c r="N27" s="73"/>
      <c r="O27" s="73"/>
      <c r="P27" s="73"/>
      <c r="Q27" s="26"/>
      <c r="R27" s="26"/>
      <c r="S27" s="35"/>
      <c r="T27" s="35"/>
      <c r="U27" s="35"/>
      <c r="V27" s="34"/>
    </row>
    <row r="28" spans="1:23" s="30" customFormat="1">
      <c r="A28" s="61"/>
      <c r="B28" s="62"/>
      <c r="C28" s="63"/>
      <c r="D28" s="64"/>
      <c r="E28" s="64"/>
      <c r="F28" s="63"/>
      <c r="G28" s="63"/>
      <c r="H28" s="63"/>
      <c r="I28" s="63"/>
      <c r="J28" s="63"/>
      <c r="K28" s="63"/>
      <c r="L28" s="26"/>
      <c r="M28" s="73"/>
      <c r="N28" s="73"/>
      <c r="O28" s="73"/>
      <c r="P28" s="73"/>
      <c r="Q28" s="26"/>
      <c r="R28" s="26"/>
      <c r="S28" s="35"/>
      <c r="T28" s="35"/>
      <c r="U28" s="35"/>
      <c r="V28" s="34"/>
    </row>
    <row r="29" spans="1:23" s="30" customFormat="1">
      <c r="A29" s="61"/>
      <c r="B29" s="62"/>
      <c r="C29" s="63"/>
      <c r="D29" s="64"/>
      <c r="E29" s="64"/>
      <c r="F29" s="63"/>
      <c r="G29" s="63"/>
      <c r="H29" s="63"/>
      <c r="I29" s="63"/>
      <c r="J29" s="63"/>
      <c r="K29" s="63"/>
      <c r="L29" s="26"/>
      <c r="M29" s="73"/>
      <c r="N29" s="73"/>
      <c r="O29" s="73"/>
      <c r="P29" s="73"/>
      <c r="Q29" s="26"/>
      <c r="R29" s="26"/>
      <c r="S29" s="35"/>
      <c r="T29" s="35"/>
      <c r="U29" s="35"/>
      <c r="V29" s="34"/>
    </row>
    <row r="30" spans="1:23" s="30" customFormat="1">
      <c r="A30" s="61"/>
      <c r="B30" s="62"/>
      <c r="C30" s="63"/>
      <c r="D30" s="64"/>
      <c r="E30" s="64"/>
      <c r="F30" s="63"/>
      <c r="G30" s="63"/>
      <c r="H30" s="63"/>
      <c r="I30" s="63"/>
      <c r="J30" s="63"/>
      <c r="K30" s="63"/>
      <c r="L30" s="26"/>
      <c r="M30" s="73"/>
      <c r="N30" s="73"/>
      <c r="O30" s="73"/>
      <c r="P30" s="73"/>
      <c r="Q30" s="26"/>
      <c r="R30" s="26"/>
      <c r="S30" s="35"/>
      <c r="T30" s="35"/>
      <c r="U30" s="35"/>
      <c r="V30" s="34"/>
    </row>
    <row r="31" spans="1:23" s="30" customFormat="1">
      <c r="A31" s="61"/>
      <c r="B31" s="62"/>
      <c r="C31" s="63"/>
      <c r="D31" s="64"/>
      <c r="E31" s="64"/>
      <c r="F31" s="63"/>
      <c r="G31" s="63"/>
      <c r="H31" s="63"/>
      <c r="I31" s="63"/>
      <c r="J31" s="63"/>
      <c r="K31" s="63"/>
      <c r="L31" s="26"/>
      <c r="M31" s="73"/>
      <c r="N31" s="73"/>
      <c r="O31" s="73"/>
      <c r="P31" s="73"/>
      <c r="Q31" s="26"/>
      <c r="R31" s="26"/>
      <c r="S31" s="35"/>
      <c r="T31" s="35"/>
      <c r="U31" s="35"/>
      <c r="V31" s="34"/>
    </row>
    <row r="32" spans="1:23" s="30" customFormat="1">
      <c r="A32" s="61"/>
      <c r="B32" s="62"/>
      <c r="C32" s="63"/>
      <c r="D32" s="64"/>
      <c r="E32" s="64"/>
      <c r="F32" s="63"/>
      <c r="G32" s="63"/>
      <c r="H32" s="63"/>
      <c r="I32" s="63"/>
      <c r="J32" s="63"/>
      <c r="K32" s="63"/>
      <c r="L32" s="26"/>
      <c r="M32" s="73"/>
      <c r="N32" s="73"/>
      <c r="O32" s="73"/>
      <c r="P32" s="73"/>
      <c r="Q32" s="26"/>
      <c r="R32" s="26"/>
      <c r="S32" s="35"/>
      <c r="T32" s="35"/>
      <c r="U32" s="35"/>
      <c r="V32" s="34"/>
    </row>
    <row r="33" spans="1:23" s="30" customFormat="1">
      <c r="A33" s="61"/>
      <c r="B33" s="62"/>
      <c r="C33" s="63"/>
      <c r="D33" s="64"/>
      <c r="E33" s="64"/>
      <c r="F33" s="63"/>
      <c r="G33" s="63"/>
      <c r="H33" s="63"/>
      <c r="I33" s="63"/>
      <c r="J33" s="63"/>
      <c r="K33" s="63"/>
      <c r="L33" s="26"/>
      <c r="M33" s="73"/>
      <c r="N33" s="73"/>
      <c r="O33" s="73"/>
      <c r="P33" s="73"/>
      <c r="Q33" s="26"/>
      <c r="R33" s="26"/>
      <c r="S33" s="35"/>
      <c r="T33" s="35"/>
      <c r="U33" s="35"/>
      <c r="V33" s="34"/>
    </row>
    <row r="34" spans="1:23" s="30" customFormat="1">
      <c r="A34" s="61"/>
      <c r="B34" s="62"/>
      <c r="C34" s="63"/>
      <c r="D34" s="64"/>
      <c r="E34" s="64"/>
      <c r="F34" s="63"/>
      <c r="G34" s="63"/>
      <c r="H34" s="63"/>
      <c r="I34" s="63"/>
      <c r="J34" s="63"/>
      <c r="K34" s="63"/>
      <c r="L34" s="26"/>
      <c r="M34" s="73"/>
      <c r="N34" s="73"/>
      <c r="O34" s="73"/>
      <c r="P34" s="73"/>
      <c r="Q34" s="26"/>
      <c r="R34" s="26"/>
      <c r="S34" s="35"/>
      <c r="T34" s="35"/>
      <c r="U34" s="35"/>
      <c r="V34" s="34"/>
    </row>
    <row r="35" spans="1:23" s="30" customFormat="1">
      <c r="A35" s="61"/>
      <c r="B35" s="62"/>
      <c r="C35" s="63"/>
      <c r="D35" s="64"/>
      <c r="E35" s="64"/>
      <c r="F35" s="63"/>
      <c r="G35" s="63"/>
      <c r="H35" s="63"/>
      <c r="I35" s="63"/>
      <c r="J35" s="63"/>
      <c r="K35" s="63"/>
      <c r="L35" s="26"/>
      <c r="M35" s="73"/>
      <c r="N35" s="73"/>
      <c r="O35" s="73"/>
      <c r="P35" s="73"/>
      <c r="Q35" s="26"/>
      <c r="R35" s="26"/>
      <c r="S35" s="35"/>
      <c r="T35" s="35"/>
      <c r="U35" s="35"/>
      <c r="V35" s="34"/>
    </row>
    <row r="36" spans="1:23" s="30" customFormat="1">
      <c r="A36" s="61"/>
      <c r="B36" s="62"/>
      <c r="C36" s="63"/>
      <c r="D36" s="64"/>
      <c r="E36" s="64"/>
      <c r="F36" s="63"/>
      <c r="G36" s="63"/>
      <c r="H36" s="63"/>
      <c r="I36" s="63"/>
      <c r="J36" s="63"/>
      <c r="K36" s="63"/>
      <c r="L36" s="26"/>
      <c r="M36" s="73"/>
      <c r="N36" s="73"/>
      <c r="O36" s="73"/>
      <c r="P36" s="73"/>
      <c r="Q36" s="26"/>
      <c r="R36" s="26"/>
      <c r="S36" s="35"/>
      <c r="T36" s="35"/>
      <c r="U36" s="35"/>
      <c r="V36" s="34"/>
    </row>
    <row r="37" spans="1:23" s="30" customFormat="1">
      <c r="A37" s="61"/>
      <c r="B37" s="62"/>
      <c r="C37" s="63"/>
      <c r="D37" s="64"/>
      <c r="E37" s="64"/>
      <c r="F37" s="63"/>
      <c r="G37" s="63"/>
      <c r="H37" s="63"/>
      <c r="I37" s="63"/>
      <c r="J37" s="63"/>
      <c r="K37" s="63"/>
      <c r="L37" s="26"/>
      <c r="M37" s="73"/>
      <c r="N37" s="73"/>
      <c r="O37" s="73"/>
      <c r="P37" s="73"/>
      <c r="Q37" s="26"/>
      <c r="R37" s="26"/>
      <c r="S37" s="35"/>
      <c r="T37" s="35"/>
      <c r="U37" s="35"/>
      <c r="V37" s="34"/>
    </row>
    <row r="38" spans="1:23" s="30" customFormat="1">
      <c r="A38" s="61"/>
      <c r="B38" s="62"/>
      <c r="C38" s="63"/>
      <c r="D38" s="64"/>
      <c r="E38" s="64"/>
      <c r="F38" s="63"/>
      <c r="G38" s="63"/>
      <c r="H38" s="63"/>
      <c r="I38" s="63"/>
      <c r="J38" s="63"/>
      <c r="K38" s="63"/>
      <c r="L38" s="26"/>
      <c r="M38" s="73"/>
      <c r="N38" s="73"/>
      <c r="O38" s="73"/>
      <c r="P38" s="73"/>
      <c r="Q38" s="26"/>
      <c r="R38" s="26"/>
      <c r="S38" s="35"/>
      <c r="T38" s="35"/>
      <c r="U38" s="35"/>
      <c r="V38" s="34"/>
    </row>
    <row r="39" spans="1:23" s="30" customFormat="1">
      <c r="A39" s="61"/>
      <c r="B39" s="62"/>
      <c r="C39" s="63"/>
      <c r="D39" s="64"/>
      <c r="E39" s="64"/>
      <c r="F39" s="63"/>
      <c r="G39" s="63"/>
      <c r="H39" s="63"/>
      <c r="I39" s="63"/>
      <c r="J39" s="63"/>
      <c r="K39" s="63"/>
      <c r="L39" s="26"/>
      <c r="M39" s="73"/>
      <c r="N39" s="73"/>
      <c r="O39" s="73"/>
      <c r="P39" s="73"/>
      <c r="Q39" s="26"/>
      <c r="R39" s="26"/>
      <c r="S39" s="35"/>
      <c r="T39" s="35"/>
      <c r="U39" s="35"/>
      <c r="V39" s="34"/>
    </row>
    <row r="40" spans="1:23" s="30" customFormat="1">
      <c r="A40" s="61"/>
      <c r="B40" s="62"/>
      <c r="C40" s="63"/>
      <c r="D40" s="64"/>
      <c r="E40" s="64"/>
      <c r="F40" s="63"/>
      <c r="G40" s="63"/>
      <c r="H40" s="63"/>
      <c r="I40" s="63"/>
      <c r="J40" s="63"/>
      <c r="K40" s="63"/>
      <c r="L40" s="26"/>
      <c r="M40" s="73"/>
      <c r="N40" s="73"/>
      <c r="O40" s="73"/>
      <c r="P40" s="73"/>
      <c r="Q40" s="26"/>
      <c r="R40" s="26"/>
      <c r="S40" s="35"/>
      <c r="T40" s="35"/>
      <c r="U40" s="35"/>
      <c r="V40" s="34"/>
    </row>
    <row r="41" spans="1:23" s="30" customFormat="1">
      <c r="A41" s="61"/>
      <c r="B41" s="62"/>
      <c r="C41" s="63"/>
      <c r="D41" s="64"/>
      <c r="E41" s="64"/>
      <c r="F41" s="63"/>
      <c r="G41" s="63"/>
      <c r="H41" s="63"/>
      <c r="I41" s="63"/>
      <c r="J41" s="63"/>
      <c r="K41" s="63"/>
      <c r="L41" s="26"/>
      <c r="M41" s="73"/>
      <c r="N41" s="73"/>
      <c r="O41" s="73"/>
      <c r="P41" s="73"/>
      <c r="Q41" s="26"/>
      <c r="R41" s="26"/>
      <c r="S41" s="35"/>
      <c r="T41" s="35"/>
      <c r="U41" s="35"/>
      <c r="V41" s="34"/>
    </row>
    <row r="42" spans="1:23" s="30" customFormat="1">
      <c r="A42" s="61"/>
      <c r="B42" s="62"/>
      <c r="C42" s="63"/>
      <c r="D42" s="64"/>
      <c r="E42" s="64"/>
      <c r="F42" s="63"/>
      <c r="G42" s="63"/>
      <c r="H42" s="63"/>
      <c r="I42" s="63"/>
      <c r="J42" s="63"/>
      <c r="K42" s="63"/>
      <c r="L42" s="26"/>
      <c r="M42" s="73"/>
      <c r="N42" s="73"/>
      <c r="O42" s="73"/>
      <c r="P42" s="73"/>
      <c r="Q42" s="26"/>
      <c r="R42" s="26"/>
      <c r="S42" s="35"/>
      <c r="T42" s="35"/>
      <c r="U42" s="35"/>
      <c r="V42" s="34"/>
    </row>
    <row r="43" spans="1:23" s="30" customFormat="1">
      <c r="A43" s="61"/>
      <c r="B43" s="62"/>
      <c r="C43" s="63"/>
      <c r="D43" s="64"/>
      <c r="E43" s="64"/>
      <c r="F43" s="63"/>
      <c r="G43" s="63"/>
      <c r="H43" s="63"/>
      <c r="I43" s="63"/>
      <c r="J43" s="63"/>
      <c r="K43" s="63"/>
      <c r="L43" s="26"/>
      <c r="M43" s="73"/>
      <c r="N43" s="73"/>
      <c r="O43" s="73"/>
      <c r="P43" s="73"/>
      <c r="Q43" s="26"/>
      <c r="R43" s="26"/>
      <c r="S43" s="35"/>
      <c r="T43" s="35"/>
      <c r="U43" s="35"/>
      <c r="V43" s="34"/>
    </row>
    <row r="44" spans="1:23" s="30" customFormat="1">
      <c r="A44" s="61"/>
      <c r="B44" s="62"/>
      <c r="C44" s="63"/>
      <c r="D44" s="64"/>
      <c r="E44" s="64"/>
      <c r="F44" s="63"/>
      <c r="G44" s="63"/>
      <c r="H44" s="63"/>
      <c r="I44" s="63"/>
      <c r="J44" s="63"/>
      <c r="K44" s="63"/>
      <c r="L44" s="26"/>
      <c r="M44" s="73"/>
      <c r="N44" s="73"/>
      <c r="O44" s="73"/>
      <c r="P44" s="73"/>
      <c r="Q44" s="26"/>
      <c r="R44" s="26"/>
      <c r="S44" s="35"/>
      <c r="T44" s="35"/>
      <c r="U44" s="35"/>
      <c r="V44" s="34"/>
    </row>
    <row r="45" spans="1:23" s="30" customFormat="1">
      <c r="A45" s="61"/>
      <c r="B45" s="62"/>
      <c r="C45" s="63"/>
      <c r="D45" s="64"/>
      <c r="E45" s="64"/>
      <c r="F45" s="63"/>
      <c r="G45" s="63"/>
      <c r="H45" s="63"/>
      <c r="I45" s="63"/>
      <c r="J45" s="63"/>
      <c r="K45" s="63"/>
      <c r="L45" s="26"/>
      <c r="M45" s="73"/>
      <c r="N45" s="73"/>
      <c r="O45" s="73"/>
      <c r="P45" s="73"/>
      <c r="Q45" s="26"/>
      <c r="R45" s="26"/>
      <c r="S45" s="35"/>
      <c r="T45" s="35"/>
      <c r="U45" s="35"/>
      <c r="V45" s="34"/>
    </row>
    <row r="46" spans="1:23" s="30" customFormat="1">
      <c r="A46" s="61"/>
      <c r="B46" s="62"/>
      <c r="C46" s="63"/>
      <c r="D46" s="64"/>
      <c r="E46" s="64"/>
      <c r="F46" s="63"/>
      <c r="G46" s="63"/>
      <c r="H46" s="63"/>
      <c r="I46" s="63"/>
      <c r="J46" s="63"/>
      <c r="K46" s="63"/>
      <c r="L46" s="26"/>
      <c r="M46" s="73"/>
      <c r="N46" s="73"/>
      <c r="O46" s="73"/>
      <c r="P46" s="73"/>
      <c r="Q46" s="26"/>
      <c r="R46" s="26"/>
      <c r="S46" s="35"/>
      <c r="T46" s="35"/>
      <c r="U46" s="35"/>
      <c r="V46" s="34"/>
    </row>
    <row r="47" spans="1:23" s="30" customFormat="1">
      <c r="A47" s="61"/>
      <c r="B47" s="62"/>
      <c r="C47" s="63"/>
      <c r="D47" s="64"/>
      <c r="E47" s="64"/>
      <c r="F47" s="63"/>
      <c r="G47" s="63"/>
      <c r="H47" s="63"/>
      <c r="I47" s="63"/>
      <c r="J47" s="63"/>
      <c r="K47" s="63"/>
      <c r="L47" s="26"/>
      <c r="M47" s="73"/>
      <c r="N47" s="73"/>
      <c r="O47" s="73"/>
      <c r="P47" s="73"/>
      <c r="Q47" s="26"/>
      <c r="R47" s="26"/>
      <c r="S47" s="35"/>
      <c r="T47" s="35"/>
      <c r="U47" s="35"/>
      <c r="V47" s="34"/>
    </row>
    <row r="48" spans="1:23" s="30" customFormat="1">
      <c r="A48" s="61"/>
      <c r="B48" s="62"/>
      <c r="C48" s="63"/>
      <c r="D48" s="64"/>
      <c r="E48" s="64"/>
      <c r="F48" s="63"/>
      <c r="G48" s="63"/>
      <c r="H48" s="63"/>
      <c r="I48" s="63"/>
      <c r="J48" s="63"/>
      <c r="K48" s="63"/>
      <c r="L48" s="26"/>
      <c r="M48" s="73"/>
      <c r="N48" s="73"/>
      <c r="O48" s="73"/>
      <c r="P48" s="73"/>
      <c r="Q48" s="26"/>
      <c r="R48" s="26"/>
      <c r="S48" s="35"/>
      <c r="T48" s="35"/>
      <c r="U48" s="35"/>
      <c r="V48" s="34"/>
    </row>
    <row r="49" spans="1:23" s="30" customFormat="1">
      <c r="A49" s="61"/>
      <c r="B49" s="62"/>
      <c r="C49" s="63"/>
      <c r="D49" s="64"/>
      <c r="E49" s="64"/>
      <c r="F49" s="63"/>
      <c r="G49" s="63"/>
      <c r="H49" s="63"/>
      <c r="I49" s="63"/>
      <c r="J49" s="63"/>
      <c r="K49" s="63"/>
      <c r="L49" s="26"/>
      <c r="M49" s="73"/>
      <c r="N49" s="73"/>
      <c r="O49" s="73"/>
      <c r="P49" s="73"/>
      <c r="Q49" s="26"/>
      <c r="R49" s="26"/>
      <c r="S49" s="35"/>
      <c r="T49" s="35"/>
      <c r="U49" s="35"/>
      <c r="V49" s="34"/>
    </row>
    <row r="50" spans="1:23" s="30" customFormat="1">
      <c r="A50" s="61"/>
      <c r="B50" s="62"/>
      <c r="C50" s="63"/>
      <c r="D50" s="64"/>
      <c r="E50" s="64"/>
      <c r="F50" s="63"/>
      <c r="G50" s="63"/>
      <c r="H50" s="63"/>
      <c r="I50" s="63"/>
      <c r="J50" s="63"/>
      <c r="K50" s="63"/>
      <c r="L50" s="26"/>
      <c r="M50" s="73"/>
      <c r="N50" s="73"/>
      <c r="O50" s="73"/>
      <c r="P50" s="73"/>
      <c r="Q50" s="26"/>
      <c r="R50" s="26"/>
      <c r="S50" s="35"/>
      <c r="T50" s="35"/>
      <c r="U50" s="35"/>
      <c r="V50" s="34"/>
    </row>
    <row r="51" spans="1:23" s="30" customFormat="1">
      <c r="A51" s="61"/>
      <c r="B51" s="62"/>
      <c r="C51" s="63"/>
      <c r="D51" s="64"/>
      <c r="E51" s="64"/>
      <c r="F51" s="63"/>
      <c r="G51" s="63"/>
      <c r="H51" s="63"/>
      <c r="I51" s="63"/>
      <c r="J51" s="63"/>
      <c r="K51" s="63"/>
      <c r="L51" s="26"/>
      <c r="M51" s="73"/>
      <c r="N51" s="73"/>
      <c r="O51" s="73"/>
      <c r="P51" s="73"/>
      <c r="Q51" s="26"/>
      <c r="R51" s="26"/>
      <c r="S51" s="35"/>
      <c r="T51" s="35"/>
      <c r="U51" s="35"/>
      <c r="V51" s="34"/>
    </row>
    <row r="52" spans="1:23" s="30" customFormat="1">
      <c r="A52" s="61"/>
      <c r="B52" s="62"/>
      <c r="C52" s="63"/>
      <c r="D52" s="64"/>
      <c r="E52" s="64"/>
      <c r="F52" s="63"/>
      <c r="G52" s="63"/>
      <c r="H52" s="63"/>
      <c r="I52" s="63"/>
      <c r="J52" s="63"/>
      <c r="K52" s="63"/>
      <c r="L52" s="26"/>
      <c r="M52" s="73"/>
      <c r="N52" s="73"/>
      <c r="O52" s="73"/>
      <c r="P52" s="73"/>
      <c r="Q52" s="26"/>
      <c r="R52" s="26"/>
      <c r="S52" s="35"/>
      <c r="T52" s="35"/>
      <c r="U52" s="35"/>
      <c r="V52" s="34"/>
    </row>
    <row r="53" spans="1:23" s="30" customFormat="1">
      <c r="A53" s="61"/>
      <c r="B53" s="62"/>
      <c r="C53" s="63"/>
      <c r="D53" s="64"/>
      <c r="E53" s="64"/>
      <c r="F53" s="63"/>
      <c r="G53" s="63"/>
      <c r="H53" s="63"/>
      <c r="I53" s="63"/>
      <c r="J53" s="63"/>
      <c r="K53" s="63"/>
      <c r="L53" s="26"/>
      <c r="M53" s="73"/>
      <c r="N53" s="73"/>
      <c r="O53" s="73"/>
      <c r="P53" s="73"/>
      <c r="Q53" s="26"/>
      <c r="R53" s="26"/>
      <c r="S53" s="35"/>
      <c r="T53" s="35"/>
      <c r="U53" s="35"/>
      <c r="V53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5:F6"/>
    <mergeCell ref="J5:J6"/>
    <mergeCell ref="C5:C6"/>
    <mergeCell ref="G5:I5"/>
    <mergeCell ref="B5:B6"/>
    <mergeCell ref="D5:D6"/>
    <mergeCell ref="E5:E6"/>
    <mergeCell ref="V4:V6"/>
    <mergeCell ref="L5:L6"/>
    <mergeCell ref="M5:O5"/>
    <mergeCell ref="A1:U1"/>
    <mergeCell ref="A2:U2"/>
    <mergeCell ref="A4:A6"/>
    <mergeCell ref="L4:O4"/>
    <mergeCell ref="P4:P6"/>
    <mergeCell ref="B4:K4"/>
    <mergeCell ref="K5:K6"/>
    <mergeCell ref="Q5:Q6"/>
    <mergeCell ref="R5:R6"/>
    <mergeCell ref="S5:S6"/>
    <mergeCell ref="T5:U5"/>
    <mergeCell ref="Q4:R4"/>
    <mergeCell ref="S4:U4"/>
  </mergeCells>
  <printOptions gridLines="false" gridLinesSet="true"/>
  <pageMargins left="0" right="0" top="0.5" bottom="0.5" header="0.25" footer="0.25"/>
  <pageSetup paperSize="9" orientation="landscape" scale="80" fitToHeight="1" fitToWidth="1"/>
  <headerFooter differentOddEven="false" differentFirst="false" scaleWithDoc="true" alignWithMargins="false">
    <oddHeader/>
    <oddFooter>&amp;R&amp;8Trang -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84"/>
  <sheetViews>
    <sheetView tabSelected="0" workbookViewId="0" zoomScale="74" zoomScaleNormal="74" showGridLines="true" showRowColHeaders="1">
      <selection activeCell="G6" sqref="G6"/>
    </sheetView>
  </sheetViews>
  <sheetFormatPr defaultRowHeight="14.4" defaultColWidth="9.109375" outlineLevelRow="0" outlineLevelCol="0"/>
  <cols>
    <col min="1" max="1" width="3.88671875" customWidth="true" style="65"/>
    <col min="2" max="2" width="22.44140625" customWidth="true" style="86"/>
    <col min="3" max="3" width="12.109375" customWidth="true" style="87"/>
    <col min="4" max="4" width="14.88671875" customWidth="true" style="68"/>
    <col min="5" max="5" width="9.88671875" customWidth="true" style="68"/>
    <col min="6" max="6" width="21.88671875" customWidth="true" style="86"/>
    <col min="7" max="7" width="23.109375" customWidth="true" style="87"/>
    <col min="8" max="8" width="11.109375" customWidth="true" style="87"/>
    <col min="9" max="9" width="11.109375" customWidth="true" style="87"/>
    <col min="10" max="10" width="22.6640625" customWidth="true" style="87"/>
    <col min="11" max="11" width="20.109375" customWidth="true" style="87"/>
    <col min="12" max="12" width="8.5546875" customWidth="true" style="40"/>
    <col min="13" max="13" width="8.5546875" customWidth="true" style="88"/>
    <col min="14" max="14" width="8.5546875" customWidth="true" style="88"/>
    <col min="15" max="15" width="12.88671875" customWidth="true" style="88"/>
    <col min="16" max="16" width="11" customWidth="true" style="88"/>
    <col min="17" max="17" width="9.88671875" customWidth="true" style="88"/>
    <col min="18" max="18" width="8.6640625" customWidth="true" style="88"/>
    <col min="19" max="19" width="12.33203125" customWidth="true" style="88"/>
    <col min="20" max="20" width="11.88671875" customWidth="true" style="88"/>
    <col min="21" max="21" width="7.88671875" customWidth="true" style="40"/>
    <col min="22" max="22" width="10.5546875" customWidth="true" style="40"/>
    <col min="23" max="23" width="42.44140625" customWidth="true" style="41"/>
    <col min="24" max="24" width="9.109375" style="39"/>
  </cols>
  <sheetData>
    <row r="1" spans="1:24" customHeight="1" ht="21">
      <c r="A1" s="187" t="s">
        <v>242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20"/>
    </row>
    <row r="2" spans="1:24" customHeight="1" ht="2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20"/>
    </row>
    <row r="3" spans="1:24" customHeight="1" ht="18">
      <c r="A3" s="75"/>
      <c r="B3" s="76"/>
      <c r="C3" s="76"/>
      <c r="D3" s="77"/>
      <c r="E3" s="77"/>
      <c r="F3" s="78"/>
      <c r="G3" s="79"/>
      <c r="H3" s="79"/>
      <c r="I3" s="79"/>
      <c r="J3" s="79"/>
      <c r="K3" s="79"/>
      <c r="Q3" s="88" t="s">
        <v>243</v>
      </c>
      <c r="V3" s="24" t="s">
        <v>228</v>
      </c>
    </row>
    <row r="4" spans="1:24" customHeight="1" ht="34.5" s="49" customFormat="1">
      <c r="A4" s="189" t="s">
        <v>1</v>
      </c>
      <c r="B4" s="190" t="s">
        <v>244</v>
      </c>
      <c r="C4" s="191" t="s">
        <v>3</v>
      </c>
      <c r="D4" s="191"/>
      <c r="E4" s="191"/>
      <c r="F4" s="191"/>
      <c r="G4" s="191"/>
      <c r="H4" s="191"/>
      <c r="I4" s="191"/>
      <c r="J4" s="191"/>
      <c r="K4" s="191"/>
      <c r="L4" s="27" t="s">
        <v>245</v>
      </c>
      <c r="M4" s="27"/>
      <c r="N4" s="27"/>
      <c r="O4" s="27"/>
      <c r="P4" s="55" t="s">
        <v>246</v>
      </c>
      <c r="Q4" s="55"/>
      <c r="R4" s="55"/>
      <c r="S4" s="55"/>
      <c r="T4" s="55"/>
      <c r="U4" s="27" t="s">
        <v>247</v>
      </c>
      <c r="V4" s="27" t="s">
        <v>248</v>
      </c>
      <c r="W4" s="195" t="s">
        <v>230</v>
      </c>
    </row>
    <row r="5" spans="1:24" customHeight="1" ht="24.75" s="49" customFormat="1">
      <c r="A5" s="189"/>
      <c r="B5" s="190"/>
      <c r="C5" s="192" t="s">
        <v>232</v>
      </c>
      <c r="D5" s="194" t="s">
        <v>233</v>
      </c>
      <c r="E5" s="194" t="s">
        <v>10</v>
      </c>
      <c r="F5" s="192" t="s">
        <v>234</v>
      </c>
      <c r="G5" s="193" t="s">
        <v>12</v>
      </c>
      <c r="H5" s="193"/>
      <c r="I5" s="193"/>
      <c r="J5" s="192" t="s">
        <v>13</v>
      </c>
      <c r="K5" s="192" t="s">
        <v>14</v>
      </c>
      <c r="L5" s="27" t="s">
        <v>237</v>
      </c>
      <c r="M5" s="196" t="s">
        <v>16</v>
      </c>
      <c r="N5" s="196"/>
      <c r="O5" s="196"/>
      <c r="P5" s="55" t="s">
        <v>249</v>
      </c>
      <c r="Q5" s="55" t="s">
        <v>250</v>
      </c>
      <c r="R5" s="55" t="s">
        <v>251</v>
      </c>
      <c r="S5" s="55" t="s">
        <v>240</v>
      </c>
      <c r="T5" s="55" t="s">
        <v>241</v>
      </c>
      <c r="U5" s="27"/>
      <c r="V5" s="27"/>
      <c r="W5" s="195"/>
    </row>
    <row r="6" spans="1:24" customHeight="1" ht="24.75" s="49" customFormat="1">
      <c r="A6" s="189"/>
      <c r="B6" s="190"/>
      <c r="C6" s="192"/>
      <c r="D6" s="194"/>
      <c r="E6" s="194"/>
      <c r="F6" s="192"/>
      <c r="G6" s="192" t="s">
        <v>17</v>
      </c>
      <c r="H6" s="192" t="s">
        <v>18</v>
      </c>
      <c r="I6" s="192" t="s">
        <v>238</v>
      </c>
      <c r="J6" s="192"/>
      <c r="K6" s="192"/>
      <c r="L6" s="27"/>
      <c r="M6" s="55" t="s">
        <v>252</v>
      </c>
      <c r="N6" s="55" t="s">
        <v>253</v>
      </c>
      <c r="O6" s="55" t="s">
        <v>254</v>
      </c>
      <c r="P6" s="55"/>
      <c r="Q6" s="55"/>
      <c r="R6" s="55"/>
      <c r="S6" s="55"/>
      <c r="T6" s="55"/>
      <c r="U6" s="27"/>
      <c r="V6" s="27"/>
      <c r="W6" s="195"/>
    </row>
    <row r="7" spans="1:24" customHeight="1" ht="24.75" s="49" customFormat="1">
      <c r="A7" s="189"/>
      <c r="B7" s="190"/>
      <c r="C7" s="192"/>
      <c r="D7" s="194"/>
      <c r="E7" s="194"/>
      <c r="F7" s="192"/>
      <c r="G7" s="192"/>
      <c r="H7" s="192"/>
      <c r="I7" s="192"/>
      <c r="J7" s="192"/>
      <c r="K7" s="192"/>
      <c r="L7" s="27"/>
      <c r="M7" s="55"/>
      <c r="N7" s="55"/>
      <c r="O7" s="55"/>
      <c r="P7" s="55"/>
      <c r="Q7" s="55"/>
      <c r="R7" s="55"/>
      <c r="S7" s="55"/>
      <c r="T7" s="55"/>
      <c r="U7" s="27"/>
      <c r="V7" s="27"/>
      <c r="W7" s="195"/>
    </row>
    <row r="8" spans="1:24" customHeight="1" ht="117" s="49" customFormat="1">
      <c r="A8" s="189"/>
      <c r="B8" s="190"/>
      <c r="C8" s="192"/>
      <c r="D8" s="194"/>
      <c r="E8" s="194"/>
      <c r="F8" s="192"/>
      <c r="G8" s="192"/>
      <c r="H8" s="192"/>
      <c r="I8" s="192"/>
      <c r="J8" s="192"/>
      <c r="K8" s="192"/>
      <c r="L8" s="27"/>
      <c r="M8" s="55"/>
      <c r="N8" s="55"/>
      <c r="O8" s="55"/>
      <c r="P8" s="55"/>
      <c r="Q8" s="55"/>
      <c r="R8" s="55"/>
      <c r="S8" s="55"/>
      <c r="T8" s="55"/>
      <c r="U8" s="27"/>
      <c r="V8" s="27"/>
      <c r="W8" s="195"/>
    </row>
    <row r="9" spans="1:24" s="44" customFormat="1">
      <c r="A9" s="55">
        <v>1</v>
      </c>
      <c r="B9" s="80" t="s">
        <v>255</v>
      </c>
      <c r="C9" s="81"/>
      <c r="D9" s="82"/>
      <c r="E9" s="82"/>
      <c r="F9" s="80"/>
      <c r="G9" s="81"/>
      <c r="H9" s="81"/>
      <c r="I9" s="81"/>
      <c r="J9" s="81"/>
      <c r="K9" s="81"/>
      <c r="L9" s="28" t="str">
        <f>SUMIF($W10:$W$84,$W9,L10:L$84)</f>
        <v>0</v>
      </c>
      <c r="M9" s="89" t="str">
        <f>SUMIF($W10:$W$84,$B9,M10:M$84)</f>
        <v>0</v>
      </c>
      <c r="N9" s="89" t="str">
        <f>SUMIF($W10:$W$84,$B9,N10:N$84)</f>
        <v>0</v>
      </c>
      <c r="O9" s="89" t="str">
        <f>SUMIF($W10:$W$84,$B9,O10:O$84)</f>
        <v>0</v>
      </c>
      <c r="P9" s="89" t="str">
        <f>SUMIF($W10:$W$84,$B9,P10:P$84)</f>
        <v>0</v>
      </c>
      <c r="Q9" s="89" t="str">
        <f>SUMIF($W10:$W$84,$B9,Q10:Q$84)</f>
        <v>0</v>
      </c>
      <c r="R9" s="89" t="str">
        <f>SUMIF($W10:$W$84,$B9,R10:R$84)</f>
        <v>0</v>
      </c>
      <c r="S9" s="89" t="str">
        <f>SUMIF($W10:$W$84,$B9,S10:S$84)</f>
        <v>0</v>
      </c>
      <c r="T9" s="89" t="str">
        <f>SUMIF($W10:$W$84,$B9,T10:T$84)</f>
        <v>0</v>
      </c>
      <c r="U9" s="43"/>
      <c r="V9" s="42" t="str">
        <f>SUMIF($W10:$W$84,$W9,V10:V$84)</f>
        <v>0</v>
      </c>
      <c r="W9" s="47" t="str">
        <f>B9</f>
        <v>0</v>
      </c>
    </row>
    <row r="10" spans="1:24" customHeight="1" ht="18" s="48" customFormat="1">
      <c r="A10" s="123">
        <v>1</v>
      </c>
      <c r="B10" s="83" t="s">
        <v>24</v>
      </c>
      <c r="C10" s="84" t="s">
        <v>256</v>
      </c>
      <c r="D10" s="85">
        <v>42470</v>
      </c>
      <c r="E10" s="85" t="s">
        <v>26</v>
      </c>
      <c r="F10" s="83" t="s">
        <v>27</v>
      </c>
      <c r="G10" s="84" t="s">
        <v>28</v>
      </c>
      <c r="H10" s="84" t="s">
        <v>29</v>
      </c>
      <c r="I10" s="84" t="s">
        <v>30</v>
      </c>
      <c r="J10" s="83" t="s">
        <v>27</v>
      </c>
      <c r="K10" s="147">
        <v>46</v>
      </c>
      <c r="L10" s="160" t="str">
        <f>SUM(M10:O10)</f>
        <v>0</v>
      </c>
      <c r="M10" s="161">
        <v>1</v>
      </c>
      <c r="N10" s="161"/>
      <c r="O10" s="161"/>
      <c r="P10" s="161"/>
      <c r="Q10" s="161"/>
      <c r="R10" s="161">
        <v>1</v>
      </c>
      <c r="S10" s="161"/>
      <c r="T10" s="161"/>
      <c r="U10" s="46">
        <v>5</v>
      </c>
      <c r="V10" s="45" t="str">
        <f>L10*U10*1390*10%</f>
        <v>0</v>
      </c>
      <c r="W10" s="47" t="str">
        <f>W9</f>
        <v>0</v>
      </c>
    </row>
    <row r="11" spans="1:24" customHeight="1" ht="18" s="48" customFormat="1">
      <c r="A11" s="123" t="str">
        <f>A10+1</f>
        <v>0</v>
      </c>
      <c r="B11" s="83" t="s">
        <v>31</v>
      </c>
      <c r="C11" s="84" t="s">
        <v>256</v>
      </c>
      <c r="D11" s="85">
        <v>42553</v>
      </c>
      <c r="E11" s="85" t="s">
        <v>32</v>
      </c>
      <c r="F11" s="83" t="s">
        <v>33</v>
      </c>
      <c r="G11" s="84" t="s">
        <v>28</v>
      </c>
      <c r="H11" s="84" t="s">
        <v>29</v>
      </c>
      <c r="I11" s="84" t="s">
        <v>30</v>
      </c>
      <c r="J11" s="83" t="s">
        <v>34</v>
      </c>
      <c r="K11" s="147">
        <v>44</v>
      </c>
      <c r="L11" s="160" t="str">
        <f>SUM(M11:O11)</f>
        <v>0</v>
      </c>
      <c r="M11" s="161">
        <v>1</v>
      </c>
      <c r="N11" s="161"/>
      <c r="O11" s="161"/>
      <c r="P11" s="161"/>
      <c r="Q11" s="161"/>
      <c r="R11" s="161">
        <v>1</v>
      </c>
      <c r="S11" s="161"/>
      <c r="T11" s="161"/>
      <c r="U11" s="46">
        <v>5</v>
      </c>
      <c r="V11" s="45" t="str">
        <f>L11*U11*1390*10%</f>
        <v>0</v>
      </c>
      <c r="W11" s="47" t="str">
        <f>W10</f>
        <v>0</v>
      </c>
    </row>
    <row r="12" spans="1:24" customHeight="1" ht="18" s="48" customFormat="1">
      <c r="A12" s="123" t="str">
        <f>A11+1</f>
        <v>0</v>
      </c>
      <c r="B12" s="83" t="s">
        <v>257</v>
      </c>
      <c r="C12" s="84" t="s">
        <v>256</v>
      </c>
      <c r="D12" s="85">
        <v>42587</v>
      </c>
      <c r="E12" s="85" t="s">
        <v>32</v>
      </c>
      <c r="F12" s="83" t="s">
        <v>258</v>
      </c>
      <c r="G12" s="84" t="s">
        <v>28</v>
      </c>
      <c r="H12" s="84" t="s">
        <v>29</v>
      </c>
      <c r="I12" s="84" t="s">
        <v>30</v>
      </c>
      <c r="J12" s="83" t="s">
        <v>259</v>
      </c>
      <c r="K12" s="147">
        <v>66</v>
      </c>
      <c r="L12" s="160" t="str">
        <f>SUM(M12:O12)</f>
        <v>0</v>
      </c>
      <c r="M12" s="161">
        <v>1</v>
      </c>
      <c r="N12" s="161"/>
      <c r="O12" s="161"/>
      <c r="P12" s="161"/>
      <c r="Q12" s="161"/>
      <c r="R12" s="161"/>
      <c r="S12" s="161"/>
      <c r="T12" s="161">
        <v>1</v>
      </c>
      <c r="U12" s="46">
        <v>5</v>
      </c>
      <c r="V12" s="45" t="str">
        <f>L12*U12*1390*10%</f>
        <v>0</v>
      </c>
      <c r="W12" s="47" t="str">
        <f>W11</f>
        <v>0</v>
      </c>
    </row>
    <row r="13" spans="1:24" customHeight="1" ht="18" s="48" customFormat="1">
      <c r="A13" s="123" t="str">
        <f>A12+1</f>
        <v>0</v>
      </c>
      <c r="B13" s="83" t="s">
        <v>260</v>
      </c>
      <c r="C13" s="84" t="s">
        <v>256</v>
      </c>
      <c r="D13" s="85">
        <v>42659</v>
      </c>
      <c r="E13" s="85" t="s">
        <v>26</v>
      </c>
      <c r="F13" s="83" t="s">
        <v>261</v>
      </c>
      <c r="G13" s="84" t="s">
        <v>115</v>
      </c>
      <c r="H13" s="84" t="s">
        <v>29</v>
      </c>
      <c r="I13" s="84" t="s">
        <v>30</v>
      </c>
      <c r="J13" s="83" t="s">
        <v>261</v>
      </c>
      <c r="K13" s="145">
        <v>1836</v>
      </c>
      <c r="L13" s="160" t="str">
        <f>SUM(M13:O13)</f>
        <v>0</v>
      </c>
      <c r="M13" s="161">
        <v>1</v>
      </c>
      <c r="N13" s="161"/>
      <c r="O13" s="161"/>
      <c r="P13" s="161">
        <v>1</v>
      </c>
      <c r="Q13" s="161"/>
      <c r="R13" s="161"/>
      <c r="S13" s="161"/>
      <c r="T13" s="161"/>
      <c r="U13" s="46">
        <v>5</v>
      </c>
      <c r="V13" s="45" t="str">
        <f>L13*U13*1390*10%</f>
        <v>0</v>
      </c>
      <c r="W13" s="47" t="str">
        <f>W12</f>
        <v>0</v>
      </c>
    </row>
    <row r="14" spans="1:24" customHeight="1" ht="18" s="48" customFormat="1">
      <c r="A14" s="123" t="str">
        <f>A13+1</f>
        <v>0</v>
      </c>
      <c r="B14" s="83" t="s">
        <v>262</v>
      </c>
      <c r="C14" s="84" t="s">
        <v>256</v>
      </c>
      <c r="D14" s="85">
        <v>42734</v>
      </c>
      <c r="E14" s="85" t="s">
        <v>26</v>
      </c>
      <c r="F14" s="83" t="s">
        <v>263</v>
      </c>
      <c r="G14" s="84" t="s">
        <v>28</v>
      </c>
      <c r="H14" s="84" t="s">
        <v>29</v>
      </c>
      <c r="I14" s="84" t="s">
        <v>30</v>
      </c>
      <c r="J14" s="83" t="s">
        <v>263</v>
      </c>
      <c r="K14" s="145">
        <v>640206225</v>
      </c>
      <c r="L14" s="160" t="str">
        <f>SUM(M14:O14)</f>
        <v>0</v>
      </c>
      <c r="M14" s="161">
        <v>1</v>
      </c>
      <c r="N14" s="161"/>
      <c r="O14" s="161"/>
      <c r="P14" s="161">
        <v>1</v>
      </c>
      <c r="Q14" s="161"/>
      <c r="R14" s="161"/>
      <c r="S14" s="161"/>
      <c r="T14" s="161"/>
      <c r="U14" s="46">
        <v>5</v>
      </c>
      <c r="V14" s="45" t="str">
        <f>L14*U14*1390*10%</f>
        <v>0</v>
      </c>
      <c r="W14" s="47" t="str">
        <f>W13</f>
        <v>0</v>
      </c>
    </row>
    <row r="15" spans="1:24" customHeight="1" ht="18" s="48" customFormat="1">
      <c r="A15" s="123" t="str">
        <f>A14+1</f>
        <v>0</v>
      </c>
      <c r="B15" s="83" t="s">
        <v>264</v>
      </c>
      <c r="C15" s="84" t="s">
        <v>256</v>
      </c>
      <c r="D15" s="85">
        <v>42691</v>
      </c>
      <c r="E15" s="85" t="s">
        <v>32</v>
      </c>
      <c r="F15" s="83" t="s">
        <v>265</v>
      </c>
      <c r="G15" s="84" t="s">
        <v>28</v>
      </c>
      <c r="H15" s="84" t="s">
        <v>29</v>
      </c>
      <c r="I15" s="84" t="s">
        <v>30</v>
      </c>
      <c r="J15" s="83" t="s">
        <v>265</v>
      </c>
      <c r="K15" s="145">
        <v>640123750</v>
      </c>
      <c r="L15" s="160" t="str">
        <f>SUM(M15:O15)</f>
        <v>0</v>
      </c>
      <c r="M15" s="161">
        <v>1</v>
      </c>
      <c r="N15" s="161"/>
      <c r="O15" s="161"/>
      <c r="P15" s="161">
        <v>1</v>
      </c>
      <c r="Q15" s="161"/>
      <c r="R15" s="161"/>
      <c r="S15" s="161"/>
      <c r="T15" s="161"/>
      <c r="U15" s="46">
        <v>5</v>
      </c>
      <c r="V15" s="45" t="str">
        <f>L15*U15*1390*10%</f>
        <v>0</v>
      </c>
      <c r="W15" s="47" t="str">
        <f>W14</f>
        <v>0</v>
      </c>
    </row>
    <row r="16" spans="1:24" customHeight="1" ht="18" s="48" customFormat="1">
      <c r="A16" s="123" t="str">
        <f>A15+1</f>
        <v>0</v>
      </c>
      <c r="B16" s="83" t="s">
        <v>266</v>
      </c>
      <c r="C16" s="84" t="s">
        <v>256</v>
      </c>
      <c r="D16" s="85">
        <v>42708</v>
      </c>
      <c r="E16" s="85" t="s">
        <v>32</v>
      </c>
      <c r="F16" s="83" t="s">
        <v>267</v>
      </c>
      <c r="G16" s="84" t="s">
        <v>268</v>
      </c>
      <c r="H16" s="84" t="s">
        <v>269</v>
      </c>
      <c r="I16" s="84" t="s">
        <v>30</v>
      </c>
      <c r="J16" s="83" t="s">
        <v>270</v>
      </c>
      <c r="K16" s="145">
        <v>640233640</v>
      </c>
      <c r="L16" s="160" t="str">
        <f>SUM(M16:O16)</f>
        <v>0</v>
      </c>
      <c r="M16" s="161">
        <v>1</v>
      </c>
      <c r="N16" s="161"/>
      <c r="O16" s="161"/>
      <c r="P16" s="161">
        <v>1</v>
      </c>
      <c r="Q16" s="161"/>
      <c r="R16" s="161"/>
      <c r="S16" s="161"/>
      <c r="T16" s="161"/>
      <c r="U16" s="46">
        <v>5</v>
      </c>
      <c r="V16" s="45" t="str">
        <f>L16*U16*1390*10%</f>
        <v>0</v>
      </c>
      <c r="W16" s="47" t="str">
        <f>W15</f>
        <v>0</v>
      </c>
    </row>
    <row r="17" spans="1:24" customHeight="1" ht="18" s="48" customFormat="1">
      <c r="A17" s="123" t="str">
        <f>A16+1</f>
        <v>0</v>
      </c>
      <c r="B17" s="83" t="s">
        <v>271</v>
      </c>
      <c r="C17" s="84" t="s">
        <v>256</v>
      </c>
      <c r="D17" s="85">
        <v>42401</v>
      </c>
      <c r="E17" s="85" t="s">
        <v>32</v>
      </c>
      <c r="F17" s="83" t="s">
        <v>272</v>
      </c>
      <c r="G17" s="84" t="s">
        <v>28</v>
      </c>
      <c r="H17" s="84" t="s">
        <v>29</v>
      </c>
      <c r="I17" s="84" t="s">
        <v>30</v>
      </c>
      <c r="J17" s="83" t="s">
        <v>273</v>
      </c>
      <c r="K17" s="145">
        <v>640250577</v>
      </c>
      <c r="L17" s="160" t="str">
        <f>SUM(M17:O17)</f>
        <v>0</v>
      </c>
      <c r="M17" s="161">
        <v>1</v>
      </c>
      <c r="N17" s="161"/>
      <c r="O17" s="161"/>
      <c r="P17" s="161">
        <v>1</v>
      </c>
      <c r="Q17" s="161"/>
      <c r="R17" s="161"/>
      <c r="S17" s="161"/>
      <c r="T17" s="161"/>
      <c r="U17" s="46">
        <v>5</v>
      </c>
      <c r="V17" s="45" t="str">
        <f>L17*U17*1390*10%</f>
        <v>0</v>
      </c>
      <c r="W17" s="47" t="str">
        <f>W16</f>
        <v>0</v>
      </c>
    </row>
    <row r="18" spans="1:24" customHeight="1" ht="18" s="48" customFormat="1">
      <c r="A18" s="123" t="str">
        <f>A17+1</f>
        <v>0</v>
      </c>
      <c r="B18" s="83" t="s">
        <v>274</v>
      </c>
      <c r="C18" s="84" t="s">
        <v>256</v>
      </c>
      <c r="D18" s="85">
        <v>42597</v>
      </c>
      <c r="E18" s="85" t="s">
        <v>32</v>
      </c>
      <c r="F18" s="83" t="s">
        <v>275</v>
      </c>
      <c r="G18" s="84" t="s">
        <v>28</v>
      </c>
      <c r="H18" s="84" t="s">
        <v>29</v>
      </c>
      <c r="I18" s="84" t="s">
        <v>30</v>
      </c>
      <c r="J18" s="83" t="s">
        <v>276</v>
      </c>
      <c r="K18" s="145">
        <v>640118922</v>
      </c>
      <c r="L18" s="160" t="str">
        <f>SUM(M18:O18)</f>
        <v>0</v>
      </c>
      <c r="M18" s="161">
        <v>1</v>
      </c>
      <c r="N18" s="161"/>
      <c r="O18" s="161"/>
      <c r="P18" s="161">
        <v>1</v>
      </c>
      <c r="Q18" s="161"/>
      <c r="R18" s="161"/>
      <c r="S18" s="161"/>
      <c r="T18" s="161"/>
      <c r="U18" s="46">
        <v>5</v>
      </c>
      <c r="V18" s="45" t="str">
        <f>L18*U18*1390*10%</f>
        <v>0</v>
      </c>
      <c r="W18" s="47" t="str">
        <f>W17</f>
        <v>0</v>
      </c>
    </row>
    <row r="19" spans="1:24" customHeight="1" ht="16.5" s="48" customFormat="1">
      <c r="A19" s="123" t="str">
        <f>A18+1</f>
        <v>0</v>
      </c>
      <c r="B19" s="83" t="s">
        <v>35</v>
      </c>
      <c r="C19" s="83" t="s">
        <v>36</v>
      </c>
      <c r="D19" s="85">
        <v>42371</v>
      </c>
      <c r="E19" s="84" t="s">
        <v>26</v>
      </c>
      <c r="F19" s="83" t="s">
        <v>37</v>
      </c>
      <c r="G19" s="84" t="s">
        <v>38</v>
      </c>
      <c r="H19" s="83" t="s">
        <v>29</v>
      </c>
      <c r="I19" s="83" t="s">
        <v>30</v>
      </c>
      <c r="J19" s="83" t="s">
        <v>39</v>
      </c>
      <c r="K19" s="147">
        <v>28</v>
      </c>
      <c r="L19" s="160" t="str">
        <f>SUM(M19:O19)</f>
        <v>0</v>
      </c>
      <c r="M19" s="161">
        <v>1</v>
      </c>
      <c r="N19" s="161"/>
      <c r="O19" s="161"/>
      <c r="P19" s="161"/>
      <c r="Q19" s="161"/>
      <c r="R19" s="161">
        <v>1</v>
      </c>
      <c r="S19" s="161"/>
      <c r="T19" s="161"/>
      <c r="U19" s="46">
        <v>5</v>
      </c>
      <c r="V19" s="45" t="str">
        <f>L19*U19*1390*10%</f>
        <v>0</v>
      </c>
      <c r="W19" s="47" t="str">
        <f>W18</f>
        <v>0</v>
      </c>
    </row>
    <row r="20" spans="1:24" customHeight="1" ht="18" s="48" customFormat="1">
      <c r="A20" s="123" t="str">
        <f>A19+1</f>
        <v>0</v>
      </c>
      <c r="B20" s="83" t="s">
        <v>277</v>
      </c>
      <c r="C20" s="84" t="s">
        <v>36</v>
      </c>
      <c r="D20" s="85">
        <v>42625</v>
      </c>
      <c r="E20" s="85" t="s">
        <v>26</v>
      </c>
      <c r="F20" s="83" t="s">
        <v>278</v>
      </c>
      <c r="G20" s="84" t="s">
        <v>279</v>
      </c>
      <c r="H20" s="84" t="s">
        <v>29</v>
      </c>
      <c r="I20" s="84" t="s">
        <v>30</v>
      </c>
      <c r="J20" s="83" t="s">
        <v>280</v>
      </c>
      <c r="K20" s="145">
        <v>640151750</v>
      </c>
      <c r="L20" s="160" t="str">
        <f>SUM(M20:O20)</f>
        <v>0</v>
      </c>
      <c r="M20" s="161">
        <v>1</v>
      </c>
      <c r="N20" s="161"/>
      <c r="O20" s="161"/>
      <c r="P20" s="161">
        <v>1</v>
      </c>
      <c r="Q20" s="161"/>
      <c r="R20" s="161"/>
      <c r="S20" s="161"/>
      <c r="T20" s="161"/>
      <c r="U20" s="46">
        <v>5</v>
      </c>
      <c r="V20" s="45" t="str">
        <f>L20*U20*1390*10%</f>
        <v>0</v>
      </c>
      <c r="W20" s="47" t="str">
        <f>W19</f>
        <v>0</v>
      </c>
    </row>
    <row r="21" spans="1:24" customHeight="1" ht="18" s="48" customFormat="1">
      <c r="A21" s="123" t="str">
        <f>A20+1</f>
        <v>0</v>
      </c>
      <c r="B21" s="83" t="s">
        <v>281</v>
      </c>
      <c r="C21" s="84" t="s">
        <v>36</v>
      </c>
      <c r="D21" s="85">
        <v>42393</v>
      </c>
      <c r="E21" s="85" t="s">
        <v>26</v>
      </c>
      <c r="F21" s="83" t="s">
        <v>282</v>
      </c>
      <c r="G21" s="84" t="s">
        <v>279</v>
      </c>
      <c r="H21" s="84" t="s">
        <v>29</v>
      </c>
      <c r="I21" s="84" t="s">
        <v>30</v>
      </c>
      <c r="J21" s="83" t="s">
        <v>283</v>
      </c>
      <c r="K21" s="145">
        <v>540206176</v>
      </c>
      <c r="L21" s="160" t="str">
        <f>SUM(M21:O21)</f>
        <v>0</v>
      </c>
      <c r="M21" s="161">
        <v>1</v>
      </c>
      <c r="N21" s="161"/>
      <c r="O21" s="161"/>
      <c r="P21" s="161">
        <v>1</v>
      </c>
      <c r="Q21" s="161"/>
      <c r="R21" s="161"/>
      <c r="S21" s="161"/>
      <c r="T21" s="161"/>
      <c r="U21" s="46">
        <v>5</v>
      </c>
      <c r="V21" s="45" t="str">
        <f>L21*U21*1390*10%</f>
        <v>0</v>
      </c>
      <c r="W21" s="47" t="str">
        <f>W20</f>
        <v>0</v>
      </c>
    </row>
    <row r="22" spans="1:24" customHeight="1" ht="18" s="48" customFormat="1">
      <c r="A22" s="123" t="str">
        <f>A21+1</f>
        <v>0</v>
      </c>
      <c r="B22" s="83" t="s">
        <v>284</v>
      </c>
      <c r="C22" s="84" t="s">
        <v>36</v>
      </c>
      <c r="D22" s="85">
        <v>42693</v>
      </c>
      <c r="E22" s="85" t="s">
        <v>26</v>
      </c>
      <c r="F22" s="83" t="s">
        <v>285</v>
      </c>
      <c r="G22" s="84" t="s">
        <v>279</v>
      </c>
      <c r="H22" s="84" t="s">
        <v>29</v>
      </c>
      <c r="I22" s="84" t="s">
        <v>30</v>
      </c>
      <c r="J22" s="83" t="s">
        <v>286</v>
      </c>
      <c r="K22" s="145">
        <v>640250551</v>
      </c>
      <c r="L22" s="160" t="str">
        <f>SUM(M22:O22)</f>
        <v>0</v>
      </c>
      <c r="M22" s="161">
        <v>1</v>
      </c>
      <c r="N22" s="161"/>
      <c r="O22" s="161"/>
      <c r="P22" s="161">
        <v>1</v>
      </c>
      <c r="Q22" s="161"/>
      <c r="R22" s="161"/>
      <c r="S22" s="161"/>
      <c r="T22" s="161"/>
      <c r="U22" s="46">
        <v>5</v>
      </c>
      <c r="V22" s="45" t="str">
        <f>L22*U22*1390*10%</f>
        <v>0</v>
      </c>
      <c r="W22" s="47" t="str">
        <f>W21</f>
        <v>0</v>
      </c>
    </row>
    <row r="23" spans="1:24" customHeight="1" ht="18" s="48" customFormat="1">
      <c r="A23" s="123" t="str">
        <f>A22+1</f>
        <v>0</v>
      </c>
      <c r="B23" s="83" t="s">
        <v>287</v>
      </c>
      <c r="C23" s="84" t="s">
        <v>36</v>
      </c>
      <c r="D23" s="85">
        <v>42445</v>
      </c>
      <c r="E23" s="85" t="s">
        <v>26</v>
      </c>
      <c r="F23" s="83" t="s">
        <v>288</v>
      </c>
      <c r="G23" s="84" t="s">
        <v>38</v>
      </c>
      <c r="H23" s="84" t="s">
        <v>29</v>
      </c>
      <c r="I23" s="84" t="s">
        <v>30</v>
      </c>
      <c r="J23" s="83" t="s">
        <v>289</v>
      </c>
      <c r="K23" s="145">
        <v>640166701</v>
      </c>
      <c r="L23" s="160" t="str">
        <f>SUM(M23:O23)</f>
        <v>0</v>
      </c>
      <c r="M23" s="161">
        <v>1</v>
      </c>
      <c r="N23" s="161"/>
      <c r="O23" s="161"/>
      <c r="P23" s="161">
        <v>1</v>
      </c>
      <c r="Q23" s="161"/>
      <c r="R23" s="161"/>
      <c r="S23" s="161"/>
      <c r="T23" s="161"/>
      <c r="U23" s="46">
        <v>5</v>
      </c>
      <c r="V23" s="45" t="str">
        <f>L23*U23*1390*10%</f>
        <v>0</v>
      </c>
      <c r="W23" s="47" t="str">
        <f>W22</f>
        <v>0</v>
      </c>
    </row>
    <row r="24" spans="1:24" customHeight="1" ht="18" s="48" customFormat="1">
      <c r="A24" s="123" t="str">
        <f>A23+1</f>
        <v>0</v>
      </c>
      <c r="B24" s="83" t="s">
        <v>290</v>
      </c>
      <c r="C24" s="84" t="s">
        <v>36</v>
      </c>
      <c r="D24" s="85">
        <v>42399</v>
      </c>
      <c r="E24" s="85" t="s">
        <v>26</v>
      </c>
      <c r="F24" s="83" t="s">
        <v>291</v>
      </c>
      <c r="G24" s="84" t="s">
        <v>38</v>
      </c>
      <c r="H24" s="84" t="s">
        <v>29</v>
      </c>
      <c r="I24" s="84" t="s">
        <v>30</v>
      </c>
      <c r="J24" s="83" t="s">
        <v>292</v>
      </c>
      <c r="K24" s="145">
        <v>435</v>
      </c>
      <c r="L24" s="160" t="str">
        <f>SUM(M24:O24)</f>
        <v>0</v>
      </c>
      <c r="M24" s="161">
        <v>1</v>
      </c>
      <c r="N24" s="161"/>
      <c r="O24" s="161"/>
      <c r="P24" s="161">
        <v>1</v>
      </c>
      <c r="Q24" s="161"/>
      <c r="R24" s="161"/>
      <c r="S24" s="161"/>
      <c r="T24" s="161"/>
      <c r="U24" s="46">
        <v>5</v>
      </c>
      <c r="V24" s="45" t="str">
        <f>L24*U24*1390*10%</f>
        <v>0</v>
      </c>
      <c r="W24" s="47" t="str">
        <f>W23</f>
        <v>0</v>
      </c>
    </row>
    <row r="25" spans="1:24" customHeight="1" ht="18" s="48" customFormat="1">
      <c r="A25" s="123" t="str">
        <f>A24+1</f>
        <v>0</v>
      </c>
      <c r="B25" s="83" t="s">
        <v>293</v>
      </c>
      <c r="C25" s="84" t="s">
        <v>36</v>
      </c>
      <c r="D25" s="85">
        <v>42448</v>
      </c>
      <c r="E25" s="85" t="s">
        <v>32</v>
      </c>
      <c r="F25" s="83" t="s">
        <v>294</v>
      </c>
      <c r="G25" s="84" t="s">
        <v>28</v>
      </c>
      <c r="H25" s="84" t="s">
        <v>29</v>
      </c>
      <c r="I25" s="84" t="s">
        <v>30</v>
      </c>
      <c r="J25" s="83" t="s">
        <v>276</v>
      </c>
      <c r="K25" s="145">
        <v>640118922</v>
      </c>
      <c r="L25" s="160" t="str">
        <f>SUM(M25:O25)</f>
        <v>0</v>
      </c>
      <c r="M25" s="161">
        <v>1</v>
      </c>
      <c r="N25" s="161"/>
      <c r="O25" s="161"/>
      <c r="P25" s="161">
        <v>1</v>
      </c>
      <c r="Q25" s="161"/>
      <c r="R25" s="161"/>
      <c r="S25" s="161"/>
      <c r="T25" s="161"/>
      <c r="U25" s="46">
        <v>5</v>
      </c>
      <c r="V25" s="45" t="str">
        <f>L25*U25*1390*10%</f>
        <v>0</v>
      </c>
      <c r="W25" s="47" t="str">
        <f>W24</f>
        <v>0</v>
      </c>
    </row>
    <row r="26" spans="1:24" customHeight="1" ht="16.5" s="48" customFormat="1">
      <c r="A26" s="123" t="str">
        <f>A25+1</f>
        <v>0</v>
      </c>
      <c r="B26" s="83" t="s">
        <v>40</v>
      </c>
      <c r="C26" s="84" t="s">
        <v>41</v>
      </c>
      <c r="D26" s="85">
        <v>42230</v>
      </c>
      <c r="E26" s="85" t="s">
        <v>32</v>
      </c>
      <c r="F26" s="83" t="s">
        <v>42</v>
      </c>
      <c r="G26" s="84" t="s">
        <v>28</v>
      </c>
      <c r="H26" s="84" t="s">
        <v>29</v>
      </c>
      <c r="I26" s="84" t="s">
        <v>30</v>
      </c>
      <c r="J26" s="83" t="s">
        <v>42</v>
      </c>
      <c r="K26" s="147">
        <v>42</v>
      </c>
      <c r="L26" s="160" t="str">
        <f>SUM(M26:O26)</f>
        <v>0</v>
      </c>
      <c r="M26" s="161"/>
      <c r="N26" s="161">
        <v>1</v>
      </c>
      <c r="O26" s="161"/>
      <c r="P26" s="161"/>
      <c r="Q26" s="161"/>
      <c r="R26" s="161">
        <v>1</v>
      </c>
      <c r="S26" s="161"/>
      <c r="T26" s="161"/>
      <c r="U26" s="46">
        <v>5</v>
      </c>
      <c r="V26" s="45" t="str">
        <f>L26*U26*1390*10%</f>
        <v>0</v>
      </c>
      <c r="W26" s="47" t="str">
        <f>W25</f>
        <v>0</v>
      </c>
    </row>
    <row r="27" spans="1:24" customHeight="1" ht="18" s="48" customFormat="1">
      <c r="A27" s="123" t="str">
        <f>A26+1</f>
        <v>0</v>
      </c>
      <c r="B27" s="83" t="s">
        <v>295</v>
      </c>
      <c r="C27" s="84" t="s">
        <v>41</v>
      </c>
      <c r="D27" s="85">
        <v>42262</v>
      </c>
      <c r="E27" s="85" t="s">
        <v>32</v>
      </c>
      <c r="F27" s="83" t="s">
        <v>296</v>
      </c>
      <c r="G27" s="84" t="s">
        <v>297</v>
      </c>
      <c r="H27" s="84" t="s">
        <v>29</v>
      </c>
      <c r="I27" s="84" t="s">
        <v>30</v>
      </c>
      <c r="J27" s="83" t="s">
        <v>296</v>
      </c>
      <c r="K27" s="145">
        <v>82</v>
      </c>
      <c r="L27" s="160" t="str">
        <f>SUM(M27:O27)</f>
        <v>0</v>
      </c>
      <c r="M27" s="161"/>
      <c r="N27" s="161">
        <v>1</v>
      </c>
      <c r="O27" s="161"/>
      <c r="P27" s="161"/>
      <c r="Q27" s="161"/>
      <c r="R27" s="161"/>
      <c r="S27" s="161"/>
      <c r="T27" s="161">
        <v>1</v>
      </c>
      <c r="U27" s="46">
        <v>5</v>
      </c>
      <c r="V27" s="45" t="str">
        <f>L27*U27*1390*10%</f>
        <v>0</v>
      </c>
      <c r="W27" s="47" t="str">
        <f>W26</f>
        <v>0</v>
      </c>
    </row>
    <row r="28" spans="1:24" customHeight="1" ht="16.5" s="48" customFormat="1">
      <c r="A28" s="123" t="str">
        <f>A27+1</f>
        <v>0</v>
      </c>
      <c r="B28" s="83" t="s">
        <v>298</v>
      </c>
      <c r="C28" s="84" t="s">
        <v>41</v>
      </c>
      <c r="D28" s="85">
        <v>42517</v>
      </c>
      <c r="E28" s="85" t="s">
        <v>32</v>
      </c>
      <c r="F28" s="83" t="s">
        <v>299</v>
      </c>
      <c r="G28" s="84" t="s">
        <v>28</v>
      </c>
      <c r="H28" s="84" t="s">
        <v>29</v>
      </c>
      <c r="I28" s="84" t="s">
        <v>30</v>
      </c>
      <c r="J28" s="83" t="s">
        <v>300</v>
      </c>
      <c r="K28" s="147">
        <v>60</v>
      </c>
      <c r="L28" s="160" t="str">
        <f>SUM(M28:O28)</f>
        <v>0</v>
      </c>
      <c r="M28" s="161">
        <v>1</v>
      </c>
      <c r="N28" s="161"/>
      <c r="O28" s="161"/>
      <c r="P28" s="161"/>
      <c r="Q28" s="161"/>
      <c r="R28" s="161"/>
      <c r="S28" s="161"/>
      <c r="T28" s="161">
        <v>1</v>
      </c>
      <c r="U28" s="46">
        <v>5</v>
      </c>
      <c r="V28" s="45" t="str">
        <f>L28*U28*1390*10%</f>
        <v>0</v>
      </c>
      <c r="W28" s="47" t="str">
        <f>W27</f>
        <v>0</v>
      </c>
    </row>
    <row r="29" spans="1:24" customHeight="1" ht="18" s="48" customFormat="1">
      <c r="A29" s="123" t="str">
        <f>A28+1</f>
        <v>0</v>
      </c>
      <c r="B29" s="83" t="s">
        <v>301</v>
      </c>
      <c r="C29" s="84" t="s">
        <v>41</v>
      </c>
      <c r="D29" s="85">
        <v>42036</v>
      </c>
      <c r="E29" s="85" t="s">
        <v>26</v>
      </c>
      <c r="F29" s="83" t="s">
        <v>302</v>
      </c>
      <c r="G29" s="84" t="s">
        <v>38</v>
      </c>
      <c r="H29" s="84" t="s">
        <v>29</v>
      </c>
      <c r="I29" s="84" t="s">
        <v>30</v>
      </c>
      <c r="J29" s="83" t="s">
        <v>303</v>
      </c>
      <c r="K29" s="145">
        <v>640192667</v>
      </c>
      <c r="L29" s="160" t="str">
        <f>SUM(M29:O29)</f>
        <v>0</v>
      </c>
      <c r="M29" s="161"/>
      <c r="N29" s="161">
        <v>1</v>
      </c>
      <c r="O29" s="161"/>
      <c r="P29" s="161">
        <v>1</v>
      </c>
      <c r="Q29" s="161"/>
      <c r="R29" s="161"/>
      <c r="S29" s="161"/>
      <c r="T29" s="161"/>
      <c r="U29" s="46">
        <v>5</v>
      </c>
      <c r="V29" s="45" t="str">
        <f>L29*U29*1390*10%</f>
        <v>0</v>
      </c>
      <c r="W29" s="47" t="str">
        <f>W28</f>
        <v>0</v>
      </c>
    </row>
    <row r="30" spans="1:24" customHeight="1" ht="18" s="48" customFormat="1">
      <c r="A30" s="123" t="str">
        <f>A29+1</f>
        <v>0</v>
      </c>
      <c r="B30" s="83" t="s">
        <v>304</v>
      </c>
      <c r="C30" s="84" t="s">
        <v>41</v>
      </c>
      <c r="D30" s="85">
        <v>42065</v>
      </c>
      <c r="E30" s="85" t="s">
        <v>26</v>
      </c>
      <c r="F30" s="83" t="s">
        <v>305</v>
      </c>
      <c r="G30" s="84" t="s">
        <v>38</v>
      </c>
      <c r="H30" s="84" t="s">
        <v>29</v>
      </c>
      <c r="I30" s="84" t="s">
        <v>30</v>
      </c>
      <c r="J30" s="83" t="s">
        <v>306</v>
      </c>
      <c r="K30" s="145">
        <v>640186025</v>
      </c>
      <c r="L30" s="160" t="str">
        <f>SUM(M30:O30)</f>
        <v>0</v>
      </c>
      <c r="M30" s="161"/>
      <c r="N30" s="161">
        <v>1</v>
      </c>
      <c r="O30" s="161"/>
      <c r="P30" s="161">
        <v>1</v>
      </c>
      <c r="Q30" s="161"/>
      <c r="R30" s="161"/>
      <c r="S30" s="161"/>
      <c r="T30" s="161"/>
      <c r="U30" s="46">
        <v>5</v>
      </c>
      <c r="V30" s="45" t="str">
        <f>L30*U30*1390*10%</f>
        <v>0</v>
      </c>
      <c r="W30" s="47" t="str">
        <f>W29</f>
        <v>0</v>
      </c>
    </row>
    <row r="31" spans="1:24" customHeight="1" ht="18" s="48" customFormat="1">
      <c r="A31" s="123" t="str">
        <f>A30+1</f>
        <v>0</v>
      </c>
      <c r="B31" s="83" t="s">
        <v>307</v>
      </c>
      <c r="C31" s="84" t="s">
        <v>41</v>
      </c>
      <c r="D31" s="85">
        <v>42047</v>
      </c>
      <c r="E31" s="85" t="s">
        <v>26</v>
      </c>
      <c r="F31" s="83" t="s">
        <v>308</v>
      </c>
      <c r="G31" s="84" t="s">
        <v>38</v>
      </c>
      <c r="H31" s="84" t="s">
        <v>29</v>
      </c>
      <c r="I31" s="84" t="s">
        <v>30</v>
      </c>
      <c r="J31" s="83" t="s">
        <v>309</v>
      </c>
      <c r="K31" s="145">
        <v>640123724</v>
      </c>
      <c r="L31" s="160" t="str">
        <f>SUM(M31:O31)</f>
        <v>0</v>
      </c>
      <c r="M31" s="161"/>
      <c r="N31" s="161">
        <v>1</v>
      </c>
      <c r="O31" s="161"/>
      <c r="P31" s="161">
        <v>1</v>
      </c>
      <c r="Q31" s="161"/>
      <c r="R31" s="161"/>
      <c r="S31" s="161"/>
      <c r="T31" s="161"/>
      <c r="U31" s="46">
        <v>5</v>
      </c>
      <c r="V31" s="45" t="str">
        <f>L31*U31*1390*10%</f>
        <v>0</v>
      </c>
      <c r="W31" s="47" t="str">
        <f>W30</f>
        <v>0</v>
      </c>
    </row>
    <row r="32" spans="1:24" customHeight="1" ht="18" s="48" customFormat="1">
      <c r="A32" s="123" t="str">
        <f>A31+1</f>
        <v>0</v>
      </c>
      <c r="B32" s="83" t="s">
        <v>310</v>
      </c>
      <c r="C32" s="84" t="s">
        <v>41</v>
      </c>
      <c r="D32" s="85">
        <v>42399</v>
      </c>
      <c r="E32" s="85" t="s">
        <v>26</v>
      </c>
      <c r="F32" s="83" t="s">
        <v>311</v>
      </c>
      <c r="G32" s="84" t="s">
        <v>38</v>
      </c>
      <c r="H32" s="84" t="s">
        <v>29</v>
      </c>
      <c r="I32" s="84" t="s">
        <v>30</v>
      </c>
      <c r="J32" s="83" t="s">
        <v>312</v>
      </c>
      <c r="K32" s="145">
        <v>640170151</v>
      </c>
      <c r="L32" s="160" t="str">
        <f>SUM(M32:O32)</f>
        <v>0</v>
      </c>
      <c r="M32" s="161">
        <v>1</v>
      </c>
      <c r="N32" s="161"/>
      <c r="O32" s="161"/>
      <c r="P32" s="161">
        <v>1</v>
      </c>
      <c r="Q32" s="161"/>
      <c r="R32" s="161"/>
      <c r="S32" s="161"/>
      <c r="T32" s="161"/>
      <c r="U32" s="46">
        <v>5</v>
      </c>
      <c r="V32" s="45" t="str">
        <f>L32*U32*1390*10%</f>
        <v>0</v>
      </c>
      <c r="W32" s="47" t="str">
        <f>W31</f>
        <v>0</v>
      </c>
    </row>
    <row r="33" spans="1:24" customHeight="1" ht="18" s="48" customFormat="1">
      <c r="A33" s="123" t="str">
        <f>A32+1</f>
        <v>0</v>
      </c>
      <c r="B33" s="83" t="s">
        <v>313</v>
      </c>
      <c r="C33" s="84" t="s">
        <v>41</v>
      </c>
      <c r="D33" s="85">
        <v>42038</v>
      </c>
      <c r="E33" s="85" t="s">
        <v>314</v>
      </c>
      <c r="F33" s="83" t="s">
        <v>315</v>
      </c>
      <c r="G33" s="84" t="s">
        <v>38</v>
      </c>
      <c r="H33" s="84" t="s">
        <v>29</v>
      </c>
      <c r="I33" s="84" t="s">
        <v>30</v>
      </c>
      <c r="J33" s="83" t="s">
        <v>316</v>
      </c>
      <c r="K33" s="145">
        <v>640206094</v>
      </c>
      <c r="L33" s="160" t="str">
        <f>SUM(M33:O33)</f>
        <v>0</v>
      </c>
      <c r="M33" s="161"/>
      <c r="N33" s="161">
        <v>1</v>
      </c>
      <c r="O33" s="161"/>
      <c r="P33" s="161">
        <v>1</v>
      </c>
      <c r="Q33" s="161"/>
      <c r="R33" s="161"/>
      <c r="S33" s="161"/>
      <c r="T33" s="161"/>
      <c r="U33" s="46">
        <v>5</v>
      </c>
      <c r="V33" s="45" t="str">
        <f>L33*U33*1390*10%</f>
        <v>0</v>
      </c>
      <c r="W33" s="47" t="str">
        <f>W32</f>
        <v>0</v>
      </c>
    </row>
    <row r="34" spans="1:24" customHeight="1" ht="18" s="48" customFormat="1">
      <c r="A34" s="123" t="str">
        <f>A33+1</f>
        <v>0</v>
      </c>
      <c r="B34" s="83" t="s">
        <v>317</v>
      </c>
      <c r="C34" s="84" t="s">
        <v>41</v>
      </c>
      <c r="D34" s="85">
        <v>42182</v>
      </c>
      <c r="E34" s="85" t="s">
        <v>32</v>
      </c>
      <c r="F34" s="83" t="s">
        <v>318</v>
      </c>
      <c r="G34" s="84" t="s">
        <v>28</v>
      </c>
      <c r="H34" s="84" t="s">
        <v>29</v>
      </c>
      <c r="I34" s="84" t="s">
        <v>30</v>
      </c>
      <c r="J34" s="83" t="s">
        <v>319</v>
      </c>
      <c r="K34" s="145">
        <v>640124591</v>
      </c>
      <c r="L34" s="160" t="str">
        <f>SUM(M34:O34)</f>
        <v>0</v>
      </c>
      <c r="M34" s="161"/>
      <c r="N34" s="161">
        <v>1</v>
      </c>
      <c r="O34" s="161"/>
      <c r="P34" s="161">
        <v>1</v>
      </c>
      <c r="Q34" s="161"/>
      <c r="R34" s="161"/>
      <c r="S34" s="161"/>
      <c r="T34" s="161"/>
      <c r="U34" s="46">
        <v>5</v>
      </c>
      <c r="V34" s="45" t="str">
        <f>L34*U34*1390*10%</f>
        <v>0</v>
      </c>
      <c r="W34" s="47" t="str">
        <f>W33</f>
        <v>0</v>
      </c>
    </row>
    <row r="35" spans="1:24" customHeight="1" ht="18" s="48" customFormat="1">
      <c r="A35" s="123" t="str">
        <f>A34+1</f>
        <v>0</v>
      </c>
      <c r="B35" s="83" t="s">
        <v>320</v>
      </c>
      <c r="C35" s="84" t="s">
        <v>41</v>
      </c>
      <c r="D35" s="85">
        <v>42152</v>
      </c>
      <c r="E35" s="85" t="s">
        <v>32</v>
      </c>
      <c r="F35" s="83" t="s">
        <v>321</v>
      </c>
      <c r="G35" s="84" t="s">
        <v>28</v>
      </c>
      <c r="H35" s="84" t="s">
        <v>29</v>
      </c>
      <c r="I35" s="84" t="s">
        <v>30</v>
      </c>
      <c r="J35" s="83" t="s">
        <v>321</v>
      </c>
      <c r="K35" s="145">
        <v>640206229</v>
      </c>
      <c r="L35" s="160" t="str">
        <f>SUM(M35:O35)</f>
        <v>0</v>
      </c>
      <c r="M35" s="161"/>
      <c r="N35" s="161">
        <v>1</v>
      </c>
      <c r="O35" s="161"/>
      <c r="P35" s="161">
        <v>1</v>
      </c>
      <c r="Q35" s="161"/>
      <c r="R35" s="161"/>
      <c r="S35" s="161"/>
      <c r="T35" s="161"/>
      <c r="U35" s="46">
        <v>5</v>
      </c>
      <c r="V35" s="45" t="str">
        <f>L35*U35*1390*10%</f>
        <v>0</v>
      </c>
      <c r="W35" s="47" t="str">
        <f>W34</f>
        <v>0</v>
      </c>
    </row>
    <row r="36" spans="1:24" customHeight="1" ht="18" s="48" customFormat="1">
      <c r="A36" s="123" t="str">
        <f>A35+1</f>
        <v>0</v>
      </c>
      <c r="B36" s="83" t="s">
        <v>322</v>
      </c>
      <c r="C36" s="84" t="s">
        <v>41</v>
      </c>
      <c r="D36" s="85">
        <v>42268</v>
      </c>
      <c r="E36" s="85" t="s">
        <v>32</v>
      </c>
      <c r="F36" s="83" t="s">
        <v>323</v>
      </c>
      <c r="G36" s="84" t="s">
        <v>28</v>
      </c>
      <c r="H36" s="84" t="s">
        <v>29</v>
      </c>
      <c r="I36" s="84" t="s">
        <v>30</v>
      </c>
      <c r="J36" s="83" t="s">
        <v>324</v>
      </c>
      <c r="K36" s="145">
        <v>640151876</v>
      </c>
      <c r="L36" s="160" t="str">
        <f>SUM(M36:O36)</f>
        <v>0</v>
      </c>
      <c r="M36" s="161"/>
      <c r="N36" s="161">
        <v>1</v>
      </c>
      <c r="O36" s="161"/>
      <c r="P36" s="161">
        <v>1</v>
      </c>
      <c r="Q36" s="161"/>
      <c r="R36" s="161"/>
      <c r="S36" s="161"/>
      <c r="T36" s="161"/>
      <c r="U36" s="46">
        <v>5</v>
      </c>
      <c r="V36" s="45" t="str">
        <f>L36*U36*1390*10%</f>
        <v>0</v>
      </c>
      <c r="W36" s="47" t="str">
        <f>W35</f>
        <v>0</v>
      </c>
    </row>
    <row r="37" spans="1:24" customHeight="1" ht="18" s="48" customFormat="1">
      <c r="A37" s="123" t="str">
        <f>A36+1</f>
        <v>0</v>
      </c>
      <c r="B37" s="83" t="s">
        <v>325</v>
      </c>
      <c r="C37" s="84" t="s">
        <v>41</v>
      </c>
      <c r="D37" s="85">
        <v>42103</v>
      </c>
      <c r="E37" s="85" t="s">
        <v>32</v>
      </c>
      <c r="F37" s="83" t="s">
        <v>326</v>
      </c>
      <c r="G37" s="84" t="s">
        <v>38</v>
      </c>
      <c r="H37" s="84" t="s">
        <v>29</v>
      </c>
      <c r="I37" s="84" t="s">
        <v>30</v>
      </c>
      <c r="J37" s="83" t="s">
        <v>326</v>
      </c>
      <c r="K37" s="145">
        <v>640045108</v>
      </c>
      <c r="L37" s="160" t="str">
        <f>SUM(M37:O37)</f>
        <v>0</v>
      </c>
      <c r="M37" s="161"/>
      <c r="N37" s="161">
        <v>1</v>
      </c>
      <c r="O37" s="161"/>
      <c r="P37" s="161">
        <v>1</v>
      </c>
      <c r="Q37" s="161"/>
      <c r="R37" s="161"/>
      <c r="S37" s="161"/>
      <c r="T37" s="161"/>
      <c r="U37" s="46">
        <v>5</v>
      </c>
      <c r="V37" s="45" t="str">
        <f>L37*U37*1390*10%</f>
        <v>0</v>
      </c>
      <c r="W37" s="47" t="str">
        <f>W36</f>
        <v>0</v>
      </c>
    </row>
    <row r="38" spans="1:24" customHeight="1" ht="18" s="48" customFormat="1">
      <c r="A38" s="132" t="str">
        <f>A37+1</f>
        <v>0</v>
      </c>
      <c r="B38" s="83" t="s">
        <v>43</v>
      </c>
      <c r="C38" s="84" t="s">
        <v>44</v>
      </c>
      <c r="D38" s="85">
        <v>42358</v>
      </c>
      <c r="E38" s="85" t="s">
        <v>26</v>
      </c>
      <c r="F38" s="83" t="s">
        <v>45</v>
      </c>
      <c r="G38" s="84" t="s">
        <v>38</v>
      </c>
      <c r="H38" s="84" t="s">
        <v>29</v>
      </c>
      <c r="I38" s="84" t="s">
        <v>30</v>
      </c>
      <c r="J38" s="83" t="s">
        <v>45</v>
      </c>
      <c r="K38" s="147">
        <v>26</v>
      </c>
      <c r="L38" s="160" t="str">
        <f>SUM(M38:O38)</f>
        <v>0</v>
      </c>
      <c r="M38" s="161"/>
      <c r="N38" s="161">
        <v>1</v>
      </c>
      <c r="O38" s="161"/>
      <c r="P38" s="161"/>
      <c r="Q38" s="161"/>
      <c r="R38" s="161">
        <v>1</v>
      </c>
      <c r="S38" s="161"/>
      <c r="T38" s="161"/>
      <c r="U38" s="46">
        <v>5</v>
      </c>
      <c r="V38" s="45" t="str">
        <f>L38*U38*1390*10%</f>
        <v>0</v>
      </c>
      <c r="W38" s="47" t="str">
        <f>W37</f>
        <v>0</v>
      </c>
    </row>
    <row r="39" spans="1:24" customHeight="1" ht="18" s="48" customFormat="1">
      <c r="A39" s="132" t="str">
        <f>A38+1</f>
        <v>0</v>
      </c>
      <c r="B39" s="83" t="s">
        <v>327</v>
      </c>
      <c r="C39" s="84" t="s">
        <v>44</v>
      </c>
      <c r="D39" s="85">
        <v>42311</v>
      </c>
      <c r="E39" s="85" t="s">
        <v>32</v>
      </c>
      <c r="F39" s="83" t="s">
        <v>328</v>
      </c>
      <c r="G39" s="84" t="s">
        <v>216</v>
      </c>
      <c r="H39" s="84" t="s">
        <v>29</v>
      </c>
      <c r="I39" s="84" t="s">
        <v>30</v>
      </c>
      <c r="J39" s="83" t="s">
        <v>328</v>
      </c>
      <c r="K39" s="147">
        <v>96</v>
      </c>
      <c r="L39" s="160" t="str">
        <f>SUM(M39:O39)</f>
        <v>0</v>
      </c>
      <c r="M39" s="161"/>
      <c r="N39" s="161">
        <v>1</v>
      </c>
      <c r="O39" s="161"/>
      <c r="P39" s="161"/>
      <c r="Q39" s="161"/>
      <c r="R39" s="161"/>
      <c r="S39" s="161"/>
      <c r="T39" s="161">
        <v>1</v>
      </c>
      <c r="U39" s="46">
        <v>5</v>
      </c>
      <c r="V39" s="45" t="str">
        <f>L39*U39*1390*10%</f>
        <v>0</v>
      </c>
      <c r="W39" s="47" t="str">
        <f>W38</f>
        <v>0</v>
      </c>
    </row>
    <row r="40" spans="1:24" customHeight="1" ht="18" s="48" customFormat="1">
      <c r="A40" s="132" t="str">
        <f>A39+1</f>
        <v>0</v>
      </c>
      <c r="B40" s="83" t="s">
        <v>329</v>
      </c>
      <c r="C40" s="84" t="s">
        <v>44</v>
      </c>
      <c r="D40" s="85">
        <v>42132</v>
      </c>
      <c r="E40" s="85" t="s">
        <v>26</v>
      </c>
      <c r="F40" s="83" t="s">
        <v>330</v>
      </c>
      <c r="G40" s="84" t="s">
        <v>38</v>
      </c>
      <c r="H40" s="84" t="s">
        <v>29</v>
      </c>
      <c r="I40" s="84" t="s">
        <v>30</v>
      </c>
      <c r="J40" s="83" t="s">
        <v>330</v>
      </c>
      <c r="K40" s="145">
        <v>640206068</v>
      </c>
      <c r="L40" s="160" t="str">
        <f>SUM(M40:O40)</f>
        <v>0</v>
      </c>
      <c r="M40" s="161"/>
      <c r="N40" s="161">
        <v>1</v>
      </c>
      <c r="O40" s="161"/>
      <c r="P40" s="161">
        <v>1</v>
      </c>
      <c r="Q40" s="161"/>
      <c r="R40" s="161"/>
      <c r="S40" s="161"/>
      <c r="T40" s="161"/>
      <c r="U40" s="46">
        <v>5</v>
      </c>
      <c r="V40" s="45" t="str">
        <f>L40*U40*1390*10%</f>
        <v>0</v>
      </c>
      <c r="W40" s="47" t="str">
        <f>W39</f>
        <v>0</v>
      </c>
    </row>
    <row r="41" spans="1:24" customHeight="1" ht="18" s="48" customFormat="1">
      <c r="A41" s="132" t="str">
        <f>A40+1</f>
        <v>0</v>
      </c>
      <c r="B41" s="83" t="s">
        <v>331</v>
      </c>
      <c r="C41" s="84" t="s">
        <v>44</v>
      </c>
      <c r="D41" s="85">
        <v>42205</v>
      </c>
      <c r="E41" s="85" t="s">
        <v>26</v>
      </c>
      <c r="F41" s="83" t="s">
        <v>221</v>
      </c>
      <c r="G41" s="84" t="s">
        <v>38</v>
      </c>
      <c r="H41" s="84" t="s">
        <v>29</v>
      </c>
      <c r="I41" s="84" t="s">
        <v>30</v>
      </c>
      <c r="J41" s="83" t="s">
        <v>221</v>
      </c>
      <c r="K41" s="145" t="s">
        <v>222</v>
      </c>
      <c r="L41" s="160" t="str">
        <f>SUM(M41:O41)</f>
        <v>0</v>
      </c>
      <c r="M41" s="161"/>
      <c r="N41" s="161">
        <v>1</v>
      </c>
      <c r="O41" s="161"/>
      <c r="P41" s="161">
        <v>1</v>
      </c>
      <c r="Q41" s="161"/>
      <c r="R41" s="161"/>
      <c r="S41" s="161"/>
      <c r="T41" s="161"/>
      <c r="U41" s="46">
        <v>5</v>
      </c>
      <c r="V41" s="45" t="str">
        <f>L41*U41*1390*10%</f>
        <v>0</v>
      </c>
      <c r="W41" s="47" t="str">
        <f>W40</f>
        <v>0</v>
      </c>
    </row>
    <row r="42" spans="1:24" customHeight="1" ht="18" s="48" customFormat="1">
      <c r="A42" s="132" t="str">
        <f>A41+1</f>
        <v>0</v>
      </c>
      <c r="B42" s="83" t="s">
        <v>332</v>
      </c>
      <c r="C42" s="84" t="s">
        <v>44</v>
      </c>
      <c r="D42" s="85">
        <v>42272</v>
      </c>
      <c r="E42" s="85" t="s">
        <v>26</v>
      </c>
      <c r="F42" s="83" t="s">
        <v>333</v>
      </c>
      <c r="G42" s="84" t="s">
        <v>28</v>
      </c>
      <c r="H42" s="84" t="s">
        <v>29</v>
      </c>
      <c r="I42" s="84" t="s">
        <v>30</v>
      </c>
      <c r="J42" s="83" t="s">
        <v>334</v>
      </c>
      <c r="K42" s="145">
        <v>640151873</v>
      </c>
      <c r="L42" s="160" t="str">
        <f>SUM(M42:O42)</f>
        <v>0</v>
      </c>
      <c r="M42" s="161"/>
      <c r="N42" s="161">
        <v>1</v>
      </c>
      <c r="O42" s="161"/>
      <c r="P42" s="161">
        <v>1</v>
      </c>
      <c r="Q42" s="161"/>
      <c r="R42" s="161"/>
      <c r="S42" s="161"/>
      <c r="T42" s="161"/>
      <c r="U42" s="46">
        <v>5</v>
      </c>
      <c r="V42" s="45" t="str">
        <f>L42*U42*1390*10%</f>
        <v>0</v>
      </c>
      <c r="W42" s="47" t="str">
        <f>W41</f>
        <v>0</v>
      </c>
    </row>
    <row r="43" spans="1:24" customHeight="1" ht="18" s="48" customFormat="1">
      <c r="A43" s="132" t="str">
        <f>A42+1</f>
        <v>0</v>
      </c>
      <c r="B43" s="83" t="s">
        <v>335</v>
      </c>
      <c r="C43" s="84" t="s">
        <v>44</v>
      </c>
      <c r="D43" s="85">
        <v>42118</v>
      </c>
      <c r="E43" s="85" t="s">
        <v>32</v>
      </c>
      <c r="F43" s="83" t="s">
        <v>336</v>
      </c>
      <c r="G43" s="84" t="s">
        <v>38</v>
      </c>
      <c r="H43" s="84" t="s">
        <v>29</v>
      </c>
      <c r="I43" s="84" t="s">
        <v>30</v>
      </c>
      <c r="J43" s="83" t="s">
        <v>337</v>
      </c>
      <c r="K43" s="145">
        <v>640186058</v>
      </c>
      <c r="L43" s="160" t="str">
        <f>SUM(M43:O43)</f>
        <v>0</v>
      </c>
      <c r="M43" s="161"/>
      <c r="N43" s="161">
        <v>1</v>
      </c>
      <c r="O43" s="161"/>
      <c r="P43" s="161">
        <v>1</v>
      </c>
      <c r="Q43" s="161"/>
      <c r="R43" s="161"/>
      <c r="S43" s="161"/>
      <c r="T43" s="161"/>
      <c r="U43" s="46">
        <v>5</v>
      </c>
      <c r="V43" s="45" t="str">
        <f>L43*U43*1390*10%</f>
        <v>0</v>
      </c>
      <c r="W43" s="47" t="str">
        <f>W42</f>
        <v>0</v>
      </c>
    </row>
    <row r="44" spans="1:24" customHeight="1" ht="18" s="48" customFormat="1">
      <c r="A44" s="132" t="str">
        <f>A43+1</f>
        <v>0</v>
      </c>
      <c r="B44" s="83" t="s">
        <v>338</v>
      </c>
      <c r="C44" s="84" t="s">
        <v>339</v>
      </c>
      <c r="D44" s="85">
        <v>42177</v>
      </c>
      <c r="E44" s="85" t="s">
        <v>26</v>
      </c>
      <c r="F44" s="83" t="s">
        <v>340</v>
      </c>
      <c r="G44" s="84" t="s">
        <v>341</v>
      </c>
      <c r="H44" s="84" t="s">
        <v>29</v>
      </c>
      <c r="I44" s="84" t="s">
        <v>30</v>
      </c>
      <c r="J44" s="83" t="s">
        <v>340</v>
      </c>
      <c r="K44" s="147">
        <v>7</v>
      </c>
      <c r="L44" s="160" t="str">
        <f>SUM(M44:O44)</f>
        <v>0</v>
      </c>
      <c r="M44" s="161"/>
      <c r="N44" s="161">
        <v>1</v>
      </c>
      <c r="O44" s="161"/>
      <c r="P44" s="161"/>
      <c r="Q44" s="161"/>
      <c r="R44" s="161"/>
      <c r="S44" s="161"/>
      <c r="T44" s="161">
        <v>1</v>
      </c>
      <c r="U44" s="46">
        <v>5</v>
      </c>
      <c r="V44" s="45" t="str">
        <f>L44*U44*1390*10%</f>
        <v>0</v>
      </c>
      <c r="W44" s="47" t="str">
        <f>W43</f>
        <v>0</v>
      </c>
    </row>
    <row r="45" spans="1:24" customHeight="1" ht="18" s="48" customFormat="1">
      <c r="A45" s="132" t="str">
        <f>A44+1</f>
        <v>0</v>
      </c>
      <c r="B45" s="83" t="s">
        <v>342</v>
      </c>
      <c r="C45" s="84" t="s">
        <v>339</v>
      </c>
      <c r="D45" s="85">
        <v>42178</v>
      </c>
      <c r="E45" s="85" t="s">
        <v>26</v>
      </c>
      <c r="F45" s="83" t="s">
        <v>166</v>
      </c>
      <c r="G45" s="84" t="s">
        <v>341</v>
      </c>
      <c r="H45" s="84" t="s">
        <v>29</v>
      </c>
      <c r="I45" s="84" t="s">
        <v>30</v>
      </c>
      <c r="J45" s="83" t="s">
        <v>343</v>
      </c>
      <c r="K45" s="154" t="s">
        <v>344</v>
      </c>
      <c r="L45" s="160" t="str">
        <f>SUM(M45:O45)</f>
        <v>0</v>
      </c>
      <c r="M45" s="161"/>
      <c r="N45" s="161">
        <v>1</v>
      </c>
      <c r="O45" s="161"/>
      <c r="P45" s="161"/>
      <c r="Q45" s="161"/>
      <c r="R45" s="161"/>
      <c r="S45" s="161"/>
      <c r="T45" s="161">
        <v>1</v>
      </c>
      <c r="U45" s="46">
        <v>5</v>
      </c>
      <c r="V45" s="45" t="str">
        <f>L45*U45*1390*10%</f>
        <v>0</v>
      </c>
      <c r="W45" s="47" t="str">
        <f>W44</f>
        <v>0</v>
      </c>
    </row>
    <row r="46" spans="1:24" customHeight="1" ht="18" s="48" customFormat="1">
      <c r="A46" s="132" t="str">
        <f>A45+1</f>
        <v>0</v>
      </c>
      <c r="B46" s="83" t="s">
        <v>345</v>
      </c>
      <c r="C46" s="84" t="s">
        <v>339</v>
      </c>
      <c r="D46" s="85">
        <v>42178</v>
      </c>
      <c r="E46" s="85" t="s">
        <v>26</v>
      </c>
      <c r="F46" s="83" t="s">
        <v>166</v>
      </c>
      <c r="G46" s="84" t="s">
        <v>341</v>
      </c>
      <c r="H46" s="84" t="s">
        <v>29</v>
      </c>
      <c r="I46" s="84" t="s">
        <v>30</v>
      </c>
      <c r="J46" s="83" t="s">
        <v>343</v>
      </c>
      <c r="K46" s="154" t="s">
        <v>344</v>
      </c>
      <c r="L46" s="160" t="str">
        <f>SUM(M46:O46)</f>
        <v>0</v>
      </c>
      <c r="M46" s="161"/>
      <c r="N46" s="161">
        <v>1</v>
      </c>
      <c r="O46" s="161"/>
      <c r="P46" s="161"/>
      <c r="Q46" s="161"/>
      <c r="R46" s="161"/>
      <c r="S46" s="161"/>
      <c r="T46" s="161">
        <v>1</v>
      </c>
      <c r="U46" s="46">
        <v>5</v>
      </c>
      <c r="V46" s="45" t="str">
        <f>L46*U46*1390*10%</f>
        <v>0</v>
      </c>
      <c r="W46" s="47" t="str">
        <f>W45</f>
        <v>0</v>
      </c>
    </row>
    <row r="47" spans="1:24" customHeight="1" ht="18" s="48" customFormat="1">
      <c r="A47" s="132" t="str">
        <f>A46+1</f>
        <v>0</v>
      </c>
      <c r="B47" s="83" t="s">
        <v>346</v>
      </c>
      <c r="C47" s="84" t="s">
        <v>339</v>
      </c>
      <c r="D47" s="85">
        <v>42329</v>
      </c>
      <c r="E47" s="85" t="s">
        <v>32</v>
      </c>
      <c r="F47" s="83" t="s">
        <v>347</v>
      </c>
      <c r="G47" s="84" t="s">
        <v>115</v>
      </c>
      <c r="H47" s="84" t="s">
        <v>29</v>
      </c>
      <c r="I47" s="84" t="s">
        <v>30</v>
      </c>
      <c r="J47" s="83" t="s">
        <v>348</v>
      </c>
      <c r="K47" s="147">
        <v>14</v>
      </c>
      <c r="L47" s="160" t="str">
        <f>SUM(M47:O47)</f>
        <v>0</v>
      </c>
      <c r="M47" s="161"/>
      <c r="N47" s="161">
        <v>1</v>
      </c>
      <c r="O47" s="161"/>
      <c r="P47" s="161"/>
      <c r="Q47" s="161"/>
      <c r="R47" s="161"/>
      <c r="S47" s="161"/>
      <c r="T47" s="161">
        <v>1</v>
      </c>
      <c r="U47" s="46">
        <v>5</v>
      </c>
      <c r="V47" s="45" t="str">
        <f>L47*U47*1390*10%</f>
        <v>0</v>
      </c>
      <c r="W47" s="47" t="str">
        <f>W46</f>
        <v>0</v>
      </c>
    </row>
    <row r="48" spans="1:24" customHeight="1" ht="18" s="48" customFormat="1">
      <c r="A48" s="132" t="str">
        <f>A47+1</f>
        <v>0</v>
      </c>
      <c r="B48" s="83" t="s">
        <v>349</v>
      </c>
      <c r="C48" s="84" t="s">
        <v>339</v>
      </c>
      <c r="D48" s="85">
        <v>42346</v>
      </c>
      <c r="E48" s="85" t="s">
        <v>32</v>
      </c>
      <c r="F48" s="83" t="s">
        <v>350</v>
      </c>
      <c r="G48" s="84" t="s">
        <v>341</v>
      </c>
      <c r="H48" s="84" t="s">
        <v>29</v>
      </c>
      <c r="I48" s="84" t="s">
        <v>30</v>
      </c>
      <c r="J48" s="83" t="s">
        <v>350</v>
      </c>
      <c r="K48" s="154" t="s">
        <v>101</v>
      </c>
      <c r="L48" s="160" t="str">
        <f>SUM(M48:O48)</f>
        <v>0</v>
      </c>
      <c r="M48" s="161"/>
      <c r="N48" s="161">
        <v>1</v>
      </c>
      <c r="O48" s="161"/>
      <c r="P48" s="161"/>
      <c r="Q48" s="161"/>
      <c r="R48" s="161"/>
      <c r="S48" s="161"/>
      <c r="T48" s="161">
        <v>1</v>
      </c>
      <c r="U48" s="46">
        <v>5</v>
      </c>
      <c r="V48" s="45" t="str">
        <f>L48*U48*1390*10%</f>
        <v>0</v>
      </c>
      <c r="W48" s="47" t="str">
        <f>W47</f>
        <v>0</v>
      </c>
    </row>
    <row r="49" spans="1:24" customHeight="1" ht="18" s="48" customFormat="1">
      <c r="A49" s="132" t="str">
        <f>A48+1</f>
        <v>0</v>
      </c>
      <c r="B49" s="83" t="s">
        <v>351</v>
      </c>
      <c r="C49" s="84" t="s">
        <v>339</v>
      </c>
      <c r="D49" s="85">
        <v>42289</v>
      </c>
      <c r="E49" s="85" t="s">
        <v>26</v>
      </c>
      <c r="F49" s="83" t="s">
        <v>352</v>
      </c>
      <c r="G49" s="84" t="s">
        <v>115</v>
      </c>
      <c r="H49" s="84" t="s">
        <v>29</v>
      </c>
      <c r="I49" s="84" t="s">
        <v>30</v>
      </c>
      <c r="J49" s="83" t="s">
        <v>352</v>
      </c>
      <c r="K49" s="145">
        <v>640168402</v>
      </c>
      <c r="L49" s="160" t="str">
        <f>SUM(M49:O49)</f>
        <v>0</v>
      </c>
      <c r="M49" s="161"/>
      <c r="N49" s="161">
        <v>1</v>
      </c>
      <c r="O49" s="161"/>
      <c r="P49" s="161">
        <v>1</v>
      </c>
      <c r="Q49" s="161"/>
      <c r="R49" s="161"/>
      <c r="S49" s="161"/>
      <c r="T49" s="161"/>
      <c r="U49" s="46">
        <v>5</v>
      </c>
      <c r="V49" s="45" t="str">
        <f>L49*U49*1390*10%</f>
        <v>0</v>
      </c>
      <c r="W49" s="47" t="str">
        <f>W48</f>
        <v>0</v>
      </c>
    </row>
    <row r="50" spans="1:24" customHeight="1" ht="18" s="48" customFormat="1">
      <c r="A50" s="132" t="str">
        <f>A49+1</f>
        <v>0</v>
      </c>
      <c r="B50" s="83" t="s">
        <v>353</v>
      </c>
      <c r="C50" s="84" t="s">
        <v>339</v>
      </c>
      <c r="D50" s="85">
        <v>42223</v>
      </c>
      <c r="E50" s="85" t="s">
        <v>26</v>
      </c>
      <c r="F50" s="83" t="s">
        <v>354</v>
      </c>
      <c r="G50" s="84" t="s">
        <v>115</v>
      </c>
      <c r="H50" s="84" t="s">
        <v>29</v>
      </c>
      <c r="I50" s="84" t="s">
        <v>30</v>
      </c>
      <c r="J50" s="83" t="s">
        <v>355</v>
      </c>
      <c r="K50" s="145">
        <v>640170126</v>
      </c>
      <c r="L50" s="160" t="str">
        <f>SUM(M50:O50)</f>
        <v>0</v>
      </c>
      <c r="M50" s="161"/>
      <c r="N50" s="161">
        <v>1</v>
      </c>
      <c r="O50" s="161"/>
      <c r="P50" s="161">
        <v>1</v>
      </c>
      <c r="Q50" s="161"/>
      <c r="R50" s="161"/>
      <c r="S50" s="161"/>
      <c r="T50" s="161"/>
      <c r="U50" s="46">
        <v>5</v>
      </c>
      <c r="V50" s="45" t="str">
        <f>L50*U50*1390*10%</f>
        <v>0</v>
      </c>
      <c r="W50" s="47" t="str">
        <f>W49</f>
        <v>0</v>
      </c>
    </row>
    <row r="51" spans="1:24" customHeight="1" ht="18" s="48" customFormat="1">
      <c r="A51" s="132" t="str">
        <f>A50+1</f>
        <v>0</v>
      </c>
      <c r="B51" s="83" t="s">
        <v>356</v>
      </c>
      <c r="C51" s="84" t="s">
        <v>339</v>
      </c>
      <c r="D51" s="85">
        <v>42330</v>
      </c>
      <c r="E51" s="85" t="s">
        <v>26</v>
      </c>
      <c r="F51" s="83" t="s">
        <v>357</v>
      </c>
      <c r="G51" s="84" t="s">
        <v>115</v>
      </c>
      <c r="H51" s="84" t="s">
        <v>29</v>
      </c>
      <c r="I51" s="84" t="s">
        <v>30</v>
      </c>
      <c r="J51" s="83" t="s">
        <v>358</v>
      </c>
      <c r="K51" s="145">
        <v>640183315</v>
      </c>
      <c r="L51" s="160" t="str">
        <f>SUM(M51:O51)</f>
        <v>0</v>
      </c>
      <c r="M51" s="161"/>
      <c r="N51" s="161">
        <v>1</v>
      </c>
      <c r="O51" s="161"/>
      <c r="P51" s="161">
        <v>1</v>
      </c>
      <c r="Q51" s="161"/>
      <c r="R51" s="161"/>
      <c r="S51" s="161"/>
      <c r="T51" s="161"/>
      <c r="U51" s="46">
        <v>5</v>
      </c>
      <c r="V51" s="45" t="str">
        <f>L51*U51*1390*10%</f>
        <v>0</v>
      </c>
      <c r="W51" s="47" t="str">
        <f>W50</f>
        <v>0</v>
      </c>
    </row>
    <row r="52" spans="1:24" customHeight="1" ht="18" s="48" customFormat="1">
      <c r="A52" s="132" t="str">
        <f>A51+1</f>
        <v>0</v>
      </c>
      <c r="B52" s="83" t="s">
        <v>359</v>
      </c>
      <c r="C52" s="84" t="s">
        <v>339</v>
      </c>
      <c r="D52" s="85">
        <v>42242</v>
      </c>
      <c r="E52" s="85" t="s">
        <v>26</v>
      </c>
      <c r="F52" s="83" t="s">
        <v>360</v>
      </c>
      <c r="G52" s="84" t="s">
        <v>115</v>
      </c>
      <c r="H52" s="84" t="s">
        <v>29</v>
      </c>
      <c r="I52" s="84" t="s">
        <v>30</v>
      </c>
      <c r="J52" s="83" t="s">
        <v>360</v>
      </c>
      <c r="K52" s="145">
        <v>640119740</v>
      </c>
      <c r="L52" s="160" t="str">
        <f>SUM(M52:O52)</f>
        <v>0</v>
      </c>
      <c r="M52" s="161"/>
      <c r="N52" s="161">
        <v>1</v>
      </c>
      <c r="O52" s="161"/>
      <c r="P52" s="161">
        <v>1</v>
      </c>
      <c r="Q52" s="161"/>
      <c r="R52" s="161"/>
      <c r="S52" s="161"/>
      <c r="T52" s="161"/>
      <c r="U52" s="46">
        <v>5</v>
      </c>
      <c r="V52" s="45" t="str">
        <f>L52*U52*1390*10%</f>
        <v>0</v>
      </c>
      <c r="W52" s="47" t="str">
        <f>W51</f>
        <v>0</v>
      </c>
    </row>
    <row r="53" spans="1:24" customHeight="1" ht="18" s="48" customFormat="1">
      <c r="A53" s="132" t="str">
        <f>A52+1</f>
        <v>0</v>
      </c>
      <c r="B53" s="83" t="s">
        <v>361</v>
      </c>
      <c r="C53" s="84" t="s">
        <v>339</v>
      </c>
      <c r="D53" s="85">
        <v>42050</v>
      </c>
      <c r="E53" s="85" t="s">
        <v>72</v>
      </c>
      <c r="F53" s="83" t="s">
        <v>362</v>
      </c>
      <c r="G53" s="84" t="s">
        <v>115</v>
      </c>
      <c r="H53" s="84" t="s">
        <v>29</v>
      </c>
      <c r="I53" s="84" t="s">
        <v>30</v>
      </c>
      <c r="J53" s="83" t="s">
        <v>363</v>
      </c>
      <c r="K53" s="145">
        <v>640216745</v>
      </c>
      <c r="L53" s="160" t="str">
        <f>SUM(M53:O53)</f>
        <v>0</v>
      </c>
      <c r="M53" s="161"/>
      <c r="N53" s="161">
        <v>1</v>
      </c>
      <c r="O53" s="161"/>
      <c r="P53" s="161">
        <v>1</v>
      </c>
      <c r="Q53" s="161"/>
      <c r="R53" s="161"/>
      <c r="S53" s="161"/>
      <c r="T53" s="161"/>
      <c r="U53" s="46">
        <v>5</v>
      </c>
      <c r="V53" s="45" t="str">
        <f>L53*U53*1390*10%</f>
        <v>0</v>
      </c>
      <c r="W53" s="47" t="str">
        <f>W52</f>
        <v>0</v>
      </c>
    </row>
    <row r="54" spans="1:24" customHeight="1" ht="18" s="48" customFormat="1">
      <c r="A54" s="132" t="str">
        <f>A53+1</f>
        <v>0</v>
      </c>
      <c r="B54" s="83" t="s">
        <v>364</v>
      </c>
      <c r="C54" s="84" t="s">
        <v>339</v>
      </c>
      <c r="D54" s="85">
        <v>42166</v>
      </c>
      <c r="E54" s="85" t="s">
        <v>26</v>
      </c>
      <c r="F54" s="83" t="s">
        <v>365</v>
      </c>
      <c r="G54" s="84" t="s">
        <v>38</v>
      </c>
      <c r="H54" s="84" t="s">
        <v>29</v>
      </c>
      <c r="I54" s="84" t="s">
        <v>30</v>
      </c>
      <c r="J54" s="83" t="s">
        <v>366</v>
      </c>
      <c r="K54" s="145">
        <v>640250501</v>
      </c>
      <c r="L54" s="160" t="str">
        <f>SUM(M54:O54)</f>
        <v>0</v>
      </c>
      <c r="M54" s="161"/>
      <c r="N54" s="161">
        <v>1</v>
      </c>
      <c r="O54" s="161"/>
      <c r="P54" s="161">
        <v>1</v>
      </c>
      <c r="Q54" s="161"/>
      <c r="R54" s="161"/>
      <c r="S54" s="161"/>
      <c r="T54" s="161"/>
      <c r="U54" s="46">
        <v>5</v>
      </c>
      <c r="V54" s="45" t="str">
        <f>L54*U54*1390*10%</f>
        <v>0</v>
      </c>
      <c r="W54" s="47" t="str">
        <f>W53</f>
        <v>0</v>
      </c>
    </row>
    <row r="55" spans="1:24" customHeight="1" ht="18" s="48" customFormat="1">
      <c r="A55" s="132" t="str">
        <f>A54+1</f>
        <v>0</v>
      </c>
      <c r="B55" s="83" t="s">
        <v>367</v>
      </c>
      <c r="C55" s="84" t="s">
        <v>339</v>
      </c>
      <c r="D55" s="85">
        <v>42199</v>
      </c>
      <c r="E55" s="85" t="s">
        <v>26</v>
      </c>
      <c r="F55" s="83" t="s">
        <v>368</v>
      </c>
      <c r="G55" s="84" t="s">
        <v>115</v>
      </c>
      <c r="H55" s="84" t="s">
        <v>29</v>
      </c>
      <c r="I55" s="84" t="s">
        <v>30</v>
      </c>
      <c r="J55" s="83" t="s">
        <v>368</v>
      </c>
      <c r="K55" s="145">
        <v>640119410</v>
      </c>
      <c r="L55" s="160" t="str">
        <f>SUM(M55:O55)</f>
        <v>0</v>
      </c>
      <c r="M55" s="161"/>
      <c r="N55" s="161">
        <v>1</v>
      </c>
      <c r="O55" s="161"/>
      <c r="P55" s="161">
        <v>1</v>
      </c>
      <c r="Q55" s="161"/>
      <c r="R55" s="161"/>
      <c r="S55" s="161"/>
      <c r="T55" s="161"/>
      <c r="U55" s="46">
        <v>5</v>
      </c>
      <c r="V55" s="45" t="str">
        <f>L55*U55*1390*10%</f>
        <v>0</v>
      </c>
      <c r="W55" s="47" t="str">
        <f>W54</f>
        <v>0</v>
      </c>
    </row>
    <row r="56" spans="1:24" customHeight="1" ht="18" s="48" customFormat="1">
      <c r="A56" s="132" t="str">
        <f>A55+1</f>
        <v>0</v>
      </c>
      <c r="B56" s="83" t="s">
        <v>369</v>
      </c>
      <c r="C56" s="84" t="s">
        <v>339</v>
      </c>
      <c r="D56" s="85">
        <v>42218</v>
      </c>
      <c r="E56" s="85" t="s">
        <v>32</v>
      </c>
      <c r="F56" s="83" t="s">
        <v>370</v>
      </c>
      <c r="G56" s="84" t="s">
        <v>38</v>
      </c>
      <c r="H56" s="84" t="s">
        <v>29</v>
      </c>
      <c r="I56" s="84" t="s">
        <v>30</v>
      </c>
      <c r="J56" s="83" t="s">
        <v>371</v>
      </c>
      <c r="K56" s="145">
        <v>640168439</v>
      </c>
      <c r="L56" s="160" t="str">
        <f>SUM(M56:O56)</f>
        <v>0</v>
      </c>
      <c r="M56" s="161"/>
      <c r="N56" s="161">
        <v>1</v>
      </c>
      <c r="O56" s="161"/>
      <c r="P56" s="161">
        <v>1</v>
      </c>
      <c r="Q56" s="161"/>
      <c r="R56" s="161"/>
      <c r="S56" s="161"/>
      <c r="T56" s="161"/>
      <c r="U56" s="46">
        <v>5</v>
      </c>
      <c r="V56" s="45" t="str">
        <f>L56*U56*1390*10%</f>
        <v>0</v>
      </c>
      <c r="W56" s="47" t="str">
        <f>W55</f>
        <v>0</v>
      </c>
    </row>
    <row r="57" spans="1:24" customHeight="1" ht="18" s="48" customFormat="1">
      <c r="A57" s="132" t="str">
        <f>A56+1</f>
        <v>0</v>
      </c>
      <c r="B57" s="83" t="s">
        <v>372</v>
      </c>
      <c r="C57" s="84" t="s">
        <v>339</v>
      </c>
      <c r="D57" s="85">
        <v>42320</v>
      </c>
      <c r="E57" s="85" t="s">
        <v>32</v>
      </c>
      <c r="F57" s="83" t="s">
        <v>373</v>
      </c>
      <c r="G57" s="84" t="s">
        <v>115</v>
      </c>
      <c r="H57" s="84" t="s">
        <v>29</v>
      </c>
      <c r="I57" s="84" t="s">
        <v>30</v>
      </c>
      <c r="J57" s="83" t="s">
        <v>373</v>
      </c>
      <c r="K57" s="145" t="s">
        <v>374</v>
      </c>
      <c r="L57" s="160" t="str">
        <f>SUM(M57:O57)</f>
        <v>0</v>
      </c>
      <c r="M57" s="161"/>
      <c r="N57" s="161">
        <v>1</v>
      </c>
      <c r="O57" s="161"/>
      <c r="P57" s="161">
        <v>1</v>
      </c>
      <c r="Q57" s="161"/>
      <c r="R57" s="161"/>
      <c r="S57" s="161"/>
      <c r="T57" s="161"/>
      <c r="U57" s="46">
        <v>5</v>
      </c>
      <c r="V57" s="45" t="str">
        <f>L57*U57*1390*10%</f>
        <v>0</v>
      </c>
      <c r="W57" s="47" t="str">
        <f>W56</f>
        <v>0</v>
      </c>
    </row>
    <row r="58" spans="1:24" customHeight="1" ht="18" s="48" customFormat="1">
      <c r="A58" s="132" t="str">
        <f>A57+1</f>
        <v>0</v>
      </c>
      <c r="B58" s="83" t="s">
        <v>375</v>
      </c>
      <c r="C58" s="84" t="s">
        <v>339</v>
      </c>
      <c r="D58" s="85">
        <v>42226</v>
      </c>
      <c r="E58" s="85" t="s">
        <v>32</v>
      </c>
      <c r="F58" s="83" t="s">
        <v>376</v>
      </c>
      <c r="G58" s="84" t="s">
        <v>115</v>
      </c>
      <c r="H58" s="84" t="s">
        <v>29</v>
      </c>
      <c r="I58" s="84" t="s">
        <v>30</v>
      </c>
      <c r="J58" s="83" t="s">
        <v>377</v>
      </c>
      <c r="K58" s="145">
        <v>640054013</v>
      </c>
      <c r="L58" s="160" t="str">
        <f>SUM(M58:O58)</f>
        <v>0</v>
      </c>
      <c r="M58" s="161"/>
      <c r="N58" s="161">
        <v>1</v>
      </c>
      <c r="O58" s="161"/>
      <c r="P58" s="161">
        <v>1</v>
      </c>
      <c r="Q58" s="161"/>
      <c r="R58" s="161"/>
      <c r="S58" s="161"/>
      <c r="T58" s="161"/>
      <c r="U58" s="46">
        <v>5</v>
      </c>
      <c r="V58" s="45" t="str">
        <f>L58*U58*1390*10%</f>
        <v>0</v>
      </c>
      <c r="W58" s="47" t="str">
        <f>W57</f>
        <v>0</v>
      </c>
    </row>
    <row r="59" spans="1:24" customHeight="1" ht="18" s="48" customFormat="1">
      <c r="A59" s="132" t="str">
        <f>A58+1</f>
        <v>0</v>
      </c>
      <c r="B59" s="83" t="s">
        <v>46</v>
      </c>
      <c r="C59" s="84" t="s">
        <v>47</v>
      </c>
      <c r="D59" s="85">
        <v>41996</v>
      </c>
      <c r="E59" s="85" t="s">
        <v>32</v>
      </c>
      <c r="F59" s="83" t="s">
        <v>48</v>
      </c>
      <c r="G59" s="84" t="s">
        <v>49</v>
      </c>
      <c r="H59" s="84" t="s">
        <v>29</v>
      </c>
      <c r="I59" s="84" t="s">
        <v>30</v>
      </c>
      <c r="J59" s="83" t="s">
        <v>48</v>
      </c>
      <c r="K59" s="137">
        <v>38</v>
      </c>
      <c r="L59" s="160" t="str">
        <f>SUM(M59:O59)</f>
        <v>0</v>
      </c>
      <c r="M59" s="161"/>
      <c r="N59" s="161"/>
      <c r="O59" s="161">
        <v>1</v>
      </c>
      <c r="P59" s="161"/>
      <c r="Q59" s="161"/>
      <c r="R59" s="161">
        <v>1</v>
      </c>
      <c r="S59" s="161"/>
      <c r="T59" s="161"/>
      <c r="U59" s="46">
        <v>5</v>
      </c>
      <c r="V59" s="45" t="str">
        <f>L59*U59*1390*10%</f>
        <v>0</v>
      </c>
      <c r="W59" s="47" t="str">
        <f>W58</f>
        <v>0</v>
      </c>
    </row>
    <row r="60" spans="1:24" customHeight="1" ht="18" s="48" customFormat="1">
      <c r="A60" s="132" t="str">
        <f>A59+1</f>
        <v>0</v>
      </c>
      <c r="B60" s="83" t="s">
        <v>50</v>
      </c>
      <c r="C60" s="84" t="s">
        <v>47</v>
      </c>
      <c r="D60" s="85">
        <v>41903</v>
      </c>
      <c r="E60" s="85" t="s">
        <v>32</v>
      </c>
      <c r="F60" s="83" t="s">
        <v>51</v>
      </c>
      <c r="G60" s="84" t="s">
        <v>52</v>
      </c>
      <c r="H60" s="84" t="s">
        <v>29</v>
      </c>
      <c r="I60" s="84" t="s">
        <v>30</v>
      </c>
      <c r="J60" s="83" t="s">
        <v>51</v>
      </c>
      <c r="K60" s="137">
        <v>43</v>
      </c>
      <c r="L60" s="160" t="str">
        <f>SUM(M60:O60)</f>
        <v>0</v>
      </c>
      <c r="M60" s="161"/>
      <c r="N60" s="161"/>
      <c r="O60" s="161">
        <v>1</v>
      </c>
      <c r="P60" s="161"/>
      <c r="Q60" s="161"/>
      <c r="R60" s="161">
        <v>1</v>
      </c>
      <c r="S60" s="161"/>
      <c r="T60" s="161"/>
      <c r="U60" s="46">
        <v>5</v>
      </c>
      <c r="V60" s="45" t="str">
        <f>L60*U60*1390*10%</f>
        <v>0</v>
      </c>
      <c r="W60" s="47" t="str">
        <f>W59</f>
        <v>0</v>
      </c>
    </row>
    <row r="61" spans="1:24" customHeight="1" ht="18" s="48" customFormat="1">
      <c r="A61" s="132" t="str">
        <f>A60+1</f>
        <v>0</v>
      </c>
      <c r="B61" s="83" t="s">
        <v>378</v>
      </c>
      <c r="C61" s="84" t="s">
        <v>47</v>
      </c>
      <c r="D61" s="85">
        <v>41975</v>
      </c>
      <c r="E61" s="85" t="s">
        <v>26</v>
      </c>
      <c r="F61" s="83" t="s">
        <v>379</v>
      </c>
      <c r="G61" s="84" t="s">
        <v>211</v>
      </c>
      <c r="H61" s="84" t="s">
        <v>29</v>
      </c>
      <c r="I61" s="84" t="s">
        <v>30</v>
      </c>
      <c r="J61" s="83" t="s">
        <v>379</v>
      </c>
      <c r="K61" s="137">
        <v>22</v>
      </c>
      <c r="L61" s="160" t="str">
        <f>SUM(M61:O61)</f>
        <v>0</v>
      </c>
      <c r="M61" s="161"/>
      <c r="N61" s="161"/>
      <c r="O61" s="161">
        <v>1</v>
      </c>
      <c r="P61" s="161"/>
      <c r="Q61" s="161"/>
      <c r="R61" s="161"/>
      <c r="S61" s="161"/>
      <c r="T61" s="161">
        <v>1</v>
      </c>
      <c r="U61" s="46">
        <v>5</v>
      </c>
      <c r="V61" s="45" t="str">
        <f>L61*U61*1390*10%</f>
        <v>0</v>
      </c>
      <c r="W61" s="47" t="str">
        <f>W60</f>
        <v>0</v>
      </c>
    </row>
    <row r="62" spans="1:24" customHeight="1" ht="18" s="48" customFormat="1">
      <c r="A62" s="132" t="str">
        <f>A61+1</f>
        <v>0</v>
      </c>
      <c r="B62" s="83" t="s">
        <v>380</v>
      </c>
      <c r="C62" s="84" t="s">
        <v>47</v>
      </c>
      <c r="D62" s="85">
        <v>41777</v>
      </c>
      <c r="E62" s="85" t="s">
        <v>32</v>
      </c>
      <c r="F62" s="83" t="s">
        <v>381</v>
      </c>
      <c r="G62" s="84" t="s">
        <v>123</v>
      </c>
      <c r="H62" s="84" t="s">
        <v>29</v>
      </c>
      <c r="I62" s="84" t="s">
        <v>30</v>
      </c>
      <c r="J62" s="83" t="s">
        <v>379</v>
      </c>
      <c r="K62" s="137">
        <v>6</v>
      </c>
      <c r="L62" s="160" t="str">
        <f>SUM(M62:O62)</f>
        <v>0</v>
      </c>
      <c r="M62" s="161"/>
      <c r="N62" s="161"/>
      <c r="O62" s="161">
        <v>1</v>
      </c>
      <c r="P62" s="161"/>
      <c r="Q62" s="161"/>
      <c r="R62" s="161"/>
      <c r="S62" s="161"/>
      <c r="T62" s="161">
        <v>1</v>
      </c>
      <c r="U62" s="46">
        <v>5</v>
      </c>
      <c r="V62" s="45" t="str">
        <f>L62*U62*1390*10%</f>
        <v>0</v>
      </c>
      <c r="W62" s="47" t="str">
        <f>W61</f>
        <v>0</v>
      </c>
    </row>
    <row r="63" spans="1:24" customHeight="1" ht="18" s="48" customFormat="1">
      <c r="A63" s="132" t="str">
        <f>A62+1</f>
        <v>0</v>
      </c>
      <c r="B63" s="138" t="s">
        <v>382</v>
      </c>
      <c r="C63" s="84" t="s">
        <v>47</v>
      </c>
      <c r="D63" s="140">
        <v>41941</v>
      </c>
      <c r="E63" s="140" t="s">
        <v>32</v>
      </c>
      <c r="F63" s="141" t="s">
        <v>383</v>
      </c>
      <c r="G63" s="139" t="s">
        <v>52</v>
      </c>
      <c r="H63" s="139" t="s">
        <v>29</v>
      </c>
      <c r="I63" s="139" t="s">
        <v>30</v>
      </c>
      <c r="J63" s="141" t="s">
        <v>384</v>
      </c>
      <c r="K63" s="142">
        <v>65</v>
      </c>
      <c r="L63" s="160" t="str">
        <f>SUM(M63:O63)</f>
        <v>0</v>
      </c>
      <c r="M63" s="161"/>
      <c r="N63" s="161"/>
      <c r="O63" s="161">
        <v>1</v>
      </c>
      <c r="P63" s="161"/>
      <c r="Q63" s="161"/>
      <c r="R63" s="161"/>
      <c r="S63" s="161"/>
      <c r="T63" s="161">
        <v>1</v>
      </c>
      <c r="U63" s="46">
        <v>5</v>
      </c>
      <c r="V63" s="45" t="str">
        <f>L63*U63*1390*10%</f>
        <v>0</v>
      </c>
      <c r="W63" s="47" t="str">
        <f>W62</f>
        <v>0</v>
      </c>
    </row>
    <row r="64" spans="1:24" customHeight="1" ht="18" s="48" customFormat="1">
      <c r="A64" s="132" t="str">
        <f>A63+1</f>
        <v>0</v>
      </c>
      <c r="B64" s="83" t="s">
        <v>385</v>
      </c>
      <c r="C64" s="84" t="s">
        <v>47</v>
      </c>
      <c r="D64" s="85">
        <v>41705</v>
      </c>
      <c r="E64" s="85" t="s">
        <v>26</v>
      </c>
      <c r="F64" s="83" t="s">
        <v>386</v>
      </c>
      <c r="G64" s="84" t="s">
        <v>80</v>
      </c>
      <c r="H64" s="84" t="s">
        <v>29</v>
      </c>
      <c r="I64" s="84" t="s">
        <v>30</v>
      </c>
      <c r="J64" s="83" t="s">
        <v>386</v>
      </c>
      <c r="K64" s="145">
        <v>640197166</v>
      </c>
      <c r="L64" s="160" t="str">
        <f>SUM(M64:O64)</f>
        <v>0</v>
      </c>
      <c r="M64" s="161"/>
      <c r="N64" s="161"/>
      <c r="O64" s="161">
        <v>1</v>
      </c>
      <c r="P64" s="161">
        <v>1</v>
      </c>
      <c r="Q64" s="161"/>
      <c r="R64" s="161"/>
      <c r="S64" s="161"/>
      <c r="T64" s="161"/>
      <c r="U64" s="46">
        <v>5</v>
      </c>
      <c r="V64" s="45" t="str">
        <f>L64*U64*1390*10%</f>
        <v>0</v>
      </c>
      <c r="W64" s="47" t="str">
        <f>W63</f>
        <v>0</v>
      </c>
    </row>
    <row r="65" spans="1:24" customHeight="1" ht="18" s="48" customFormat="1">
      <c r="A65" s="132" t="str">
        <f>A64+1</f>
        <v>0</v>
      </c>
      <c r="B65" s="83" t="s">
        <v>387</v>
      </c>
      <c r="C65" s="84" t="s">
        <v>47</v>
      </c>
      <c r="D65" s="85">
        <v>41895</v>
      </c>
      <c r="E65" s="85" t="s">
        <v>26</v>
      </c>
      <c r="F65" s="83" t="s">
        <v>388</v>
      </c>
      <c r="G65" s="84" t="s">
        <v>80</v>
      </c>
      <c r="H65" s="84" t="s">
        <v>29</v>
      </c>
      <c r="I65" s="84" t="s">
        <v>30</v>
      </c>
      <c r="J65" s="83" t="s">
        <v>389</v>
      </c>
      <c r="K65" s="145">
        <v>640151628</v>
      </c>
      <c r="L65" s="160" t="str">
        <f>SUM(M65:O65)</f>
        <v>0</v>
      </c>
      <c r="M65" s="161"/>
      <c r="N65" s="161"/>
      <c r="O65" s="161">
        <v>1</v>
      </c>
      <c r="P65" s="161">
        <v>1</v>
      </c>
      <c r="Q65" s="161"/>
      <c r="R65" s="161"/>
      <c r="S65" s="161"/>
      <c r="T65" s="161"/>
      <c r="U65" s="46">
        <v>5</v>
      </c>
      <c r="V65" s="45" t="str">
        <f>L65*U65*1390*10%</f>
        <v>0</v>
      </c>
      <c r="W65" s="47" t="str">
        <f>W64</f>
        <v>0</v>
      </c>
    </row>
    <row r="66" spans="1:24" customHeight="1" ht="18" s="48" customFormat="1">
      <c r="A66" s="132" t="str">
        <f>A65+1</f>
        <v>0</v>
      </c>
      <c r="B66" s="83" t="s">
        <v>390</v>
      </c>
      <c r="C66" s="84" t="s">
        <v>47</v>
      </c>
      <c r="D66" s="85">
        <v>42104</v>
      </c>
      <c r="E66" s="85" t="s">
        <v>32</v>
      </c>
      <c r="F66" s="83" t="s">
        <v>391</v>
      </c>
      <c r="G66" s="84" t="s">
        <v>52</v>
      </c>
      <c r="H66" s="84" t="s">
        <v>29</v>
      </c>
      <c r="I66" s="84" t="s">
        <v>30</v>
      </c>
      <c r="J66" s="83" t="s">
        <v>391</v>
      </c>
      <c r="K66" s="145">
        <v>640123711</v>
      </c>
      <c r="L66" s="160" t="str">
        <f>SUM(M66:O66)</f>
        <v>0</v>
      </c>
      <c r="M66" s="161"/>
      <c r="N66" s="161">
        <v>1</v>
      </c>
      <c r="O66" s="161"/>
      <c r="P66" s="161">
        <v>1</v>
      </c>
      <c r="Q66" s="161"/>
      <c r="R66" s="161"/>
      <c r="S66" s="161"/>
      <c r="T66" s="161"/>
      <c r="U66" s="46">
        <v>5</v>
      </c>
      <c r="V66" s="45" t="str">
        <f>L66*U66*1390*10%</f>
        <v>0</v>
      </c>
      <c r="W66" s="47" t="str">
        <f>W65</f>
        <v>0</v>
      </c>
    </row>
    <row r="67" spans="1:24" customHeight="1" ht="18" s="48" customFormat="1">
      <c r="A67" s="132" t="str">
        <f>A66+1</f>
        <v>0</v>
      </c>
      <c r="B67" s="83" t="s">
        <v>392</v>
      </c>
      <c r="C67" s="84" t="s">
        <v>47</v>
      </c>
      <c r="D67" s="85">
        <v>42104</v>
      </c>
      <c r="E67" s="85" t="s">
        <v>32</v>
      </c>
      <c r="F67" s="83" t="s">
        <v>393</v>
      </c>
      <c r="G67" s="84" t="s">
        <v>52</v>
      </c>
      <c r="H67" s="84" t="s">
        <v>29</v>
      </c>
      <c r="I67" s="84" t="s">
        <v>30</v>
      </c>
      <c r="J67" s="83" t="s">
        <v>393</v>
      </c>
      <c r="K67" s="145">
        <v>640186175</v>
      </c>
      <c r="L67" s="160" t="str">
        <f>SUM(M67:O67)</f>
        <v>0</v>
      </c>
      <c r="M67" s="161"/>
      <c r="N67" s="161">
        <v>1</v>
      </c>
      <c r="O67" s="161"/>
      <c r="P67" s="161">
        <v>1</v>
      </c>
      <c r="Q67" s="161"/>
      <c r="R67" s="161"/>
      <c r="S67" s="161"/>
      <c r="T67" s="161"/>
      <c r="U67" s="46">
        <v>5</v>
      </c>
      <c r="V67" s="45" t="str">
        <f>L67*U67*1390*10%</f>
        <v>0</v>
      </c>
      <c r="W67" s="47" t="str">
        <f>W66</f>
        <v>0</v>
      </c>
    </row>
    <row r="68" spans="1:24" customHeight="1" ht="18" s="48" customFormat="1">
      <c r="A68" s="132" t="str">
        <f>A67+1</f>
        <v>0</v>
      </c>
      <c r="B68" s="83" t="s">
        <v>394</v>
      </c>
      <c r="C68" s="84" t="s">
        <v>47</v>
      </c>
      <c r="D68" s="85">
        <v>42065</v>
      </c>
      <c r="E68" s="85" t="s">
        <v>32</v>
      </c>
      <c r="F68" s="83" t="s">
        <v>395</v>
      </c>
      <c r="G68" s="84" t="s">
        <v>52</v>
      </c>
      <c r="H68" s="84" t="s">
        <v>29</v>
      </c>
      <c r="I68" s="84" t="s">
        <v>30</v>
      </c>
      <c r="J68" s="83" t="s">
        <v>395</v>
      </c>
      <c r="K68" s="145">
        <v>640250560</v>
      </c>
      <c r="L68" s="160" t="str">
        <f>SUM(M68:O68)</f>
        <v>0</v>
      </c>
      <c r="M68" s="161"/>
      <c r="N68" s="161">
        <v>1</v>
      </c>
      <c r="O68" s="161"/>
      <c r="P68" s="161">
        <v>1</v>
      </c>
      <c r="Q68" s="161"/>
      <c r="R68" s="161"/>
      <c r="S68" s="161"/>
      <c r="T68" s="161"/>
      <c r="U68" s="46">
        <v>5</v>
      </c>
      <c r="V68" s="45" t="str">
        <f>L68*U68*1390*10%</f>
        <v>0</v>
      </c>
      <c r="W68" s="47" t="str">
        <f>W67</f>
        <v>0</v>
      </c>
    </row>
    <row r="69" spans="1:24" customHeight="1" ht="18" s="48" customFormat="1">
      <c r="A69" s="132" t="str">
        <f>A68+1</f>
        <v>0</v>
      </c>
      <c r="B69" s="83" t="s">
        <v>396</v>
      </c>
      <c r="C69" s="84" t="s">
        <v>47</v>
      </c>
      <c r="D69" s="85">
        <v>41815</v>
      </c>
      <c r="E69" s="85" t="s">
        <v>32</v>
      </c>
      <c r="F69" s="83" t="s">
        <v>57</v>
      </c>
      <c r="G69" s="84" t="s">
        <v>52</v>
      </c>
      <c r="H69" s="84" t="s">
        <v>29</v>
      </c>
      <c r="I69" s="84" t="s">
        <v>30</v>
      </c>
      <c r="J69" s="83" t="s">
        <v>57</v>
      </c>
      <c r="K69" s="145">
        <v>640151865</v>
      </c>
      <c r="L69" s="160" t="str">
        <f>SUM(M69:O69)</f>
        <v>0</v>
      </c>
      <c r="M69" s="161"/>
      <c r="N69" s="161"/>
      <c r="O69" s="161">
        <v>1</v>
      </c>
      <c r="P69" s="161">
        <v>1</v>
      </c>
      <c r="Q69" s="161"/>
      <c r="R69" s="161"/>
      <c r="S69" s="161"/>
      <c r="T69" s="161"/>
      <c r="U69" s="46">
        <v>5</v>
      </c>
      <c r="V69" s="45" t="str">
        <f>L69*U69*1390*10%</f>
        <v>0</v>
      </c>
      <c r="W69" s="47" t="str">
        <f>W68</f>
        <v>0</v>
      </c>
    </row>
    <row r="70" spans="1:24" customHeight="1" ht="18" s="48" customFormat="1">
      <c r="A70" s="132" t="str">
        <f>A69+1</f>
        <v>0</v>
      </c>
      <c r="B70" s="83" t="s">
        <v>397</v>
      </c>
      <c r="C70" s="84" t="s">
        <v>47</v>
      </c>
      <c r="D70" s="85">
        <v>41942</v>
      </c>
      <c r="E70" s="85" t="s">
        <v>32</v>
      </c>
      <c r="F70" s="83" t="s">
        <v>398</v>
      </c>
      <c r="G70" s="84" t="s">
        <v>52</v>
      </c>
      <c r="H70" s="84" t="s">
        <v>29</v>
      </c>
      <c r="I70" s="84" t="s">
        <v>30</v>
      </c>
      <c r="J70" s="83" t="s">
        <v>399</v>
      </c>
      <c r="K70" s="145">
        <v>640138395</v>
      </c>
      <c r="L70" s="160" t="str">
        <f>SUM(M70:O70)</f>
        <v>0</v>
      </c>
      <c r="M70" s="161"/>
      <c r="N70" s="161"/>
      <c r="O70" s="161">
        <v>1</v>
      </c>
      <c r="P70" s="161">
        <v>1</v>
      </c>
      <c r="Q70" s="161"/>
      <c r="R70" s="161"/>
      <c r="S70" s="161"/>
      <c r="T70" s="161"/>
      <c r="U70" s="46">
        <v>5</v>
      </c>
      <c r="V70" s="45" t="str">
        <f>L70*U70*1390*10%</f>
        <v>0</v>
      </c>
      <c r="W70" s="47" t="str">
        <f>W69</f>
        <v>0</v>
      </c>
    </row>
    <row r="71" spans="1:24" customHeight="1" ht="18" s="48" customFormat="1">
      <c r="A71" s="132" t="str">
        <f>A70+1</f>
        <v>0</v>
      </c>
      <c r="B71" s="138" t="s">
        <v>400</v>
      </c>
      <c r="C71" s="84" t="s">
        <v>47</v>
      </c>
      <c r="D71" s="140">
        <v>41674</v>
      </c>
      <c r="E71" s="140" t="s">
        <v>32</v>
      </c>
      <c r="F71" s="141" t="s">
        <v>401</v>
      </c>
      <c r="G71" s="139" t="s">
        <v>52</v>
      </c>
      <c r="H71" s="139" t="s">
        <v>29</v>
      </c>
      <c r="I71" s="139" t="s">
        <v>30</v>
      </c>
      <c r="J71" s="141" t="s">
        <v>402</v>
      </c>
      <c r="K71" s="146">
        <v>640206256</v>
      </c>
      <c r="L71" s="160" t="str">
        <f>SUM(M71:O71)</f>
        <v>0</v>
      </c>
      <c r="M71" s="161"/>
      <c r="N71" s="161"/>
      <c r="O71" s="161">
        <v>1</v>
      </c>
      <c r="P71" s="161">
        <v>1</v>
      </c>
      <c r="Q71" s="161"/>
      <c r="R71" s="161"/>
      <c r="S71" s="161"/>
      <c r="T71" s="161"/>
      <c r="U71" s="46">
        <v>5</v>
      </c>
      <c r="V71" s="45" t="str">
        <f>L71*U71*1390*10%</f>
        <v>0</v>
      </c>
      <c r="W71" s="47" t="str">
        <f>W70</f>
        <v>0</v>
      </c>
    </row>
    <row r="72" spans="1:24" customHeight="1" ht="18" s="48" customFormat="1">
      <c r="A72" s="132" t="str">
        <f>A71+1</f>
        <v>0</v>
      </c>
      <c r="B72" s="138" t="s">
        <v>403</v>
      </c>
      <c r="C72" s="122" t="s">
        <v>47</v>
      </c>
      <c r="D72" s="140">
        <v>41987</v>
      </c>
      <c r="E72" s="143" t="s">
        <v>32</v>
      </c>
      <c r="F72" s="138" t="s">
        <v>404</v>
      </c>
      <c r="G72" s="143" t="s">
        <v>52</v>
      </c>
      <c r="H72" s="138" t="s">
        <v>29</v>
      </c>
      <c r="I72" s="138" t="s">
        <v>30</v>
      </c>
      <c r="J72" s="144" t="s">
        <v>404</v>
      </c>
      <c r="K72" s="146">
        <v>640151871</v>
      </c>
      <c r="L72" s="160" t="str">
        <f>SUM(M72:O72)</f>
        <v>0</v>
      </c>
      <c r="M72" s="161"/>
      <c r="N72" s="161"/>
      <c r="O72" s="161">
        <v>1</v>
      </c>
      <c r="P72" s="161">
        <v>1</v>
      </c>
      <c r="Q72" s="161"/>
      <c r="R72" s="161"/>
      <c r="S72" s="161"/>
      <c r="T72" s="161"/>
      <c r="U72" s="46">
        <v>5</v>
      </c>
      <c r="V72" s="45" t="str">
        <f>L72*U72*1390*10%</f>
        <v>0</v>
      </c>
      <c r="W72" s="47" t="str">
        <f>W71</f>
        <v>0</v>
      </c>
    </row>
    <row r="73" spans="1:24" customHeight="1" ht="18" s="48" customFormat="1">
      <c r="A73" s="132" t="str">
        <f>A72+1</f>
        <v>0</v>
      </c>
      <c r="B73" s="83" t="s">
        <v>53</v>
      </c>
      <c r="C73" s="84" t="s">
        <v>54</v>
      </c>
      <c r="D73" s="85">
        <v>41876</v>
      </c>
      <c r="E73" s="85" t="s">
        <v>26</v>
      </c>
      <c r="F73" s="83" t="s">
        <v>55</v>
      </c>
      <c r="G73" s="84" t="s">
        <v>56</v>
      </c>
      <c r="H73" s="84" t="s">
        <v>29</v>
      </c>
      <c r="I73" s="84" t="s">
        <v>30</v>
      </c>
      <c r="J73" s="83" t="s">
        <v>57</v>
      </c>
      <c r="K73" s="147">
        <v>56</v>
      </c>
      <c r="L73" s="160" t="str">
        <f>SUM(M73:O73)</f>
        <v>0</v>
      </c>
      <c r="M73" s="161"/>
      <c r="N73" s="161"/>
      <c r="O73" s="161">
        <v>1</v>
      </c>
      <c r="P73" s="161"/>
      <c r="Q73" s="161"/>
      <c r="R73" s="161">
        <v>1</v>
      </c>
      <c r="S73" s="161"/>
      <c r="T73" s="161"/>
      <c r="U73" s="46">
        <v>5</v>
      </c>
      <c r="V73" s="45" t="str">
        <f>L73*U73*1390*10%</f>
        <v>0</v>
      </c>
      <c r="W73" s="47" t="str">
        <f>W58</f>
        <v>0</v>
      </c>
    </row>
    <row r="74" spans="1:24" customHeight="1" ht="18" s="48" customFormat="1">
      <c r="A74" s="132" t="str">
        <f>A73+1</f>
        <v>0</v>
      </c>
      <c r="B74" s="83" t="s">
        <v>405</v>
      </c>
      <c r="C74" s="84" t="s">
        <v>54</v>
      </c>
      <c r="D74" s="85">
        <v>41665</v>
      </c>
      <c r="E74" s="85" t="s">
        <v>32</v>
      </c>
      <c r="F74" s="83" t="s">
        <v>406</v>
      </c>
      <c r="G74" s="84" t="s">
        <v>407</v>
      </c>
      <c r="H74" s="84" t="s">
        <v>29</v>
      </c>
      <c r="I74" s="84" t="s">
        <v>30</v>
      </c>
      <c r="J74" s="83" t="s">
        <v>408</v>
      </c>
      <c r="K74" s="147">
        <v>46</v>
      </c>
      <c r="L74" s="160" t="str">
        <f>SUM(M74:O74)</f>
        <v>0</v>
      </c>
      <c r="M74" s="161"/>
      <c r="N74" s="161"/>
      <c r="O74" s="161">
        <v>1</v>
      </c>
      <c r="P74" s="161"/>
      <c r="Q74" s="161"/>
      <c r="R74" s="161"/>
      <c r="S74" s="161"/>
      <c r="T74" s="161">
        <v>1</v>
      </c>
      <c r="U74" s="46">
        <v>5</v>
      </c>
      <c r="V74" s="45" t="str">
        <f>L74*U74*1390*10%</f>
        <v>0</v>
      </c>
      <c r="W74" s="47" t="str">
        <f>W73</f>
        <v>0</v>
      </c>
    </row>
    <row r="75" spans="1:24" customHeight="1" ht="18" s="48" customFormat="1">
      <c r="A75" s="132" t="str">
        <f>A74+1</f>
        <v>0</v>
      </c>
      <c r="B75" s="83" t="s">
        <v>409</v>
      </c>
      <c r="C75" s="84" t="s">
        <v>54</v>
      </c>
      <c r="D75" s="85">
        <v>41867</v>
      </c>
      <c r="E75" s="85" t="s">
        <v>26</v>
      </c>
      <c r="F75" s="83" t="s">
        <v>410</v>
      </c>
      <c r="G75" s="84" t="s">
        <v>411</v>
      </c>
      <c r="H75" s="84" t="s">
        <v>29</v>
      </c>
      <c r="I75" s="84" t="s">
        <v>30</v>
      </c>
      <c r="J75" s="83" t="s">
        <v>412</v>
      </c>
      <c r="K75" s="147">
        <v>54</v>
      </c>
      <c r="L75" s="160" t="str">
        <f>SUM(M75:O75)</f>
        <v>0</v>
      </c>
      <c r="M75" s="161"/>
      <c r="N75" s="161"/>
      <c r="O75" s="161">
        <v>1</v>
      </c>
      <c r="P75" s="161"/>
      <c r="Q75" s="161"/>
      <c r="R75" s="161"/>
      <c r="S75" s="161"/>
      <c r="T75" s="161">
        <v>1</v>
      </c>
      <c r="U75" s="46">
        <v>5</v>
      </c>
      <c r="V75" s="45" t="str">
        <f>L75*U75*1390*10%</f>
        <v>0</v>
      </c>
      <c r="W75" s="47" t="str">
        <f>W74</f>
        <v>0</v>
      </c>
    </row>
    <row r="76" spans="1:24" customHeight="1" ht="18" s="48" customFormat="1">
      <c r="A76" s="132" t="str">
        <f>A75+1</f>
        <v>0</v>
      </c>
      <c r="B76" s="83" t="s">
        <v>413</v>
      </c>
      <c r="C76" s="84" t="s">
        <v>54</v>
      </c>
      <c r="D76" s="85">
        <v>41672</v>
      </c>
      <c r="E76" s="85" t="s">
        <v>26</v>
      </c>
      <c r="F76" s="83" t="s">
        <v>291</v>
      </c>
      <c r="G76" s="84" t="s">
        <v>38</v>
      </c>
      <c r="H76" s="84" t="s">
        <v>29</v>
      </c>
      <c r="I76" s="84" t="s">
        <v>30</v>
      </c>
      <c r="J76" s="83" t="s">
        <v>414</v>
      </c>
      <c r="K76" s="145">
        <v>435</v>
      </c>
      <c r="L76" s="160" t="str">
        <f>SUM(M76:O76)</f>
        <v>0</v>
      </c>
      <c r="M76" s="161"/>
      <c r="N76" s="161"/>
      <c r="O76" s="161">
        <v>1</v>
      </c>
      <c r="P76" s="161">
        <v>1</v>
      </c>
      <c r="Q76" s="161"/>
      <c r="R76" s="161"/>
      <c r="S76" s="161"/>
      <c r="T76" s="161"/>
      <c r="U76" s="46">
        <v>5</v>
      </c>
      <c r="V76" s="45" t="str">
        <f>L76*U76*1390*10%</f>
        <v>0</v>
      </c>
      <c r="W76" s="47" t="str">
        <f>W75</f>
        <v>0</v>
      </c>
    </row>
    <row r="77" spans="1:24" customHeight="1" ht="18" s="48" customFormat="1">
      <c r="A77" s="132" t="str">
        <f>A76+1</f>
        <v>0</v>
      </c>
      <c r="B77" s="83" t="s">
        <v>415</v>
      </c>
      <c r="C77" s="84" t="s">
        <v>54</v>
      </c>
      <c r="D77" s="85">
        <v>41940</v>
      </c>
      <c r="E77" s="85" t="s">
        <v>26</v>
      </c>
      <c r="F77" s="83" t="s">
        <v>416</v>
      </c>
      <c r="G77" s="84" t="s">
        <v>38</v>
      </c>
      <c r="H77" s="84" t="s">
        <v>29</v>
      </c>
      <c r="I77" s="84" t="s">
        <v>30</v>
      </c>
      <c r="J77" s="83" t="s">
        <v>417</v>
      </c>
      <c r="K77" s="145">
        <v>6402463365</v>
      </c>
      <c r="L77" s="160" t="str">
        <f>SUM(M77:O77)</f>
        <v>0</v>
      </c>
      <c r="M77" s="161"/>
      <c r="N77" s="161"/>
      <c r="O77" s="161">
        <v>1</v>
      </c>
      <c r="P77" s="161">
        <v>1</v>
      </c>
      <c r="Q77" s="161"/>
      <c r="R77" s="161"/>
      <c r="S77" s="161"/>
      <c r="T77" s="161"/>
      <c r="U77" s="46">
        <v>5</v>
      </c>
      <c r="V77" s="45" t="str">
        <f>L77*U77*1390*10%</f>
        <v>0</v>
      </c>
      <c r="W77" s="47" t="str">
        <f>W76</f>
        <v>0</v>
      </c>
    </row>
    <row r="78" spans="1:24" customHeight="1" ht="18" s="48" customFormat="1">
      <c r="A78" s="132" t="str">
        <f>A77+1</f>
        <v>0</v>
      </c>
      <c r="B78" s="83" t="s">
        <v>418</v>
      </c>
      <c r="C78" s="84" t="s">
        <v>54</v>
      </c>
      <c r="D78" s="85">
        <v>41695</v>
      </c>
      <c r="E78" s="85" t="s">
        <v>26</v>
      </c>
      <c r="F78" s="83" t="s">
        <v>419</v>
      </c>
      <c r="G78" s="84" t="s">
        <v>38</v>
      </c>
      <c r="H78" s="84" t="s">
        <v>29</v>
      </c>
      <c r="I78" s="84" t="s">
        <v>30</v>
      </c>
      <c r="J78" s="83" t="s">
        <v>420</v>
      </c>
      <c r="K78" s="145">
        <v>640142754</v>
      </c>
      <c r="L78" s="160" t="str">
        <f>SUM(M78:O78)</f>
        <v>0</v>
      </c>
      <c r="M78" s="161"/>
      <c r="N78" s="161"/>
      <c r="O78" s="161">
        <v>1</v>
      </c>
      <c r="P78" s="161">
        <v>1</v>
      </c>
      <c r="Q78" s="161"/>
      <c r="R78" s="161"/>
      <c r="S78" s="161"/>
      <c r="T78" s="161"/>
      <c r="U78" s="46">
        <v>5</v>
      </c>
      <c r="V78" s="45" t="str">
        <f>L78*U78*1390*10%</f>
        <v>0</v>
      </c>
      <c r="W78" s="47" t="str">
        <f>W77</f>
        <v>0</v>
      </c>
    </row>
    <row r="79" spans="1:24" customHeight="1" ht="18" s="48" customFormat="1">
      <c r="A79" s="132" t="str">
        <f>A78+1</f>
        <v>0</v>
      </c>
      <c r="B79" s="83" t="s">
        <v>421</v>
      </c>
      <c r="C79" s="84" t="s">
        <v>54</v>
      </c>
      <c r="D79" s="85">
        <v>41751</v>
      </c>
      <c r="E79" s="85" t="s">
        <v>26</v>
      </c>
      <c r="F79" s="83" t="s">
        <v>157</v>
      </c>
      <c r="G79" s="84" t="s">
        <v>38</v>
      </c>
      <c r="H79" s="84" t="s">
        <v>29</v>
      </c>
      <c r="I79" s="84" t="s">
        <v>30</v>
      </c>
      <c r="J79" s="83" t="s">
        <v>157</v>
      </c>
      <c r="K79" s="145">
        <v>640040898</v>
      </c>
      <c r="L79" s="160" t="str">
        <f>SUM(M79:O79)</f>
        <v>0</v>
      </c>
      <c r="M79" s="161"/>
      <c r="N79" s="161"/>
      <c r="O79" s="161">
        <v>1</v>
      </c>
      <c r="P79" s="161">
        <v>1</v>
      </c>
      <c r="Q79" s="161"/>
      <c r="R79" s="161"/>
      <c r="S79" s="161"/>
      <c r="T79" s="161"/>
      <c r="U79" s="46">
        <v>5</v>
      </c>
      <c r="V79" s="45" t="str">
        <f>L79*U79*1390*10%</f>
        <v>0</v>
      </c>
      <c r="W79" s="47" t="str">
        <f>W78</f>
        <v>0</v>
      </c>
    </row>
    <row r="80" spans="1:24" customHeight="1" ht="18" s="48" customFormat="1">
      <c r="A80" s="132" t="str">
        <f>A79+1</f>
        <v>0</v>
      </c>
      <c r="B80" s="83" t="s">
        <v>422</v>
      </c>
      <c r="C80" s="84" t="s">
        <v>54</v>
      </c>
      <c r="D80" s="85">
        <v>41664</v>
      </c>
      <c r="E80" s="85" t="s">
        <v>26</v>
      </c>
      <c r="F80" s="83" t="s">
        <v>423</v>
      </c>
      <c r="G80" s="84" t="s">
        <v>38</v>
      </c>
      <c r="H80" s="84" t="s">
        <v>29</v>
      </c>
      <c r="I80" s="84" t="s">
        <v>30</v>
      </c>
      <c r="J80" s="83" t="s">
        <v>170</v>
      </c>
      <c r="K80" s="145">
        <v>393</v>
      </c>
      <c r="L80" s="160" t="str">
        <f>SUM(M80:O80)</f>
        <v>0</v>
      </c>
      <c r="M80" s="161"/>
      <c r="N80" s="161"/>
      <c r="O80" s="161">
        <v>1</v>
      </c>
      <c r="P80" s="161">
        <v>1</v>
      </c>
      <c r="Q80" s="161"/>
      <c r="R80" s="161"/>
      <c r="S80" s="161"/>
      <c r="T80" s="161"/>
      <c r="U80" s="46">
        <v>5</v>
      </c>
      <c r="V80" s="45" t="str">
        <f>L80*U80*1390*10%</f>
        <v>0</v>
      </c>
      <c r="W80" s="47" t="str">
        <f>W79</f>
        <v>0</v>
      </c>
    </row>
    <row r="81" spans="1:24" customHeight="1" ht="18" s="48" customFormat="1">
      <c r="A81" s="132" t="str">
        <f>A80+1</f>
        <v>0</v>
      </c>
      <c r="B81" s="83" t="s">
        <v>424</v>
      </c>
      <c r="C81" s="84" t="s">
        <v>54</v>
      </c>
      <c r="D81" s="85">
        <v>41745</v>
      </c>
      <c r="E81" s="85" t="s">
        <v>26</v>
      </c>
      <c r="F81" s="83" t="s">
        <v>425</v>
      </c>
      <c r="G81" s="84" t="s">
        <v>38</v>
      </c>
      <c r="H81" s="84" t="s">
        <v>29</v>
      </c>
      <c r="I81" s="84" t="s">
        <v>30</v>
      </c>
      <c r="J81" s="83" t="s">
        <v>426</v>
      </c>
      <c r="K81" s="145">
        <v>640151660</v>
      </c>
      <c r="L81" s="160" t="str">
        <f>SUM(M81:O81)</f>
        <v>0</v>
      </c>
      <c r="M81" s="161"/>
      <c r="N81" s="161"/>
      <c r="O81" s="161">
        <v>1</v>
      </c>
      <c r="P81" s="161">
        <v>1</v>
      </c>
      <c r="Q81" s="161"/>
      <c r="R81" s="161"/>
      <c r="S81" s="161"/>
      <c r="T81" s="161"/>
      <c r="U81" s="46">
        <v>5</v>
      </c>
      <c r="V81" s="45" t="str">
        <f>L81*U81*1390*10%</f>
        <v>0</v>
      </c>
      <c r="W81" s="47" t="str">
        <f>W80</f>
        <v>0</v>
      </c>
    </row>
    <row r="82" spans="1:24" customHeight="1" ht="18" s="48" customFormat="1">
      <c r="A82" s="132" t="str">
        <f>A81+1</f>
        <v>0</v>
      </c>
      <c r="B82" s="83" t="s">
        <v>427</v>
      </c>
      <c r="C82" s="84" t="s">
        <v>54</v>
      </c>
      <c r="D82" s="85">
        <v>41871</v>
      </c>
      <c r="E82" s="85" t="s">
        <v>32</v>
      </c>
      <c r="F82" s="83" t="s">
        <v>428</v>
      </c>
      <c r="G82" s="84" t="s">
        <v>28</v>
      </c>
      <c r="H82" s="84" t="s">
        <v>29</v>
      </c>
      <c r="I82" s="84" t="s">
        <v>30</v>
      </c>
      <c r="J82" s="83" t="s">
        <v>429</v>
      </c>
      <c r="K82" s="145">
        <v>640206030</v>
      </c>
      <c r="L82" s="160" t="str">
        <f>SUM(M82:O82)</f>
        <v>0</v>
      </c>
      <c r="M82" s="161"/>
      <c r="N82" s="161"/>
      <c r="O82" s="161">
        <v>1</v>
      </c>
      <c r="P82" s="161">
        <v>1</v>
      </c>
      <c r="Q82" s="161"/>
      <c r="R82" s="161"/>
      <c r="S82" s="161"/>
      <c r="T82" s="161"/>
      <c r="U82" s="46">
        <v>5</v>
      </c>
      <c r="V82" s="45" t="str">
        <f>L82*U82*1390*10%</f>
        <v>0</v>
      </c>
      <c r="W82" s="47" t="str">
        <f>W81</f>
        <v>0</v>
      </c>
    </row>
    <row r="83" spans="1:24" s="48" customFormat="1">
      <c r="A83" s="132"/>
      <c r="B83" s="83"/>
      <c r="C83" s="84"/>
      <c r="D83" s="85"/>
      <c r="E83" s="85"/>
      <c r="F83" s="83"/>
      <c r="G83" s="84"/>
      <c r="H83" s="84"/>
      <c r="I83" s="84"/>
      <c r="J83" s="83"/>
      <c r="K83" s="137"/>
      <c r="L83" s="45" t="str">
        <f>SUM(M83:O83)</f>
        <v>0</v>
      </c>
      <c r="M83" s="90"/>
      <c r="N83" s="90"/>
      <c r="O83" s="90"/>
      <c r="P83" s="90"/>
      <c r="Q83" s="90"/>
      <c r="R83" s="90"/>
      <c r="S83" s="90"/>
      <c r="T83" s="90"/>
      <c r="U83" s="46">
        <v>5</v>
      </c>
      <c r="V83" s="45" t="str">
        <f>L83*U83*1390*10%</f>
        <v>0</v>
      </c>
      <c r="W83" s="47" t="str">
        <f>W82</f>
        <v>0</v>
      </c>
    </row>
    <row r="84" spans="1:24" s="48" customFormat="1">
      <c r="A84" s="58"/>
      <c r="B84" s="83"/>
      <c r="C84" s="84"/>
      <c r="D84" s="85"/>
      <c r="E84" s="85"/>
      <c r="F84" s="83"/>
      <c r="G84" s="84"/>
      <c r="H84" s="84"/>
      <c r="I84" s="84"/>
      <c r="J84" s="83"/>
      <c r="K84" s="83"/>
      <c r="L84" s="45" t="str">
        <f>SUM(M84:O84)</f>
        <v>0</v>
      </c>
      <c r="M84" s="90"/>
      <c r="N84" s="90"/>
      <c r="O84" s="90"/>
      <c r="P84" s="90"/>
      <c r="Q84" s="90"/>
      <c r="R84" s="90"/>
      <c r="S84" s="90"/>
      <c r="T84" s="90"/>
      <c r="U84" s="46">
        <v>5</v>
      </c>
      <c r="V84" s="45" t="str">
        <f>L84*U84*1390*10%</f>
        <v>0</v>
      </c>
      <c r="W84" s="47" t="str">
        <f>W83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6:H8"/>
    <mergeCell ref="I6:I8"/>
    <mergeCell ref="J5:J8"/>
    <mergeCell ref="W4:W8"/>
    <mergeCell ref="L5:L8"/>
    <mergeCell ref="M5:O5"/>
    <mergeCell ref="P5:P8"/>
    <mergeCell ref="Q5:Q8"/>
    <mergeCell ref="R5:R8"/>
    <mergeCell ref="S5:S8"/>
    <mergeCell ref="T5:T8"/>
    <mergeCell ref="M6:M8"/>
    <mergeCell ref="N6:N8"/>
    <mergeCell ref="O6:O8"/>
    <mergeCell ref="A1:V1"/>
    <mergeCell ref="A2:V2"/>
    <mergeCell ref="A4:A8"/>
    <mergeCell ref="B4:B8"/>
    <mergeCell ref="L4:O4"/>
    <mergeCell ref="P4:T4"/>
    <mergeCell ref="C4:K4"/>
    <mergeCell ref="K5:K8"/>
    <mergeCell ref="U4:U8"/>
    <mergeCell ref="V4:V8"/>
    <mergeCell ref="G5:I5"/>
    <mergeCell ref="C5:C8"/>
    <mergeCell ref="D5:D8"/>
    <mergeCell ref="E5:E8"/>
    <mergeCell ref="F5:F8"/>
    <mergeCell ref="G6:G8"/>
  </mergeCells>
  <printOptions gridLines="false" gridLinesSet="true"/>
  <pageMargins left="0" right="0" top="0.5" bottom="0.49" header="0" footer="0"/>
  <pageSetup paperSize="8" orientation="landscape" scale="105" fitToHeight="1" fitToWidth="1"/>
  <headerFooter differentOddEven="false" differentFirst="false" scaleWithDoc="true" alignWithMargins="true">
    <oddHeader/>
    <oddFooter>&amp;R&amp;8Trang -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HTCPHT</vt:lpstr>
      <vt:lpstr>Cấp bù học phí</vt:lpstr>
      <vt:lpstr>Khuyet tat</vt:lpstr>
      <vt:lpstr>Ăn trưa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&amp;</dc:creator>
  <cp:lastModifiedBy>Windows User</cp:lastModifiedBy>
  <dcterms:created xsi:type="dcterms:W3CDTF">2019-09-09T09:31:37+07:00</dcterms:created>
  <dcterms:modified xsi:type="dcterms:W3CDTF">2019-09-19T08:49:27+07:00</dcterms:modified>
  <dc:title/>
  <dc:description/>
  <dc:subject/>
  <cp:keywords/>
  <cp:category/>
</cp:coreProperties>
</file>