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DeepLearning\Learning\Chapter5_Deep_Learning_Tips\AlexNet archivelecture\"/>
    </mc:Choice>
  </mc:AlternateContent>
  <xr:revisionPtr revIDLastSave="0" documentId="13_ncr:1_{09A8EF31-7B37-4475-87F0-FC89EAA5ADCF}" xr6:coauthVersionLast="36" xr6:coauthVersionMax="36" xr10:uidLastSave="{00000000-0000-0000-0000-000000000000}"/>
  <bookViews>
    <workbookView xWindow="0" yWindow="0" windowWidth="4476" windowHeight="7956" xr2:uid="{69A33440-ABED-4531-AE44-6DB93E9FA257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6" i="1" l="1"/>
  <c r="AA6" i="1"/>
  <c r="AC6" i="1"/>
  <c r="M6" i="1"/>
  <c r="U6" i="1" s="1"/>
  <c r="Y14" i="1"/>
  <c r="AC14" i="1" s="1"/>
  <c r="AC13" i="1"/>
  <c r="Y13" i="1"/>
  <c r="AA13" i="1"/>
  <c r="AA14" i="1"/>
  <c r="AA12" i="1"/>
  <c r="Y10" i="1"/>
  <c r="AA7" i="1"/>
  <c r="AA8" i="1"/>
  <c r="AA9" i="1"/>
  <c r="AA10" i="1"/>
  <c r="Y7" i="1"/>
  <c r="Y8" i="1"/>
  <c r="Y9" i="1"/>
  <c r="AC9" i="1"/>
  <c r="AC10" i="1"/>
  <c r="V7" i="1"/>
  <c r="V6" i="1"/>
  <c r="AC7" i="1" l="1"/>
  <c r="AC8" i="1"/>
  <c r="W9" i="1"/>
  <c r="E10" i="1" s="1"/>
  <c r="O8" i="1"/>
  <c r="W8" i="1" s="1"/>
  <c r="E9" i="1" s="1"/>
  <c r="O9" i="1"/>
  <c r="O10" i="1"/>
  <c r="W10" i="1" s="1"/>
  <c r="W7" i="1"/>
  <c r="E8" i="1" s="1"/>
  <c r="O7" i="1"/>
  <c r="N6" i="1"/>
  <c r="I6" i="1"/>
  <c r="W6" i="1"/>
  <c r="E7" i="1" s="1"/>
  <c r="O6" i="1"/>
  <c r="I8" i="1" l="1"/>
  <c r="I10" i="1"/>
  <c r="I7" i="1"/>
  <c r="I9" i="1"/>
  <c r="D7" i="1"/>
  <c r="N7" i="1" s="1"/>
  <c r="C7" i="1"/>
  <c r="M7" i="1"/>
  <c r="U7" i="1" s="1"/>
  <c r="D8" i="1" l="1"/>
  <c r="N8" i="1" s="1"/>
  <c r="V8" i="1" s="1"/>
  <c r="C8" i="1"/>
  <c r="M8" i="1" s="1"/>
  <c r="U8" i="1" s="1"/>
  <c r="D9" i="1" l="1"/>
  <c r="N9" i="1" s="1"/>
  <c r="C9" i="1"/>
  <c r="M9" i="1" s="1"/>
  <c r="U9" i="1" s="1"/>
  <c r="D10" i="1" l="1"/>
  <c r="N10" i="1" s="1"/>
  <c r="V10" i="1" s="1"/>
  <c r="V9" i="1"/>
  <c r="C10" i="1"/>
  <c r="M10" i="1" s="1"/>
  <c r="U10" i="1" s="1"/>
  <c r="Y12" i="1" s="1"/>
  <c r="AC12" i="1" s="1"/>
  <c r="AC16" i="1" s="1"/>
</calcChain>
</file>

<file path=xl/sharedStrings.xml><?xml version="1.0" encoding="utf-8"?>
<sst xmlns="http://schemas.openxmlformats.org/spreadsheetml/2006/main" count="60" uniqueCount="28">
  <si>
    <t>W</t>
  </si>
  <si>
    <t>H</t>
  </si>
  <si>
    <t>D</t>
  </si>
  <si>
    <t>F</t>
  </si>
  <si>
    <t>k</t>
  </si>
  <si>
    <t>s (stride)</t>
  </si>
  <si>
    <t>p (padding)</t>
  </si>
  <si>
    <t>Passing through Conv</t>
  </si>
  <si>
    <t>Param</t>
  </si>
  <si>
    <t>Conv : F kernel (k*k*D)</t>
  </si>
  <si>
    <t>same</t>
  </si>
  <si>
    <t>NTH</t>
  </si>
  <si>
    <t>Conv1</t>
  </si>
  <si>
    <t>Conv2</t>
  </si>
  <si>
    <t>Conv3</t>
  </si>
  <si>
    <t>Input X for ConvN</t>
  </si>
  <si>
    <t>Passing through Max-pooling - Output ConvN</t>
  </si>
  <si>
    <t>Conv4</t>
  </si>
  <si>
    <t>Conv5</t>
  </si>
  <si>
    <t>valid</t>
  </si>
  <si>
    <t>Max-pooling : k*k</t>
  </si>
  <si>
    <t>Weights</t>
  </si>
  <si>
    <t>=</t>
  </si>
  <si>
    <t>+</t>
  </si>
  <si>
    <t>bias (D)</t>
  </si>
  <si>
    <t>FC-1</t>
  </si>
  <si>
    <t>FC-2</t>
  </si>
  <si>
    <t>FC-3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</si>
</sst>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C6EFCE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0" applyNumberFormat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3" borderId="2" xfId="2" applyBorder="1" applyAlignment="1">
      <alignment horizontal="center" vertical="center"/>
    </xf>
    <xf numFmtId="0" fontId="3" fillId="3" borderId="3" xfId="2" applyBorder="1" applyAlignment="1">
      <alignment horizontal="center" vertical="center"/>
    </xf>
    <xf numFmtId="0" fontId="3" fillId="3" borderId="4" xfId="2" applyBorder="1" applyAlignment="1">
      <alignment horizontal="center" vertical="center"/>
    </xf>
    <xf numFmtId="0" fontId="3" fillId="4" borderId="2" xfId="3" applyBorder="1" applyAlignment="1">
      <alignment horizontal="center" vertical="center"/>
    </xf>
    <xf numFmtId="0" fontId="3" fillId="4" borderId="3" xfId="3" applyBorder="1" applyAlignment="1">
      <alignment horizontal="center" vertical="center"/>
    </xf>
    <xf numFmtId="0" fontId="3" fillId="4" borderId="4" xfId="3" applyBorder="1" applyAlignment="1">
      <alignment horizontal="center" vertical="center"/>
    </xf>
    <xf numFmtId="0" fontId="1" fillId="2" borderId="2" xfId="1" applyBorder="1" applyAlignment="1">
      <alignment horizontal="center" vertical="center"/>
    </xf>
    <xf numFmtId="0" fontId="1" fillId="2" borderId="3" xfId="1" applyBorder="1" applyAlignment="1">
      <alignment horizontal="center" vertical="center"/>
    </xf>
    <xf numFmtId="0" fontId="1" fillId="2" borderId="4" xfId="1" applyBorder="1" applyAlignment="1">
      <alignment horizontal="center" vertical="center"/>
    </xf>
    <xf numFmtId="0" fontId="4" fillId="5" borderId="1" xfId="4" applyBorder="1" applyAlignment="1">
      <alignment horizontal="center" vertical="center"/>
    </xf>
  </cellXfs>
  <cellStyles count="5">
    <cellStyle name="Accent5" xfId="2" builtinId="45"/>
    <cellStyle name="Accent6" xfId="3" builtinId="49"/>
    <cellStyle name="Good" xfId="4" builtinId="26"/>
    <cellStyle name="Neutral" xfId="1" builtinId="28"/>
    <cellStyle name="Normal" xfId="0" builtinId="0"/>
  </cellStyles>
  <dxfs count="0"/>
  <tableStyles count="0" defaultTableStyle="TableStyleMedium2" defaultPivotStyle="PivotStyleLight16"/>
  <colors>
    <mruColors>
      <color rgb="FFA120F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54429</xdr:colOff>
      <xdr:row>16</xdr:row>
      <xdr:rowOff>57293</xdr:rowOff>
    </xdr:from>
    <xdr:to>
      <xdr:col>7</xdr:col>
      <xdr:colOff>206829</xdr:colOff>
      <xdr:row>40</xdr:row>
      <xdr:rowOff>92530</xdr:rowOff>
    </xdr:to>
    <xdr:pic>
      <xdr:nvPicPr>
        <xdr:cNvPr id="3" name="Picture 2" descr="https://i.stack.imgur.com/GicsA.png">
          <a:extLst>
            <a:ext uri="{FF2B5EF4-FFF2-40B4-BE49-F238E27FC236}">
              <a16:creationId xmlns:a16="http://schemas.microsoft.com/office/drawing/2014/main" id="{A2616CC1-CCE8-4B3D-A3A0-FD8C57C84C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4029" y="3039979"/>
          <a:ext cx="3810000" cy="4476608"/>
        </a:xfrm>
        <a:prstGeom prst="rect">
          <a:avLst/>
        </a:prstGeom>
        <a:pattFill prst="pct5">
          <a:fgClr>
            <a:schemeClr val="accent1"/>
          </a:fgClr>
          <a:bgClr>
            <a:schemeClr val="bg1"/>
          </a:bgClr>
        </a:pattFill>
        <a:ln>
          <a:solidFill>
            <a:schemeClr val="accent1"/>
          </a:solidFill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DCF50-8302-443E-BDB1-73178CDB88E0}">
  <dimension ref="A3:AC35"/>
  <sheetViews>
    <sheetView tabSelected="1" zoomScale="70" zoomScaleNormal="70" workbookViewId="0">
      <selection activeCell="N31" sqref="N31"/>
    </sheetView>
  </sheetViews>
  <sheetFormatPr defaultRowHeight="14.4" x14ac:dyDescent="0.3"/>
  <cols>
    <col min="1" max="10" width="8.88671875" style="2"/>
    <col min="11" max="11" width="11.5546875" style="2" customWidth="1"/>
    <col min="12" max="15" width="10.77734375" style="2" customWidth="1"/>
    <col min="16" max="17" width="8.88671875" style="2"/>
    <col min="18" max="18" width="11.77734375" style="2" customWidth="1"/>
    <col min="19" max="19" width="11.21875" style="2" customWidth="1"/>
    <col min="20" max="22" width="8.88671875" style="2"/>
    <col min="23" max="23" width="22.5546875" style="2" customWidth="1"/>
    <col min="24" max="24" width="8.88671875" style="2"/>
    <col min="25" max="25" width="11.109375" style="2" bestFit="1" customWidth="1"/>
    <col min="26" max="28" width="8.88671875" style="2"/>
    <col min="29" max="29" width="16.21875" style="2" customWidth="1"/>
    <col min="30" max="16384" width="8.88671875" style="2"/>
  </cols>
  <sheetData>
    <row r="3" spans="1:29" ht="15" thickBot="1" x14ac:dyDescent="0.35"/>
    <row r="4" spans="1:29" ht="15" thickBot="1" x14ac:dyDescent="0.35">
      <c r="A4" s="2" t="s">
        <v>11</v>
      </c>
      <c r="C4" s="8" t="s">
        <v>15</v>
      </c>
      <c r="D4" s="9"/>
      <c r="E4" s="10"/>
      <c r="G4" s="11" t="s">
        <v>9</v>
      </c>
      <c r="H4" s="12"/>
      <c r="I4" s="12"/>
      <c r="J4" s="12"/>
      <c r="K4" s="13"/>
      <c r="M4" s="11" t="s">
        <v>7</v>
      </c>
      <c r="N4" s="12"/>
      <c r="O4" s="13"/>
      <c r="Q4" s="5" t="s">
        <v>20</v>
      </c>
      <c r="R4" s="6"/>
      <c r="S4" s="7"/>
      <c r="U4" s="5" t="s">
        <v>16</v>
      </c>
      <c r="V4" s="6"/>
      <c r="W4" s="7"/>
      <c r="Y4" s="14" t="s">
        <v>21</v>
      </c>
      <c r="AA4" s="14" t="s">
        <v>24</v>
      </c>
      <c r="AC4" s="14" t="s">
        <v>8</v>
      </c>
    </row>
    <row r="5" spans="1:29" x14ac:dyDescent="0.3">
      <c r="C5" s="2" t="s">
        <v>0</v>
      </c>
      <c r="D5" s="2" t="s">
        <v>1</v>
      </c>
      <c r="E5" s="2" t="s">
        <v>2</v>
      </c>
      <c r="G5" s="1" t="s">
        <v>3</v>
      </c>
      <c r="H5" s="1" t="s">
        <v>4</v>
      </c>
      <c r="I5" s="1" t="s">
        <v>2</v>
      </c>
      <c r="J5" s="2" t="s">
        <v>5</v>
      </c>
      <c r="K5" s="2" t="s">
        <v>6</v>
      </c>
      <c r="M5" s="2" t="s">
        <v>0</v>
      </c>
      <c r="N5" s="2" t="s">
        <v>1</v>
      </c>
      <c r="O5" s="2" t="s">
        <v>2</v>
      </c>
      <c r="Q5" s="2" t="s">
        <v>4</v>
      </c>
      <c r="R5" s="2" t="s">
        <v>5</v>
      </c>
      <c r="S5" s="2" t="s">
        <v>6</v>
      </c>
      <c r="U5" s="2" t="s">
        <v>0</v>
      </c>
      <c r="V5" s="2" t="s">
        <v>1</v>
      </c>
      <c r="W5" s="2" t="s">
        <v>2</v>
      </c>
    </row>
    <row r="6" spans="1:29" x14ac:dyDescent="0.3">
      <c r="A6" s="2" t="s">
        <v>12</v>
      </c>
      <c r="C6" s="4">
        <v>224</v>
      </c>
      <c r="D6" s="4">
        <v>224</v>
      </c>
      <c r="E6" s="4">
        <v>3</v>
      </c>
      <c r="G6" s="1">
        <v>96</v>
      </c>
      <c r="H6" s="2">
        <v>11</v>
      </c>
      <c r="I6" s="2">
        <f>E6</f>
        <v>3</v>
      </c>
      <c r="J6" s="2">
        <v>4</v>
      </c>
      <c r="K6" s="2">
        <v>0</v>
      </c>
      <c r="M6" s="4">
        <f>IF(K6="same", C6, ROUNDUP((C6 - H6 + 2*K6)/J6 + 1, 0))</f>
        <v>55</v>
      </c>
      <c r="N6" s="4">
        <f>IF(K6="same", D6, ROUNDUP((D6 - H6 + 2*K6)/J6 + 1, 0))</f>
        <v>55</v>
      </c>
      <c r="O6" s="4">
        <f xml:space="preserve"> G6</f>
        <v>96</v>
      </c>
      <c r="Q6" s="2">
        <v>3</v>
      </c>
      <c r="R6" s="2">
        <v>2</v>
      </c>
      <c r="S6" s="2">
        <v>0</v>
      </c>
      <c r="U6" s="2">
        <f>IF(S6="valid",M6,ROUNDDOWN((M6 - Q6)/R6 + 1,0))</f>
        <v>27</v>
      </c>
      <c r="V6" s="2">
        <f>IF(S6="valid",N6,ROUNDDOWN((N6 - Q6)/R6 + 1,0))</f>
        <v>27</v>
      </c>
      <c r="W6" s="2">
        <f>O6</f>
        <v>96</v>
      </c>
      <c r="Y6" s="2">
        <f>(H6*H6*E6)*G6</f>
        <v>34848</v>
      </c>
      <c r="Z6" s="3" t="s">
        <v>23</v>
      </c>
      <c r="AA6" s="2">
        <f xml:space="preserve"> W6</f>
        <v>96</v>
      </c>
      <c r="AB6" s="3" t="s">
        <v>22</v>
      </c>
      <c r="AC6" s="4">
        <f xml:space="preserve"> Y6 + AA6</f>
        <v>34944</v>
      </c>
    </row>
    <row r="7" spans="1:29" x14ac:dyDescent="0.3">
      <c r="A7" s="2" t="s">
        <v>13</v>
      </c>
      <c r="C7" s="2">
        <f t="shared" ref="C7:D10" si="0" xml:space="preserve"> U6</f>
        <v>27</v>
      </c>
      <c r="D7" s="2">
        <f t="shared" si="0"/>
        <v>27</v>
      </c>
      <c r="E7" s="2">
        <f>W6</f>
        <v>96</v>
      </c>
      <c r="G7" s="2">
        <v>256</v>
      </c>
      <c r="H7" s="2">
        <v>5</v>
      </c>
      <c r="I7" s="2">
        <f>E7</f>
        <v>96</v>
      </c>
      <c r="J7" s="2">
        <v>1</v>
      </c>
      <c r="K7" s="3" t="s">
        <v>10</v>
      </c>
      <c r="M7" s="4">
        <f>IF(K7="same", C7, ROUNDUP((C7 - H7 + 2*K7)/J7 + 1, 0))</f>
        <v>27</v>
      </c>
      <c r="N7" s="4">
        <f>IF(K7="same", D7, ROUNDUP((D7 - H7 + 2*K7)/J7 + 1, 0))</f>
        <v>27</v>
      </c>
      <c r="O7" s="4">
        <f xml:space="preserve"> G7</f>
        <v>256</v>
      </c>
      <c r="Q7" s="2">
        <v>3</v>
      </c>
      <c r="R7" s="2">
        <v>2</v>
      </c>
      <c r="S7" s="2">
        <v>0</v>
      </c>
      <c r="U7" s="2">
        <f t="shared" ref="U7:U10" si="1">IF(S7="valid",M7,ROUNDDOWN((M7 - Q7)/R7 + 1,0))</f>
        <v>13</v>
      </c>
      <c r="V7" s="2">
        <f t="shared" ref="V7:V10" si="2">IF(S7="valid",N7,ROUNDDOWN((N7 - Q7)/R7 + 1,0))</f>
        <v>13</v>
      </c>
      <c r="W7" s="2">
        <f>O7</f>
        <v>256</v>
      </c>
      <c r="Y7" s="2">
        <f t="shared" ref="Y7:Y10" si="3">(H7*H7*E7)*G7</f>
        <v>614400</v>
      </c>
      <c r="Z7" s="3" t="s">
        <v>23</v>
      </c>
      <c r="AA7" s="2">
        <f t="shared" ref="AA7:AA12" si="4" xml:space="preserve"> W7</f>
        <v>256</v>
      </c>
      <c r="AB7" s="3" t="s">
        <v>22</v>
      </c>
      <c r="AC7" s="4">
        <f t="shared" ref="AC7:AC14" si="5" xml:space="preserve"> Y7 + AA7</f>
        <v>614656</v>
      </c>
    </row>
    <row r="8" spans="1:29" x14ac:dyDescent="0.3">
      <c r="A8" s="2" t="s">
        <v>14</v>
      </c>
      <c r="C8" s="2">
        <f t="shared" si="0"/>
        <v>13</v>
      </c>
      <c r="D8" s="2">
        <f t="shared" si="0"/>
        <v>13</v>
      </c>
      <c r="E8" s="2">
        <f>W7</f>
        <v>256</v>
      </c>
      <c r="G8" s="2">
        <v>384</v>
      </c>
      <c r="H8" s="2">
        <v>3</v>
      </c>
      <c r="I8" s="2">
        <f t="shared" ref="I8:I10" si="6">E8</f>
        <v>256</v>
      </c>
      <c r="J8" s="2">
        <v>1</v>
      </c>
      <c r="K8" s="3" t="s">
        <v>10</v>
      </c>
      <c r="M8" s="4">
        <f>IF(K8="same", C8, ROUNDUP((C8 - H8 + 2*K8)/J8 + 1, 0))</f>
        <v>13</v>
      </c>
      <c r="N8" s="4">
        <f>IF(K8="same", D8, ROUNDUP((D8 - H8 + 2*K8)/J8 + 1, 0))</f>
        <v>13</v>
      </c>
      <c r="O8" s="4">
        <f xml:space="preserve"> G8</f>
        <v>384</v>
      </c>
      <c r="Q8" s="2" t="s">
        <v>19</v>
      </c>
      <c r="R8" s="2" t="s">
        <v>19</v>
      </c>
      <c r="S8" s="2" t="s">
        <v>19</v>
      </c>
      <c r="U8" s="2">
        <f t="shared" si="1"/>
        <v>13</v>
      </c>
      <c r="V8" s="2">
        <f t="shared" si="2"/>
        <v>13</v>
      </c>
      <c r="W8" s="2">
        <f>O8</f>
        <v>384</v>
      </c>
      <c r="Y8" s="2">
        <f t="shared" si="3"/>
        <v>884736</v>
      </c>
      <c r="Z8" s="3" t="s">
        <v>23</v>
      </c>
      <c r="AA8" s="2">
        <f t="shared" si="4"/>
        <v>384</v>
      </c>
      <c r="AB8" s="3" t="s">
        <v>22</v>
      </c>
      <c r="AC8" s="4">
        <f t="shared" si="5"/>
        <v>885120</v>
      </c>
    </row>
    <row r="9" spans="1:29" x14ac:dyDescent="0.3">
      <c r="A9" s="2" t="s">
        <v>17</v>
      </c>
      <c r="C9" s="2">
        <f t="shared" si="0"/>
        <v>13</v>
      </c>
      <c r="D9" s="2">
        <f t="shared" si="0"/>
        <v>13</v>
      </c>
      <c r="E9" s="2">
        <f>W8</f>
        <v>384</v>
      </c>
      <c r="G9" s="2">
        <v>384</v>
      </c>
      <c r="H9" s="2">
        <v>3</v>
      </c>
      <c r="I9" s="2">
        <f t="shared" si="6"/>
        <v>384</v>
      </c>
      <c r="J9" s="2">
        <v>1</v>
      </c>
      <c r="K9" s="3" t="s">
        <v>10</v>
      </c>
      <c r="M9" s="4">
        <f>IF(K9="same", C9, ROUNDUP((C9 - H9 + 2*K9)/J9 + 1, 0))</f>
        <v>13</v>
      </c>
      <c r="N9" s="4">
        <f>IF(K9="same", D9, ROUNDUP((D9 - H9 + 2*K9)/J9 + 1, 0))</f>
        <v>13</v>
      </c>
      <c r="O9" s="4">
        <f xml:space="preserve"> G9</f>
        <v>384</v>
      </c>
      <c r="Q9" s="2" t="s">
        <v>19</v>
      </c>
      <c r="R9" s="2" t="s">
        <v>19</v>
      </c>
      <c r="S9" s="2" t="s">
        <v>19</v>
      </c>
      <c r="U9" s="2">
        <f t="shared" si="1"/>
        <v>13</v>
      </c>
      <c r="V9" s="2">
        <f t="shared" si="2"/>
        <v>13</v>
      </c>
      <c r="W9" s="2">
        <f>O9</f>
        <v>384</v>
      </c>
      <c r="Y9" s="2">
        <f t="shared" si="3"/>
        <v>1327104</v>
      </c>
      <c r="Z9" s="3" t="s">
        <v>23</v>
      </c>
      <c r="AA9" s="2">
        <f t="shared" si="4"/>
        <v>384</v>
      </c>
      <c r="AB9" s="3" t="s">
        <v>22</v>
      </c>
      <c r="AC9" s="4">
        <f t="shared" si="5"/>
        <v>1327488</v>
      </c>
    </row>
    <row r="10" spans="1:29" x14ac:dyDescent="0.3">
      <c r="A10" s="2" t="s">
        <v>18</v>
      </c>
      <c r="C10" s="2">
        <f t="shared" si="0"/>
        <v>13</v>
      </c>
      <c r="D10" s="2">
        <f t="shared" si="0"/>
        <v>13</v>
      </c>
      <c r="E10" s="2">
        <f>W9</f>
        <v>384</v>
      </c>
      <c r="G10" s="2">
        <v>256</v>
      </c>
      <c r="H10" s="2">
        <v>3</v>
      </c>
      <c r="I10" s="2">
        <f t="shared" si="6"/>
        <v>384</v>
      </c>
      <c r="J10" s="2">
        <v>1</v>
      </c>
      <c r="K10" s="3" t="s">
        <v>10</v>
      </c>
      <c r="M10" s="4">
        <f>IF(K10="same", C10, ROUNDUP((C10 - H10 + 2*K10)/J10 + 1, 0))</f>
        <v>13</v>
      </c>
      <c r="N10" s="4">
        <f>IF(K10="same", D10, ROUNDUP((D10 - H10 + 2*K10)/J10 + 1, 0))</f>
        <v>13</v>
      </c>
      <c r="O10" s="4">
        <f xml:space="preserve"> G10</f>
        <v>256</v>
      </c>
      <c r="Q10" s="2">
        <v>3</v>
      </c>
      <c r="R10" s="2">
        <v>2</v>
      </c>
      <c r="S10" s="2">
        <v>0</v>
      </c>
      <c r="U10" s="4">
        <f t="shared" si="1"/>
        <v>6</v>
      </c>
      <c r="V10" s="4">
        <f t="shared" si="2"/>
        <v>6</v>
      </c>
      <c r="W10" s="4">
        <f>O10</f>
        <v>256</v>
      </c>
      <c r="Y10" s="2">
        <f>(H10*H10*E10)*G10</f>
        <v>884736</v>
      </c>
      <c r="Z10" s="3" t="s">
        <v>23</v>
      </c>
      <c r="AA10" s="2">
        <f t="shared" si="4"/>
        <v>256</v>
      </c>
      <c r="AB10" s="3" t="s">
        <v>22</v>
      </c>
      <c r="AC10" s="4">
        <f t="shared" si="5"/>
        <v>884992</v>
      </c>
    </row>
    <row r="11" spans="1:29" x14ac:dyDescent="0.3">
      <c r="AC11" s="4"/>
    </row>
    <row r="12" spans="1:29" x14ac:dyDescent="0.3">
      <c r="A12" s="2" t="s">
        <v>25</v>
      </c>
      <c r="C12" s="2">
        <v>4096</v>
      </c>
      <c r="Y12" s="2">
        <f>U10*U10*W10*C12</f>
        <v>37748736</v>
      </c>
      <c r="Z12" s="3" t="s">
        <v>23</v>
      </c>
      <c r="AA12" s="2">
        <f xml:space="preserve"> C12</f>
        <v>4096</v>
      </c>
      <c r="AB12" s="3" t="s">
        <v>22</v>
      </c>
      <c r="AC12" s="4">
        <f t="shared" si="5"/>
        <v>37752832</v>
      </c>
    </row>
    <row r="13" spans="1:29" x14ac:dyDescent="0.3">
      <c r="A13" s="2" t="s">
        <v>26</v>
      </c>
      <c r="C13" s="2">
        <v>4096</v>
      </c>
      <c r="Y13" s="2">
        <f>C12*C13</f>
        <v>16777216</v>
      </c>
      <c r="Z13" s="3" t="s">
        <v>23</v>
      </c>
      <c r="AA13" s="2">
        <f t="shared" ref="AA13:AA14" si="7" xml:space="preserve"> C13</f>
        <v>4096</v>
      </c>
      <c r="AB13" s="3" t="s">
        <v>22</v>
      </c>
      <c r="AC13" s="4">
        <f t="shared" si="5"/>
        <v>16781312</v>
      </c>
    </row>
    <row r="14" spans="1:29" x14ac:dyDescent="0.3">
      <c r="A14" s="2" t="s">
        <v>27</v>
      </c>
      <c r="C14" s="2">
        <v>1000</v>
      </c>
      <c r="Y14" s="2">
        <f>C13*C14</f>
        <v>4096000</v>
      </c>
      <c r="Z14" s="3" t="s">
        <v>23</v>
      </c>
      <c r="AA14" s="2">
        <f t="shared" si="7"/>
        <v>1000</v>
      </c>
      <c r="AB14" s="3" t="s">
        <v>22</v>
      </c>
      <c r="AC14" s="4">
        <f t="shared" si="5"/>
        <v>4097000</v>
      </c>
    </row>
    <row r="16" spans="1:29" x14ac:dyDescent="0.3">
      <c r="AC16" s="4">
        <f>SUM(AC6:AC14)</f>
        <v>62378344</v>
      </c>
    </row>
    <row r="35" spans="1:1" x14ac:dyDescent="0.3">
      <c r="A35"/>
    </row>
  </sheetData>
  <mergeCells count="5">
    <mergeCell ref="U4:W4"/>
    <mergeCell ref="C4:E4"/>
    <mergeCell ref="G4:K4"/>
    <mergeCell ref="M4:O4"/>
    <mergeCell ref="Q4:S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2024-04-12T12:46:59Z</dcterms:created>
  <dcterms:modified xsi:type="dcterms:W3CDTF">2024-04-13T06:02:46Z</dcterms:modified>
</cp:coreProperties>
</file>