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ch Khoa Hà Nội\Năm 3\20232\Khoa học dữ liệu và ứng dụng trong kinh doanh\Bài tập CK\"/>
    </mc:Choice>
  </mc:AlternateContent>
  <xr:revisionPtr revIDLastSave="0" documentId="13_ncr:1_{A09BF817-9F1E-4704-90EB-CE3DC449E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óm 01 người" sheetId="1" r:id="rId1"/>
    <sheet name="Nhóm 02 ngườ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" l="1"/>
  <c r="F23" i="2"/>
  <c r="F22" i="2"/>
  <c r="F21" i="2"/>
  <c r="F7" i="2"/>
  <c r="F30" i="2"/>
  <c r="F29" i="2"/>
  <c r="F28" i="2"/>
  <c r="F27" i="2"/>
  <c r="F26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6" i="2"/>
  <c r="F8" i="1"/>
  <c r="F9" i="1"/>
  <c r="F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6" i="1"/>
  <c r="G26" i="1"/>
  <c r="F31" i="2" l="1"/>
  <c r="F26" i="1"/>
  <c r="F27" i="1" s="1"/>
</calcChain>
</file>

<file path=xl/sharedStrings.xml><?xml version="1.0" encoding="utf-8"?>
<sst xmlns="http://schemas.openxmlformats.org/spreadsheetml/2006/main" count="256" uniqueCount="105">
  <si>
    <t>STT</t>
  </si>
  <si>
    <t>Yêu cầu</t>
  </si>
  <si>
    <t>Check</t>
  </si>
  <si>
    <t>Minh chứng</t>
  </si>
  <si>
    <t>X</t>
  </si>
  <si>
    <t>Thu thập dữ liệu từ nhiều nguồn</t>
  </si>
  <si>
    <t>Đánh nhãn dữ liệu</t>
  </si>
  <si>
    <t>Tiền xử lý dữ liệu</t>
  </si>
  <si>
    <t>Thống kê dữ liệu mẫu</t>
  </si>
  <si>
    <t>Loại yêu cầu</t>
  </si>
  <si>
    <t>Thống kê và phân tích lỗi</t>
  </si>
  <si>
    <t>Đề xuất và lựa chọn các tiêu chí đánh giá (về độ chính xác, tốc độ, khả năng ứng dụng,...)</t>
  </si>
  <si>
    <t>Mô hình 1</t>
  </si>
  <si>
    <t>Mô hình 2</t>
  </si>
  <si>
    <t>Mô hình 3</t>
  </si>
  <si>
    <t>Mô hình 4</t>
  </si>
  <si>
    <t>Mô hình 5</t>
  </si>
  <si>
    <t>Đóng gói mô hình (2 điểm)</t>
  </si>
  <si>
    <t>Mô hình 6</t>
  </si>
  <si>
    <t>Mô hình 7</t>
  </si>
  <si>
    <t>Mô hình 8</t>
  </si>
  <si>
    <t>YÊU CẦU BÀI TẬP CUỐI KỲ</t>
  </si>
  <si>
    <t>Xử lý dữ liệu (2 điểm)</t>
  </si>
  <si>
    <t>Đánh giá mô hình (1 điểm)</t>
  </si>
  <si>
    <t>Cải tiến mô hình (5 điểm)</t>
  </si>
  <si>
    <t>Mô hình 9</t>
  </si>
  <si>
    <t>Mô hình 10</t>
  </si>
  <si>
    <t>Tên mô hình</t>
  </si>
  <si>
    <t>Thông số (Siêu tham số)</t>
  </si>
  <si>
    <t>Chú giải</t>
  </si>
  <si>
    <t>A 1.0</t>
  </si>
  <si>
    <t>A 1.1</t>
  </si>
  <si>
    <t>AB 1.0</t>
  </si>
  <si>
    <t>AB 1.1</t>
  </si>
  <si>
    <t>AC 1.0</t>
  </si>
  <si>
    <t>Mô hình baseline</t>
  </si>
  <si>
    <t>Mô tả chi tiết các siêu tham số</t>
  </si>
  <si>
    <t>Thông số A1.0, thay hệ số học từ 0.5 thành 0.1</t>
  </si>
  <si>
    <t>Thông số A1.0, thay … thành …</t>
  </si>
  <si>
    <t>Mô hình theo kiến trúc mới</t>
  </si>
  <si>
    <t>BẢNG MÔ TẢ CHI TIẾT MÔ HÌNH</t>
  </si>
  <si>
    <t>Kết quả đánh giá theo các chỉ số</t>
  </si>
  <si>
    <t>Điểm chữ</t>
  </si>
  <si>
    <t>Điểm số</t>
  </si>
  <si>
    <t>A</t>
  </si>
  <si>
    <t>F</t>
  </si>
  <si>
    <t>B</t>
  </si>
  <si>
    <t>C</t>
  </si>
  <si>
    <t>D</t>
  </si>
  <si>
    <t>Tổng điểm/20</t>
  </si>
  <si>
    <t>Tổng điểm/10</t>
  </si>
  <si>
    <t>Trang X - Y</t>
  </si>
  <si>
    <t>Mô hình 11</t>
  </si>
  <si>
    <t>Mô hình 12</t>
  </si>
  <si>
    <t>Mô hình 13</t>
  </si>
  <si>
    <t>Mô hình 14</t>
  </si>
  <si>
    <t>Mô hình 15</t>
  </si>
  <si>
    <t>Video demo chương trình (5-10 phút)</t>
  </si>
  <si>
    <t>Nêu cách ứng dụng mô hình vào bài toán nghiệp vụ</t>
  </si>
  <si>
    <t>Có khả năng ứng dụng vào một ngữ cảnh cụ thể (ứng dụng vào địa chỉ nào, ai là người sử dụng)</t>
  </si>
  <si>
    <t>Các chỉ số đánh giá mô hình đủ điều kiện để ứng dụng vào thực tế</t>
  </si>
  <si>
    <t>Linear Regression </t>
  </si>
  <si>
    <t>Ridge Regression </t>
  </si>
  <si>
    <t>Decision Tree Regression</t>
  </si>
  <si>
    <t>Lasso Regression</t>
  </si>
  <si>
    <t>MAE</t>
  </si>
  <si>
    <t>R^2</t>
  </si>
  <si>
    <t>RMSE</t>
  </si>
  <si>
    <t>MAPE</t>
  </si>
  <si>
    <t>Time(s)</t>
  </si>
  <si>
    <t>SVM với kernel RBF</t>
  </si>
  <si>
    <t>Mô hình SVM với kernel đa thức</t>
  </si>
  <si>
    <t xml:space="preserve">   Mô hình SVM với kernel tuyến tính (linear)</t>
  </si>
  <si>
    <t xml:space="preserve">   Mạng Nơron</t>
  </si>
  <si>
    <t> 3515.45</t>
  </si>
  <si>
    <t>Mô hình hồi quy tuyến tính</t>
  </si>
  <si>
    <t>Mô hình mạng nơron</t>
  </si>
  <si>
    <t>Mô hình SVM</t>
  </si>
  <si>
    <t>Mô hình hồi quy sườn</t>
  </si>
  <si>
    <t>Mô hình hồi quy Lasso</t>
  </si>
  <si>
    <t>Mô hình hồi quy cây quyết định</t>
  </si>
  <si>
    <t>Trang 10 -11</t>
  </si>
  <si>
    <t>Trang 11</t>
  </si>
  <si>
    <t>Trang 12 -14</t>
  </si>
  <si>
    <t>Trang 10- 11</t>
  </si>
  <si>
    <t>Trang 14</t>
  </si>
  <si>
    <t>Trang 15</t>
  </si>
  <si>
    <t>Trang 17</t>
  </si>
  <si>
    <t>Trang 18 - 19</t>
  </si>
  <si>
    <t>Trang 19 - 20</t>
  </si>
  <si>
    <t>Trang 19</t>
  </si>
  <si>
    <t>Trang 20 -22</t>
  </si>
  <si>
    <t>test_size=0.2, random_state=42</t>
  </si>
  <si>
    <t>test_size=0.2, random_state=42,alpha=1.0</t>
  </si>
  <si>
    <t>epochs=50, batch_size=10, verbose=2, 80/20</t>
  </si>
  <si>
    <t xml:space="preserve">Mô hình mạng nơron Sử dụng Dropout </t>
  </si>
  <si>
    <t>epochs=500,3 lớp,  batch_size=10, verbose=2, 80/20</t>
  </si>
  <si>
    <t>epochs=100, 6 lớp, 80/20</t>
  </si>
  <si>
    <t>Trang 15 -16</t>
  </si>
  <si>
    <t>Trang 16 - 17</t>
  </si>
  <si>
    <t>Trang 20 -21</t>
  </si>
  <si>
    <t>Trang 21 - 22</t>
  </si>
  <si>
    <t>Trang 26 - 27</t>
  </si>
  <si>
    <t>Trang 27 - 28</t>
  </si>
  <si>
    <t>Trang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</si>
</sst>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color rgb="FFFF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4" fillId="2" borderId="2" xfId="0" applyFont="1" applyFill="1" applyBorder="1"/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/>
    <xf numFmtId="0" fontId="9" fillId="0" borderId="2" xfId="0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"/>
  <sheetViews>
    <sheetView tabSelected="1" workbookViewId="0">
      <selection activeCell="K23" sqref="K23"/>
    </sheetView>
  </sheetViews>
  <sheetFormatPr defaultRowHeight="12.75" x14ac:dyDescent="0.2"/>
  <cols>
    <col min="1" max="1" width="4.7109375" customWidth="1"/>
    <col min="2" max="2" width="4.5703125" customWidth="1"/>
    <col min="3" max="3" width="12.7109375" bestFit="1" customWidth="1"/>
    <col min="4" max="4" width="55.85546875" style="1" customWidth="1"/>
    <col min="5" max="5" width="14.85546875" customWidth="1"/>
    <col min="6" max="6" width="12.28515625" customWidth="1"/>
    <col min="7" max="7" width="12.28515625" style="9" customWidth="1"/>
    <col min="8" max="8" width="16.42578125" style="1" customWidth="1"/>
    <col min="9" max="10" width="12.85546875" customWidth="1"/>
    <col min="11" max="11" width="38.28515625" customWidth="1"/>
    <col min="12" max="12" width="47.5703125" customWidth="1"/>
    <col min="13" max="13" width="11.85546875" customWidth="1"/>
    <col min="14" max="14" width="12.7109375" customWidth="1"/>
    <col min="15" max="15" width="10.85546875" customWidth="1"/>
    <col min="16" max="16" width="11.5703125" customWidth="1"/>
    <col min="17" max="17" width="9.5703125" customWidth="1"/>
    <col min="18" max="18" width="37" customWidth="1"/>
  </cols>
  <sheetData>
    <row r="2" spans="1:23" ht="20.25" customHeight="1" x14ac:dyDescent="0.3">
      <c r="D2" s="40" t="s">
        <v>21</v>
      </c>
      <c r="E2" s="40"/>
      <c r="F2" s="40"/>
      <c r="G2" s="40"/>
      <c r="H2" s="40"/>
      <c r="K2" s="40" t="s">
        <v>40</v>
      </c>
      <c r="L2" s="40"/>
      <c r="M2" s="40"/>
      <c r="N2" s="40"/>
      <c r="O2" s="40"/>
      <c r="P2" s="40"/>
      <c r="Q2" s="40"/>
      <c r="R2" s="40"/>
    </row>
    <row r="4" spans="1:23" x14ac:dyDescent="0.2">
      <c r="M4" s="47" t="s">
        <v>41</v>
      </c>
      <c r="N4" s="48"/>
      <c r="O4" s="48"/>
      <c r="P4" s="48"/>
      <c r="Q4" s="49"/>
    </row>
    <row r="5" spans="1:23" x14ac:dyDescent="0.2">
      <c r="A5" s="2" t="s">
        <v>0</v>
      </c>
      <c r="B5" s="2" t="s">
        <v>0</v>
      </c>
      <c r="C5" s="2" t="s">
        <v>9</v>
      </c>
      <c r="D5" s="3" t="s">
        <v>1</v>
      </c>
      <c r="E5" s="2" t="s">
        <v>42</v>
      </c>
      <c r="F5" s="2" t="s">
        <v>43</v>
      </c>
      <c r="G5" s="6" t="s">
        <v>2</v>
      </c>
      <c r="H5" s="3" t="s">
        <v>3</v>
      </c>
      <c r="J5" s="2" t="s">
        <v>0</v>
      </c>
      <c r="K5" s="2" t="s">
        <v>27</v>
      </c>
      <c r="L5" s="2" t="s">
        <v>28</v>
      </c>
      <c r="M5" s="24" t="s">
        <v>65</v>
      </c>
      <c r="N5" s="24" t="s">
        <v>66</v>
      </c>
      <c r="O5" s="24" t="s">
        <v>67</v>
      </c>
      <c r="P5" s="24" t="s">
        <v>68</v>
      </c>
      <c r="Q5" s="24" t="s">
        <v>69</v>
      </c>
      <c r="R5" s="2" t="s">
        <v>29</v>
      </c>
    </row>
    <row r="6" spans="1:23" ht="16.5" customHeight="1" x14ac:dyDescent="0.2">
      <c r="A6" s="8">
        <v>1</v>
      </c>
      <c r="B6" s="8">
        <v>1</v>
      </c>
      <c r="C6" s="41" t="s">
        <v>22</v>
      </c>
      <c r="D6" s="5" t="s">
        <v>5</v>
      </c>
      <c r="E6" s="7" t="s">
        <v>44</v>
      </c>
      <c r="F6" s="4">
        <f t="shared" ref="F6:F25" si="0">VLOOKUP(E6,$E$30:$F$34,2)</f>
        <v>1</v>
      </c>
      <c r="G6" s="7" t="s">
        <v>4</v>
      </c>
      <c r="H6" s="15" t="s">
        <v>81</v>
      </c>
      <c r="J6" s="8">
        <v>1</v>
      </c>
      <c r="K6" s="20" t="s">
        <v>61</v>
      </c>
      <c r="L6" s="22" t="s">
        <v>92</v>
      </c>
      <c r="M6" s="25">
        <v>3515.79</v>
      </c>
      <c r="N6" s="25">
        <v>0.86719999999999997</v>
      </c>
      <c r="O6" s="25">
        <v>4763.7389999999996</v>
      </c>
      <c r="P6" s="26">
        <v>0.1</v>
      </c>
      <c r="Q6" s="25">
        <v>3.3400000000000001E-3</v>
      </c>
      <c r="R6" s="23" t="s">
        <v>75</v>
      </c>
    </row>
    <row r="7" spans="1:23" ht="13.5" customHeight="1" x14ac:dyDescent="0.2">
      <c r="A7" s="8">
        <v>2</v>
      </c>
      <c r="B7" s="8">
        <v>2</v>
      </c>
      <c r="C7" s="42"/>
      <c r="D7" s="5" t="s">
        <v>6</v>
      </c>
      <c r="E7" s="7" t="s">
        <v>44</v>
      </c>
      <c r="F7" s="4">
        <f t="shared" si="0"/>
        <v>1</v>
      </c>
      <c r="G7" s="7" t="s">
        <v>4</v>
      </c>
      <c r="H7" s="15" t="s">
        <v>84</v>
      </c>
      <c r="J7" s="8">
        <v>2</v>
      </c>
      <c r="K7" s="20" t="s">
        <v>62</v>
      </c>
      <c r="L7" s="22" t="s">
        <v>93</v>
      </c>
      <c r="M7" s="25">
        <v>3515.03</v>
      </c>
      <c r="N7" s="25">
        <v>0.8669</v>
      </c>
      <c r="O7" s="25">
        <v>4769.2190000000001</v>
      </c>
      <c r="P7" s="26">
        <v>0.1</v>
      </c>
      <c r="Q7" s="25">
        <v>1.6900000000000001E-3</v>
      </c>
      <c r="R7" s="23" t="s">
        <v>78</v>
      </c>
    </row>
    <row r="8" spans="1:23" ht="15.75" customHeight="1" x14ac:dyDescent="0.2">
      <c r="A8" s="8">
        <v>3</v>
      </c>
      <c r="B8" s="8">
        <v>3</v>
      </c>
      <c r="C8" s="42"/>
      <c r="D8" s="5" t="s">
        <v>7</v>
      </c>
      <c r="E8" s="7" t="s">
        <v>44</v>
      </c>
      <c r="F8" s="4">
        <f t="shared" si="0"/>
        <v>1</v>
      </c>
      <c r="G8" s="7" t="s">
        <v>4</v>
      </c>
      <c r="H8" s="15" t="s">
        <v>82</v>
      </c>
      <c r="J8" s="8">
        <v>3</v>
      </c>
      <c r="K8" s="20" t="s">
        <v>64</v>
      </c>
      <c r="L8" s="11" t="s">
        <v>93</v>
      </c>
      <c r="M8" s="25" t="s">
        <v>74</v>
      </c>
      <c r="N8" s="25">
        <v>0.86719999999999997</v>
      </c>
      <c r="O8" s="25">
        <v>4764.0739999999996</v>
      </c>
      <c r="P8" s="26">
        <v>0.09</v>
      </c>
      <c r="Q8" s="27">
        <v>1.3500000000000001E-3</v>
      </c>
      <c r="R8" s="23" t="s">
        <v>79</v>
      </c>
    </row>
    <row r="9" spans="1:23" x14ac:dyDescent="0.2">
      <c r="A9" s="8">
        <v>4</v>
      </c>
      <c r="B9" s="8">
        <v>4</v>
      </c>
      <c r="C9" s="42"/>
      <c r="D9" s="5" t="s">
        <v>8</v>
      </c>
      <c r="E9" s="7" t="s">
        <v>44</v>
      </c>
      <c r="F9" s="4">
        <f t="shared" si="0"/>
        <v>1</v>
      </c>
      <c r="G9" s="7" t="s">
        <v>4</v>
      </c>
      <c r="H9" s="15" t="s">
        <v>83</v>
      </c>
      <c r="J9" s="8">
        <v>4</v>
      </c>
      <c r="K9" s="20" t="s">
        <v>63</v>
      </c>
      <c r="L9" s="11" t="s">
        <v>92</v>
      </c>
      <c r="M9" s="27">
        <v>2128.17</v>
      </c>
      <c r="N9" s="27">
        <v>0.9224</v>
      </c>
      <c r="O9" s="27">
        <v>3640.989</v>
      </c>
      <c r="P9" s="28">
        <v>0.06</v>
      </c>
      <c r="Q9" s="29">
        <v>1.6999999999999999E-3</v>
      </c>
      <c r="R9" s="23" t="s">
        <v>80</v>
      </c>
    </row>
    <row r="10" spans="1:23" ht="26.25" customHeight="1" x14ac:dyDescent="0.2">
      <c r="A10" s="8">
        <v>5</v>
      </c>
      <c r="B10" s="8">
        <v>5</v>
      </c>
      <c r="C10" s="44" t="s">
        <v>23</v>
      </c>
      <c r="D10" s="5" t="s">
        <v>11</v>
      </c>
      <c r="E10" s="7" t="s">
        <v>44</v>
      </c>
      <c r="F10" s="4">
        <f t="shared" si="0"/>
        <v>1</v>
      </c>
      <c r="G10" s="8" t="s">
        <v>4</v>
      </c>
      <c r="H10" s="31" t="s">
        <v>85</v>
      </c>
      <c r="J10" s="8">
        <v>5</v>
      </c>
      <c r="K10" s="20" t="s">
        <v>70</v>
      </c>
      <c r="L10" s="11" t="s">
        <v>92</v>
      </c>
      <c r="M10" s="29">
        <v>3402.72</v>
      </c>
      <c r="N10" s="29">
        <v>0.87309999999999999</v>
      </c>
      <c r="O10" s="29">
        <v>4641.6549999999997</v>
      </c>
      <c r="P10" s="30">
        <v>0.14000000000000001</v>
      </c>
      <c r="Q10" s="29">
        <v>1.3799999999999999E-3</v>
      </c>
      <c r="R10" s="39" t="s">
        <v>77</v>
      </c>
    </row>
    <row r="11" spans="1:23" x14ac:dyDescent="0.2">
      <c r="A11" s="8">
        <v>6</v>
      </c>
      <c r="B11" s="8">
        <v>6</v>
      </c>
      <c r="C11" s="45"/>
      <c r="D11" s="5" t="s">
        <v>10</v>
      </c>
      <c r="E11" s="7" t="s">
        <v>45</v>
      </c>
      <c r="F11" s="4">
        <f t="shared" si="0"/>
        <v>0</v>
      </c>
      <c r="G11" s="7"/>
      <c r="H11" s="15" t="s">
        <v>51</v>
      </c>
      <c r="J11" s="8">
        <v>6</v>
      </c>
      <c r="K11" s="20" t="s">
        <v>71</v>
      </c>
      <c r="L11" s="11" t="s">
        <v>92</v>
      </c>
      <c r="M11" s="27">
        <v>3290.35</v>
      </c>
      <c r="N11" s="27">
        <v>0.88990000000000002</v>
      </c>
      <c r="O11" s="27">
        <v>4322.9229999999998</v>
      </c>
      <c r="P11" s="28">
        <v>0.13</v>
      </c>
      <c r="Q11" s="29">
        <v>1.5679999999999999E-2</v>
      </c>
      <c r="R11" s="23" t="s">
        <v>77</v>
      </c>
    </row>
    <row r="12" spans="1:23" x14ac:dyDescent="0.2">
      <c r="A12" s="8">
        <v>7</v>
      </c>
      <c r="B12" s="8">
        <v>7</v>
      </c>
      <c r="C12" s="44" t="s">
        <v>24</v>
      </c>
      <c r="D12" s="5" t="s">
        <v>12</v>
      </c>
      <c r="E12" s="7" t="s">
        <v>44</v>
      </c>
      <c r="F12" s="4">
        <f t="shared" si="0"/>
        <v>1</v>
      </c>
      <c r="G12" s="7" t="s">
        <v>4</v>
      </c>
      <c r="H12" s="15" t="s">
        <v>86</v>
      </c>
      <c r="J12" s="8">
        <v>7</v>
      </c>
      <c r="K12" s="21" t="s">
        <v>72</v>
      </c>
      <c r="L12" s="11" t="s">
        <v>92</v>
      </c>
      <c r="M12" s="29">
        <v>4022.81</v>
      </c>
      <c r="N12" s="29">
        <v>0.76129999999999998</v>
      </c>
      <c r="O12" s="29">
        <v>6367.0770000000002</v>
      </c>
      <c r="P12" s="30">
        <v>0.16</v>
      </c>
      <c r="Q12" s="27">
        <v>1.3600000000000001E-3</v>
      </c>
      <c r="R12" s="23" t="s">
        <v>77</v>
      </c>
    </row>
    <row r="13" spans="1:23" x14ac:dyDescent="0.2">
      <c r="A13" s="8">
        <v>8</v>
      </c>
      <c r="B13" s="8">
        <v>8</v>
      </c>
      <c r="C13" s="45"/>
      <c r="D13" s="5" t="s">
        <v>13</v>
      </c>
      <c r="E13" s="7" t="s">
        <v>46</v>
      </c>
      <c r="F13" s="4">
        <f t="shared" si="0"/>
        <v>0.75</v>
      </c>
      <c r="G13" s="7" t="s">
        <v>4</v>
      </c>
      <c r="H13" s="15" t="s">
        <v>98</v>
      </c>
      <c r="J13" s="8">
        <v>8</v>
      </c>
      <c r="K13" s="11" t="s">
        <v>73</v>
      </c>
      <c r="L13" s="22" t="s">
        <v>94</v>
      </c>
      <c r="M13" s="29">
        <v>3117.26</v>
      </c>
      <c r="N13" s="29">
        <v>0.85</v>
      </c>
      <c r="O13" s="29">
        <v>5004.08</v>
      </c>
      <c r="P13" s="30">
        <v>0.12</v>
      </c>
      <c r="Q13" s="29">
        <v>6.85</v>
      </c>
      <c r="R13" s="23" t="s">
        <v>76</v>
      </c>
    </row>
    <row r="14" spans="1:23" x14ac:dyDescent="0.2">
      <c r="A14" s="8">
        <v>9</v>
      </c>
      <c r="B14" s="8">
        <v>9</v>
      </c>
      <c r="C14" s="45"/>
      <c r="D14" s="5" t="s">
        <v>14</v>
      </c>
      <c r="E14" s="7" t="s">
        <v>44</v>
      </c>
      <c r="F14" s="4">
        <f t="shared" si="0"/>
        <v>1</v>
      </c>
      <c r="G14" s="7" t="s">
        <v>4</v>
      </c>
      <c r="H14" s="15" t="s">
        <v>99</v>
      </c>
      <c r="J14" s="8">
        <v>9</v>
      </c>
      <c r="K14" s="11" t="s">
        <v>73</v>
      </c>
      <c r="L14" s="22" t="s">
        <v>96</v>
      </c>
      <c r="M14" s="33">
        <v>1887.4</v>
      </c>
      <c r="N14" s="33">
        <v>0.93</v>
      </c>
      <c r="O14" s="33">
        <v>3233.54</v>
      </c>
      <c r="P14" s="34">
        <v>7.0000000000000007E-2</v>
      </c>
      <c r="Q14" s="35">
        <v>20.87</v>
      </c>
      <c r="R14" s="23" t="s">
        <v>76</v>
      </c>
    </row>
    <row r="15" spans="1:23" x14ac:dyDescent="0.2">
      <c r="A15" s="8">
        <v>10</v>
      </c>
      <c r="B15" s="8">
        <v>10</v>
      </c>
      <c r="C15" s="45"/>
      <c r="D15" s="5" t="s">
        <v>15</v>
      </c>
      <c r="E15" s="7" t="s">
        <v>44</v>
      </c>
      <c r="F15" s="4">
        <f t="shared" si="0"/>
        <v>1</v>
      </c>
      <c r="G15" s="7" t="s">
        <v>4</v>
      </c>
      <c r="H15" s="15" t="s">
        <v>87</v>
      </c>
      <c r="J15" s="8">
        <v>10</v>
      </c>
      <c r="K15" s="11" t="s">
        <v>73</v>
      </c>
      <c r="L15" s="22" t="s">
        <v>97</v>
      </c>
      <c r="M15" s="36">
        <v>3809.8</v>
      </c>
      <c r="N15" s="36">
        <v>0.81</v>
      </c>
      <c r="O15" s="36">
        <v>5712.38</v>
      </c>
      <c r="P15" s="37">
        <v>0.14000000000000001</v>
      </c>
      <c r="Q15" s="38">
        <v>4.97</v>
      </c>
      <c r="R15" s="23" t="s">
        <v>95</v>
      </c>
      <c r="W15" s="32"/>
    </row>
    <row r="16" spans="1:23" x14ac:dyDescent="0.2">
      <c r="A16" s="8">
        <v>11</v>
      </c>
      <c r="B16" s="8">
        <v>11</v>
      </c>
      <c r="C16" s="45"/>
      <c r="D16" s="5" t="s">
        <v>16</v>
      </c>
      <c r="E16" s="7" t="s">
        <v>46</v>
      </c>
      <c r="F16" s="4">
        <f t="shared" si="0"/>
        <v>0.75</v>
      </c>
      <c r="G16" s="7" t="s">
        <v>4</v>
      </c>
      <c r="H16" s="15" t="s">
        <v>88</v>
      </c>
    </row>
    <row r="17" spans="1:8" x14ac:dyDescent="0.2">
      <c r="A17" s="8">
        <v>12</v>
      </c>
      <c r="B17" s="8">
        <v>12</v>
      </c>
      <c r="C17" s="45"/>
      <c r="D17" s="5" t="s">
        <v>18</v>
      </c>
      <c r="E17" s="7" t="s">
        <v>44</v>
      </c>
      <c r="F17" s="4">
        <f t="shared" si="0"/>
        <v>1</v>
      </c>
      <c r="G17" s="8" t="s">
        <v>4</v>
      </c>
      <c r="H17" s="15" t="s">
        <v>90</v>
      </c>
    </row>
    <row r="18" spans="1:8" x14ac:dyDescent="0.2">
      <c r="A18" s="8">
        <v>13</v>
      </c>
      <c r="B18" s="8">
        <v>13</v>
      </c>
      <c r="C18" s="45"/>
      <c r="D18" s="5" t="s">
        <v>19</v>
      </c>
      <c r="E18" s="7" t="s">
        <v>46</v>
      </c>
      <c r="F18" s="4">
        <f t="shared" si="0"/>
        <v>0.75</v>
      </c>
      <c r="G18" s="8" t="s">
        <v>4</v>
      </c>
      <c r="H18" s="15" t="s">
        <v>89</v>
      </c>
    </row>
    <row r="19" spans="1:8" x14ac:dyDescent="0.2">
      <c r="A19" s="8">
        <v>14</v>
      </c>
      <c r="B19" s="8">
        <v>14</v>
      </c>
      <c r="C19" s="45"/>
      <c r="D19" s="5" t="s">
        <v>20</v>
      </c>
      <c r="E19" s="7" t="s">
        <v>46</v>
      </c>
      <c r="F19" s="4">
        <f t="shared" si="0"/>
        <v>0.75</v>
      </c>
      <c r="G19" s="8" t="s">
        <v>4</v>
      </c>
      <c r="H19" s="15" t="s">
        <v>91</v>
      </c>
    </row>
    <row r="20" spans="1:8" x14ac:dyDescent="0.2">
      <c r="A20" s="8">
        <v>15</v>
      </c>
      <c r="B20" s="8">
        <v>15</v>
      </c>
      <c r="C20" s="45"/>
      <c r="D20" s="5" t="s">
        <v>25</v>
      </c>
      <c r="E20" s="7" t="s">
        <v>44</v>
      </c>
      <c r="F20" s="4">
        <f t="shared" si="0"/>
        <v>1</v>
      </c>
      <c r="G20" s="7" t="s">
        <v>4</v>
      </c>
      <c r="H20" s="15" t="s">
        <v>100</v>
      </c>
    </row>
    <row r="21" spans="1:8" x14ac:dyDescent="0.2">
      <c r="A21" s="8">
        <v>16</v>
      </c>
      <c r="B21" s="8">
        <v>16</v>
      </c>
      <c r="C21" s="46"/>
      <c r="D21" s="5" t="s">
        <v>26</v>
      </c>
      <c r="E21" s="7" t="s">
        <v>46</v>
      </c>
      <c r="F21" s="4">
        <f t="shared" si="0"/>
        <v>0.75</v>
      </c>
      <c r="G21" s="7" t="s">
        <v>4</v>
      </c>
      <c r="H21" s="15" t="s">
        <v>101</v>
      </c>
    </row>
    <row r="22" spans="1:8" x14ac:dyDescent="0.2">
      <c r="A22" s="8">
        <v>17</v>
      </c>
      <c r="B22" s="8">
        <v>17</v>
      </c>
      <c r="C22" s="42" t="s">
        <v>17</v>
      </c>
      <c r="D22" s="19" t="s">
        <v>57</v>
      </c>
      <c r="E22" s="7" t="s">
        <v>44</v>
      </c>
      <c r="F22" s="4">
        <f t="shared" si="0"/>
        <v>1</v>
      </c>
      <c r="G22" s="8" t="s">
        <v>4</v>
      </c>
      <c r="H22" s="15" t="s">
        <v>51</v>
      </c>
    </row>
    <row r="23" spans="1:8" ht="24.75" customHeight="1" x14ac:dyDescent="0.2">
      <c r="A23" s="8">
        <v>18</v>
      </c>
      <c r="B23" s="8">
        <v>18</v>
      </c>
      <c r="C23" s="42"/>
      <c r="D23" s="19" t="s">
        <v>59</v>
      </c>
      <c r="E23" s="7" t="s">
        <v>44</v>
      </c>
      <c r="F23" s="4">
        <f t="shared" si="0"/>
        <v>1</v>
      </c>
      <c r="G23" s="8" t="s">
        <v>4</v>
      </c>
      <c r="H23" s="15" t="s">
        <v>102</v>
      </c>
    </row>
    <row r="24" spans="1:8" ht="15.75" customHeight="1" x14ac:dyDescent="0.2">
      <c r="A24" s="8">
        <v>19</v>
      </c>
      <c r="B24" s="8">
        <v>19</v>
      </c>
      <c r="C24" s="42"/>
      <c r="D24" s="12" t="s">
        <v>58</v>
      </c>
      <c r="E24" s="7" t="s">
        <v>44</v>
      </c>
      <c r="F24" s="4">
        <f t="shared" si="0"/>
        <v>1</v>
      </c>
      <c r="G24" s="8" t="s">
        <v>4</v>
      </c>
      <c r="H24" s="15" t="s">
        <v>103</v>
      </c>
    </row>
    <row r="25" spans="1:8" ht="25.5" x14ac:dyDescent="0.2">
      <c r="A25" s="8">
        <v>20</v>
      </c>
      <c r="B25" s="8">
        <v>20</v>
      </c>
      <c r="C25" s="43"/>
      <c r="D25" s="12" t="s">
        <v>60</v>
      </c>
      <c r="E25" s="7" t="s">
        <v>46</v>
      </c>
      <c r="F25" s="4">
        <f t="shared" si="0"/>
        <v>0.75</v>
      </c>
      <c r="G25" s="8" t="s">
        <v>4</v>
      </c>
      <c r="H25" s="15" t="s">
        <v>104</v>
      </c>
    </row>
    <row r="26" spans="1:8" x14ac:dyDescent="0.2">
      <c r="D26" s="12" t="s">
        <v>49</v>
      </c>
      <c r="E26" s="4"/>
      <c r="F26" s="18">
        <f xml:space="preserve"> SUM(F6:F25)</f>
        <v>17.5</v>
      </c>
      <c r="G26" s="10">
        <f xml:space="preserve"> SUMIF(G6:G25,"X",E6:E25)</f>
        <v>0</v>
      </c>
    </row>
    <row r="27" spans="1:8" x14ac:dyDescent="0.2">
      <c r="D27" s="12" t="s">
        <v>50</v>
      </c>
      <c r="E27" s="4"/>
      <c r="F27" s="14">
        <f>ROUND(F26,0)/2</f>
        <v>9</v>
      </c>
    </row>
    <row r="30" spans="1:8" x14ac:dyDescent="0.2">
      <c r="E30" s="16" t="s">
        <v>44</v>
      </c>
      <c r="F30" s="17">
        <v>1</v>
      </c>
    </row>
    <row r="31" spans="1:8" x14ac:dyDescent="0.2">
      <c r="E31" s="16" t="s">
        <v>46</v>
      </c>
      <c r="F31" s="17">
        <v>0.75</v>
      </c>
    </row>
    <row r="32" spans="1:8" x14ac:dyDescent="0.2">
      <c r="E32" s="16" t="s">
        <v>47</v>
      </c>
      <c r="F32" s="17">
        <v>0.5</v>
      </c>
    </row>
    <row r="33" spans="5:6" x14ac:dyDescent="0.2">
      <c r="E33" s="16" t="s">
        <v>48</v>
      </c>
      <c r="F33" s="17">
        <v>0.25</v>
      </c>
    </row>
    <row r="34" spans="5:6" x14ac:dyDescent="0.2">
      <c r="E34" s="16" t="s">
        <v>45</v>
      </c>
      <c r="F34" s="17">
        <v>0</v>
      </c>
    </row>
  </sheetData>
  <mergeCells count="7">
    <mergeCell ref="K2:R2"/>
    <mergeCell ref="D2:H2"/>
    <mergeCell ref="C6:C9"/>
    <mergeCell ref="C22:C25"/>
    <mergeCell ref="C10:C11"/>
    <mergeCell ref="C12:C21"/>
    <mergeCell ref="M4:Q4"/>
  </mergeCells>
  <phoneticPr fontId="1" type="noConversion"/>
  <conditionalFormatting sqref="G6:G25">
    <cfRule type="cellIs" dxfId="1" priority="11" operator="equal">
      <formula>"X"</formula>
    </cfRule>
    <cfRule type="colorScale" priority="12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0F6D-E32D-4B84-8E1D-892C2BC34C85}">
  <dimension ref="A2:N38"/>
  <sheetViews>
    <sheetView topLeftCell="B4" workbookViewId="0">
      <selection activeCell="G33" sqref="G33"/>
    </sheetView>
  </sheetViews>
  <sheetFormatPr defaultRowHeight="12.75" x14ac:dyDescent="0.2"/>
  <cols>
    <col min="3" max="3" width="12.7109375" bestFit="1" customWidth="1"/>
    <col min="4" max="4" width="34.28515625" style="1" customWidth="1"/>
    <col min="7" max="7" width="16.42578125" style="9" customWidth="1"/>
    <col min="8" max="8" width="16.42578125" style="1" customWidth="1"/>
    <col min="11" max="11" width="14.42578125" customWidth="1"/>
    <col min="12" max="12" width="27.28515625" bestFit="1" customWidth="1"/>
    <col min="13" max="13" width="31.42578125" bestFit="1" customWidth="1"/>
    <col min="14" max="14" width="14.7109375" customWidth="1"/>
  </cols>
  <sheetData>
    <row r="2" spans="1:14" ht="20.25" customHeight="1" x14ac:dyDescent="0.3">
      <c r="D2" s="40" t="s">
        <v>21</v>
      </c>
      <c r="E2" s="40"/>
      <c r="F2" s="40"/>
      <c r="G2" s="40"/>
      <c r="H2" s="40"/>
      <c r="K2" s="40" t="s">
        <v>40</v>
      </c>
      <c r="L2" s="40"/>
      <c r="M2" s="40"/>
      <c r="N2" s="40"/>
    </row>
    <row r="5" spans="1:14" x14ac:dyDescent="0.2">
      <c r="A5" s="2" t="s">
        <v>0</v>
      </c>
      <c r="B5" s="2" t="s">
        <v>0</v>
      </c>
      <c r="C5" s="2" t="s">
        <v>9</v>
      </c>
      <c r="D5" s="3" t="s">
        <v>1</v>
      </c>
      <c r="E5" s="2" t="s">
        <v>42</v>
      </c>
      <c r="F5" s="2" t="s">
        <v>43</v>
      </c>
      <c r="G5" s="6" t="s">
        <v>2</v>
      </c>
      <c r="H5" s="3" t="s">
        <v>3</v>
      </c>
      <c r="J5" s="2" t="s">
        <v>0</v>
      </c>
      <c r="K5" s="2" t="s">
        <v>27</v>
      </c>
      <c r="L5" s="2" t="s">
        <v>28</v>
      </c>
      <c r="M5" s="2" t="s">
        <v>41</v>
      </c>
      <c r="N5" s="2" t="s">
        <v>29</v>
      </c>
    </row>
    <row r="6" spans="1:14" x14ac:dyDescent="0.2">
      <c r="A6" s="4">
        <v>1</v>
      </c>
      <c r="B6" s="4">
        <v>1</v>
      </c>
      <c r="C6" s="41" t="s">
        <v>22</v>
      </c>
      <c r="D6" s="5" t="s">
        <v>5</v>
      </c>
      <c r="E6" s="11" t="s">
        <v>44</v>
      </c>
      <c r="F6" s="4">
        <f t="shared" ref="F6:F23" si="0">VLOOKUP(E6,$E$34:$F$38,2)</f>
        <v>1</v>
      </c>
      <c r="G6" s="7" t="s">
        <v>4</v>
      </c>
      <c r="H6" s="15" t="s">
        <v>51</v>
      </c>
      <c r="J6" s="4">
        <v>1</v>
      </c>
      <c r="K6" s="11" t="s">
        <v>30</v>
      </c>
      <c r="L6" s="12" t="s">
        <v>36</v>
      </c>
      <c r="M6" s="4"/>
      <c r="N6" s="11" t="s">
        <v>35</v>
      </c>
    </row>
    <row r="7" spans="1:14" ht="25.5" x14ac:dyDescent="0.2">
      <c r="A7" s="4">
        <v>2</v>
      </c>
      <c r="B7" s="4">
        <v>2</v>
      </c>
      <c r="C7" s="42"/>
      <c r="D7" s="12" t="s">
        <v>6</v>
      </c>
      <c r="E7" s="11" t="s">
        <v>44</v>
      </c>
      <c r="F7" s="4">
        <f>VLOOKUP(E7,$E$34:$F$38,2)</f>
        <v>1</v>
      </c>
      <c r="G7" s="8"/>
      <c r="H7" s="15" t="s">
        <v>51</v>
      </c>
      <c r="J7" s="4">
        <v>2</v>
      </c>
      <c r="K7" s="11" t="s">
        <v>31</v>
      </c>
      <c r="L7" s="12" t="s">
        <v>37</v>
      </c>
      <c r="M7" s="4"/>
      <c r="N7" s="4"/>
    </row>
    <row r="8" spans="1:14" ht="25.5" x14ac:dyDescent="0.2">
      <c r="A8" s="4">
        <v>3</v>
      </c>
      <c r="B8" s="4">
        <v>3</v>
      </c>
      <c r="C8" s="42"/>
      <c r="D8" s="5" t="s">
        <v>7</v>
      </c>
      <c r="E8" s="11" t="s">
        <v>44</v>
      </c>
      <c r="F8" s="4">
        <f t="shared" si="0"/>
        <v>1</v>
      </c>
      <c r="G8" s="8" t="s">
        <v>4</v>
      </c>
      <c r="H8" s="15" t="s">
        <v>51</v>
      </c>
      <c r="J8" s="4">
        <v>3</v>
      </c>
      <c r="K8" s="11" t="s">
        <v>32</v>
      </c>
      <c r="L8" s="12" t="s">
        <v>38</v>
      </c>
      <c r="M8" s="4"/>
      <c r="N8" s="4"/>
    </row>
    <row r="9" spans="1:14" x14ac:dyDescent="0.2">
      <c r="A9" s="4">
        <v>4</v>
      </c>
      <c r="B9" s="4">
        <v>4</v>
      </c>
      <c r="C9" s="42"/>
      <c r="D9" s="5" t="s">
        <v>8</v>
      </c>
      <c r="E9" s="11" t="s">
        <v>44</v>
      </c>
      <c r="F9" s="4">
        <f t="shared" si="0"/>
        <v>1</v>
      </c>
      <c r="G9" s="7" t="s">
        <v>4</v>
      </c>
      <c r="H9" s="15" t="s">
        <v>51</v>
      </c>
      <c r="J9" s="4">
        <v>4</v>
      </c>
      <c r="K9" s="11" t="s">
        <v>33</v>
      </c>
      <c r="L9" s="5"/>
      <c r="M9" s="4"/>
      <c r="N9" s="4"/>
    </row>
    <row r="10" spans="1:14" ht="38.25" x14ac:dyDescent="0.2">
      <c r="A10" s="4">
        <v>5</v>
      </c>
      <c r="B10" s="4">
        <v>5</v>
      </c>
      <c r="C10" s="44" t="s">
        <v>23</v>
      </c>
      <c r="D10" s="5" t="s">
        <v>11</v>
      </c>
      <c r="E10" s="11" t="s">
        <v>44</v>
      </c>
      <c r="F10" s="4">
        <f t="shared" si="0"/>
        <v>1</v>
      </c>
      <c r="G10" s="8" t="s">
        <v>4</v>
      </c>
      <c r="H10" s="15" t="s">
        <v>51</v>
      </c>
      <c r="J10" s="4">
        <v>5</v>
      </c>
      <c r="K10" s="11" t="s">
        <v>34</v>
      </c>
      <c r="L10" s="13" t="s">
        <v>39</v>
      </c>
      <c r="M10" s="4"/>
      <c r="N10" s="4"/>
    </row>
    <row r="11" spans="1:14" x14ac:dyDescent="0.2">
      <c r="A11" s="4">
        <v>6</v>
      </c>
      <c r="B11" s="4">
        <v>6</v>
      </c>
      <c r="C11" s="45"/>
      <c r="D11" s="5" t="s">
        <v>10</v>
      </c>
      <c r="E11" s="11" t="s">
        <v>46</v>
      </c>
      <c r="F11" s="4">
        <f t="shared" si="0"/>
        <v>0.75</v>
      </c>
      <c r="G11" s="8"/>
      <c r="H11" s="15" t="s">
        <v>51</v>
      </c>
      <c r="J11" s="4">
        <v>6</v>
      </c>
      <c r="K11" s="4"/>
      <c r="L11" s="5"/>
      <c r="M11" s="4"/>
      <c r="N11" s="4"/>
    </row>
    <row r="12" spans="1:14" x14ac:dyDescent="0.2">
      <c r="A12" s="4">
        <v>7</v>
      </c>
      <c r="B12" s="4">
        <v>7</v>
      </c>
      <c r="C12" s="44" t="s">
        <v>24</v>
      </c>
      <c r="D12" s="5" t="s">
        <v>12</v>
      </c>
      <c r="E12" s="11" t="s">
        <v>46</v>
      </c>
      <c r="F12" s="4">
        <f t="shared" si="0"/>
        <v>0.75</v>
      </c>
      <c r="G12" s="8"/>
      <c r="H12" s="15" t="s">
        <v>51</v>
      </c>
      <c r="J12" s="4">
        <v>7</v>
      </c>
      <c r="K12" s="4"/>
      <c r="L12" s="5"/>
      <c r="M12" s="4"/>
      <c r="N12" s="4"/>
    </row>
    <row r="13" spans="1:14" x14ac:dyDescent="0.2">
      <c r="A13" s="4">
        <v>8</v>
      </c>
      <c r="B13" s="4">
        <v>8</v>
      </c>
      <c r="C13" s="45"/>
      <c r="D13" s="5" t="s">
        <v>13</v>
      </c>
      <c r="E13" s="11" t="s">
        <v>46</v>
      </c>
      <c r="F13" s="4">
        <f t="shared" si="0"/>
        <v>0.75</v>
      </c>
      <c r="G13" s="8"/>
      <c r="H13" s="15" t="s">
        <v>51</v>
      </c>
      <c r="J13" s="4">
        <v>8</v>
      </c>
      <c r="K13" s="4"/>
      <c r="L13" s="5"/>
      <c r="M13" s="4"/>
      <c r="N13" s="4"/>
    </row>
    <row r="14" spans="1:14" x14ac:dyDescent="0.2">
      <c r="A14" s="4">
        <v>9</v>
      </c>
      <c r="B14" s="4">
        <v>9</v>
      </c>
      <c r="C14" s="45"/>
      <c r="D14" s="5" t="s">
        <v>14</v>
      </c>
      <c r="E14" s="11" t="s">
        <v>46</v>
      </c>
      <c r="F14" s="4">
        <f t="shared" si="0"/>
        <v>0.75</v>
      </c>
      <c r="G14" s="8"/>
      <c r="H14" s="15" t="s">
        <v>51</v>
      </c>
      <c r="J14" s="4">
        <v>9</v>
      </c>
      <c r="K14" s="4"/>
      <c r="L14" s="5"/>
      <c r="M14" s="4"/>
      <c r="N14" s="4"/>
    </row>
    <row r="15" spans="1:14" x14ac:dyDescent="0.2">
      <c r="A15" s="4">
        <v>10</v>
      </c>
      <c r="B15" s="4">
        <v>10</v>
      </c>
      <c r="C15" s="45"/>
      <c r="D15" s="5" t="s">
        <v>15</v>
      </c>
      <c r="E15" s="11" t="s">
        <v>44</v>
      </c>
      <c r="F15" s="4">
        <f t="shared" si="0"/>
        <v>1</v>
      </c>
      <c r="G15" s="8"/>
      <c r="H15" s="15" t="s">
        <v>51</v>
      </c>
      <c r="J15" s="4">
        <v>10</v>
      </c>
      <c r="K15" s="4"/>
      <c r="L15" s="5"/>
      <c r="M15" s="4"/>
      <c r="N15" s="4"/>
    </row>
    <row r="16" spans="1:14" x14ac:dyDescent="0.2">
      <c r="A16" s="4">
        <v>11</v>
      </c>
      <c r="B16" s="4">
        <v>11</v>
      </c>
      <c r="C16" s="45"/>
      <c r="D16" s="5" t="s">
        <v>16</v>
      </c>
      <c r="E16" s="11" t="s">
        <v>46</v>
      </c>
      <c r="F16" s="4">
        <f t="shared" si="0"/>
        <v>0.75</v>
      </c>
      <c r="G16" s="8"/>
      <c r="H16" s="15" t="s">
        <v>51</v>
      </c>
    </row>
    <row r="17" spans="1:8" x14ac:dyDescent="0.2">
      <c r="A17" s="4">
        <v>12</v>
      </c>
      <c r="B17" s="4">
        <v>12</v>
      </c>
      <c r="C17" s="45"/>
      <c r="D17" s="5" t="s">
        <v>18</v>
      </c>
      <c r="E17" s="11" t="s">
        <v>44</v>
      </c>
      <c r="F17" s="4">
        <f t="shared" si="0"/>
        <v>1</v>
      </c>
      <c r="G17" s="8" t="s">
        <v>4</v>
      </c>
      <c r="H17" s="15" t="s">
        <v>51</v>
      </c>
    </row>
    <row r="18" spans="1:8" x14ac:dyDescent="0.2">
      <c r="A18" s="4">
        <v>13</v>
      </c>
      <c r="B18" s="4">
        <v>13</v>
      </c>
      <c r="C18" s="45"/>
      <c r="D18" s="5" t="s">
        <v>19</v>
      </c>
      <c r="E18" s="11" t="s">
        <v>48</v>
      </c>
      <c r="F18" s="4">
        <f t="shared" si="0"/>
        <v>0.25</v>
      </c>
      <c r="G18" s="8" t="s">
        <v>4</v>
      </c>
      <c r="H18" s="15" t="s">
        <v>51</v>
      </c>
    </row>
    <row r="19" spans="1:8" x14ac:dyDescent="0.2">
      <c r="A19" s="4">
        <v>14</v>
      </c>
      <c r="B19" s="4">
        <v>14</v>
      </c>
      <c r="C19" s="45"/>
      <c r="D19" s="5" t="s">
        <v>20</v>
      </c>
      <c r="E19" s="11" t="s">
        <v>46</v>
      </c>
      <c r="F19" s="4">
        <f t="shared" si="0"/>
        <v>0.75</v>
      </c>
      <c r="G19" s="8" t="s">
        <v>4</v>
      </c>
      <c r="H19" s="15" t="s">
        <v>51</v>
      </c>
    </row>
    <row r="20" spans="1:8" x14ac:dyDescent="0.2">
      <c r="A20" s="4">
        <v>15</v>
      </c>
      <c r="B20" s="4">
        <v>15</v>
      </c>
      <c r="C20" s="45"/>
      <c r="D20" s="5" t="s">
        <v>25</v>
      </c>
      <c r="E20" s="11" t="s">
        <v>44</v>
      </c>
      <c r="F20" s="4">
        <f t="shared" si="0"/>
        <v>1</v>
      </c>
      <c r="G20" s="8"/>
      <c r="H20" s="15" t="s">
        <v>51</v>
      </c>
    </row>
    <row r="21" spans="1:8" x14ac:dyDescent="0.2">
      <c r="A21" s="4"/>
      <c r="B21" s="4">
        <v>16</v>
      </c>
      <c r="C21" s="45"/>
      <c r="D21" s="5" t="s">
        <v>26</v>
      </c>
      <c r="E21" s="11" t="s">
        <v>46</v>
      </c>
      <c r="F21" s="4">
        <f t="shared" si="0"/>
        <v>0.75</v>
      </c>
      <c r="G21" s="8"/>
      <c r="H21" s="15"/>
    </row>
    <row r="22" spans="1:8" x14ac:dyDescent="0.2">
      <c r="A22" s="4"/>
      <c r="B22" s="4">
        <v>17</v>
      </c>
      <c r="C22" s="45"/>
      <c r="D22" s="5" t="s">
        <v>52</v>
      </c>
      <c r="E22" s="11" t="s">
        <v>47</v>
      </c>
      <c r="F22" s="4">
        <f t="shared" si="0"/>
        <v>0.5</v>
      </c>
      <c r="G22" s="8"/>
      <c r="H22" s="15"/>
    </row>
    <row r="23" spans="1:8" x14ac:dyDescent="0.2">
      <c r="A23" s="4"/>
      <c r="B23" s="4">
        <v>18</v>
      </c>
      <c r="C23" s="45"/>
      <c r="D23" s="5" t="s">
        <v>53</v>
      </c>
      <c r="E23" s="11" t="s">
        <v>46</v>
      </c>
      <c r="F23" s="4">
        <f t="shared" si="0"/>
        <v>0.75</v>
      </c>
      <c r="G23" s="8"/>
      <c r="H23" s="15"/>
    </row>
    <row r="24" spans="1:8" x14ac:dyDescent="0.2">
      <c r="A24" s="4"/>
      <c r="B24" s="4">
        <v>19</v>
      </c>
      <c r="C24" s="45"/>
      <c r="D24" s="5" t="s">
        <v>54</v>
      </c>
      <c r="E24" s="11"/>
      <c r="F24" s="4"/>
      <c r="G24" s="8"/>
      <c r="H24" s="15"/>
    </row>
    <row r="25" spans="1:8" x14ac:dyDescent="0.2">
      <c r="A25" s="4"/>
      <c r="B25" s="4">
        <v>20</v>
      </c>
      <c r="C25" s="45"/>
      <c r="D25" s="5" t="s">
        <v>55</v>
      </c>
      <c r="E25" s="11"/>
      <c r="F25" s="4"/>
      <c r="G25" s="8"/>
      <c r="H25" s="15"/>
    </row>
    <row r="26" spans="1:8" x14ac:dyDescent="0.2">
      <c r="A26" s="4">
        <v>16</v>
      </c>
      <c r="B26" s="4">
        <v>21</v>
      </c>
      <c r="C26" s="46"/>
      <c r="D26" s="5" t="s">
        <v>56</v>
      </c>
      <c r="E26" s="11" t="s">
        <v>44</v>
      </c>
      <c r="F26" s="4">
        <f>VLOOKUP(E26,$E$34:$F$38,2)</f>
        <v>1</v>
      </c>
      <c r="G26" s="8"/>
      <c r="H26" s="15" t="s">
        <v>51</v>
      </c>
    </row>
    <row r="27" spans="1:8" ht="13.15" customHeight="1" x14ac:dyDescent="0.2">
      <c r="A27" s="4">
        <v>18</v>
      </c>
      <c r="B27" s="4">
        <v>22</v>
      </c>
      <c r="C27" s="41" t="s">
        <v>17</v>
      </c>
      <c r="D27" s="19" t="s">
        <v>57</v>
      </c>
      <c r="E27" s="11" t="s">
        <v>44</v>
      </c>
      <c r="F27" s="4">
        <f>VLOOKUP(E27,$E$34:$F$38,2)</f>
        <v>1</v>
      </c>
      <c r="G27" s="8" t="s">
        <v>4</v>
      </c>
      <c r="H27" s="15" t="s">
        <v>51</v>
      </c>
    </row>
    <row r="28" spans="1:8" ht="38.25" x14ac:dyDescent="0.2">
      <c r="A28" s="4">
        <v>19</v>
      </c>
      <c r="B28" s="4">
        <v>23</v>
      </c>
      <c r="C28" s="42"/>
      <c r="D28" s="19" t="s">
        <v>59</v>
      </c>
      <c r="E28" s="11" t="s">
        <v>44</v>
      </c>
      <c r="F28" s="4">
        <f>VLOOKUP(E28,$E$34:$F$38,2)</f>
        <v>1</v>
      </c>
      <c r="G28" s="8" t="s">
        <v>4</v>
      </c>
      <c r="H28" s="15" t="s">
        <v>51</v>
      </c>
    </row>
    <row r="29" spans="1:8" ht="25.5" x14ac:dyDescent="0.2">
      <c r="A29" s="4">
        <v>20</v>
      </c>
      <c r="B29" s="4">
        <v>24</v>
      </c>
      <c r="C29" s="42"/>
      <c r="D29" s="12" t="s">
        <v>58</v>
      </c>
      <c r="E29" s="11" t="s">
        <v>44</v>
      </c>
      <c r="F29" s="4">
        <f>VLOOKUP(E29,$E$34:$F$38,2)</f>
        <v>1</v>
      </c>
      <c r="G29" s="8" t="s">
        <v>4</v>
      </c>
      <c r="H29" s="15" t="s">
        <v>51</v>
      </c>
    </row>
    <row r="30" spans="1:8" ht="25.5" x14ac:dyDescent="0.2">
      <c r="B30" s="4">
        <v>25</v>
      </c>
      <c r="C30" s="43"/>
      <c r="D30" s="12" t="s">
        <v>60</v>
      </c>
      <c r="E30" s="11" t="s">
        <v>44</v>
      </c>
      <c r="F30" s="4">
        <f>VLOOKUP(E30,$E$34:$F$38,2)</f>
        <v>1</v>
      </c>
      <c r="G30" s="8" t="s">
        <v>4</v>
      </c>
      <c r="H30" s="15" t="s">
        <v>51</v>
      </c>
    </row>
    <row r="31" spans="1:8" x14ac:dyDescent="0.2">
      <c r="D31" s="12" t="s">
        <v>49</v>
      </c>
      <c r="E31" s="4"/>
      <c r="F31" s="18">
        <f xml:space="preserve"> SUM(F7:F30)</f>
        <v>18.75</v>
      </c>
    </row>
    <row r="32" spans="1:8" x14ac:dyDescent="0.2">
      <c r="D32" s="12" t="s">
        <v>50</v>
      </c>
      <c r="F32" s="14">
        <f>ROUND(F31/25,2)*10</f>
        <v>7.5</v>
      </c>
    </row>
    <row r="34" spans="1:14" x14ac:dyDescent="0.2">
      <c r="E34" s="16" t="s">
        <v>44</v>
      </c>
      <c r="F34" s="17">
        <v>1</v>
      </c>
    </row>
    <row r="35" spans="1:14" x14ac:dyDescent="0.2">
      <c r="E35" s="16" t="s">
        <v>46</v>
      </c>
      <c r="F35" s="17">
        <v>0.75</v>
      </c>
    </row>
    <row r="36" spans="1:14" x14ac:dyDescent="0.2">
      <c r="E36" s="16" t="s">
        <v>47</v>
      </c>
      <c r="F36" s="17">
        <v>0.5</v>
      </c>
    </row>
    <row r="37" spans="1:14" s="9" customFormat="1" x14ac:dyDescent="0.2">
      <c r="A37"/>
      <c r="B37"/>
      <c r="C37"/>
      <c r="D37" s="1"/>
      <c r="E37" s="16" t="s">
        <v>48</v>
      </c>
      <c r="F37" s="17">
        <v>0.25</v>
      </c>
      <c r="H37" s="1"/>
      <c r="I37"/>
      <c r="J37"/>
      <c r="K37"/>
      <c r="L37"/>
      <c r="M37"/>
      <c r="N37"/>
    </row>
    <row r="38" spans="1:14" s="9" customFormat="1" x14ac:dyDescent="0.2">
      <c r="A38"/>
      <c r="B38"/>
      <c r="C38"/>
      <c r="D38" s="1"/>
      <c r="E38" s="16" t="s">
        <v>45</v>
      </c>
      <c r="F38" s="17">
        <v>0</v>
      </c>
      <c r="H38" s="1"/>
      <c r="I38"/>
      <c r="J38"/>
      <c r="K38"/>
      <c r="L38"/>
      <c r="M38"/>
      <c r="N38"/>
    </row>
  </sheetData>
  <mergeCells count="6">
    <mergeCell ref="C27:C30"/>
    <mergeCell ref="D2:H2"/>
    <mergeCell ref="K2:N2"/>
    <mergeCell ref="C6:C9"/>
    <mergeCell ref="C10:C11"/>
    <mergeCell ref="C12:C26"/>
  </mergeCells>
  <phoneticPr fontId="6" type="noConversion"/>
  <conditionalFormatting sqref="G6:G30">
    <cfRule type="cellIs" dxfId="0" priority="13" operator="equal">
      <formula>"X"</formula>
    </cfRule>
    <cfRule type="colorScale" priority="14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df1e888-fd85-49fa-805f-70a9e51998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3A2897463744C9B783EE4F9E6128E" ma:contentTypeVersion="5" ma:contentTypeDescription="Create a new document." ma:contentTypeScope="" ma:versionID="8b3098da8f1c0dec9bcfc5579ca197e8">
  <xsd:schema xmlns:xsd="http://www.w3.org/2001/XMLSchema" xmlns:xs="http://www.w3.org/2001/XMLSchema" xmlns:p="http://schemas.microsoft.com/office/2006/metadata/properties" xmlns:ns2="0df1e888-fd85-49fa-805f-70a9e5199894" targetNamespace="http://schemas.microsoft.com/office/2006/metadata/properties" ma:root="true" ma:fieldsID="3cea47897389e212acc7f687f78f4286" ns2:_="">
    <xsd:import namespace="0df1e888-fd85-49fa-805f-70a9e519989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1e888-fd85-49fa-805f-70a9e51998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15870-1010-43C1-8228-D611A5F1B757}">
  <ds:schemaRefs>
    <ds:schemaRef ds:uri="http://schemas.microsoft.com/office/2006/metadata/properties"/>
    <ds:schemaRef ds:uri="http://schemas.microsoft.com/office/infopath/2007/PartnerControls"/>
    <ds:schemaRef ds:uri="7177bf07-2d36-425a-907d-6b2356921bb8"/>
    <ds:schemaRef ds:uri="0df1e888-fd85-49fa-805f-70a9e5199894"/>
  </ds:schemaRefs>
</ds:datastoreItem>
</file>

<file path=customXml/itemProps2.xml><?xml version="1.0" encoding="utf-8"?>
<ds:datastoreItem xmlns:ds="http://schemas.openxmlformats.org/officeDocument/2006/customXml" ds:itemID="{EDAC600D-6E1C-4840-8009-4A624165B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1e888-fd85-49fa-805f-70a9e5199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BBB64-95B2-4692-A7FE-7B32F148E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01 người</vt:lpstr>
      <vt:lpstr>Nhóm 02 người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Huu Hai 20213442</cp:lastModifiedBy>
  <dcterms:created xsi:type="dcterms:W3CDTF">1996-10-14T23:33:28Z</dcterms:created>
  <dcterms:modified xsi:type="dcterms:W3CDTF">2024-06-24T08:07:40Z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0x0101006E017AB78299D44B9FACFB3D7F671C1E</vt:lpwstr>
  </property>
</Properties>
</file>