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330" windowWidth="1944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K6" i="1"/>
  <c r="K5" i="1"/>
  <c r="K4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<sst xmlns="http://schemas.openxmlformats.org/spreadsheetml/2006/main" count="37" uniqueCount="35">
  <si>
    <t>ĐIỂM THI MÔN TOÁN</t>
  </si>
  <si>
    <t>MSSV</t>
  </si>
  <si>
    <t>HỌ</t>
  </si>
  <si>
    <t>TÊN</t>
  </si>
  <si>
    <t>ĐIỂM</t>
  </si>
  <si>
    <t>KẾT QUẢ</t>
  </si>
  <si>
    <t>XẾP LOẠI</t>
  </si>
  <si>
    <t>ĐIỂM QUÁ 
TRÌNH</t>
  </si>
  <si>
    <t>Nguyễn Ngọc</t>
  </si>
  <si>
    <t>Huỳnh Thị</t>
  </si>
  <si>
    <t>Phạm Văn</t>
  </si>
  <si>
    <t>Lê THị Hồng</t>
  </si>
  <si>
    <t>Nguyễn Hoàng Minh</t>
  </si>
  <si>
    <t>Nguyễn Thu</t>
  </si>
  <si>
    <t>Bùi Thị Mỹ</t>
  </si>
  <si>
    <t>Huỳnh Tuyết</t>
  </si>
  <si>
    <t xml:space="preserve"> Võ Thị</t>
  </si>
  <si>
    <t>Lê Ngọc Hoàng</t>
  </si>
  <si>
    <t>An</t>
  </si>
  <si>
    <t>Châu</t>
  </si>
  <si>
    <t>Điệp</t>
  </si>
  <si>
    <t>Giang</t>
  </si>
  <si>
    <t>Đức</t>
  </si>
  <si>
    <t>Vân</t>
  </si>
  <si>
    <t>Như</t>
  </si>
  <si>
    <t>Quyên</t>
  </si>
  <si>
    <t>ĐIỂM 
CUỐI KÌ</t>
  </si>
  <si>
    <t>THỐNG KÊ</t>
  </si>
  <si>
    <t>Điểm cao nhất</t>
  </si>
  <si>
    <t>Điểm thấp nhất</t>
  </si>
  <si>
    <t>Điểm trung bình</t>
  </si>
  <si>
    <t>Giỏi</t>
  </si>
  <si>
    <t>Khá</t>
  </si>
  <si>
    <t>Trung bình</t>
  </si>
  <si>
    <t>Kém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</si>
</sst>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H19" sqref="H19"/>
    </sheetView>
  </sheetViews>
  <sheetFormatPr defaultRowHeight="15" x14ac:dyDescent="0.25"/>
  <cols>
    <col min="2" max="2" width="18.42578125" customWidth="1"/>
    <col min="4" max="4" width="16" bestFit="1" customWidth="1"/>
    <col min="5" max="5" width="12.5703125" bestFit="1" customWidth="1"/>
    <col min="8" max="8" width="10.28515625" bestFit="1" customWidth="1"/>
    <col min="10" max="10" width="15.28515625" bestFit="1" customWidth="1"/>
    <col min="11" max="11" width="10.42578125" customWidth="1"/>
  </cols>
  <sheetData>
    <row r="1" spans="1:11" ht="30" customHeight="1" x14ac:dyDescent="0.4">
      <c r="A1" s="9" t="s">
        <v>0</v>
      </c>
      <c r="B1" s="10"/>
      <c r="C1" s="10"/>
      <c r="D1" s="10"/>
      <c r="E1" s="10"/>
      <c r="F1" s="10"/>
      <c r="G1" s="10"/>
      <c r="H1" s="11"/>
    </row>
    <row r="2" spans="1:11" x14ac:dyDescent="0.25">
      <c r="A2" s="2"/>
      <c r="B2" s="4"/>
      <c r="C2" s="4"/>
      <c r="D2" s="4"/>
      <c r="E2" s="4"/>
      <c r="F2" s="4"/>
      <c r="G2" s="4"/>
      <c r="H2" s="3"/>
    </row>
    <row r="3" spans="1:11" ht="30" x14ac:dyDescent="0.25">
      <c r="A3" s="13" t="s">
        <v>1</v>
      </c>
      <c r="B3" s="13" t="s">
        <v>2</v>
      </c>
      <c r="C3" s="13" t="s">
        <v>3</v>
      </c>
      <c r="D3" s="14" t="s">
        <v>7</v>
      </c>
      <c r="E3" s="14" t="s">
        <v>26</v>
      </c>
      <c r="F3" s="13" t="s">
        <v>4</v>
      </c>
      <c r="G3" s="13" t="s">
        <v>5</v>
      </c>
      <c r="H3" s="13" t="s">
        <v>6</v>
      </c>
      <c r="J3" s="15" t="s">
        <v>27</v>
      </c>
      <c r="K3" s="16"/>
    </row>
    <row r="4" spans="1:11" x14ac:dyDescent="0.25">
      <c r="A4" s="12">
        <v>50100</v>
      </c>
      <c r="B4" s="1" t="s">
        <v>8</v>
      </c>
      <c r="C4" s="1" t="s">
        <v>18</v>
      </c>
      <c r="D4" s="1">
        <v>7.5</v>
      </c>
      <c r="E4" s="1">
        <v>7</v>
      </c>
      <c r="F4" s="1">
        <f>ROUND(D4*40%+E4*60%,0)</f>
        <v>7</v>
      </c>
      <c r="G4" s="1" t="str">
        <f>IF(F4&gt;=5,"Đạt","Rớt")</f>
        <v>Đạt</v>
      </c>
      <c r="H4" s="1" t="str">
        <f>IF(F4&gt;=8,"Giỏi",IF(F4&gt;=7,"Khá",IF(F4&gt;=5,"Trung bình","Kém")))</f>
        <v>Khá</v>
      </c>
      <c r="J4" s="1" t="s">
        <v>28</v>
      </c>
      <c r="K4" s="1">
        <f>MAX(F4:F13)</f>
        <v>10</v>
      </c>
    </row>
    <row r="5" spans="1:11" x14ac:dyDescent="0.25">
      <c r="A5" s="12">
        <v>40320</v>
      </c>
      <c r="B5" s="1" t="s">
        <v>9</v>
      </c>
      <c r="C5" s="1" t="s">
        <v>19</v>
      </c>
      <c r="D5" s="1">
        <v>6.5</v>
      </c>
      <c r="E5" s="1">
        <v>8</v>
      </c>
      <c r="F5" s="1">
        <f t="shared" ref="F5:F13" si="0">ROUND(D5*40%+E5*60%,0)</f>
        <v>7</v>
      </c>
      <c r="G5" s="1" t="str">
        <f t="shared" ref="G5:G13" si="1">IF(F5&gt;=5,"Đạt","Rớt")</f>
        <v>Đạt</v>
      </c>
      <c r="H5" s="1" t="str">
        <f t="shared" ref="H5:H13" si="2">IF(F5&gt;=8,"Giỏi",IF(F5&gt;=7,"Khá",IF(F5&gt;=5,"Trung bình","Kém")))</f>
        <v>Khá</v>
      </c>
      <c r="J5" s="1" t="s">
        <v>29</v>
      </c>
      <c r="K5" s="1">
        <f>MIN(F4:F13)</f>
        <v>4</v>
      </c>
    </row>
    <row r="6" spans="1:11" x14ac:dyDescent="0.25">
      <c r="A6" s="12">
        <v>50100</v>
      </c>
      <c r="B6" s="1" t="s">
        <v>10</v>
      </c>
      <c r="C6" s="1" t="s">
        <v>20</v>
      </c>
      <c r="D6" s="1">
        <v>4</v>
      </c>
      <c r="E6" s="1">
        <v>3.5</v>
      </c>
      <c r="F6" s="1">
        <f t="shared" si="0"/>
        <v>4</v>
      </c>
      <c r="G6" s="1" t="str">
        <f t="shared" si="1"/>
        <v>Rớt</v>
      </c>
      <c r="H6" s="1" t="str">
        <f t="shared" si="2"/>
        <v>Kém</v>
      </c>
      <c r="J6" s="1" t="s">
        <v>30</v>
      </c>
      <c r="K6" s="1">
        <f>AVERAGE(F4:F13)</f>
        <v>6.9</v>
      </c>
    </row>
    <row r="7" spans="1:11" x14ac:dyDescent="0.25">
      <c r="A7" s="12">
        <v>50100</v>
      </c>
      <c r="B7" s="1" t="s">
        <v>11</v>
      </c>
      <c r="C7" s="1" t="s">
        <v>21</v>
      </c>
      <c r="D7" s="1">
        <v>7.2</v>
      </c>
      <c r="E7" s="1">
        <v>8</v>
      </c>
      <c r="F7" s="1">
        <f t="shared" si="0"/>
        <v>8</v>
      </c>
      <c r="G7" s="1" t="str">
        <f t="shared" si="1"/>
        <v>Đạt</v>
      </c>
      <c r="H7" s="1" t="str">
        <f t="shared" si="2"/>
        <v>Giỏi</v>
      </c>
      <c r="J7" s="1" t="s">
        <v>31</v>
      </c>
      <c r="K7" s="1">
        <f>COUNTIF($H$4:$H$13,"Giỏi")</f>
        <v>3</v>
      </c>
    </row>
    <row r="8" spans="1:11" x14ac:dyDescent="0.25">
      <c r="A8" s="12">
        <v>10200</v>
      </c>
      <c r="B8" s="1" t="s">
        <v>12</v>
      </c>
      <c r="C8" s="1" t="s">
        <v>22</v>
      </c>
      <c r="D8" s="1">
        <v>5</v>
      </c>
      <c r="E8" s="1">
        <v>7.2</v>
      </c>
      <c r="F8" s="1">
        <f t="shared" si="0"/>
        <v>6</v>
      </c>
      <c r="G8" s="1" t="str">
        <f t="shared" si="1"/>
        <v>Đạt</v>
      </c>
      <c r="H8" s="1" t="str">
        <f t="shared" si="2"/>
        <v>Trung bình</v>
      </c>
      <c r="J8" s="1" t="s">
        <v>32</v>
      </c>
      <c r="K8" s="1">
        <f>COUNTIF($H$4:$H$13,"Khá")</f>
        <v>4</v>
      </c>
    </row>
    <row r="9" spans="1:11" x14ac:dyDescent="0.25">
      <c r="A9" s="12">
        <v>50100</v>
      </c>
      <c r="B9" s="1" t="s">
        <v>13</v>
      </c>
      <c r="C9" s="1" t="s">
        <v>21</v>
      </c>
      <c r="D9" s="1">
        <v>10</v>
      </c>
      <c r="E9" s="1">
        <v>9.5</v>
      </c>
      <c r="F9" s="1">
        <f t="shared" si="0"/>
        <v>10</v>
      </c>
      <c r="G9" s="1" t="str">
        <f t="shared" si="1"/>
        <v>Đạt</v>
      </c>
      <c r="H9" s="1" t="str">
        <f t="shared" si="2"/>
        <v>Giỏi</v>
      </c>
      <c r="J9" s="1" t="s">
        <v>33</v>
      </c>
      <c r="K9" s="1">
        <f>COUNTIF($H$4:$H$13,"Trung Bình")</f>
        <v>1</v>
      </c>
    </row>
    <row r="10" spans="1:11" x14ac:dyDescent="0.25">
      <c r="A10" s="12">
        <v>60100</v>
      </c>
      <c r="B10" s="1" t="s">
        <v>14</v>
      </c>
      <c r="C10" s="1" t="s">
        <v>23</v>
      </c>
      <c r="D10" s="1">
        <v>6.7</v>
      </c>
      <c r="E10" s="1">
        <v>7</v>
      </c>
      <c r="F10" s="1">
        <f t="shared" si="0"/>
        <v>7</v>
      </c>
      <c r="G10" s="1" t="str">
        <f t="shared" si="1"/>
        <v>Đạt</v>
      </c>
      <c r="H10" s="1" t="str">
        <f t="shared" si="2"/>
        <v>Khá</v>
      </c>
      <c r="J10" s="1" t="s">
        <v>34</v>
      </c>
      <c r="K10" s="1">
        <f>COUNTIF($H$4:$H$13,"Kém")</f>
        <v>2</v>
      </c>
    </row>
    <row r="11" spans="1:11" x14ac:dyDescent="0.25">
      <c r="A11" s="12">
        <v>50100</v>
      </c>
      <c r="B11" s="1" t="s">
        <v>15</v>
      </c>
      <c r="C11" s="1" t="s">
        <v>24</v>
      </c>
      <c r="D11" s="1">
        <v>3</v>
      </c>
      <c r="E11" s="1">
        <v>4.5</v>
      </c>
      <c r="F11" s="1">
        <f t="shared" si="0"/>
        <v>4</v>
      </c>
      <c r="G11" s="1" t="str">
        <f t="shared" si="1"/>
        <v>Rớt</v>
      </c>
      <c r="H11" s="1" t="str">
        <f t="shared" si="2"/>
        <v>Kém</v>
      </c>
    </row>
    <row r="12" spans="1:11" x14ac:dyDescent="0.25">
      <c r="A12" s="12">
        <v>40601</v>
      </c>
      <c r="B12" s="1" t="s">
        <v>16</v>
      </c>
      <c r="C12" s="1" t="s">
        <v>25</v>
      </c>
      <c r="D12" s="1">
        <v>9</v>
      </c>
      <c r="E12" s="1">
        <v>8.1999999999999993</v>
      </c>
      <c r="F12" s="1">
        <f t="shared" si="0"/>
        <v>9</v>
      </c>
      <c r="G12" s="1" t="str">
        <f t="shared" si="1"/>
        <v>Đạt</v>
      </c>
      <c r="H12" s="1" t="str">
        <f t="shared" si="2"/>
        <v>Giỏi</v>
      </c>
    </row>
    <row r="13" spans="1:11" x14ac:dyDescent="0.25">
      <c r="A13" s="12">
        <v>50100</v>
      </c>
      <c r="B13" s="1" t="s">
        <v>17</v>
      </c>
      <c r="C13" s="1" t="s">
        <v>23</v>
      </c>
      <c r="D13" s="1">
        <v>6.5</v>
      </c>
      <c r="E13" s="1">
        <v>7.5</v>
      </c>
      <c r="F13" s="1">
        <f t="shared" si="0"/>
        <v>7</v>
      </c>
      <c r="G13" s="1" t="str">
        <f t="shared" si="1"/>
        <v>Đạt</v>
      </c>
      <c r="H13" s="1" t="str">
        <f t="shared" si="2"/>
        <v>Khá</v>
      </c>
    </row>
    <row r="14" spans="1:11" x14ac:dyDescent="0.25">
      <c r="A14" s="5"/>
      <c r="B14" s="7"/>
      <c r="C14" s="7"/>
      <c r="D14" s="7"/>
      <c r="E14" s="7"/>
      <c r="F14" s="8"/>
      <c r="G14" s="7"/>
      <c r="H14" s="6"/>
    </row>
    <row r="15" spans="1:11" x14ac:dyDescent="0.25">
      <c r="F15" s="8"/>
    </row>
  </sheetData>
  <mergeCells count="2">
    <mergeCell ref="A1:H1"/>
    <mergeCell ref="J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 nguyen</cp:lastModifiedBy>
  <dcterms:created xsi:type="dcterms:W3CDTF">2022-12-16T09:39:40Z</dcterms:created>
  <dcterms:modified xsi:type="dcterms:W3CDTF">2022-12-16T14:06:06Z</dcterms:modified>
</cp:coreProperties>
</file>