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W\2. Summer 22-23\3. Equity and Fixed Income\EFI_Homework\UK\"/>
    </mc:Choice>
  </mc:AlternateContent>
  <xr:revisionPtr revIDLastSave="0" documentId="13_ncr:1_{D9EB52F9-8BD1-4C06-8D18-71D5D7947F50}" xr6:coauthVersionLast="46" xr6:coauthVersionMax="46" xr10:uidLastSave="{00000000-0000-0000-0000-000000000000}"/>
  <bookViews>
    <workbookView xWindow="-98" yWindow="-98" windowWidth="23236" windowHeight="13875" tabRatio="802" xr2:uid="{00000000-000D-0000-FFFF-FFFF00000000}"/>
  </bookViews>
  <sheets>
    <sheet name="Quarter_Data#1" sheetId="2" r:id="rId1"/>
    <sheet name="Quarter_Data#Chart1" sheetId="3" r:id="rId2"/>
    <sheet name="Quarter_Data#2" sheetId="4" r:id="rId3"/>
    <sheet name="Table1" sheetId="6" r:id="rId4"/>
  </sheets>
  <definedNames>
    <definedName name="_xlnm._FilterDatabase" localSheetId="0" hidden="1">'Quarter_Data#1'!$B$2:$F$173</definedName>
    <definedName name="_xlnm._FilterDatabase" localSheetId="2" hidden="1">'Quarter_Data#2'!$B$2:$H$81</definedName>
    <definedName name="_xlnm._FilterDatabase" localSheetId="1" hidden="1">'Quarter_Data#Chart1'!$B$9:$I$93</definedName>
    <definedName name="_xlnm._FilterDatabase" localSheetId="3" hidden="1">Table1!$C$2:$E$517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3" i="6" l="1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H3" i="6"/>
  <c r="H253" i="6" l="1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G3" i="4"/>
  <c r="K3" i="4" s="1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C4" i="6"/>
  <c r="C5" i="6" s="1"/>
  <c r="C6" i="6" s="1"/>
  <c r="J54" i="4"/>
  <c r="J53" i="4"/>
  <c r="J34" i="4"/>
  <c r="K81" i="4"/>
  <c r="G80" i="4"/>
  <c r="K80" i="4" s="1"/>
  <c r="G79" i="4"/>
  <c r="K79" i="4" s="1"/>
  <c r="G78" i="4"/>
  <c r="K78" i="4" s="1"/>
  <c r="G77" i="4"/>
  <c r="K77" i="4" s="1"/>
  <c r="G76" i="4"/>
  <c r="K76" i="4" s="1"/>
  <c r="G75" i="4"/>
  <c r="K75" i="4" s="1"/>
  <c r="G74" i="4"/>
  <c r="K74" i="4" s="1"/>
  <c r="G73" i="4"/>
  <c r="K73" i="4" s="1"/>
  <c r="G72" i="4"/>
  <c r="K72" i="4" s="1"/>
  <c r="G71" i="4"/>
  <c r="K71" i="4" s="1"/>
  <c r="G70" i="4"/>
  <c r="K70" i="4" s="1"/>
  <c r="G69" i="4"/>
  <c r="K69" i="4" s="1"/>
  <c r="G68" i="4"/>
  <c r="K68" i="4" s="1"/>
  <c r="G67" i="4"/>
  <c r="K67" i="4" s="1"/>
  <c r="G66" i="4"/>
  <c r="K66" i="4" s="1"/>
  <c r="G65" i="4"/>
  <c r="K65" i="4" s="1"/>
  <c r="G64" i="4"/>
  <c r="K64" i="4" s="1"/>
  <c r="G63" i="4"/>
  <c r="K63" i="4" s="1"/>
  <c r="G62" i="4"/>
  <c r="K62" i="4" s="1"/>
  <c r="G61" i="4"/>
  <c r="K61" i="4" s="1"/>
  <c r="G60" i="4"/>
  <c r="K60" i="4" s="1"/>
  <c r="G59" i="4"/>
  <c r="K59" i="4" s="1"/>
  <c r="G58" i="4"/>
  <c r="K58" i="4" s="1"/>
  <c r="G57" i="4"/>
  <c r="K57" i="4" s="1"/>
  <c r="G56" i="4"/>
  <c r="K56" i="4" s="1"/>
  <c r="G55" i="4"/>
  <c r="K55" i="4" s="1"/>
  <c r="G54" i="4"/>
  <c r="K54" i="4" s="1"/>
  <c r="G53" i="4"/>
  <c r="K53" i="4" s="1"/>
  <c r="G52" i="4"/>
  <c r="K52" i="4" s="1"/>
  <c r="G51" i="4"/>
  <c r="K51" i="4" s="1"/>
  <c r="G50" i="4"/>
  <c r="K50" i="4" s="1"/>
  <c r="G49" i="4"/>
  <c r="K49" i="4" s="1"/>
  <c r="G48" i="4"/>
  <c r="K48" i="4" s="1"/>
  <c r="G47" i="4"/>
  <c r="K47" i="4" s="1"/>
  <c r="G46" i="4"/>
  <c r="K46" i="4" s="1"/>
  <c r="G45" i="4"/>
  <c r="K45" i="4" s="1"/>
  <c r="G44" i="4"/>
  <c r="K44" i="4" s="1"/>
  <c r="G43" i="4"/>
  <c r="K43" i="4" s="1"/>
  <c r="G42" i="4"/>
  <c r="K42" i="4" s="1"/>
  <c r="G41" i="4"/>
  <c r="K41" i="4" s="1"/>
  <c r="G40" i="4"/>
  <c r="K40" i="4" s="1"/>
  <c r="G39" i="4"/>
  <c r="K39" i="4" s="1"/>
  <c r="G38" i="4"/>
  <c r="K38" i="4" s="1"/>
  <c r="G37" i="4"/>
  <c r="K37" i="4" s="1"/>
  <c r="G36" i="4"/>
  <c r="K36" i="4" s="1"/>
  <c r="G35" i="4"/>
  <c r="K35" i="4" s="1"/>
  <c r="G34" i="4"/>
  <c r="K34" i="4" s="1"/>
  <c r="G33" i="4"/>
  <c r="K33" i="4" s="1"/>
  <c r="G32" i="4"/>
  <c r="K32" i="4" s="1"/>
  <c r="G31" i="4"/>
  <c r="K31" i="4" s="1"/>
  <c r="G30" i="4"/>
  <c r="K30" i="4" s="1"/>
  <c r="G29" i="4"/>
  <c r="K29" i="4" s="1"/>
  <c r="G28" i="4"/>
  <c r="K28" i="4" s="1"/>
  <c r="G27" i="4"/>
  <c r="K27" i="4" s="1"/>
  <c r="G26" i="4"/>
  <c r="K26" i="4" s="1"/>
  <c r="G25" i="4"/>
  <c r="K25" i="4" s="1"/>
  <c r="G24" i="4"/>
  <c r="K24" i="4" s="1"/>
  <c r="G23" i="4"/>
  <c r="K23" i="4" s="1"/>
  <c r="G22" i="4"/>
  <c r="K22" i="4" s="1"/>
  <c r="G21" i="4"/>
  <c r="K21" i="4" s="1"/>
  <c r="G20" i="4"/>
  <c r="K20" i="4" s="1"/>
  <c r="G19" i="4"/>
  <c r="K19" i="4" s="1"/>
  <c r="G18" i="4"/>
  <c r="K18" i="4" s="1"/>
  <c r="G17" i="4"/>
  <c r="K17" i="4" s="1"/>
  <c r="G16" i="4"/>
  <c r="K16" i="4" s="1"/>
  <c r="G15" i="4"/>
  <c r="K15" i="4" s="1"/>
  <c r="G14" i="4"/>
  <c r="K14" i="4" s="1"/>
  <c r="G13" i="4"/>
  <c r="K13" i="4" s="1"/>
  <c r="G12" i="4"/>
  <c r="K12" i="4" s="1"/>
  <c r="G11" i="4"/>
  <c r="K11" i="4" s="1"/>
  <c r="G10" i="4"/>
  <c r="K10" i="4" s="1"/>
  <c r="G9" i="4"/>
  <c r="K9" i="4" s="1"/>
  <c r="G8" i="4"/>
  <c r="K8" i="4" s="1"/>
  <c r="G7" i="4"/>
  <c r="K7" i="4" s="1"/>
  <c r="G6" i="4"/>
  <c r="K6" i="4" s="1"/>
  <c r="G5" i="4"/>
  <c r="K5" i="4" s="1"/>
  <c r="G4" i="4"/>
  <c r="K4" i="4" s="1"/>
  <c r="J81" i="4"/>
  <c r="J80" i="4"/>
  <c r="J79" i="4"/>
  <c r="J78" i="4"/>
  <c r="F77" i="4"/>
  <c r="J77" i="4" s="1"/>
  <c r="F76" i="4"/>
  <c r="J76" i="4" s="1"/>
  <c r="F75" i="4"/>
  <c r="J75" i="4" s="1"/>
  <c r="F74" i="4"/>
  <c r="J74" i="4" s="1"/>
  <c r="F73" i="4"/>
  <c r="J73" i="4" s="1"/>
  <c r="F72" i="4"/>
  <c r="J72" i="4" s="1"/>
  <c r="F71" i="4"/>
  <c r="J71" i="4" s="1"/>
  <c r="F70" i="4"/>
  <c r="J70" i="4" s="1"/>
  <c r="F69" i="4"/>
  <c r="J69" i="4" s="1"/>
  <c r="F68" i="4"/>
  <c r="J68" i="4" s="1"/>
  <c r="F67" i="4"/>
  <c r="J67" i="4" s="1"/>
  <c r="F66" i="4"/>
  <c r="J66" i="4" s="1"/>
  <c r="F65" i="4"/>
  <c r="J65" i="4" s="1"/>
  <c r="F64" i="4"/>
  <c r="J64" i="4" s="1"/>
  <c r="F63" i="4"/>
  <c r="J63" i="4" s="1"/>
  <c r="F62" i="4"/>
  <c r="J62" i="4" s="1"/>
  <c r="F61" i="4"/>
  <c r="J61" i="4" s="1"/>
  <c r="F60" i="4"/>
  <c r="J60" i="4" s="1"/>
  <c r="F59" i="4"/>
  <c r="J59" i="4" s="1"/>
  <c r="F58" i="4"/>
  <c r="J58" i="4" s="1"/>
  <c r="F57" i="4"/>
  <c r="J57" i="4" s="1"/>
  <c r="F56" i="4"/>
  <c r="J56" i="4" s="1"/>
  <c r="F55" i="4"/>
  <c r="J55" i="4" s="1"/>
  <c r="F54" i="4"/>
  <c r="F53" i="4"/>
  <c r="F52" i="4"/>
  <c r="J52" i="4" s="1"/>
  <c r="F51" i="4"/>
  <c r="J51" i="4" s="1"/>
  <c r="F50" i="4"/>
  <c r="J50" i="4" s="1"/>
  <c r="F49" i="4"/>
  <c r="J49" i="4" s="1"/>
  <c r="F48" i="4"/>
  <c r="J48" i="4" s="1"/>
  <c r="F47" i="4"/>
  <c r="J47" i="4" s="1"/>
  <c r="F46" i="4"/>
  <c r="J46" i="4" s="1"/>
  <c r="F45" i="4"/>
  <c r="J45" i="4" s="1"/>
  <c r="F44" i="4"/>
  <c r="J44" i="4" s="1"/>
  <c r="F43" i="4"/>
  <c r="J43" i="4" s="1"/>
  <c r="F42" i="4"/>
  <c r="J42" i="4" s="1"/>
  <c r="F41" i="4"/>
  <c r="J41" i="4" s="1"/>
  <c r="F40" i="4"/>
  <c r="J40" i="4" s="1"/>
  <c r="F39" i="4"/>
  <c r="J39" i="4" s="1"/>
  <c r="F38" i="4"/>
  <c r="J38" i="4" s="1"/>
  <c r="F37" i="4"/>
  <c r="J37" i="4" s="1"/>
  <c r="F36" i="4"/>
  <c r="J36" i="4" s="1"/>
  <c r="F35" i="4"/>
  <c r="J35" i="4" s="1"/>
  <c r="F34" i="4"/>
  <c r="F33" i="4"/>
  <c r="J33" i="4" s="1"/>
  <c r="F32" i="4"/>
  <c r="J32" i="4" s="1"/>
  <c r="F31" i="4"/>
  <c r="J31" i="4" s="1"/>
  <c r="F30" i="4"/>
  <c r="J30" i="4" s="1"/>
  <c r="F29" i="4"/>
  <c r="J29" i="4" s="1"/>
  <c r="F28" i="4"/>
  <c r="J28" i="4" s="1"/>
  <c r="F27" i="4"/>
  <c r="J27" i="4" s="1"/>
  <c r="F26" i="4"/>
  <c r="J26" i="4" s="1"/>
  <c r="F25" i="4"/>
  <c r="J25" i="4" s="1"/>
  <c r="F24" i="4"/>
  <c r="J24" i="4" s="1"/>
  <c r="F23" i="4"/>
  <c r="J23" i="4" s="1"/>
  <c r="F22" i="4"/>
  <c r="J22" i="4" s="1"/>
  <c r="F21" i="4"/>
  <c r="J21" i="4" s="1"/>
  <c r="F20" i="4"/>
  <c r="J20" i="4" s="1"/>
  <c r="F19" i="4"/>
  <c r="J19" i="4" s="1"/>
  <c r="F18" i="4"/>
  <c r="J18" i="4" s="1"/>
  <c r="F17" i="4"/>
  <c r="J17" i="4" s="1"/>
  <c r="F16" i="4"/>
  <c r="J16" i="4" s="1"/>
  <c r="F15" i="4"/>
  <c r="J15" i="4" s="1"/>
  <c r="F14" i="4"/>
  <c r="J14" i="4" s="1"/>
  <c r="F13" i="4"/>
  <c r="J13" i="4" s="1"/>
  <c r="F12" i="4"/>
  <c r="J12" i="4" s="1"/>
  <c r="F11" i="4"/>
  <c r="J11" i="4" s="1"/>
  <c r="F10" i="4"/>
  <c r="J10" i="4" s="1"/>
  <c r="F9" i="4"/>
  <c r="J9" i="4" s="1"/>
  <c r="F8" i="4"/>
  <c r="J8" i="4" s="1"/>
  <c r="F7" i="4"/>
  <c r="J7" i="4" s="1"/>
  <c r="F6" i="4"/>
  <c r="J6" i="4" s="1"/>
  <c r="F5" i="4"/>
  <c r="J5" i="4" s="1"/>
  <c r="F4" i="4"/>
  <c r="J4" i="4" s="1"/>
  <c r="F3" i="4"/>
  <c r="J3" i="4" s="1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E41" i="4"/>
  <c r="I41" i="4" s="1"/>
  <c r="E40" i="4"/>
  <c r="I40" i="4" s="1"/>
  <c r="E39" i="4"/>
  <c r="I39" i="4" s="1"/>
  <c r="E38" i="4"/>
  <c r="I38" i="4" s="1"/>
  <c r="E37" i="4"/>
  <c r="I37" i="4" s="1"/>
  <c r="E36" i="4"/>
  <c r="I36" i="4" s="1"/>
  <c r="E35" i="4"/>
  <c r="I35" i="4" s="1"/>
  <c r="E34" i="4"/>
  <c r="I34" i="4" s="1"/>
  <c r="E33" i="4"/>
  <c r="I33" i="4" s="1"/>
  <c r="E32" i="4"/>
  <c r="I32" i="4" s="1"/>
  <c r="E31" i="4"/>
  <c r="I31" i="4" s="1"/>
  <c r="E30" i="4"/>
  <c r="I30" i="4" s="1"/>
  <c r="E29" i="4"/>
  <c r="I29" i="4" s="1"/>
  <c r="E28" i="4"/>
  <c r="I28" i="4" s="1"/>
  <c r="E27" i="4"/>
  <c r="I27" i="4" s="1"/>
  <c r="E26" i="4"/>
  <c r="I26" i="4" s="1"/>
  <c r="E25" i="4"/>
  <c r="I25" i="4" s="1"/>
  <c r="E24" i="4"/>
  <c r="I24" i="4" s="1"/>
  <c r="E23" i="4"/>
  <c r="I23" i="4" s="1"/>
  <c r="E22" i="4"/>
  <c r="I22" i="4" s="1"/>
  <c r="E21" i="4"/>
  <c r="I21" i="4" s="1"/>
  <c r="E20" i="4"/>
  <c r="I20" i="4" s="1"/>
  <c r="E19" i="4"/>
  <c r="I19" i="4" s="1"/>
  <c r="E18" i="4"/>
  <c r="I18" i="4" s="1"/>
  <c r="E17" i="4"/>
  <c r="I17" i="4" s="1"/>
  <c r="E16" i="4"/>
  <c r="I16" i="4" s="1"/>
  <c r="E15" i="4"/>
  <c r="I15" i="4" s="1"/>
  <c r="E14" i="4"/>
  <c r="I14" i="4" s="1"/>
  <c r="E13" i="4"/>
  <c r="I13" i="4" s="1"/>
  <c r="E12" i="4"/>
  <c r="I12" i="4" s="1"/>
  <c r="E11" i="4"/>
  <c r="I11" i="4" s="1"/>
  <c r="E10" i="4"/>
  <c r="I10" i="4" s="1"/>
  <c r="E9" i="4"/>
  <c r="I9" i="4" s="1"/>
  <c r="E8" i="4"/>
  <c r="I8" i="4" s="1"/>
  <c r="E7" i="4"/>
  <c r="I7" i="4" s="1"/>
  <c r="E6" i="4"/>
  <c r="I6" i="4" s="1"/>
  <c r="E5" i="4"/>
  <c r="I5" i="4" s="1"/>
  <c r="E4" i="4"/>
  <c r="I4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E3" i="4"/>
  <c r="I3" i="4" s="1"/>
  <c r="C1" i="4"/>
  <c r="C7" i="6" l="1"/>
  <c r="C8" i="6" l="1"/>
  <c r="M14" i="3"/>
  <c r="M13" i="3"/>
  <c r="M12" i="3"/>
  <c r="M11" i="3"/>
  <c r="M10" i="3"/>
  <c r="J5" i="3"/>
  <c r="J4" i="3"/>
  <c r="J3" i="3"/>
  <c r="J2" i="3"/>
  <c r="G92" i="2"/>
  <c r="G80" i="2"/>
  <c r="G72" i="2"/>
  <c r="G71" i="2"/>
  <c r="G70" i="2"/>
  <c r="G60" i="2"/>
  <c r="G52" i="2"/>
  <c r="G51" i="2"/>
  <c r="G50" i="2"/>
  <c r="G49" i="2"/>
  <c r="G48" i="2"/>
  <c r="G40" i="2"/>
  <c r="G32" i="2"/>
  <c r="G31" i="2"/>
  <c r="G30" i="2"/>
  <c r="G29" i="2"/>
  <c r="G28" i="2"/>
  <c r="G20" i="2"/>
  <c r="G12" i="2"/>
  <c r="G11" i="2"/>
  <c r="G10" i="2"/>
  <c r="G9" i="2"/>
  <c r="G8" i="2"/>
  <c r="E5" i="2"/>
  <c r="G5" i="2" s="1"/>
  <c r="E4" i="2"/>
  <c r="G4" i="2" s="1"/>
  <c r="E101" i="2"/>
  <c r="G101" i="2" s="1"/>
  <c r="E100" i="2"/>
  <c r="G100" i="2" s="1"/>
  <c r="E99" i="2"/>
  <c r="G99" i="2" s="1"/>
  <c r="E98" i="2"/>
  <c r="G98" i="2" s="1"/>
  <c r="E97" i="2"/>
  <c r="G97" i="2" s="1"/>
  <c r="E96" i="2"/>
  <c r="G96" i="2" s="1"/>
  <c r="E95" i="2"/>
  <c r="G95" i="2" s="1"/>
  <c r="E94" i="2"/>
  <c r="G94" i="2" s="1"/>
  <c r="E93" i="2"/>
  <c r="G93" i="2" s="1"/>
  <c r="E92" i="2"/>
  <c r="E91" i="2"/>
  <c r="G91" i="2" s="1"/>
  <c r="E90" i="2"/>
  <c r="G90" i="2" s="1"/>
  <c r="E89" i="2"/>
  <c r="G89" i="2" s="1"/>
  <c r="E88" i="2"/>
  <c r="G88" i="2" s="1"/>
  <c r="E87" i="2"/>
  <c r="G87" i="2" s="1"/>
  <c r="E86" i="2"/>
  <c r="G86" i="2" s="1"/>
  <c r="E85" i="2"/>
  <c r="G85" i="2" s="1"/>
  <c r="E84" i="2"/>
  <c r="G84" i="2" s="1"/>
  <c r="E83" i="2"/>
  <c r="G83" i="2" s="1"/>
  <c r="E82" i="2"/>
  <c r="G82" i="2" s="1"/>
  <c r="E81" i="2"/>
  <c r="G81" i="2" s="1"/>
  <c r="E80" i="2"/>
  <c r="E79" i="2"/>
  <c r="G79" i="2" s="1"/>
  <c r="E78" i="2"/>
  <c r="G78" i="2" s="1"/>
  <c r="E77" i="2"/>
  <c r="G77" i="2" s="1"/>
  <c r="E76" i="2"/>
  <c r="G76" i="2" s="1"/>
  <c r="E75" i="2"/>
  <c r="G75" i="2" s="1"/>
  <c r="E74" i="2"/>
  <c r="G74" i="2" s="1"/>
  <c r="E73" i="2"/>
  <c r="G73" i="2" s="1"/>
  <c r="E72" i="2"/>
  <c r="E71" i="2"/>
  <c r="E70" i="2"/>
  <c r="E69" i="2"/>
  <c r="G69" i="2" s="1"/>
  <c r="E68" i="2"/>
  <c r="G68" i="2" s="1"/>
  <c r="E67" i="2"/>
  <c r="G67" i="2" s="1"/>
  <c r="E66" i="2"/>
  <c r="G66" i="2" s="1"/>
  <c r="E65" i="2"/>
  <c r="G65" i="2" s="1"/>
  <c r="E64" i="2"/>
  <c r="G64" i="2" s="1"/>
  <c r="E63" i="2"/>
  <c r="G63" i="2" s="1"/>
  <c r="E62" i="2"/>
  <c r="G62" i="2" s="1"/>
  <c r="E61" i="2"/>
  <c r="G61" i="2" s="1"/>
  <c r="E60" i="2"/>
  <c r="E59" i="2"/>
  <c r="G59" i="2" s="1"/>
  <c r="E58" i="2"/>
  <c r="G58" i="2" s="1"/>
  <c r="E57" i="2"/>
  <c r="G57" i="2" s="1"/>
  <c r="E56" i="2"/>
  <c r="G56" i="2" s="1"/>
  <c r="E55" i="2"/>
  <c r="G55" i="2" s="1"/>
  <c r="E54" i="2"/>
  <c r="G54" i="2" s="1"/>
  <c r="E53" i="2"/>
  <c r="G53" i="2" s="1"/>
  <c r="E52" i="2"/>
  <c r="E51" i="2"/>
  <c r="E50" i="2"/>
  <c r="E49" i="2"/>
  <c r="E48" i="2"/>
  <c r="E47" i="2"/>
  <c r="G47" i="2" s="1"/>
  <c r="E46" i="2"/>
  <c r="G46" i="2" s="1"/>
  <c r="E45" i="2"/>
  <c r="G45" i="2" s="1"/>
  <c r="E44" i="2"/>
  <c r="G44" i="2" s="1"/>
  <c r="E43" i="2"/>
  <c r="G43" i="2" s="1"/>
  <c r="E42" i="2"/>
  <c r="G42" i="2" s="1"/>
  <c r="E41" i="2"/>
  <c r="G41" i="2" s="1"/>
  <c r="E40" i="2"/>
  <c r="E39" i="2"/>
  <c r="G39" i="2" s="1"/>
  <c r="E38" i="2"/>
  <c r="G38" i="2" s="1"/>
  <c r="E37" i="2"/>
  <c r="G37" i="2" s="1"/>
  <c r="E36" i="2"/>
  <c r="G36" i="2" s="1"/>
  <c r="E35" i="2"/>
  <c r="G35" i="2" s="1"/>
  <c r="E34" i="2"/>
  <c r="G34" i="2" s="1"/>
  <c r="E33" i="2"/>
  <c r="G33" i="2" s="1"/>
  <c r="E32" i="2"/>
  <c r="E31" i="2"/>
  <c r="E30" i="2"/>
  <c r="E29" i="2"/>
  <c r="E28" i="2"/>
  <c r="E27" i="2"/>
  <c r="G27" i="2" s="1"/>
  <c r="E26" i="2"/>
  <c r="G26" i="2" s="1"/>
  <c r="E25" i="2"/>
  <c r="G25" i="2" s="1"/>
  <c r="E24" i="2"/>
  <c r="G24" i="2" s="1"/>
  <c r="E23" i="2"/>
  <c r="G23" i="2" s="1"/>
  <c r="E22" i="2"/>
  <c r="G22" i="2" s="1"/>
  <c r="E21" i="2"/>
  <c r="G21" i="2" s="1"/>
  <c r="E20" i="2"/>
  <c r="E19" i="2"/>
  <c r="G19" i="2" s="1"/>
  <c r="E18" i="2"/>
  <c r="G18" i="2" s="1"/>
  <c r="E17" i="2"/>
  <c r="G17" i="2" s="1"/>
  <c r="E16" i="2"/>
  <c r="G16" i="2" s="1"/>
  <c r="E15" i="2"/>
  <c r="G15" i="2" s="1"/>
  <c r="E14" i="2"/>
  <c r="G14" i="2" s="1"/>
  <c r="E13" i="2"/>
  <c r="G13" i="2" s="1"/>
  <c r="E12" i="2"/>
  <c r="E11" i="2"/>
  <c r="E10" i="2"/>
  <c r="E9" i="2"/>
  <c r="E8" i="2"/>
  <c r="E7" i="2"/>
  <c r="G7" i="2" s="1"/>
  <c r="E6" i="2"/>
  <c r="G6" i="2" s="1"/>
  <c r="E3" i="2"/>
  <c r="G3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C9" i="6" l="1"/>
  <c r="C10" i="6" l="1"/>
  <c r="C11" i="6" l="1"/>
  <c r="C12" i="6" l="1"/>
  <c r="C13" i="6" l="1"/>
  <c r="C14" i="6" l="1"/>
  <c r="C15" i="6" l="1"/>
  <c r="C16" i="6" l="1"/>
  <c r="C17" i="6" l="1"/>
  <c r="C18" i="6" l="1"/>
  <c r="C19" i="6" l="1"/>
  <c r="C20" i="6" l="1"/>
  <c r="C21" i="6" l="1"/>
  <c r="C22" i="6" l="1"/>
  <c r="C23" i="6" l="1"/>
  <c r="C24" i="6" l="1"/>
  <c r="C25" i="6" l="1"/>
  <c r="C26" i="6" l="1"/>
  <c r="C27" i="6" l="1"/>
  <c r="C28" i="6" l="1"/>
  <c r="C29" i="6" l="1"/>
  <c r="C30" i="6" l="1"/>
  <c r="C31" i="6" l="1"/>
  <c r="C32" i="6" l="1"/>
  <c r="C33" i="6" l="1"/>
  <c r="C34" i="6" l="1"/>
  <c r="C35" i="6" l="1"/>
  <c r="C36" i="6" l="1"/>
  <c r="C37" i="6" l="1"/>
  <c r="C38" i="6" l="1"/>
  <c r="C39" i="6" l="1"/>
  <c r="C40" i="6" l="1"/>
  <c r="C41" i="6" l="1"/>
  <c r="C42" i="6" l="1"/>
  <c r="C43" i="6" l="1"/>
  <c r="C44" i="6" l="1"/>
  <c r="C45" i="6" l="1"/>
  <c r="C46" i="6" l="1"/>
  <c r="C47" i="6" l="1"/>
  <c r="C48" i="6" l="1"/>
  <c r="C49" i="6" l="1"/>
  <c r="C50" i="6" l="1"/>
  <c r="C51" i="6" l="1"/>
  <c r="C52" i="6" l="1"/>
  <c r="C53" i="6" l="1"/>
  <c r="C54" i="6" l="1"/>
  <c r="C55" i="6" l="1"/>
  <c r="C56" i="6" l="1"/>
  <c r="C57" i="6" l="1"/>
  <c r="C58" i="6" l="1"/>
  <c r="C59" i="6" l="1"/>
  <c r="C60" i="6" l="1"/>
  <c r="C61" i="6" l="1"/>
  <c r="C62" i="6" l="1"/>
  <c r="C63" i="6" l="1"/>
  <c r="C64" i="6" l="1"/>
  <c r="C65" i="6" l="1"/>
  <c r="C66" i="6" l="1"/>
  <c r="C67" i="6" l="1"/>
  <c r="C68" i="6" l="1"/>
  <c r="C69" i="6" l="1"/>
  <c r="C70" i="6" l="1"/>
  <c r="C71" i="6" l="1"/>
  <c r="C72" i="6" l="1"/>
  <c r="C73" i="6" l="1"/>
  <c r="C74" i="6" l="1"/>
  <c r="C75" i="6" l="1"/>
  <c r="C76" i="6" l="1"/>
  <c r="C77" i="6" l="1"/>
  <c r="C78" i="6" l="1"/>
  <c r="C79" i="6" l="1"/>
  <c r="C80" i="6" l="1"/>
  <c r="C81" i="6" l="1"/>
  <c r="C82" i="6" l="1"/>
  <c r="C83" i="6" l="1"/>
  <c r="C84" i="6" l="1"/>
  <c r="C85" i="6" l="1"/>
  <c r="C86" i="6" l="1"/>
  <c r="C87" i="6" l="1"/>
  <c r="C88" i="6" l="1"/>
  <c r="C89" i="6" l="1"/>
  <c r="C90" i="6" l="1"/>
  <c r="C91" i="6" l="1"/>
  <c r="C92" i="6" l="1"/>
  <c r="C93" i="6" l="1"/>
  <c r="C94" i="6" l="1"/>
  <c r="C95" i="6" l="1"/>
  <c r="C96" i="6" l="1"/>
  <c r="C97" i="6" l="1"/>
  <c r="C98" i="6" l="1"/>
  <c r="C99" i="6" l="1"/>
  <c r="C100" i="6" l="1"/>
  <c r="C101" i="6" l="1"/>
  <c r="C102" i="6" l="1"/>
  <c r="C103" i="6" l="1"/>
  <c r="C104" i="6" l="1"/>
  <c r="C105" i="6" l="1"/>
  <c r="C106" i="6" l="1"/>
  <c r="C107" i="6" l="1"/>
  <c r="C108" i="6" l="1"/>
  <c r="C109" i="6" l="1"/>
  <c r="C110" i="6" l="1"/>
  <c r="C111" i="6" l="1"/>
  <c r="C112" i="6" l="1"/>
  <c r="C113" i="6" l="1"/>
  <c r="C114" i="6" l="1"/>
  <c r="C115" i="6" l="1"/>
  <c r="C116" i="6" l="1"/>
  <c r="C117" i="6" l="1"/>
  <c r="C118" i="6" l="1"/>
  <c r="C119" i="6" l="1"/>
  <c r="C120" i="6" l="1"/>
  <c r="C121" i="6" l="1"/>
  <c r="C122" i="6" l="1"/>
  <c r="C123" i="6" l="1"/>
  <c r="C124" i="6" l="1"/>
  <c r="C125" i="6" l="1"/>
  <c r="C126" i="6" l="1"/>
  <c r="C127" i="6" l="1"/>
  <c r="C128" i="6" l="1"/>
  <c r="C129" i="6" l="1"/>
  <c r="C130" i="6" l="1"/>
  <c r="C131" i="6" l="1"/>
  <c r="C132" i="6" l="1"/>
  <c r="C133" i="6" l="1"/>
  <c r="C134" i="6" l="1"/>
  <c r="C135" i="6" l="1"/>
  <c r="C136" i="6" l="1"/>
  <c r="C137" i="6" l="1"/>
  <c r="C138" i="6" l="1"/>
  <c r="C139" i="6" l="1"/>
  <c r="C140" i="6" l="1"/>
  <c r="C141" i="6" l="1"/>
  <c r="C142" i="6" l="1"/>
  <c r="C143" i="6" l="1"/>
  <c r="C144" i="6" l="1"/>
  <c r="C145" i="6" l="1"/>
  <c r="C146" i="6" l="1"/>
  <c r="C147" i="6" l="1"/>
  <c r="C148" i="6" l="1"/>
  <c r="C149" i="6" l="1"/>
  <c r="C150" i="6" l="1"/>
  <c r="C151" i="6" l="1"/>
  <c r="C152" i="6" l="1"/>
  <c r="C153" i="6" l="1"/>
  <c r="C154" i="6" l="1"/>
  <c r="C155" i="6" l="1"/>
  <c r="C156" i="6" l="1"/>
  <c r="C157" i="6" l="1"/>
  <c r="C158" i="6" l="1"/>
  <c r="C159" i="6" l="1"/>
  <c r="C160" i="6" l="1"/>
  <c r="C161" i="6" l="1"/>
  <c r="C162" i="6" l="1"/>
  <c r="C163" i="6" l="1"/>
  <c r="C164" i="6" l="1"/>
  <c r="C165" i="6" l="1"/>
  <c r="C166" i="6" l="1"/>
  <c r="C167" i="6" l="1"/>
  <c r="C168" i="6" l="1"/>
  <c r="C169" i="6" l="1"/>
  <c r="C170" i="6" l="1"/>
  <c r="C171" i="6" l="1"/>
  <c r="C172" i="6" l="1"/>
  <c r="C173" i="6" l="1"/>
  <c r="C174" i="6" l="1"/>
  <c r="C175" i="6" l="1"/>
  <c r="C176" i="6" l="1"/>
  <c r="C177" i="6" l="1"/>
  <c r="C178" i="6" l="1"/>
  <c r="C179" i="6" l="1"/>
  <c r="C180" i="6" l="1"/>
  <c r="C181" i="6" l="1"/>
  <c r="C182" i="6" l="1"/>
  <c r="C183" i="6" l="1"/>
  <c r="C184" i="6" l="1"/>
  <c r="C185" i="6" l="1"/>
  <c r="C186" i="6" l="1"/>
  <c r="C187" i="6" l="1"/>
  <c r="C188" i="6" l="1"/>
  <c r="C189" i="6" l="1"/>
  <c r="C190" i="6" l="1"/>
  <c r="C191" i="6" l="1"/>
  <c r="C192" i="6" l="1"/>
  <c r="C193" i="6" l="1"/>
  <c r="C194" i="6" l="1"/>
  <c r="C195" i="6" l="1"/>
  <c r="C196" i="6" l="1"/>
  <c r="C197" i="6" l="1"/>
  <c r="C198" i="6" l="1"/>
  <c r="C199" i="6" l="1"/>
  <c r="C200" i="6" l="1"/>
  <c r="C201" i="6" l="1"/>
  <c r="C202" i="6" l="1"/>
  <c r="C203" i="6" l="1"/>
  <c r="C204" i="6" l="1"/>
  <c r="C205" i="6" l="1"/>
  <c r="C206" i="6" l="1"/>
  <c r="C207" i="6" l="1"/>
  <c r="C208" i="6" l="1"/>
  <c r="C209" i="6" l="1"/>
  <c r="C210" i="6" l="1"/>
  <c r="C211" i="6" l="1"/>
  <c r="C212" i="6" l="1"/>
  <c r="C213" i="6" l="1"/>
  <c r="C214" i="6" l="1"/>
  <c r="C215" i="6" l="1"/>
  <c r="C216" i="6" l="1"/>
  <c r="C217" i="6" l="1"/>
  <c r="C218" i="6" l="1"/>
  <c r="C219" i="6" l="1"/>
  <c r="C220" i="6" l="1"/>
  <c r="C221" i="6" l="1"/>
  <c r="C222" i="6" l="1"/>
  <c r="C223" i="6" l="1"/>
  <c r="C224" i="6" l="1"/>
  <c r="C225" i="6" l="1"/>
  <c r="C226" i="6" l="1"/>
  <c r="C227" i="6" l="1"/>
  <c r="C228" i="6" l="1"/>
  <c r="C229" i="6" l="1"/>
  <c r="C230" i="6" l="1"/>
  <c r="C231" i="6" l="1"/>
  <c r="C232" i="6" l="1"/>
  <c r="C233" i="6" l="1"/>
  <c r="C234" i="6" l="1"/>
  <c r="C235" i="6" l="1"/>
  <c r="C236" i="6" l="1"/>
  <c r="C237" i="6" l="1"/>
  <c r="C238" i="6" l="1"/>
  <c r="C239" i="6" l="1"/>
  <c r="C240" i="6" l="1"/>
  <c r="C241" i="6" l="1"/>
  <c r="C242" i="6" l="1"/>
  <c r="C243" i="6" l="1"/>
  <c r="C244" i="6" l="1"/>
  <c r="C245" i="6" l="1"/>
  <c r="C246" i="6" l="1"/>
  <c r="C247" i="6" l="1"/>
  <c r="C248" i="6" l="1"/>
  <c r="C249" i="6" l="1"/>
  <c r="C250" i="6" l="1"/>
  <c r="C251" i="6" l="1"/>
  <c r="C252" i="6" l="1"/>
  <c r="C253" i="6" l="1"/>
</calcChain>
</file>

<file path=xl/sharedStrings.xml><?xml version="1.0" encoding="utf-8"?>
<sst xmlns="http://schemas.openxmlformats.org/spreadsheetml/2006/main" count="60" uniqueCount="36">
  <si>
    <t>#</t>
  </si>
  <si>
    <t>Date</t>
  </si>
  <si>
    <t>Monthly FTSE Index (EOM)</t>
  </si>
  <si>
    <t>10Y Annualized Return</t>
  </si>
  <si>
    <t>UK 1M Bond Yield</t>
  </si>
  <si>
    <t>xlookup Monthly Yield</t>
  </si>
  <si>
    <t>Excess Return</t>
  </si>
  <si>
    <t>CAPE</t>
  </si>
  <si>
    <t>xlookup_CAPE</t>
  </si>
  <si>
    <t>N/A</t>
  </si>
  <si>
    <t>Monthly</t>
  </si>
  <si>
    <t>Quintile</t>
  </si>
  <si>
    <t>Value</t>
  </si>
  <si>
    <t>X</t>
  </si>
  <si>
    <t>Y</t>
  </si>
  <si>
    <t>1Y Annualized Return</t>
  </si>
  <si>
    <t>3M Annualized Return</t>
  </si>
  <si>
    <t>Excess Return_10Y</t>
  </si>
  <si>
    <t>Excess Return_1Y</t>
  </si>
  <si>
    <t>Excess Return_3M</t>
  </si>
  <si>
    <t>Rolling 10Y CAPE</t>
  </si>
  <si>
    <t>1/CAPE</t>
  </si>
  <si>
    <t>Table 1</t>
  </si>
  <si>
    <t>Next 10Y</t>
  </si>
  <si>
    <t>Next 1Y</t>
  </si>
  <si>
    <t>1M Annualized Return</t>
  </si>
  <si>
    <t>Next 1M</t>
  </si>
  <si>
    <t>Beta</t>
  </si>
  <si>
    <t>T-Statistic</t>
  </si>
  <si>
    <t>R-squared</t>
  </si>
  <si>
    <t>Running Regression</t>
  </si>
  <si>
    <t>Below 14.98 (Cheapest)</t>
  </si>
  <si>
    <t>14.98 to 16.91</t>
  </si>
  <si>
    <t>16.91 to 19.39</t>
  </si>
  <si>
    <t>19.39 to 22.00</t>
  </si>
  <si>
    <t>Above 22.00 (Richest)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</si>
</sst>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4" fontId="2" fillId="0" borderId="0" xfId="1" applyNumberFormat="1" applyFont="1"/>
    <xf numFmtId="15" fontId="0" fillId="0" borderId="0" xfId="0" applyNumberFormat="1"/>
    <xf numFmtId="164" fontId="0" fillId="0" borderId="0" xfId="1" applyNumberFormat="1" applyFont="1"/>
    <xf numFmtId="15" fontId="0" fillId="2" borderId="0" xfId="0" applyNumberFormat="1" applyFill="1"/>
    <xf numFmtId="164" fontId="0" fillId="2" borderId="0" xfId="1" applyNumberFormat="1" applyFont="1" applyFill="1"/>
    <xf numFmtId="9" fontId="0" fillId="0" borderId="0" xfId="0" applyNumberFormat="1"/>
    <xf numFmtId="9" fontId="0" fillId="2" borderId="0" xfId="0" applyNumberFormat="1" applyFill="1"/>
    <xf numFmtId="43" fontId="0" fillId="0" borderId="0" xfId="1" applyFont="1"/>
    <xf numFmtId="165" fontId="0" fillId="0" borderId="0" xfId="1" applyNumberFormat="1" applyFont="1"/>
    <xf numFmtId="0" fontId="0" fillId="3" borderId="0" xfId="0" applyFill="1"/>
    <xf numFmtId="43" fontId="0" fillId="3" borderId="0" xfId="1" applyFont="1" applyFill="1"/>
    <xf numFmtId="43" fontId="2" fillId="0" borderId="0" xfId="1" applyFont="1"/>
    <xf numFmtId="43" fontId="0" fillId="4" borderId="0" xfId="1" applyFont="1" applyFill="1"/>
    <xf numFmtId="0" fontId="0" fillId="4" borderId="0" xfId="0" applyFill="1"/>
    <xf numFmtId="43" fontId="0" fillId="2" borderId="0" xfId="1" applyFont="1" applyFill="1"/>
    <xf numFmtId="0" fontId="0" fillId="2" borderId="0" xfId="0" applyFill="1"/>
    <xf numFmtId="43" fontId="0" fillId="5" borderId="0" xfId="1" applyFont="1" applyFill="1"/>
    <xf numFmtId="0" fontId="0" fillId="5" borderId="0" xfId="0" applyFill="1"/>
    <xf numFmtId="166" fontId="0" fillId="0" borderId="0" xfId="0" applyNumberFormat="1"/>
    <xf numFmtId="9" fontId="0" fillId="0" borderId="0" xfId="1" applyNumberFormat="1" applyFont="1"/>
    <xf numFmtId="166" fontId="0" fillId="2" borderId="0" xfId="0" applyNumberFormat="1" applyFill="1"/>
    <xf numFmtId="10" fontId="0" fillId="0" borderId="0" xfId="0" applyNumberFormat="1"/>
    <xf numFmtId="10" fontId="0" fillId="2" borderId="0" xfId="0" applyNumberFormat="1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U.K. Equity 10-year returns sorted by starting CAPE Valuation, 1982–2022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'Quarter_Data#Chart1'!$M$9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'Quarter_Data#Chart1'!$L$10:$L$14</c:f>
              <c:strCache>
                <c:ptCount val="5"/>
                <c:pt idx="0">
                  <c:v>Above 22.00 (Richest)</c:v>
                </c:pt>
                <c:pt idx="1">
                  <c:v>19.39 to 22.00</c:v>
                </c:pt>
                <c:pt idx="2">
                  <c:v>16.91 to 19.39</c:v>
                </c:pt>
                <c:pt idx="3">
                  <c:v>14.98 to 16.91</c:v>
                </c:pt>
                <c:pt idx="4">
                  <c:v>Below 14.98 (Cheapest)</c:v>
                </c:pt>
              </c:strCache>
            </c:strRef>
          </c:cat>
          <c:val>
            <c:numRef>
              <c:f>'Quarter_Data#Chart1'!$M$10:$M$14</c:f>
              <c:numCache>
                <c:formatCode>0.0%</c:formatCode>
                <c:ptCount val="5"/>
                <c:pt idx="0" formatCode="0%">
                  <c:v>-6.5226917487263752E-2</c:v>
                </c:pt>
                <c:pt idx="1">
                  <c:v>-2.5306809416067288E-2</c:v>
                </c:pt>
                <c:pt idx="2">
                  <c:v>-1.4099276323129404E-2</c:v>
                </c:pt>
                <c:pt idx="3">
                  <c:v>-1.5365650333030178E-2</c:v>
                </c:pt>
                <c:pt idx="4">
                  <c:v>2.7671008264166012E-2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F1-4252-BE30-B8BFA2446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615648"/>
        <c:axId val="447613152"/>
      </c:barChart>
      <c:catAx>
        <c:axId val="4476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13152"/>
        <c:crosses val="autoZero"/>
        <c:auto val="1"/>
        <c:lblAlgn val="ctr"/>
        <c:lblOffset val="100"/>
        <c:tickLblSkip val="1"/>
        <c:noMultiLvlLbl val="0"/>
      </c:catAx>
      <c:valAx>
        <c:axId val="44761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Annualized</a:t>
                </a:r>
                <a:r>
                  <a:rPr lang="en-US" sz="1600" b="1" baseline="0"/>
                  <a:t> Excess Return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1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566738</xdr:colOff>
      <xdr:row>22</xdr:row>
      <xdr:rowOff>76200</xdr:rowOff>
    </xdr:from>
    <xdr:to>
      <xdr:col>16</xdr:col>
      <xdr:colOff>211933</xdr:colOff>
      <xdr:row>41</xdr:row>
      <xdr:rowOff>54770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BC2681-6E0C-4AFA-8CF6-7F7720D76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015D-5448-435E-81F2-D11FDABA249C}">
  <dimension ref="A1:H173"/>
  <sheetViews>
    <sheetView tabSelected="1" workbookViewId="0">
      <selection activeCell="J4" sqref="J4"/>
    </sheetView>
  </sheetViews>
  <sheetFormatPr defaultRowHeight="14.25" x14ac:dyDescent="0.45"/>
  <cols>
    <col min="4" max="4" width="23.796875" bestFit="1" customWidth="1"/>
    <col min="5" max="5" width="19.46484375" bestFit="1" customWidth="1"/>
    <col min="6" max="6" width="18.46484375" bestFit="1" customWidth="1"/>
    <col min="7" max="8" width="11.9296875" bestFit="1" customWidth="1"/>
  </cols>
  <sheetData>
    <row r="1" spans="1:8" x14ac:dyDescent="0.45">
      <c r="C1" s="3"/>
      <c r="F1" t="s">
        <v>5</v>
      </c>
      <c r="H1" t="s">
        <v>8</v>
      </c>
    </row>
    <row r="2" spans="1:8" x14ac:dyDescent="0.4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6</v>
      </c>
      <c r="H2" s="1" t="s">
        <v>7</v>
      </c>
    </row>
    <row r="3" spans="1:8" x14ac:dyDescent="0.45">
      <c r="A3" s="3"/>
      <c r="B3">
        <v>1</v>
      </c>
      <c r="C3" s="5">
        <v>29341</v>
      </c>
      <c r="D3" s="6">
        <v>249.5</v>
      </c>
      <c r="E3" s="7">
        <f t="shared" ref="E3:E34" si="0">(D43/D3)^(1/10)-1</f>
        <v>0.15379779019523832</v>
      </c>
      <c r="F3" s="7">
        <v>0.17309999999999998</v>
      </c>
      <c r="G3" s="7">
        <f>E3-F3</f>
        <v>-1.9302209804761661E-2</v>
      </c>
      <c r="H3" t="s">
        <v>9</v>
      </c>
    </row>
    <row r="4" spans="1:8" x14ac:dyDescent="0.45">
      <c r="A4" s="3"/>
      <c r="B4">
        <f>B3+1</f>
        <v>2</v>
      </c>
      <c r="C4" s="3">
        <v>29433</v>
      </c>
      <c r="D4" s="4">
        <v>282.3</v>
      </c>
      <c r="E4" s="7">
        <f t="shared" si="0"/>
        <v>0.15050640336659282</v>
      </c>
      <c r="F4" s="7">
        <v>0.1641</v>
      </c>
      <c r="G4" s="7">
        <f t="shared" ref="G4:G67" si="1">E4-F4</f>
        <v>-1.3593596633407173E-2</v>
      </c>
      <c r="H4" t="s">
        <v>9</v>
      </c>
    </row>
    <row r="5" spans="1:8" x14ac:dyDescent="0.45">
      <c r="A5" s="3"/>
      <c r="B5">
        <f t="shared" ref="B5:B68" si="2">B4+1</f>
        <v>3</v>
      </c>
      <c r="C5" s="3">
        <v>29525</v>
      </c>
      <c r="D5" s="4">
        <v>306.3</v>
      </c>
      <c r="E5" s="7">
        <f t="shared" si="0"/>
        <v>0.12477874924347687</v>
      </c>
      <c r="F5" s="7">
        <v>0.16940000000000002</v>
      </c>
      <c r="G5" s="7">
        <f t="shared" si="1"/>
        <v>-4.4621250756523151E-2</v>
      </c>
      <c r="H5" t="s">
        <v>9</v>
      </c>
    </row>
    <row r="6" spans="1:8" x14ac:dyDescent="0.45">
      <c r="A6" s="3"/>
      <c r="B6">
        <f t="shared" si="2"/>
        <v>4</v>
      </c>
      <c r="C6" s="3">
        <v>29616</v>
      </c>
      <c r="D6" s="4">
        <v>289</v>
      </c>
      <c r="E6" s="7">
        <f t="shared" si="0"/>
        <v>0.13619944949525387</v>
      </c>
      <c r="F6" s="7">
        <v>0.1363</v>
      </c>
      <c r="G6" s="7">
        <f t="shared" si="1"/>
        <v>-1.0055050474613858E-4</v>
      </c>
      <c r="H6" t="s">
        <v>9</v>
      </c>
    </row>
    <row r="7" spans="1:8" x14ac:dyDescent="0.45">
      <c r="A7" s="3"/>
      <c r="B7">
        <f t="shared" si="2"/>
        <v>5</v>
      </c>
      <c r="C7" s="3">
        <v>29706</v>
      </c>
      <c r="D7" s="4">
        <v>332.1</v>
      </c>
      <c r="E7" s="7">
        <f t="shared" si="0"/>
        <v>0.13734560671822704</v>
      </c>
      <c r="F7" s="7">
        <v>0.11720000000000001</v>
      </c>
      <c r="G7" s="7">
        <f t="shared" si="1"/>
        <v>2.014560671822703E-2</v>
      </c>
      <c r="H7" t="s">
        <v>9</v>
      </c>
    </row>
    <row r="8" spans="1:8" x14ac:dyDescent="0.45">
      <c r="A8" s="3"/>
      <c r="B8">
        <f t="shared" si="2"/>
        <v>6</v>
      </c>
      <c r="C8" s="3">
        <v>29798</v>
      </c>
      <c r="D8" s="4">
        <v>319.39999999999998</v>
      </c>
      <c r="E8" s="7">
        <f t="shared" si="0"/>
        <v>0.14489284706936734</v>
      </c>
      <c r="F8" s="7">
        <v>0.13780000000000001</v>
      </c>
      <c r="G8" s="7">
        <f t="shared" si="1"/>
        <v>7.0928470693673307E-3</v>
      </c>
      <c r="H8" t="s">
        <v>9</v>
      </c>
    </row>
    <row r="9" spans="1:8" x14ac:dyDescent="0.45">
      <c r="A9" s="3"/>
      <c r="B9">
        <f t="shared" si="2"/>
        <v>7</v>
      </c>
      <c r="C9" s="3">
        <v>29889</v>
      </c>
      <c r="D9" s="4">
        <v>286.3</v>
      </c>
      <c r="E9" s="7">
        <f t="shared" si="0"/>
        <v>0.15773982488244265</v>
      </c>
      <c r="F9" s="7">
        <v>0.15590000000000001</v>
      </c>
      <c r="G9" s="7">
        <f t="shared" si="1"/>
        <v>1.8398248824426366E-3</v>
      </c>
      <c r="H9" t="s">
        <v>9</v>
      </c>
    </row>
    <row r="10" spans="1:8" x14ac:dyDescent="0.45">
      <c r="A10" s="3"/>
      <c r="B10">
        <f t="shared" si="2"/>
        <v>8</v>
      </c>
      <c r="C10" s="3">
        <v>29980</v>
      </c>
      <c r="D10" s="4">
        <v>330.9</v>
      </c>
      <c r="E10" s="7">
        <f t="shared" si="0"/>
        <v>0.14010036887832689</v>
      </c>
      <c r="F10" s="7">
        <v>0.13919999999999999</v>
      </c>
      <c r="G10" s="7">
        <f t="shared" si="1"/>
        <v>9.0036887832689594E-4</v>
      </c>
      <c r="H10">
        <v>9.2799999999999994</v>
      </c>
    </row>
    <row r="11" spans="1:8" x14ac:dyDescent="0.45">
      <c r="A11" s="3"/>
      <c r="B11">
        <f t="shared" si="2"/>
        <v>9</v>
      </c>
      <c r="C11" s="3">
        <v>30071</v>
      </c>
      <c r="D11" s="4">
        <v>328.1</v>
      </c>
      <c r="E11" s="7">
        <f t="shared" si="0"/>
        <v>0.14608089268342384</v>
      </c>
      <c r="F11" s="7">
        <v>0.13059999999999999</v>
      </c>
      <c r="G11" s="7">
        <f t="shared" si="1"/>
        <v>1.5480892683423841E-2</v>
      </c>
      <c r="H11">
        <v>9.02</v>
      </c>
    </row>
    <row r="12" spans="1:8" x14ac:dyDescent="0.45">
      <c r="A12" s="3"/>
      <c r="B12">
        <f t="shared" si="2"/>
        <v>10</v>
      </c>
      <c r="C12" s="3">
        <v>30162</v>
      </c>
      <c r="D12" s="4">
        <v>333.9</v>
      </c>
      <c r="E12" s="7">
        <f t="shared" si="0"/>
        <v>0.13095879058772963</v>
      </c>
      <c r="F12" s="7">
        <v>0.1153</v>
      </c>
      <c r="G12" s="7">
        <f t="shared" si="1"/>
        <v>1.5658790587729635E-2</v>
      </c>
      <c r="H12">
        <v>9.01</v>
      </c>
    </row>
    <row r="13" spans="1:8" x14ac:dyDescent="0.45">
      <c r="A13" s="3"/>
      <c r="B13">
        <f t="shared" si="2"/>
        <v>11</v>
      </c>
      <c r="C13" s="3">
        <v>30253</v>
      </c>
      <c r="D13" s="4">
        <v>369.7</v>
      </c>
      <c r="E13" s="7">
        <f t="shared" si="0"/>
        <v>0.13015553525136547</v>
      </c>
      <c r="F13" s="7">
        <v>9.5899999999999999E-2</v>
      </c>
      <c r="G13" s="7">
        <f t="shared" si="1"/>
        <v>3.4255535251365474E-2</v>
      </c>
      <c r="H13">
        <v>10.119999999999999</v>
      </c>
    </row>
    <row r="14" spans="1:8" x14ac:dyDescent="0.45">
      <c r="A14" s="3"/>
      <c r="B14">
        <f t="shared" si="2"/>
        <v>12</v>
      </c>
      <c r="C14" s="3">
        <v>30347</v>
      </c>
      <c r="D14" s="4">
        <v>395</v>
      </c>
      <c r="E14" s="7">
        <f t="shared" si="0"/>
        <v>0.13196051572012624</v>
      </c>
      <c r="F14" s="7">
        <v>0.1109</v>
      </c>
      <c r="G14" s="7">
        <f t="shared" si="1"/>
        <v>2.1060515720126238E-2</v>
      </c>
      <c r="H14">
        <v>10.72</v>
      </c>
    </row>
    <row r="15" spans="1:8" x14ac:dyDescent="0.45">
      <c r="A15" s="3"/>
      <c r="B15">
        <f t="shared" si="2"/>
        <v>13</v>
      </c>
      <c r="C15" s="3">
        <v>30435</v>
      </c>
      <c r="D15" s="4">
        <v>439.3</v>
      </c>
      <c r="E15" s="7">
        <f t="shared" si="0"/>
        <v>0.12199514443605763</v>
      </c>
      <c r="F15" s="7">
        <v>0.10060000000000001</v>
      </c>
      <c r="G15" s="7">
        <f t="shared" si="1"/>
        <v>2.1395144436057625E-2</v>
      </c>
      <c r="H15">
        <v>11.85</v>
      </c>
    </row>
    <row r="16" spans="1:8" x14ac:dyDescent="0.45">
      <c r="A16" s="3"/>
      <c r="B16">
        <f t="shared" si="2"/>
        <v>14</v>
      </c>
      <c r="C16" s="3">
        <v>30526</v>
      </c>
      <c r="D16" s="4">
        <v>445.6</v>
      </c>
      <c r="E16" s="7">
        <f t="shared" si="0"/>
        <v>0.12513938054011331</v>
      </c>
      <c r="F16" s="7">
        <v>9.5000000000000001E-2</v>
      </c>
      <c r="G16" s="7">
        <f t="shared" si="1"/>
        <v>3.0139380540113309E-2</v>
      </c>
      <c r="H16">
        <v>11.88</v>
      </c>
    </row>
    <row r="17" spans="1:8" x14ac:dyDescent="0.45">
      <c r="A17" s="3"/>
      <c r="B17">
        <f t="shared" si="2"/>
        <v>15</v>
      </c>
      <c r="C17" s="3">
        <v>30620</v>
      </c>
      <c r="D17" s="4">
        <v>437.4</v>
      </c>
      <c r="E17" s="7">
        <f t="shared" si="0"/>
        <v>0.13599038381643114</v>
      </c>
      <c r="F17" s="7">
        <v>9.0299999999999991E-2</v>
      </c>
      <c r="G17" s="7">
        <f t="shared" si="1"/>
        <v>4.5690383816431146E-2</v>
      </c>
      <c r="H17">
        <v>11.63</v>
      </c>
    </row>
    <row r="18" spans="1:8" x14ac:dyDescent="0.45">
      <c r="A18" s="3"/>
      <c r="B18">
        <f t="shared" si="2"/>
        <v>16</v>
      </c>
      <c r="C18" s="3">
        <v>30712</v>
      </c>
      <c r="D18" s="4">
        <v>501.4</v>
      </c>
      <c r="E18" s="7">
        <f t="shared" si="0"/>
        <v>0.13287894029773195</v>
      </c>
      <c r="F18" s="7">
        <v>0.09</v>
      </c>
      <c r="G18" s="7">
        <f t="shared" si="1"/>
        <v>4.2878940297731954E-2</v>
      </c>
      <c r="H18">
        <v>13.29</v>
      </c>
    </row>
    <row r="19" spans="1:8" x14ac:dyDescent="0.45">
      <c r="A19" s="3"/>
      <c r="B19">
        <f t="shared" si="2"/>
        <v>17</v>
      </c>
      <c r="C19" s="3">
        <v>30802</v>
      </c>
      <c r="D19" s="4">
        <v>534.79999999999995</v>
      </c>
      <c r="E19" s="7">
        <f t="shared" si="0"/>
        <v>0.11444223416152521</v>
      </c>
      <c r="F19" s="7">
        <v>8.5000000000000006E-2</v>
      </c>
      <c r="G19" s="7">
        <f t="shared" si="1"/>
        <v>2.9442234161525208E-2</v>
      </c>
      <c r="H19">
        <v>13.86</v>
      </c>
    </row>
    <row r="20" spans="1:8" x14ac:dyDescent="0.45">
      <c r="A20" s="3"/>
      <c r="B20">
        <f t="shared" si="2"/>
        <v>18</v>
      </c>
      <c r="C20" s="3">
        <v>30894</v>
      </c>
      <c r="D20" s="4">
        <v>474.8</v>
      </c>
      <c r="E20" s="7">
        <f t="shared" si="0"/>
        <v>0.12528220134770041</v>
      </c>
      <c r="F20" s="7">
        <v>0.1191</v>
      </c>
      <c r="G20" s="7">
        <f t="shared" si="1"/>
        <v>6.1822013477004084E-3</v>
      </c>
      <c r="H20">
        <v>12.25</v>
      </c>
    </row>
    <row r="21" spans="1:8" x14ac:dyDescent="0.45">
      <c r="A21" s="3"/>
      <c r="B21">
        <f t="shared" si="2"/>
        <v>19</v>
      </c>
      <c r="C21" s="3">
        <v>30986</v>
      </c>
      <c r="D21" s="4">
        <v>543.5</v>
      </c>
      <c r="E21" s="7">
        <f t="shared" si="0"/>
        <v>0.10950087280740584</v>
      </c>
      <c r="F21" s="7">
        <v>0.1038</v>
      </c>
      <c r="G21" s="7">
        <f t="shared" si="1"/>
        <v>5.7008728074058324E-3</v>
      </c>
      <c r="H21">
        <v>14.05</v>
      </c>
    </row>
    <row r="22" spans="1:8" x14ac:dyDescent="0.45">
      <c r="A22" s="3"/>
      <c r="B22">
        <f t="shared" si="2"/>
        <v>20</v>
      </c>
      <c r="C22" s="3">
        <v>31078</v>
      </c>
      <c r="D22" s="4">
        <v>613.70000000000005</v>
      </c>
      <c r="E22" s="7">
        <f t="shared" si="0"/>
        <v>9.2064179532560741E-2</v>
      </c>
      <c r="F22" s="7">
        <v>0.1288</v>
      </c>
      <c r="G22" s="7">
        <f t="shared" si="1"/>
        <v>-3.6735820467439256E-2</v>
      </c>
      <c r="H22">
        <v>15.81</v>
      </c>
    </row>
    <row r="23" spans="1:8" x14ac:dyDescent="0.45">
      <c r="A23" s="3"/>
      <c r="B23">
        <f t="shared" si="2"/>
        <v>21</v>
      </c>
      <c r="C23" s="3">
        <v>31167</v>
      </c>
      <c r="D23" s="4">
        <v>622.1</v>
      </c>
      <c r="E23" s="7">
        <f t="shared" si="0"/>
        <v>9.7599601694408733E-2</v>
      </c>
      <c r="F23" s="7">
        <v>0.12269999999999999</v>
      </c>
      <c r="G23" s="7">
        <f t="shared" si="1"/>
        <v>-2.5100398305591257E-2</v>
      </c>
      <c r="H23">
        <v>15.17</v>
      </c>
    </row>
    <row r="24" spans="1:8" x14ac:dyDescent="0.45">
      <c r="A24" s="3"/>
      <c r="B24">
        <f t="shared" si="2"/>
        <v>22</v>
      </c>
      <c r="C24" s="3">
        <v>31259</v>
      </c>
      <c r="D24" s="4">
        <v>606.5</v>
      </c>
      <c r="E24" s="7">
        <f t="shared" si="0"/>
        <v>0.10876213044131311</v>
      </c>
      <c r="F24" s="7">
        <v>0.1116</v>
      </c>
      <c r="G24" s="7">
        <f t="shared" si="1"/>
        <v>-2.8378695586868952E-3</v>
      </c>
      <c r="H24">
        <v>14.32</v>
      </c>
    </row>
    <row r="25" spans="1:8" x14ac:dyDescent="0.45">
      <c r="A25" s="3"/>
      <c r="B25">
        <f t="shared" si="2"/>
        <v>23</v>
      </c>
      <c r="C25" s="3">
        <v>31351</v>
      </c>
      <c r="D25" s="4">
        <v>670.6</v>
      </c>
      <c r="E25" s="7">
        <f t="shared" si="0"/>
        <v>9.966666182692685E-2</v>
      </c>
      <c r="F25" s="7">
        <v>0.1133</v>
      </c>
      <c r="G25" s="7">
        <f t="shared" si="1"/>
        <v>-1.3633338173073148E-2</v>
      </c>
      <c r="H25">
        <v>15.85</v>
      </c>
    </row>
    <row r="26" spans="1:8" x14ac:dyDescent="0.45">
      <c r="A26" s="3"/>
      <c r="B26">
        <f t="shared" si="2"/>
        <v>24</v>
      </c>
      <c r="C26" s="3">
        <v>31443</v>
      </c>
      <c r="D26" s="4">
        <v>696.4</v>
      </c>
      <c r="E26" s="7">
        <f t="shared" si="0"/>
        <v>0.10215604340470663</v>
      </c>
      <c r="F26" s="7">
        <v>0.1234</v>
      </c>
      <c r="G26" s="7">
        <f t="shared" si="1"/>
        <v>-2.1243956595293365E-2</v>
      </c>
      <c r="H26">
        <v>16.45</v>
      </c>
    </row>
    <row r="27" spans="1:8" x14ac:dyDescent="0.45">
      <c r="A27" s="3"/>
      <c r="B27">
        <f t="shared" si="2"/>
        <v>25</v>
      </c>
      <c r="C27" s="3">
        <v>31532</v>
      </c>
      <c r="D27" s="4">
        <v>816.4</v>
      </c>
      <c r="E27" s="7">
        <f t="shared" si="0"/>
        <v>8.8973987592918746E-2</v>
      </c>
      <c r="F27" s="7">
        <v>0.1038</v>
      </c>
      <c r="G27" s="7">
        <f t="shared" si="1"/>
        <v>-1.4826012407081257E-2</v>
      </c>
      <c r="H27">
        <v>18.38</v>
      </c>
    </row>
    <row r="28" spans="1:8" x14ac:dyDescent="0.45">
      <c r="A28" s="3"/>
      <c r="B28">
        <f t="shared" si="2"/>
        <v>26</v>
      </c>
      <c r="C28" s="3">
        <v>31624</v>
      </c>
      <c r="D28" s="4">
        <v>771.8</v>
      </c>
      <c r="E28" s="7">
        <f t="shared" si="0"/>
        <v>9.0492279798328079E-2</v>
      </c>
      <c r="F28" s="7">
        <v>9.8000000000000004E-2</v>
      </c>
      <c r="G28" s="7">
        <f t="shared" si="1"/>
        <v>-7.5077202016719247E-3</v>
      </c>
      <c r="H28">
        <v>16.850000000000001</v>
      </c>
    </row>
    <row r="29" spans="1:8" x14ac:dyDescent="0.45">
      <c r="A29" s="3"/>
      <c r="B29">
        <f t="shared" si="2"/>
        <v>27</v>
      </c>
      <c r="C29" s="3">
        <v>31716</v>
      </c>
      <c r="D29" s="4">
        <v>807.3</v>
      </c>
      <c r="E29" s="7">
        <f t="shared" si="0"/>
        <v>9.258030620172919E-2</v>
      </c>
      <c r="F29" s="7">
        <v>0.1074</v>
      </c>
      <c r="G29" s="7">
        <f t="shared" si="1"/>
        <v>-1.4819693798270805E-2</v>
      </c>
      <c r="H29">
        <v>17.52</v>
      </c>
    </row>
    <row r="30" spans="1:8" x14ac:dyDescent="0.45">
      <c r="A30" s="3"/>
      <c r="B30">
        <f t="shared" si="2"/>
        <v>28</v>
      </c>
      <c r="C30" s="3">
        <v>31807</v>
      </c>
      <c r="D30" s="4">
        <v>903.3</v>
      </c>
      <c r="E30" s="7">
        <f t="shared" si="0"/>
        <v>8.7380468113568144E-2</v>
      </c>
      <c r="F30" s="7">
        <v>0.1082</v>
      </c>
      <c r="G30" s="7">
        <f t="shared" si="1"/>
        <v>-2.0819531886431861E-2</v>
      </c>
      <c r="H30">
        <v>19.39</v>
      </c>
    </row>
    <row r="31" spans="1:8" x14ac:dyDescent="0.45">
      <c r="A31" s="3"/>
      <c r="B31">
        <f t="shared" si="2"/>
        <v>29</v>
      </c>
      <c r="C31" s="3">
        <v>31897</v>
      </c>
      <c r="D31" s="4">
        <v>1023.6</v>
      </c>
      <c r="E31" s="7">
        <f t="shared" si="0"/>
        <v>7.629881540841299E-2</v>
      </c>
      <c r="F31" s="7">
        <v>9.3000000000000013E-2</v>
      </c>
      <c r="G31" s="7">
        <f t="shared" si="1"/>
        <v>-1.6701184591587023E-2</v>
      </c>
      <c r="H31">
        <v>20.97</v>
      </c>
    </row>
    <row r="32" spans="1:8" x14ac:dyDescent="0.45">
      <c r="A32" s="3"/>
      <c r="B32">
        <f t="shared" si="2"/>
        <v>30</v>
      </c>
      <c r="C32" s="3">
        <v>31989</v>
      </c>
      <c r="D32" s="4">
        <v>1202.2</v>
      </c>
      <c r="E32" s="7">
        <f t="shared" si="0"/>
        <v>6.6803375446403912E-2</v>
      </c>
      <c r="F32" s="7">
        <v>8.7400000000000005E-2</v>
      </c>
      <c r="G32" s="7">
        <f t="shared" si="1"/>
        <v>-2.0596624553596093E-2</v>
      </c>
      <c r="H32">
        <v>23.72</v>
      </c>
    </row>
    <row r="33" spans="1:8" x14ac:dyDescent="0.45">
      <c r="A33" s="3"/>
      <c r="B33">
        <f t="shared" si="2"/>
        <v>31</v>
      </c>
      <c r="C33" s="3">
        <v>32080</v>
      </c>
      <c r="D33" s="4">
        <v>887.3</v>
      </c>
      <c r="E33" s="7">
        <f t="shared" si="0"/>
        <v>9.9638234810133453E-2</v>
      </c>
      <c r="F33" s="7">
        <v>9.11E-2</v>
      </c>
      <c r="G33" s="7">
        <f t="shared" si="1"/>
        <v>8.5382348101334521E-3</v>
      </c>
      <c r="H33">
        <v>17.48</v>
      </c>
    </row>
    <row r="34" spans="1:8" x14ac:dyDescent="0.45">
      <c r="A34" s="3"/>
      <c r="B34">
        <f t="shared" si="2"/>
        <v>32</v>
      </c>
      <c r="C34" s="3">
        <v>32171</v>
      </c>
      <c r="D34" s="4">
        <v>915.8</v>
      </c>
      <c r="E34" s="7">
        <f t="shared" si="0"/>
        <v>0.1072520794153371</v>
      </c>
      <c r="F34" s="7">
        <v>8.3499999999999991E-2</v>
      </c>
      <c r="G34" s="7">
        <f t="shared" si="1"/>
        <v>2.3752079415337107E-2</v>
      </c>
      <c r="H34">
        <v>17.75</v>
      </c>
    </row>
    <row r="35" spans="1:8" x14ac:dyDescent="0.45">
      <c r="A35" s="3"/>
      <c r="B35">
        <f t="shared" si="2"/>
        <v>33</v>
      </c>
      <c r="C35" s="3">
        <v>32262</v>
      </c>
      <c r="D35" s="4">
        <v>928.2</v>
      </c>
      <c r="E35" s="7">
        <f t="shared" ref="E35:E66" si="3">(D75/D35)^(1/10)-1</f>
        <v>0.11629900927458614</v>
      </c>
      <c r="F35" s="7">
        <v>7.9100000000000004E-2</v>
      </c>
      <c r="G35" s="7">
        <f t="shared" si="1"/>
        <v>3.7199009274586137E-2</v>
      </c>
      <c r="H35">
        <v>17.02</v>
      </c>
    </row>
    <row r="36" spans="1:8" x14ac:dyDescent="0.45">
      <c r="A36" s="3"/>
      <c r="B36">
        <f t="shared" si="2"/>
        <v>34</v>
      </c>
      <c r="C36" s="3">
        <v>32353</v>
      </c>
      <c r="D36" s="4">
        <v>965.2</v>
      </c>
      <c r="E36" s="7">
        <f t="shared" si="3"/>
        <v>0.10976124758905592</v>
      </c>
      <c r="F36" s="7">
        <v>0.10150000000000001</v>
      </c>
      <c r="G36" s="7">
        <f t="shared" si="1"/>
        <v>8.2612475890559145E-3</v>
      </c>
      <c r="H36">
        <v>16.8</v>
      </c>
    </row>
    <row r="37" spans="1:8" x14ac:dyDescent="0.45">
      <c r="A37" s="3"/>
      <c r="B37">
        <f t="shared" si="2"/>
        <v>35</v>
      </c>
      <c r="C37" s="3">
        <v>32447</v>
      </c>
      <c r="D37" s="4">
        <v>965.5</v>
      </c>
      <c r="E37" s="7">
        <f t="shared" si="3"/>
        <v>0.10002598578015265</v>
      </c>
      <c r="F37" s="7">
        <v>0.11630000000000001</v>
      </c>
      <c r="G37" s="7">
        <f t="shared" si="1"/>
        <v>-1.6274014219847366E-2</v>
      </c>
      <c r="H37">
        <v>16.670000000000002</v>
      </c>
    </row>
    <row r="38" spans="1:8" x14ac:dyDescent="0.45">
      <c r="A38" s="3"/>
      <c r="B38">
        <f t="shared" si="2"/>
        <v>36</v>
      </c>
      <c r="C38" s="3">
        <v>32539</v>
      </c>
      <c r="D38" s="4">
        <v>1055</v>
      </c>
      <c r="E38" s="7">
        <f t="shared" si="3"/>
        <v>9.8362700722939733E-2</v>
      </c>
      <c r="F38" s="7">
        <v>0.12740000000000001</v>
      </c>
      <c r="G38" s="7">
        <f t="shared" si="1"/>
        <v>-2.903729927706028E-2</v>
      </c>
      <c r="H38">
        <v>17.98</v>
      </c>
    </row>
    <row r="39" spans="1:8" x14ac:dyDescent="0.45">
      <c r="A39" s="3"/>
      <c r="B39">
        <f t="shared" si="2"/>
        <v>37</v>
      </c>
      <c r="C39" s="3">
        <v>32626</v>
      </c>
      <c r="D39" s="4">
        <v>1090</v>
      </c>
      <c r="E39" s="7">
        <f t="shared" si="3"/>
        <v>0.10758910214010542</v>
      </c>
      <c r="F39" s="7">
        <v>0.12520000000000001</v>
      </c>
      <c r="G39" s="7">
        <f t="shared" si="1"/>
        <v>-1.7610897859894586E-2</v>
      </c>
      <c r="H39">
        <v>17.61</v>
      </c>
    </row>
    <row r="40" spans="1:8" x14ac:dyDescent="0.45">
      <c r="A40" s="3"/>
      <c r="B40">
        <f t="shared" si="2"/>
        <v>38</v>
      </c>
      <c r="C40" s="3">
        <v>32720</v>
      </c>
      <c r="D40" s="4">
        <v>1173.3</v>
      </c>
      <c r="E40" s="7">
        <f t="shared" si="3"/>
        <v>9.5654832566291592E-2</v>
      </c>
      <c r="F40" s="7">
        <v>0.13619999999999999</v>
      </c>
      <c r="G40" s="7">
        <f t="shared" si="1"/>
        <v>-4.0545167433708396E-2</v>
      </c>
      <c r="H40">
        <v>18.38</v>
      </c>
    </row>
    <row r="41" spans="1:8" x14ac:dyDescent="0.45">
      <c r="A41" s="3"/>
      <c r="B41">
        <f t="shared" si="2"/>
        <v>39</v>
      </c>
      <c r="C41" s="3">
        <v>32812</v>
      </c>
      <c r="D41" s="4">
        <v>1080.8</v>
      </c>
      <c r="E41" s="7">
        <f t="shared" si="3"/>
        <v>0.10390273704736908</v>
      </c>
      <c r="F41" s="7">
        <v>0.14859999999999998</v>
      </c>
      <c r="G41" s="7">
        <f t="shared" si="1"/>
        <v>-4.4697262952630906E-2</v>
      </c>
      <c r="H41">
        <v>16.649999999999999</v>
      </c>
    </row>
    <row r="42" spans="1:8" x14ac:dyDescent="0.45">
      <c r="A42" s="3"/>
      <c r="B42">
        <f t="shared" si="2"/>
        <v>40</v>
      </c>
      <c r="C42" s="3">
        <v>32904</v>
      </c>
      <c r="D42" s="4">
        <v>1167.2</v>
      </c>
      <c r="E42" s="7">
        <f t="shared" si="3"/>
        <v>9.8112581967834123E-2</v>
      </c>
      <c r="F42" s="7">
        <v>0.14730000000000001</v>
      </c>
      <c r="G42" s="7">
        <f t="shared" si="1"/>
        <v>-4.9187418032165892E-2</v>
      </c>
      <c r="H42">
        <v>17.75</v>
      </c>
    </row>
    <row r="43" spans="1:8" x14ac:dyDescent="0.45">
      <c r="A43" s="3"/>
      <c r="B43">
        <f t="shared" si="2"/>
        <v>41</v>
      </c>
      <c r="C43" s="5">
        <v>32993</v>
      </c>
      <c r="D43" s="6">
        <v>1043.2</v>
      </c>
      <c r="E43" s="7">
        <f t="shared" si="3"/>
        <v>0.11148384196896877</v>
      </c>
      <c r="F43" s="7">
        <v>0.14730000000000001</v>
      </c>
      <c r="G43" s="7">
        <f t="shared" si="1"/>
        <v>-3.5816158031031248E-2</v>
      </c>
      <c r="H43">
        <v>16.5</v>
      </c>
    </row>
    <row r="44" spans="1:8" x14ac:dyDescent="0.45">
      <c r="A44" s="3"/>
      <c r="B44">
        <f t="shared" si="2"/>
        <v>42</v>
      </c>
      <c r="C44" s="3">
        <v>33085</v>
      </c>
      <c r="D44" s="4">
        <v>1147.0999999999999</v>
      </c>
      <c r="E44" s="7">
        <f t="shared" si="3"/>
        <v>0.10317955727663985</v>
      </c>
      <c r="F44" s="7">
        <v>0.14660000000000001</v>
      </c>
      <c r="G44" s="7">
        <f t="shared" si="1"/>
        <v>-4.3420442723360153E-2</v>
      </c>
      <c r="H44">
        <v>16.350000000000001</v>
      </c>
    </row>
    <row r="45" spans="1:8" x14ac:dyDescent="0.45">
      <c r="A45" s="3"/>
      <c r="B45">
        <f t="shared" si="2"/>
        <v>43</v>
      </c>
      <c r="C45" s="3">
        <v>33177</v>
      </c>
      <c r="D45" s="4">
        <v>992.7</v>
      </c>
      <c r="E45" s="7">
        <f t="shared" si="3"/>
        <v>0.11981949087877553</v>
      </c>
      <c r="F45" s="7">
        <v>0.13689999999999999</v>
      </c>
      <c r="G45" s="7">
        <f t="shared" si="1"/>
        <v>-1.7080509121224469E-2</v>
      </c>
      <c r="H45">
        <v>14.21</v>
      </c>
    </row>
    <row r="46" spans="1:8" x14ac:dyDescent="0.45">
      <c r="A46" s="3"/>
      <c r="B46">
        <f t="shared" si="2"/>
        <v>44</v>
      </c>
      <c r="C46" s="3">
        <v>33269</v>
      </c>
      <c r="D46" s="4">
        <v>1036.2</v>
      </c>
      <c r="E46" s="7">
        <f t="shared" si="3"/>
        <v>0.11327029400217992</v>
      </c>
      <c r="F46" s="7">
        <v>0.13669999999999999</v>
      </c>
      <c r="G46" s="7">
        <f t="shared" si="1"/>
        <v>-2.3429705997820072E-2</v>
      </c>
      <c r="H46">
        <v>14.94</v>
      </c>
    </row>
    <row r="47" spans="1:8" x14ac:dyDescent="0.45">
      <c r="A47" s="3"/>
      <c r="B47">
        <f t="shared" si="2"/>
        <v>45</v>
      </c>
      <c r="C47" s="3">
        <v>33358</v>
      </c>
      <c r="D47" s="4">
        <v>1202.8</v>
      </c>
      <c r="E47" s="7">
        <f t="shared" si="3"/>
        <v>9.0823080155981506E-2</v>
      </c>
      <c r="F47" s="7">
        <v>0.115</v>
      </c>
      <c r="G47" s="7">
        <f t="shared" si="1"/>
        <v>-2.4176919844018499E-2</v>
      </c>
      <c r="H47">
        <v>16.77</v>
      </c>
    </row>
    <row r="48" spans="1:8" x14ac:dyDescent="0.45">
      <c r="A48" s="3"/>
      <c r="B48">
        <f t="shared" si="2"/>
        <v>46</v>
      </c>
      <c r="C48" s="3">
        <v>33450</v>
      </c>
      <c r="D48" s="4">
        <v>1235.9000000000001</v>
      </c>
      <c r="E48" s="7">
        <f t="shared" si="3"/>
        <v>7.9826011028410804E-2</v>
      </c>
      <c r="F48" s="7">
        <v>0.1079</v>
      </c>
      <c r="G48" s="7">
        <f t="shared" si="1"/>
        <v>-2.8073988971589192E-2</v>
      </c>
      <c r="H48">
        <v>16.95</v>
      </c>
    </row>
    <row r="49" spans="1:8" x14ac:dyDescent="0.45">
      <c r="A49" s="3"/>
      <c r="B49">
        <f t="shared" si="2"/>
        <v>47</v>
      </c>
      <c r="C49" s="3">
        <v>33542</v>
      </c>
      <c r="D49" s="4">
        <v>1238.5999999999999</v>
      </c>
      <c r="E49" s="7">
        <f t="shared" si="3"/>
        <v>6.8985028350148525E-2</v>
      </c>
      <c r="F49" s="7">
        <v>0.1024</v>
      </c>
      <c r="G49" s="7">
        <f t="shared" si="1"/>
        <v>-3.341497164985148E-2</v>
      </c>
      <c r="H49">
        <v>16.96</v>
      </c>
    </row>
    <row r="50" spans="1:8" x14ac:dyDescent="0.45">
      <c r="A50" s="3"/>
      <c r="B50">
        <f t="shared" si="2"/>
        <v>48</v>
      </c>
      <c r="C50" s="3">
        <v>33634</v>
      </c>
      <c r="D50" s="4">
        <v>1227.8</v>
      </c>
      <c r="E50" s="7">
        <f t="shared" si="3"/>
        <v>7.35247047308909E-2</v>
      </c>
      <c r="F50" s="7">
        <v>0.1023</v>
      </c>
      <c r="G50" s="7">
        <f t="shared" si="1"/>
        <v>-2.8775295269109102E-2</v>
      </c>
      <c r="H50">
        <v>16.52</v>
      </c>
    </row>
    <row r="51" spans="1:8" x14ac:dyDescent="0.45">
      <c r="A51" s="3"/>
      <c r="B51">
        <f t="shared" si="2"/>
        <v>49</v>
      </c>
      <c r="C51" s="3">
        <v>33724</v>
      </c>
      <c r="D51" s="4">
        <v>1282.8</v>
      </c>
      <c r="E51" s="7">
        <f t="shared" si="3"/>
        <v>6.9514704421930862E-2</v>
      </c>
      <c r="F51" s="7">
        <v>0.10300000000000001</v>
      </c>
      <c r="G51" s="7">
        <f t="shared" si="1"/>
        <v>-3.3485295578069146E-2</v>
      </c>
      <c r="H51">
        <v>17.09</v>
      </c>
    </row>
    <row r="52" spans="1:8" x14ac:dyDescent="0.45">
      <c r="A52" s="3"/>
      <c r="B52">
        <f t="shared" si="2"/>
        <v>50</v>
      </c>
      <c r="C52" s="3">
        <v>33816</v>
      </c>
      <c r="D52" s="4">
        <v>1143.0999999999999</v>
      </c>
      <c r="E52" s="7">
        <f t="shared" si="3"/>
        <v>6.0191017100871491E-2</v>
      </c>
      <c r="F52" s="7">
        <v>9.7200000000000009E-2</v>
      </c>
      <c r="G52" s="7">
        <f t="shared" si="1"/>
        <v>-3.7008982899128517E-2</v>
      </c>
      <c r="H52">
        <v>14.97</v>
      </c>
    </row>
    <row r="53" spans="1:8" x14ac:dyDescent="0.45">
      <c r="A53" s="3"/>
      <c r="B53">
        <f t="shared" si="2"/>
        <v>51</v>
      </c>
      <c r="C53" s="3">
        <v>33907</v>
      </c>
      <c r="D53" s="4">
        <v>1256.7</v>
      </c>
      <c r="E53" s="7">
        <f t="shared" si="3"/>
        <v>4.4306842356712339E-2</v>
      </c>
      <c r="F53" s="7">
        <v>7.6499999999999999E-2</v>
      </c>
      <c r="G53" s="7">
        <f t="shared" si="1"/>
        <v>-3.2193157643287659E-2</v>
      </c>
      <c r="H53">
        <v>16.5</v>
      </c>
    </row>
    <row r="54" spans="1:8" x14ac:dyDescent="0.45">
      <c r="A54" s="3"/>
      <c r="B54">
        <f t="shared" si="2"/>
        <v>52</v>
      </c>
      <c r="C54" s="3">
        <v>33998</v>
      </c>
      <c r="D54" s="4">
        <v>1364.3</v>
      </c>
      <c r="E54" s="7">
        <f t="shared" si="3"/>
        <v>2.3574335065833507E-2</v>
      </c>
      <c r="F54" s="7">
        <v>5.74E-2</v>
      </c>
      <c r="G54" s="7">
        <f t="shared" si="1"/>
        <v>-3.3825664934166493E-2</v>
      </c>
      <c r="H54">
        <v>17.72</v>
      </c>
    </row>
    <row r="55" spans="1:8" x14ac:dyDescent="0.45">
      <c r="A55" s="3"/>
      <c r="B55">
        <f t="shared" si="2"/>
        <v>53</v>
      </c>
      <c r="C55" s="3">
        <v>34089</v>
      </c>
      <c r="D55" s="4">
        <v>1388.9</v>
      </c>
      <c r="E55" s="7">
        <f t="shared" si="3"/>
        <v>3.1367725090822196E-2</v>
      </c>
      <c r="F55" s="8">
        <v>5.0599999999999999E-2</v>
      </c>
      <c r="G55" s="7">
        <f t="shared" si="1"/>
        <v>-1.9232274909177803E-2</v>
      </c>
      <c r="H55">
        <v>18.309999999999999</v>
      </c>
    </row>
    <row r="56" spans="1:8" x14ac:dyDescent="0.45">
      <c r="A56" s="3"/>
      <c r="B56">
        <f t="shared" si="2"/>
        <v>54</v>
      </c>
      <c r="C56" s="3">
        <v>34180</v>
      </c>
      <c r="D56" s="4">
        <v>1448.8</v>
      </c>
      <c r="E56" s="7">
        <f t="shared" si="3"/>
        <v>3.510855570170679E-2</v>
      </c>
      <c r="F56" s="8">
        <v>5.0599999999999999E-2</v>
      </c>
      <c r="G56" s="7">
        <f t="shared" si="1"/>
        <v>-1.549144429829321E-2</v>
      </c>
      <c r="H56">
        <v>18.559999999999999</v>
      </c>
    </row>
    <row r="57" spans="1:8" x14ac:dyDescent="0.45">
      <c r="A57" s="3"/>
      <c r="B57">
        <f t="shared" si="2"/>
        <v>55</v>
      </c>
      <c r="C57" s="3">
        <v>34271</v>
      </c>
      <c r="D57" s="4">
        <v>1565.4</v>
      </c>
      <c r="E57" s="7">
        <f t="shared" si="3"/>
        <v>3.1052837230460595E-2</v>
      </c>
      <c r="F57" s="8">
        <v>5.0599999999999999E-2</v>
      </c>
      <c r="G57" s="7">
        <f t="shared" si="1"/>
        <v>-1.9547162769539404E-2</v>
      </c>
      <c r="H57">
        <v>19.989999999999998</v>
      </c>
    </row>
    <row r="58" spans="1:8" x14ac:dyDescent="0.45">
      <c r="A58" s="3"/>
      <c r="B58">
        <f t="shared" si="2"/>
        <v>56</v>
      </c>
      <c r="C58" s="3">
        <v>34365</v>
      </c>
      <c r="D58" s="4">
        <v>1745.9</v>
      </c>
      <c r="E58" s="7">
        <f t="shared" si="3"/>
        <v>2.2786359930821787E-2</v>
      </c>
      <c r="F58" s="8">
        <v>5.0599999999999999E-2</v>
      </c>
      <c r="G58" s="7">
        <f t="shared" si="1"/>
        <v>-2.7813640069178212E-2</v>
      </c>
      <c r="H58">
        <v>22.04</v>
      </c>
    </row>
    <row r="59" spans="1:8" x14ac:dyDescent="0.45">
      <c r="A59" s="3"/>
      <c r="B59">
        <f t="shared" si="2"/>
        <v>57</v>
      </c>
      <c r="C59" s="3">
        <v>34453</v>
      </c>
      <c r="D59" s="4">
        <v>1580.4</v>
      </c>
      <c r="E59" s="7">
        <f t="shared" si="3"/>
        <v>3.5372192202661745E-2</v>
      </c>
      <c r="F59" s="7">
        <v>5.0599999999999999E-2</v>
      </c>
      <c r="G59" s="7">
        <f t="shared" si="1"/>
        <v>-1.5227807797338254E-2</v>
      </c>
      <c r="H59">
        <v>19.48</v>
      </c>
    </row>
    <row r="60" spans="1:8" x14ac:dyDescent="0.45">
      <c r="A60" s="3"/>
      <c r="B60">
        <f t="shared" si="2"/>
        <v>58</v>
      </c>
      <c r="C60" s="3">
        <v>34544</v>
      </c>
      <c r="D60" s="4">
        <v>1545.7</v>
      </c>
      <c r="E60" s="7">
        <f t="shared" si="3"/>
        <v>3.5561492746449597E-2</v>
      </c>
      <c r="F60" s="7">
        <v>5.62E-2</v>
      </c>
      <c r="G60" s="7">
        <f t="shared" si="1"/>
        <v>-2.0638507253550403E-2</v>
      </c>
      <c r="H60">
        <v>18.93</v>
      </c>
    </row>
    <row r="61" spans="1:8" x14ac:dyDescent="0.45">
      <c r="A61" s="3"/>
      <c r="B61">
        <f t="shared" si="2"/>
        <v>59</v>
      </c>
      <c r="C61" s="3">
        <v>34638</v>
      </c>
      <c r="D61" s="4">
        <v>1536.3</v>
      </c>
      <c r="E61" s="7">
        <f t="shared" si="3"/>
        <v>4.107249664561996E-2</v>
      </c>
      <c r="F61" s="7">
        <v>5.5599999999999997E-2</v>
      </c>
      <c r="G61" s="7">
        <f t="shared" si="1"/>
        <v>-1.4527503354380036E-2</v>
      </c>
      <c r="H61">
        <v>18.38</v>
      </c>
    </row>
    <row r="62" spans="1:8" x14ac:dyDescent="0.45">
      <c r="A62" s="3"/>
      <c r="B62">
        <f t="shared" si="2"/>
        <v>60</v>
      </c>
      <c r="C62" s="3">
        <v>34730</v>
      </c>
      <c r="D62" s="4">
        <v>1480.6</v>
      </c>
      <c r="E62" s="8">
        <f t="shared" si="3"/>
        <v>-1</v>
      </c>
      <c r="F62" s="7">
        <v>6.3099999999999989E-2</v>
      </c>
      <c r="G62" s="7">
        <f t="shared" si="1"/>
        <v>-1.0630999999999999</v>
      </c>
      <c r="H62">
        <v>18.29</v>
      </c>
    </row>
    <row r="63" spans="1:8" x14ac:dyDescent="0.45">
      <c r="A63" s="3"/>
      <c r="B63">
        <f t="shared" si="2"/>
        <v>61</v>
      </c>
      <c r="C63" s="3">
        <v>34817</v>
      </c>
      <c r="D63" s="4">
        <v>1578.7</v>
      </c>
      <c r="E63" s="8">
        <f t="shared" si="3"/>
        <v>-1</v>
      </c>
      <c r="F63" s="7">
        <v>6.5000000000000002E-2</v>
      </c>
      <c r="G63" s="7">
        <f t="shared" si="1"/>
        <v>-1.0649999999999999</v>
      </c>
      <c r="H63">
        <v>18.71</v>
      </c>
    </row>
    <row r="64" spans="1:8" x14ac:dyDescent="0.45">
      <c r="A64" s="3"/>
      <c r="B64">
        <f t="shared" si="2"/>
        <v>62</v>
      </c>
      <c r="C64" s="3">
        <v>34911</v>
      </c>
      <c r="D64" s="4">
        <v>1703</v>
      </c>
      <c r="E64" s="8">
        <f t="shared" si="3"/>
        <v>-1</v>
      </c>
      <c r="F64" s="7">
        <v>6.7500000000000004E-2</v>
      </c>
      <c r="G64" s="7">
        <f t="shared" si="1"/>
        <v>-1.0674999999999999</v>
      </c>
      <c r="H64">
        <v>19.670000000000002</v>
      </c>
    </row>
    <row r="65" spans="1:8" x14ac:dyDescent="0.45">
      <c r="A65" s="3"/>
      <c r="B65">
        <f t="shared" si="2"/>
        <v>63</v>
      </c>
      <c r="C65" s="3">
        <v>35003</v>
      </c>
      <c r="D65" s="4">
        <v>1734.1</v>
      </c>
      <c r="E65" s="8">
        <f t="shared" si="3"/>
        <v>-1</v>
      </c>
      <c r="F65" s="8">
        <v>6.2E-2</v>
      </c>
      <c r="G65" s="7">
        <f t="shared" si="1"/>
        <v>-1.0620000000000001</v>
      </c>
      <c r="H65">
        <v>19.66</v>
      </c>
    </row>
    <row r="66" spans="1:8" x14ac:dyDescent="0.45">
      <c r="A66" s="3"/>
      <c r="B66">
        <f t="shared" si="2"/>
        <v>64</v>
      </c>
      <c r="C66" s="3">
        <v>35095</v>
      </c>
      <c r="D66" s="4">
        <v>1842</v>
      </c>
      <c r="E66" s="8">
        <f t="shared" si="3"/>
        <v>-1</v>
      </c>
      <c r="F66" s="7">
        <v>6.2E-2</v>
      </c>
      <c r="G66" s="7">
        <f t="shared" si="1"/>
        <v>-1.0620000000000001</v>
      </c>
      <c r="H66">
        <v>20.78</v>
      </c>
    </row>
    <row r="67" spans="1:8" x14ac:dyDescent="0.45">
      <c r="A67" s="3"/>
      <c r="B67">
        <f t="shared" si="2"/>
        <v>65</v>
      </c>
      <c r="C67" s="3">
        <v>35185</v>
      </c>
      <c r="D67" s="4">
        <v>1914.6</v>
      </c>
      <c r="E67" s="8">
        <f t="shared" ref="E67:E98" si="4">(D107/D67)^(1/10)-1</f>
        <v>-1</v>
      </c>
      <c r="F67" s="7">
        <v>5.9000000000000004E-2</v>
      </c>
      <c r="G67" s="7">
        <f t="shared" si="1"/>
        <v>-1.0589999999999999</v>
      </c>
      <c r="H67">
        <v>20.079999999999998</v>
      </c>
    </row>
    <row r="68" spans="1:8" x14ac:dyDescent="0.45">
      <c r="A68" s="3"/>
      <c r="B68">
        <f t="shared" si="2"/>
        <v>66</v>
      </c>
      <c r="C68" s="3">
        <v>35277</v>
      </c>
      <c r="D68" s="4">
        <v>1835.4</v>
      </c>
      <c r="E68" s="8">
        <f t="shared" si="4"/>
        <v>-1</v>
      </c>
      <c r="F68" s="7">
        <v>5.8099999999999999E-2</v>
      </c>
      <c r="G68" s="7">
        <f t="shared" ref="G68:G101" si="5">E68-F68</f>
        <v>-1.0581</v>
      </c>
      <c r="H68">
        <v>19.66</v>
      </c>
    </row>
    <row r="69" spans="1:8" x14ac:dyDescent="0.45">
      <c r="A69" s="3"/>
      <c r="B69">
        <f t="shared" ref="B69:B101" si="6">B68+1</f>
        <v>67</v>
      </c>
      <c r="C69" s="3">
        <v>35369</v>
      </c>
      <c r="D69" s="4">
        <v>1956.9</v>
      </c>
      <c r="E69" s="8">
        <f t="shared" si="4"/>
        <v>-1</v>
      </c>
      <c r="F69" s="7">
        <v>6.0599999999999994E-2</v>
      </c>
      <c r="G69" s="7">
        <f t="shared" si="5"/>
        <v>-1.0606</v>
      </c>
      <c r="H69">
        <v>20.84</v>
      </c>
    </row>
    <row r="70" spans="1:8" x14ac:dyDescent="0.45">
      <c r="A70" s="3"/>
      <c r="B70">
        <f t="shared" si="6"/>
        <v>68</v>
      </c>
      <c r="C70" s="3">
        <v>35461</v>
      </c>
      <c r="D70" s="4">
        <v>2087.6</v>
      </c>
      <c r="E70" s="8">
        <f t="shared" si="4"/>
        <v>-1</v>
      </c>
      <c r="F70" s="7">
        <v>6.1200000000000004E-2</v>
      </c>
      <c r="G70" s="7">
        <f t="shared" si="5"/>
        <v>-1.0611999999999999</v>
      </c>
      <c r="H70">
        <v>22.02</v>
      </c>
    </row>
    <row r="71" spans="1:8" x14ac:dyDescent="0.45">
      <c r="A71" s="3"/>
      <c r="B71">
        <f t="shared" si="6"/>
        <v>69</v>
      </c>
      <c r="C71" s="3">
        <v>35550</v>
      </c>
      <c r="D71" s="4">
        <v>2135.3000000000002</v>
      </c>
      <c r="E71" s="8">
        <f t="shared" si="4"/>
        <v>-1</v>
      </c>
      <c r="F71" s="7">
        <v>6.1799999999999994E-2</v>
      </c>
      <c r="G71" s="7">
        <f t="shared" si="5"/>
        <v>-1.0618000000000001</v>
      </c>
      <c r="H71">
        <v>21.81</v>
      </c>
    </row>
    <row r="72" spans="1:8" x14ac:dyDescent="0.45">
      <c r="A72" s="3"/>
      <c r="B72">
        <f t="shared" si="6"/>
        <v>70</v>
      </c>
      <c r="C72" s="3">
        <v>35642</v>
      </c>
      <c r="D72" s="4">
        <v>2295.1999999999998</v>
      </c>
      <c r="E72" s="8">
        <f t="shared" si="4"/>
        <v>-1</v>
      </c>
      <c r="F72" s="7">
        <v>6.7930000000000004E-2</v>
      </c>
      <c r="G72" s="7">
        <f t="shared" si="5"/>
        <v>-1.06793</v>
      </c>
      <c r="H72">
        <v>23.85</v>
      </c>
    </row>
    <row r="73" spans="1:8" x14ac:dyDescent="0.45">
      <c r="A73" s="3"/>
      <c r="B73">
        <f t="shared" si="6"/>
        <v>71</v>
      </c>
      <c r="C73" s="3">
        <v>35734</v>
      </c>
      <c r="D73" s="4">
        <v>2293.87</v>
      </c>
      <c r="E73" s="8">
        <f t="shared" si="4"/>
        <v>-1</v>
      </c>
      <c r="F73" s="7">
        <v>7.0449999999999999E-2</v>
      </c>
      <c r="G73" s="7">
        <f t="shared" si="5"/>
        <v>-1.0704499999999999</v>
      </c>
      <c r="H73">
        <v>23.35</v>
      </c>
    </row>
    <row r="74" spans="1:8" x14ac:dyDescent="0.45">
      <c r="A74" s="3"/>
      <c r="B74">
        <f t="shared" si="6"/>
        <v>72</v>
      </c>
      <c r="C74" s="3">
        <v>35825</v>
      </c>
      <c r="D74" s="4">
        <v>2536.6799999999998</v>
      </c>
      <c r="E74" s="8">
        <f t="shared" si="4"/>
        <v>-1</v>
      </c>
      <c r="F74" s="7">
        <v>7.288E-2</v>
      </c>
      <c r="G74" s="7">
        <f t="shared" si="5"/>
        <v>-1.0728800000000001</v>
      </c>
      <c r="H74">
        <v>24.37</v>
      </c>
    </row>
    <row r="75" spans="1:8" x14ac:dyDescent="0.45">
      <c r="A75" s="3"/>
      <c r="B75">
        <f t="shared" si="6"/>
        <v>73</v>
      </c>
      <c r="C75" s="3">
        <v>35915</v>
      </c>
      <c r="D75" s="4">
        <v>2788.99</v>
      </c>
      <c r="E75" s="8">
        <f t="shared" si="4"/>
        <v>-1</v>
      </c>
      <c r="F75" s="7">
        <v>7.2929999999999995E-2</v>
      </c>
      <c r="G75" s="7">
        <f t="shared" si="5"/>
        <v>-1.0729299999999999</v>
      </c>
      <c r="H75">
        <v>27.72</v>
      </c>
    </row>
    <row r="76" spans="1:8" x14ac:dyDescent="0.45">
      <c r="A76" s="3"/>
      <c r="B76">
        <f t="shared" si="6"/>
        <v>74</v>
      </c>
      <c r="C76" s="3">
        <v>36007</v>
      </c>
      <c r="D76" s="4">
        <v>2734.72</v>
      </c>
      <c r="E76" s="8">
        <f t="shared" si="4"/>
        <v>-1</v>
      </c>
      <c r="F76" s="7">
        <v>7.4900000000000008E-2</v>
      </c>
      <c r="G76" s="7">
        <f t="shared" si="5"/>
        <v>-1.0749</v>
      </c>
      <c r="H76">
        <v>26.56</v>
      </c>
    </row>
    <row r="77" spans="1:8" x14ac:dyDescent="0.45">
      <c r="A77" s="3"/>
      <c r="B77">
        <f t="shared" si="6"/>
        <v>75</v>
      </c>
      <c r="C77" s="3">
        <v>36098</v>
      </c>
      <c r="D77" s="4">
        <v>2504.85</v>
      </c>
      <c r="E77" s="8">
        <f t="shared" si="4"/>
        <v>-1</v>
      </c>
      <c r="F77" s="7">
        <v>7.0250000000000007E-2</v>
      </c>
      <c r="G77" s="7">
        <f t="shared" si="5"/>
        <v>-1.0702499999999999</v>
      </c>
      <c r="H77">
        <v>24.61</v>
      </c>
    </row>
    <row r="78" spans="1:8" x14ac:dyDescent="0.45">
      <c r="A78" s="3"/>
      <c r="B78">
        <f t="shared" si="6"/>
        <v>76</v>
      </c>
      <c r="C78" s="3">
        <v>36189</v>
      </c>
      <c r="D78" s="4">
        <v>2695.94</v>
      </c>
      <c r="E78" s="8">
        <f t="shared" si="4"/>
        <v>-1</v>
      </c>
      <c r="F78" s="7">
        <v>5.7849999999999999E-2</v>
      </c>
      <c r="G78" s="7">
        <f t="shared" si="5"/>
        <v>-1.05785</v>
      </c>
      <c r="H78">
        <v>26.59</v>
      </c>
    </row>
    <row r="79" spans="1:8" x14ac:dyDescent="0.45">
      <c r="A79" s="3"/>
      <c r="B79">
        <f t="shared" si="6"/>
        <v>77</v>
      </c>
      <c r="C79" s="3">
        <v>36280</v>
      </c>
      <c r="D79" s="4">
        <v>3028.4</v>
      </c>
      <c r="E79" s="8">
        <f t="shared" si="4"/>
        <v>-1</v>
      </c>
      <c r="F79" s="7">
        <v>5.1409999999999997E-2</v>
      </c>
      <c r="G79" s="7">
        <f t="shared" si="5"/>
        <v>-1.05141</v>
      </c>
      <c r="H79">
        <v>28.39</v>
      </c>
    </row>
    <row r="80" spans="1:8" x14ac:dyDescent="0.45">
      <c r="A80" s="3"/>
      <c r="B80">
        <f t="shared" si="6"/>
        <v>78</v>
      </c>
      <c r="C80" s="3">
        <v>36371</v>
      </c>
      <c r="D80" s="4">
        <v>2925.14</v>
      </c>
      <c r="E80" s="8">
        <f t="shared" si="4"/>
        <v>-1</v>
      </c>
      <c r="F80" s="7">
        <v>4.8789999999999993E-2</v>
      </c>
      <c r="G80" s="7">
        <f t="shared" si="5"/>
        <v>-1.0487899999999999</v>
      </c>
      <c r="H80">
        <v>28.01</v>
      </c>
    </row>
    <row r="81" spans="1:8" x14ac:dyDescent="0.45">
      <c r="A81" s="3"/>
      <c r="B81">
        <f t="shared" si="6"/>
        <v>79</v>
      </c>
      <c r="C81" s="3">
        <v>36462</v>
      </c>
      <c r="D81" s="4">
        <v>2904.38</v>
      </c>
      <c r="E81" s="8">
        <f t="shared" si="4"/>
        <v>-1</v>
      </c>
      <c r="F81" s="7">
        <v>5.3099999999999994E-2</v>
      </c>
      <c r="G81" s="7">
        <f t="shared" si="5"/>
        <v>-1.0530999999999999</v>
      </c>
      <c r="H81">
        <v>27.5</v>
      </c>
    </row>
    <row r="82" spans="1:8" x14ac:dyDescent="0.45">
      <c r="A82" s="3"/>
      <c r="B82">
        <f t="shared" si="6"/>
        <v>80</v>
      </c>
      <c r="C82" s="3">
        <v>36556</v>
      </c>
      <c r="D82" s="4">
        <v>2975.87</v>
      </c>
      <c r="E82" s="8">
        <f t="shared" si="4"/>
        <v>-1</v>
      </c>
      <c r="F82" s="7">
        <v>5.8040000000000001E-2</v>
      </c>
      <c r="G82" s="7">
        <f t="shared" si="5"/>
        <v>-1.0580400000000001</v>
      </c>
      <c r="H82">
        <v>26.83</v>
      </c>
    </row>
    <row r="83" spans="1:8" x14ac:dyDescent="0.45">
      <c r="A83" s="3"/>
      <c r="B83">
        <f t="shared" si="6"/>
        <v>81</v>
      </c>
      <c r="C83" s="3">
        <v>36644</v>
      </c>
      <c r="D83" s="4">
        <v>3001.92</v>
      </c>
      <c r="E83" s="8">
        <f t="shared" si="4"/>
        <v>-1</v>
      </c>
      <c r="F83" s="7">
        <v>5.8739999999999994E-2</v>
      </c>
      <c r="G83" s="7">
        <f t="shared" si="5"/>
        <v>-1.05874</v>
      </c>
      <c r="H83">
        <v>26.89</v>
      </c>
    </row>
    <row r="84" spans="1:8" x14ac:dyDescent="0.45">
      <c r="A84" s="3"/>
      <c r="B84">
        <f t="shared" si="6"/>
        <v>82</v>
      </c>
      <c r="C84" s="3">
        <v>36738</v>
      </c>
      <c r="D84" s="4">
        <v>3062.41</v>
      </c>
      <c r="E84" s="8">
        <f t="shared" si="4"/>
        <v>-1</v>
      </c>
      <c r="F84" s="7">
        <v>5.9130000000000002E-2</v>
      </c>
      <c r="G84" s="7">
        <f t="shared" si="5"/>
        <v>-1.0591299999999999</v>
      </c>
      <c r="H84">
        <v>27.41</v>
      </c>
    </row>
    <row r="85" spans="1:8" x14ac:dyDescent="0.45">
      <c r="A85" s="3"/>
      <c r="B85">
        <f t="shared" si="6"/>
        <v>83</v>
      </c>
      <c r="C85" s="3">
        <v>36830</v>
      </c>
      <c r="D85" s="4">
        <v>3078.21</v>
      </c>
      <c r="E85" s="8">
        <f t="shared" si="4"/>
        <v>-1</v>
      </c>
      <c r="F85" s="7">
        <v>5.8789999999999995E-2</v>
      </c>
      <c r="G85" s="7">
        <f t="shared" si="5"/>
        <v>-1.0587899999999999</v>
      </c>
      <c r="H85">
        <v>27.42</v>
      </c>
    </row>
    <row r="86" spans="1:8" x14ac:dyDescent="0.45">
      <c r="A86" s="3"/>
      <c r="B86">
        <f t="shared" si="6"/>
        <v>84</v>
      </c>
      <c r="C86" s="3">
        <v>36922</v>
      </c>
      <c r="D86" s="4">
        <v>3030.05</v>
      </c>
      <c r="E86" s="8">
        <f t="shared" si="4"/>
        <v>-1</v>
      </c>
      <c r="F86" s="7">
        <v>5.7750000000000003E-2</v>
      </c>
      <c r="G86" s="7">
        <f t="shared" si="5"/>
        <v>-1.05775</v>
      </c>
      <c r="H86">
        <v>26.91</v>
      </c>
    </row>
    <row r="87" spans="1:8" x14ac:dyDescent="0.45">
      <c r="A87" s="3"/>
      <c r="B87">
        <f t="shared" si="6"/>
        <v>85</v>
      </c>
      <c r="C87" s="3">
        <v>37011</v>
      </c>
      <c r="D87" s="4">
        <v>2869.04</v>
      </c>
      <c r="E87" s="8">
        <f t="shared" si="4"/>
        <v>-1</v>
      </c>
      <c r="F87" s="7">
        <v>5.3079999999999995E-2</v>
      </c>
      <c r="G87" s="7">
        <f t="shared" si="5"/>
        <v>-1.05308</v>
      </c>
      <c r="H87">
        <v>23.75</v>
      </c>
    </row>
    <row r="88" spans="1:8" x14ac:dyDescent="0.45">
      <c r="A88" s="3"/>
      <c r="B88">
        <f t="shared" si="6"/>
        <v>86</v>
      </c>
      <c r="C88" s="3">
        <v>37103</v>
      </c>
      <c r="D88" s="4">
        <v>2663.92</v>
      </c>
      <c r="E88" s="8">
        <f t="shared" si="4"/>
        <v>-1</v>
      </c>
      <c r="F88" s="7">
        <v>5.1210000000000006E-2</v>
      </c>
      <c r="G88" s="7">
        <f t="shared" si="5"/>
        <v>-1.05121</v>
      </c>
      <c r="H88">
        <v>23.5</v>
      </c>
    </row>
    <row r="89" spans="1:8" x14ac:dyDescent="0.45">
      <c r="A89" s="3"/>
      <c r="B89">
        <f t="shared" si="6"/>
        <v>87</v>
      </c>
      <c r="C89" s="3">
        <v>37195</v>
      </c>
      <c r="D89" s="4">
        <v>2413.5</v>
      </c>
      <c r="E89" s="8">
        <f t="shared" si="4"/>
        <v>-1</v>
      </c>
      <c r="F89" s="7">
        <v>4.172E-2</v>
      </c>
      <c r="G89" s="7">
        <f t="shared" si="5"/>
        <v>-1.04172</v>
      </c>
      <c r="H89">
        <v>21.24</v>
      </c>
    </row>
    <row r="90" spans="1:8" x14ac:dyDescent="0.45">
      <c r="A90" s="3"/>
      <c r="B90">
        <f t="shared" si="6"/>
        <v>88</v>
      </c>
      <c r="C90" s="3">
        <v>37287</v>
      </c>
      <c r="D90" s="4">
        <v>2496.02</v>
      </c>
      <c r="E90" s="8">
        <f t="shared" si="4"/>
        <v>-1</v>
      </c>
      <c r="F90" s="7">
        <v>3.9100000000000003E-2</v>
      </c>
      <c r="G90" s="7">
        <f t="shared" si="5"/>
        <v>-1.0390999999999999</v>
      </c>
      <c r="H90">
        <v>22.01</v>
      </c>
    </row>
    <row r="91" spans="1:8" x14ac:dyDescent="0.45">
      <c r="A91" s="3"/>
      <c r="B91">
        <f t="shared" si="6"/>
        <v>89</v>
      </c>
      <c r="C91" s="3">
        <v>37376</v>
      </c>
      <c r="D91" s="4">
        <v>2512.04</v>
      </c>
      <c r="E91" s="8">
        <f t="shared" si="4"/>
        <v>-1</v>
      </c>
      <c r="F91" s="7">
        <v>3.9699999999999999E-2</v>
      </c>
      <c r="G91" s="7">
        <f t="shared" si="5"/>
        <v>-1.0397000000000001</v>
      </c>
      <c r="H91">
        <v>21.76</v>
      </c>
    </row>
    <row r="92" spans="1:8" x14ac:dyDescent="0.45">
      <c r="A92" s="3"/>
      <c r="B92">
        <f t="shared" si="6"/>
        <v>90</v>
      </c>
      <c r="C92" s="3">
        <v>37468</v>
      </c>
      <c r="D92" s="4">
        <v>2050.81</v>
      </c>
      <c r="E92" s="8">
        <f t="shared" si="4"/>
        <v>-1</v>
      </c>
      <c r="F92" s="7">
        <v>3.8929999999999999E-2</v>
      </c>
      <c r="G92" s="7">
        <f t="shared" si="5"/>
        <v>-1.0389299999999999</v>
      </c>
      <c r="H92">
        <v>17.52</v>
      </c>
    </row>
    <row r="93" spans="1:8" x14ac:dyDescent="0.45">
      <c r="A93" s="3"/>
      <c r="B93">
        <f t="shared" si="6"/>
        <v>91</v>
      </c>
      <c r="C93" s="3">
        <v>37560</v>
      </c>
      <c r="D93" s="4">
        <v>1938.71</v>
      </c>
      <c r="E93" s="8">
        <f t="shared" si="4"/>
        <v>-1</v>
      </c>
      <c r="F93" s="7">
        <v>3.85E-2</v>
      </c>
      <c r="G93" s="7">
        <f t="shared" si="5"/>
        <v>-1.0385</v>
      </c>
      <c r="H93">
        <v>16.239999999999998</v>
      </c>
    </row>
    <row r="94" spans="1:8" x14ac:dyDescent="0.45">
      <c r="A94" s="3"/>
      <c r="B94">
        <f t="shared" si="6"/>
        <v>92</v>
      </c>
      <c r="C94" s="3">
        <v>37652</v>
      </c>
      <c r="D94" s="4">
        <v>1722.28</v>
      </c>
      <c r="E94" s="8">
        <f t="shared" si="4"/>
        <v>-1</v>
      </c>
      <c r="F94" s="7">
        <v>3.8900000000000004E-2</v>
      </c>
      <c r="G94" s="7">
        <f t="shared" si="5"/>
        <v>-1.0388999999999999</v>
      </c>
      <c r="H94">
        <v>15.76</v>
      </c>
    </row>
    <row r="95" spans="1:8" x14ac:dyDescent="0.45">
      <c r="A95" s="3"/>
      <c r="B95">
        <f t="shared" si="6"/>
        <v>93</v>
      </c>
      <c r="C95" s="3">
        <v>37741</v>
      </c>
      <c r="D95" s="4">
        <v>1891.5</v>
      </c>
      <c r="E95" s="8">
        <f t="shared" si="4"/>
        <v>-1</v>
      </c>
      <c r="F95" s="7">
        <v>3.6000000000000004E-2</v>
      </c>
      <c r="G95" s="7">
        <f t="shared" si="5"/>
        <v>-1.036</v>
      </c>
      <c r="H95">
        <v>15.33</v>
      </c>
    </row>
    <row r="96" spans="1:8" x14ac:dyDescent="0.45">
      <c r="A96" s="3"/>
      <c r="B96">
        <f t="shared" si="6"/>
        <v>94</v>
      </c>
      <c r="C96" s="3">
        <v>37833</v>
      </c>
      <c r="D96" s="4">
        <v>2045.82</v>
      </c>
      <c r="E96" s="8">
        <f t="shared" si="4"/>
        <v>-1</v>
      </c>
      <c r="F96" s="7">
        <v>3.3500000000000002E-2</v>
      </c>
      <c r="G96" s="7">
        <f t="shared" si="5"/>
        <v>-1.0335000000000001</v>
      </c>
      <c r="H96">
        <v>16.489999999999998</v>
      </c>
    </row>
    <row r="97" spans="1:8" x14ac:dyDescent="0.45">
      <c r="A97" s="3"/>
      <c r="B97">
        <f t="shared" si="6"/>
        <v>95</v>
      </c>
      <c r="C97" s="3">
        <v>37925</v>
      </c>
      <c r="D97" s="4">
        <v>2125.37</v>
      </c>
      <c r="E97" s="8">
        <f t="shared" si="4"/>
        <v>-1</v>
      </c>
      <c r="F97" s="7">
        <v>3.7000000000000005E-2</v>
      </c>
      <c r="G97" s="7">
        <f t="shared" si="5"/>
        <v>-1.0369999999999999</v>
      </c>
      <c r="H97">
        <v>16.670000000000002</v>
      </c>
    </row>
    <row r="98" spans="1:8" x14ac:dyDescent="0.45">
      <c r="A98" s="3"/>
      <c r="B98">
        <f t="shared" si="6"/>
        <v>96</v>
      </c>
      <c r="C98" s="3">
        <v>38016</v>
      </c>
      <c r="D98" s="4">
        <v>2187.1</v>
      </c>
      <c r="E98" s="8">
        <f t="shared" si="4"/>
        <v>-1</v>
      </c>
      <c r="F98" s="7">
        <v>3.9399999999999998E-2</v>
      </c>
      <c r="G98" s="7">
        <f t="shared" si="5"/>
        <v>-1.0394000000000001</v>
      </c>
      <c r="H98">
        <v>17.04</v>
      </c>
    </row>
    <row r="99" spans="1:8" x14ac:dyDescent="0.45">
      <c r="A99" s="3"/>
      <c r="B99">
        <f t="shared" si="6"/>
        <v>97</v>
      </c>
      <c r="C99" s="3">
        <v>38107</v>
      </c>
      <c r="D99" s="4">
        <v>2237.34</v>
      </c>
      <c r="E99" s="8">
        <f t="shared" ref="E99:E130" si="7">(D139/D99)^(1/10)-1</f>
        <v>-1</v>
      </c>
      <c r="F99" s="7">
        <v>4.2199999999999994E-2</v>
      </c>
      <c r="G99" s="7">
        <f t="shared" si="5"/>
        <v>-1.0422</v>
      </c>
      <c r="H99">
        <v>17</v>
      </c>
    </row>
    <row r="100" spans="1:8" x14ac:dyDescent="0.45">
      <c r="A100" s="3"/>
      <c r="B100">
        <f t="shared" si="6"/>
        <v>98</v>
      </c>
      <c r="C100" s="3">
        <v>38198</v>
      </c>
      <c r="D100" s="4">
        <v>2192.2199999999998</v>
      </c>
      <c r="E100" s="8">
        <f t="shared" si="7"/>
        <v>-1</v>
      </c>
      <c r="F100" s="7">
        <v>4.6740000000000004E-2</v>
      </c>
      <c r="G100" s="7">
        <f t="shared" si="5"/>
        <v>-1.04674</v>
      </c>
      <c r="H100">
        <v>16.809999999999999</v>
      </c>
    </row>
    <row r="101" spans="1:8" x14ac:dyDescent="0.45">
      <c r="A101" s="3"/>
      <c r="B101">
        <f t="shared" si="6"/>
        <v>99</v>
      </c>
      <c r="C101" s="3">
        <v>38289</v>
      </c>
      <c r="D101" s="4">
        <v>2297.66</v>
      </c>
      <c r="E101" s="8">
        <f t="shared" si="7"/>
        <v>-1</v>
      </c>
      <c r="F101" s="7">
        <v>4.7449999999999999E-2</v>
      </c>
      <c r="G101" s="7">
        <f t="shared" si="5"/>
        <v>-1.04745</v>
      </c>
      <c r="H101">
        <v>17.149999999999999</v>
      </c>
    </row>
    <row r="102" spans="1:8" x14ac:dyDescent="0.45">
      <c r="A102" s="3"/>
      <c r="C102" s="3"/>
      <c r="D102" s="25"/>
      <c r="E102" s="7"/>
      <c r="F102" s="7"/>
      <c r="G102" s="7"/>
    </row>
    <row r="103" spans="1:8" x14ac:dyDescent="0.45">
      <c r="A103" s="3"/>
      <c r="C103" s="3"/>
      <c r="D103" s="25"/>
      <c r="E103" s="7"/>
      <c r="F103" s="7"/>
      <c r="G103" s="7"/>
    </row>
    <row r="104" spans="1:8" x14ac:dyDescent="0.45">
      <c r="A104" s="3"/>
      <c r="C104" s="3"/>
      <c r="D104" s="25"/>
      <c r="E104" s="7"/>
      <c r="F104" s="7"/>
      <c r="G104" s="7"/>
    </row>
    <row r="105" spans="1:8" x14ac:dyDescent="0.45">
      <c r="A105" s="3"/>
      <c r="C105" s="3"/>
      <c r="D105" s="25"/>
      <c r="E105" s="7"/>
      <c r="F105" s="7"/>
      <c r="G105" s="7"/>
    </row>
    <row r="106" spans="1:8" x14ac:dyDescent="0.45">
      <c r="A106" s="3"/>
      <c r="C106" s="3"/>
      <c r="D106" s="25"/>
      <c r="E106" s="7"/>
      <c r="F106" s="7"/>
      <c r="G106" s="7"/>
    </row>
    <row r="107" spans="1:8" x14ac:dyDescent="0.45">
      <c r="A107" s="3"/>
      <c r="C107" s="3"/>
      <c r="D107" s="25"/>
      <c r="E107" s="7"/>
      <c r="F107" s="7"/>
      <c r="G107" s="7"/>
    </row>
    <row r="108" spans="1:8" x14ac:dyDescent="0.45">
      <c r="A108" s="3"/>
      <c r="C108" s="3"/>
      <c r="D108" s="25"/>
      <c r="E108" s="7"/>
      <c r="F108" s="7"/>
      <c r="G108" s="7"/>
    </row>
    <row r="109" spans="1:8" x14ac:dyDescent="0.45">
      <c r="A109" s="3"/>
      <c r="C109" s="3"/>
      <c r="D109" s="25"/>
      <c r="E109" s="7"/>
      <c r="F109" s="7"/>
      <c r="G109" s="7"/>
    </row>
    <row r="110" spans="1:8" x14ac:dyDescent="0.45">
      <c r="A110" s="3"/>
      <c r="C110" s="3"/>
      <c r="D110" s="25"/>
      <c r="E110" s="7"/>
      <c r="F110" s="7"/>
      <c r="G110" s="7"/>
    </row>
    <row r="111" spans="1:8" x14ac:dyDescent="0.45">
      <c r="A111" s="3"/>
      <c r="C111" s="3"/>
      <c r="D111" s="25"/>
      <c r="E111" s="7"/>
      <c r="F111" s="7"/>
      <c r="G111" s="7"/>
    </row>
    <row r="112" spans="1:8" x14ac:dyDescent="0.45">
      <c r="A112" s="3"/>
      <c r="C112" s="3"/>
      <c r="D112" s="25"/>
      <c r="E112" s="7"/>
      <c r="F112" s="7"/>
      <c r="G112" s="7"/>
    </row>
    <row r="113" spans="1:7" x14ac:dyDescent="0.45">
      <c r="A113" s="3"/>
      <c r="C113" s="3"/>
      <c r="D113" s="25"/>
      <c r="E113" s="7"/>
      <c r="F113" s="7"/>
      <c r="G113" s="7"/>
    </row>
    <row r="114" spans="1:7" x14ac:dyDescent="0.45">
      <c r="A114" s="3"/>
      <c r="C114" s="3"/>
      <c r="D114" s="25"/>
      <c r="E114" s="7"/>
      <c r="F114" s="7"/>
      <c r="G114" s="7"/>
    </row>
    <row r="115" spans="1:7" x14ac:dyDescent="0.45">
      <c r="A115" s="3"/>
      <c r="C115" s="3"/>
      <c r="D115" s="25"/>
      <c r="E115" s="7"/>
      <c r="F115" s="7"/>
      <c r="G115" s="7"/>
    </row>
    <row r="116" spans="1:7" x14ac:dyDescent="0.45">
      <c r="A116" s="3"/>
      <c r="C116" s="3"/>
      <c r="D116" s="25"/>
      <c r="E116" s="7"/>
      <c r="F116" s="7"/>
      <c r="G116" s="7"/>
    </row>
    <row r="117" spans="1:7" x14ac:dyDescent="0.45">
      <c r="A117" s="3"/>
      <c r="C117" s="3"/>
      <c r="D117" s="25"/>
      <c r="E117" s="7"/>
      <c r="F117" s="7"/>
      <c r="G117" s="7"/>
    </row>
    <row r="118" spans="1:7" x14ac:dyDescent="0.45">
      <c r="A118" s="3"/>
      <c r="C118" s="3"/>
      <c r="D118" s="25"/>
      <c r="E118" s="7"/>
      <c r="F118" s="7"/>
      <c r="G118" s="7"/>
    </row>
    <row r="119" spans="1:7" x14ac:dyDescent="0.45">
      <c r="A119" s="3"/>
      <c r="C119" s="3"/>
      <c r="D119" s="25"/>
      <c r="E119" s="7"/>
      <c r="F119" s="7"/>
      <c r="G119" s="7"/>
    </row>
    <row r="120" spans="1:7" x14ac:dyDescent="0.45">
      <c r="A120" s="3"/>
      <c r="C120" s="3"/>
      <c r="D120" s="25"/>
      <c r="E120" s="7"/>
      <c r="F120" s="7"/>
      <c r="G120" s="7"/>
    </row>
    <row r="121" spans="1:7" x14ac:dyDescent="0.45">
      <c r="A121" s="3"/>
      <c r="C121" s="3"/>
      <c r="D121" s="25"/>
      <c r="E121" s="7"/>
      <c r="F121" s="7"/>
      <c r="G121" s="7"/>
    </row>
    <row r="122" spans="1:7" x14ac:dyDescent="0.45">
      <c r="A122" s="3"/>
      <c r="C122" s="3"/>
      <c r="D122" s="25"/>
      <c r="E122" s="7"/>
      <c r="F122" s="7"/>
      <c r="G122" s="7"/>
    </row>
    <row r="123" spans="1:7" x14ac:dyDescent="0.45">
      <c r="A123" s="3"/>
      <c r="C123" s="3"/>
      <c r="D123" s="25"/>
      <c r="E123" s="7"/>
      <c r="F123" s="7"/>
      <c r="G123" s="7"/>
    </row>
    <row r="124" spans="1:7" x14ac:dyDescent="0.45">
      <c r="A124" s="3"/>
      <c r="C124" s="3"/>
      <c r="D124" s="25"/>
      <c r="E124" s="7"/>
      <c r="F124" s="7"/>
      <c r="G124" s="7"/>
    </row>
    <row r="125" spans="1:7" x14ac:dyDescent="0.45">
      <c r="A125" s="3"/>
      <c r="C125" s="3"/>
      <c r="D125" s="25"/>
      <c r="E125" s="7"/>
      <c r="F125" s="7"/>
      <c r="G125" s="7"/>
    </row>
    <row r="126" spans="1:7" x14ac:dyDescent="0.45">
      <c r="A126" s="3"/>
      <c r="C126" s="3"/>
      <c r="D126" s="25"/>
      <c r="E126" s="7"/>
      <c r="F126" s="7"/>
      <c r="G126" s="7"/>
    </row>
    <row r="127" spans="1:7" x14ac:dyDescent="0.45">
      <c r="A127" s="3"/>
      <c r="C127" s="3"/>
      <c r="D127" s="25"/>
      <c r="E127" s="7"/>
      <c r="F127" s="7"/>
      <c r="G127" s="7"/>
    </row>
    <row r="128" spans="1:7" x14ac:dyDescent="0.45">
      <c r="A128" s="3"/>
      <c r="C128" s="3"/>
      <c r="D128" s="25"/>
      <c r="E128" s="7"/>
      <c r="F128" s="7"/>
      <c r="G128" s="7"/>
    </row>
    <row r="129" spans="1:7" x14ac:dyDescent="0.45">
      <c r="A129" s="3"/>
      <c r="C129" s="3"/>
      <c r="D129" s="25"/>
      <c r="E129" s="7"/>
      <c r="F129" s="7"/>
      <c r="G129" s="7"/>
    </row>
    <row r="130" spans="1:7" x14ac:dyDescent="0.45">
      <c r="A130" s="3"/>
      <c r="C130" s="3"/>
      <c r="D130" s="25"/>
      <c r="E130" s="7"/>
      <c r="F130" s="7"/>
      <c r="G130" s="7"/>
    </row>
    <row r="131" spans="1:7" x14ac:dyDescent="0.45">
      <c r="A131" s="3"/>
      <c r="C131" s="3"/>
      <c r="D131" s="25"/>
      <c r="E131" s="7"/>
      <c r="F131" s="7"/>
      <c r="G131" s="7"/>
    </row>
    <row r="132" spans="1:7" x14ac:dyDescent="0.45">
      <c r="A132" s="3"/>
      <c r="C132" s="3"/>
      <c r="D132" s="25"/>
      <c r="E132" s="7"/>
      <c r="F132" s="7"/>
      <c r="G132" s="7"/>
    </row>
    <row r="133" spans="1:7" x14ac:dyDescent="0.45">
      <c r="A133" s="3"/>
      <c r="C133" s="3"/>
      <c r="D133" s="25"/>
      <c r="E133" s="7"/>
      <c r="F133" s="7"/>
      <c r="G133" s="7"/>
    </row>
    <row r="134" spans="1:7" x14ac:dyDescent="0.45">
      <c r="A134" s="3"/>
      <c r="C134" s="3"/>
      <c r="D134" s="4"/>
      <c r="E134" s="7"/>
    </row>
    <row r="135" spans="1:7" x14ac:dyDescent="0.45">
      <c r="A135" s="3"/>
      <c r="C135" s="3"/>
      <c r="D135" s="4"/>
      <c r="E135" s="7"/>
    </row>
    <row r="136" spans="1:7" x14ac:dyDescent="0.45">
      <c r="A136" s="3"/>
      <c r="C136" s="3"/>
      <c r="D136" s="4"/>
      <c r="E136" s="7"/>
    </row>
    <row r="137" spans="1:7" x14ac:dyDescent="0.45">
      <c r="A137" s="3"/>
      <c r="C137" s="3"/>
      <c r="D137" s="4"/>
      <c r="E137" s="7"/>
    </row>
    <row r="138" spans="1:7" x14ac:dyDescent="0.45">
      <c r="A138" s="3"/>
      <c r="C138" s="3"/>
      <c r="D138" s="4"/>
      <c r="E138" s="7"/>
    </row>
    <row r="139" spans="1:7" x14ac:dyDescent="0.45">
      <c r="A139" s="3"/>
      <c r="C139" s="3"/>
      <c r="D139" s="4"/>
      <c r="E139" s="7"/>
    </row>
    <row r="140" spans="1:7" x14ac:dyDescent="0.45">
      <c r="A140" s="3"/>
      <c r="C140" s="3"/>
      <c r="D140" s="4"/>
      <c r="E140" s="7"/>
    </row>
    <row r="141" spans="1:7" x14ac:dyDescent="0.45">
      <c r="A141" s="3"/>
      <c r="C141" s="3"/>
      <c r="D141" s="4"/>
      <c r="E141" s="7"/>
    </row>
    <row r="142" spans="1:7" x14ac:dyDescent="0.45">
      <c r="A142" s="3"/>
      <c r="C142" s="3"/>
      <c r="D142" s="4"/>
      <c r="E142" s="7"/>
    </row>
    <row r="143" spans="1:7" x14ac:dyDescent="0.45">
      <c r="A143" s="3"/>
      <c r="C143" s="3"/>
      <c r="D143" s="4"/>
      <c r="E143" s="7"/>
    </row>
    <row r="144" spans="1:7" x14ac:dyDescent="0.45">
      <c r="A144" s="3"/>
      <c r="C144" s="3"/>
      <c r="D144" s="4"/>
      <c r="E144" s="7"/>
    </row>
    <row r="145" spans="1:5" x14ac:dyDescent="0.45">
      <c r="A145" s="3"/>
      <c r="C145" s="3"/>
      <c r="D145" s="4"/>
      <c r="E145" s="7"/>
    </row>
    <row r="146" spans="1:5" x14ac:dyDescent="0.45">
      <c r="A146" s="3"/>
      <c r="C146" s="3"/>
      <c r="D146" s="4"/>
      <c r="E146" s="7"/>
    </row>
    <row r="147" spans="1:5" x14ac:dyDescent="0.45">
      <c r="A147" s="3"/>
      <c r="C147" s="3"/>
      <c r="D147" s="4"/>
      <c r="E147" s="7"/>
    </row>
    <row r="148" spans="1:5" x14ac:dyDescent="0.45">
      <c r="A148" s="3"/>
      <c r="C148" s="3"/>
      <c r="D148" s="4"/>
      <c r="E148" s="7"/>
    </row>
    <row r="149" spans="1:5" x14ac:dyDescent="0.45">
      <c r="A149" s="3"/>
      <c r="C149" s="3"/>
      <c r="D149" s="4"/>
      <c r="E149" s="7"/>
    </row>
    <row r="150" spans="1:5" x14ac:dyDescent="0.45">
      <c r="A150" s="3"/>
      <c r="C150" s="3"/>
      <c r="D150" s="4"/>
      <c r="E150" s="7"/>
    </row>
    <row r="151" spans="1:5" x14ac:dyDescent="0.45">
      <c r="A151" s="3"/>
      <c r="C151" s="3"/>
      <c r="D151" s="4"/>
      <c r="E151" s="7"/>
    </row>
    <row r="152" spans="1:5" x14ac:dyDescent="0.45">
      <c r="A152" s="3"/>
      <c r="C152" s="3"/>
      <c r="D152" s="4"/>
      <c r="E152" s="7"/>
    </row>
    <row r="153" spans="1:5" x14ac:dyDescent="0.45">
      <c r="A153" s="3"/>
      <c r="C153" s="3"/>
      <c r="D153" s="4"/>
      <c r="E153" s="7"/>
    </row>
    <row r="154" spans="1:5" x14ac:dyDescent="0.45">
      <c r="A154" s="3"/>
      <c r="C154" s="3"/>
      <c r="D154" s="4"/>
      <c r="E154" s="7"/>
    </row>
    <row r="155" spans="1:5" x14ac:dyDescent="0.45">
      <c r="A155" s="3"/>
      <c r="C155" s="3"/>
      <c r="D155" s="4"/>
      <c r="E155" s="7"/>
    </row>
    <row r="156" spans="1:5" x14ac:dyDescent="0.45">
      <c r="A156" s="3"/>
      <c r="C156" s="3"/>
      <c r="D156" s="4"/>
      <c r="E156" s="7"/>
    </row>
    <row r="157" spans="1:5" x14ac:dyDescent="0.45">
      <c r="A157" s="3"/>
      <c r="C157" s="3"/>
      <c r="D157" s="4"/>
      <c r="E157" s="7"/>
    </row>
    <row r="158" spans="1:5" x14ac:dyDescent="0.45">
      <c r="A158" s="3"/>
      <c r="C158" s="3"/>
      <c r="D158" s="4"/>
      <c r="E158" s="7"/>
    </row>
    <row r="159" spans="1:5" x14ac:dyDescent="0.45">
      <c r="A159" s="3"/>
      <c r="C159" s="3"/>
      <c r="D159" s="4"/>
      <c r="E159" s="7"/>
    </row>
    <row r="160" spans="1:5" x14ac:dyDescent="0.45">
      <c r="A160" s="3"/>
      <c r="C160" s="3"/>
      <c r="D160" s="4"/>
      <c r="E160" s="7"/>
    </row>
    <row r="161" spans="1:5" x14ac:dyDescent="0.45">
      <c r="A161" s="3"/>
      <c r="C161" s="3"/>
      <c r="D161" s="4"/>
      <c r="E161" s="7"/>
    </row>
    <row r="162" spans="1:5" x14ac:dyDescent="0.45">
      <c r="A162" s="3"/>
      <c r="C162" s="3"/>
      <c r="D162" s="4"/>
      <c r="E162" s="7"/>
    </row>
    <row r="163" spans="1:5" x14ac:dyDescent="0.45">
      <c r="A163" s="3"/>
      <c r="C163" s="3"/>
      <c r="D163" s="4"/>
      <c r="E163" s="7"/>
    </row>
    <row r="164" spans="1:5" x14ac:dyDescent="0.45">
      <c r="A164" s="3"/>
      <c r="C164" s="3"/>
      <c r="D164" s="4"/>
      <c r="E164" s="7"/>
    </row>
    <row r="165" spans="1:5" x14ac:dyDescent="0.45">
      <c r="A165" s="3"/>
      <c r="C165" s="3"/>
      <c r="D165" s="4"/>
      <c r="E165" s="7"/>
    </row>
    <row r="166" spans="1:5" x14ac:dyDescent="0.45">
      <c r="A166" s="3"/>
      <c r="C166" s="3"/>
      <c r="D166" s="4"/>
      <c r="E166" s="7"/>
    </row>
    <row r="167" spans="1:5" x14ac:dyDescent="0.45">
      <c r="A167" s="3"/>
      <c r="C167" s="3"/>
      <c r="D167" s="4"/>
      <c r="E167" s="7"/>
    </row>
    <row r="168" spans="1:5" x14ac:dyDescent="0.45">
      <c r="A168" s="3"/>
      <c r="C168" s="3"/>
      <c r="D168" s="4"/>
      <c r="E168" s="7"/>
    </row>
    <row r="169" spans="1:5" x14ac:dyDescent="0.45">
      <c r="A169" s="3"/>
      <c r="C169" s="3"/>
      <c r="D169" s="4"/>
      <c r="E169" s="7"/>
    </row>
    <row r="170" spans="1:5" x14ac:dyDescent="0.45">
      <c r="A170" s="3"/>
      <c r="C170" s="3"/>
      <c r="D170" s="4"/>
      <c r="E170" s="7"/>
    </row>
    <row r="171" spans="1:5" x14ac:dyDescent="0.45">
      <c r="A171" s="3"/>
      <c r="C171" s="3"/>
      <c r="D171" s="4"/>
      <c r="E171" s="7"/>
    </row>
    <row r="172" spans="1:5" x14ac:dyDescent="0.45">
      <c r="A172" s="3"/>
      <c r="C172" s="3"/>
      <c r="D172" s="4"/>
      <c r="E172" s="7"/>
    </row>
    <row r="173" spans="1:5" x14ac:dyDescent="0.45">
      <c r="A173" s="3"/>
      <c r="C173" s="3"/>
      <c r="D173" s="4"/>
      <c r="E173" s="7"/>
    </row>
  </sheetData>
  <autoFilter ref="B2:F173" xr:uid="{B699AD12-D81D-49D3-BC1E-D268ED4AA2D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613A-85C5-426E-B1D5-70228A19DA12}">
  <dimension ref="B1:M83"/>
  <sheetViews>
    <sheetView topLeftCell="A16" workbookViewId="0">
      <selection activeCell="H18" sqref="H18"/>
    </sheetView>
  </sheetViews>
  <sheetFormatPr defaultRowHeight="14.25" x14ac:dyDescent="0.45"/>
  <cols>
    <col min="2" max="2" width="3.73046875" bestFit="1" customWidth="1"/>
    <col min="3" max="3" width="8.73046875" bestFit="1" customWidth="1"/>
    <col min="4" max="4" width="22.59765625" bestFit="1" customWidth="1"/>
    <col min="5" max="5" width="19.46484375" bestFit="1" customWidth="1"/>
    <col min="6" max="6" width="15.46484375" bestFit="1" customWidth="1"/>
    <col min="7" max="7" width="11.9296875" bestFit="1" customWidth="1"/>
    <col min="8" max="8" width="8.3984375" style="9" bestFit="1" customWidth="1"/>
    <col min="12" max="12" width="19.53125" bestFit="1" customWidth="1"/>
    <col min="13" max="13" width="7.59765625" bestFit="1" customWidth="1"/>
  </cols>
  <sheetData>
    <row r="1" spans="2:13" x14ac:dyDescent="0.45">
      <c r="I1" s="1" t="s">
        <v>11</v>
      </c>
      <c r="J1" s="1" t="s">
        <v>12</v>
      </c>
    </row>
    <row r="2" spans="2:13" x14ac:dyDescent="0.45">
      <c r="I2" s="11">
        <v>0.2</v>
      </c>
      <c r="J2" s="12">
        <f>PERCENTILE($H$10:$H$83,I2)</f>
        <v>14.984000000000002</v>
      </c>
    </row>
    <row r="3" spans="2:13" x14ac:dyDescent="0.45">
      <c r="I3" s="15">
        <v>0.4</v>
      </c>
      <c r="J3" s="14">
        <f>PERCENTILE($H$10:$H$83,I3)</f>
        <v>16.912000000000003</v>
      </c>
    </row>
    <row r="4" spans="2:13" x14ac:dyDescent="0.45">
      <c r="I4" s="17">
        <v>0.6</v>
      </c>
      <c r="J4" s="16">
        <f>PERCENTILE($H$10:$H$83,I4)</f>
        <v>19.389999999999997</v>
      </c>
    </row>
    <row r="5" spans="2:13" x14ac:dyDescent="0.45">
      <c r="I5" s="19">
        <v>0.8</v>
      </c>
      <c r="J5" s="18">
        <f>PERCENTILE($H$10:$H$83,I5)</f>
        <v>22.004000000000016</v>
      </c>
    </row>
    <row r="9" spans="2:13" x14ac:dyDescent="0.45">
      <c r="B9" s="1" t="s">
        <v>0</v>
      </c>
      <c r="C9" s="1" t="s">
        <v>10</v>
      </c>
      <c r="D9" s="1" t="s">
        <v>2</v>
      </c>
      <c r="E9" s="1" t="s">
        <v>3</v>
      </c>
      <c r="F9" s="1" t="s">
        <v>4</v>
      </c>
      <c r="G9" s="1" t="s">
        <v>6</v>
      </c>
      <c r="H9" s="13" t="s">
        <v>7</v>
      </c>
      <c r="I9" s="1"/>
      <c r="L9" s="1" t="s">
        <v>13</v>
      </c>
      <c r="M9" s="1" t="s">
        <v>14</v>
      </c>
    </row>
    <row r="10" spans="2:13" x14ac:dyDescent="0.45">
      <c r="B10">
        <v>110</v>
      </c>
      <c r="C10" s="3">
        <v>39933</v>
      </c>
      <c r="D10" s="10">
        <v>2173.06</v>
      </c>
      <c r="E10" s="7">
        <v>6.4708498667489067E-2</v>
      </c>
      <c r="F10" s="7">
        <v>5.5000000000000005E-3</v>
      </c>
      <c r="G10" s="7">
        <v>5.9208498667489069E-2</v>
      </c>
      <c r="H10" s="12">
        <v>11.95</v>
      </c>
      <c r="K10">
        <v>1</v>
      </c>
      <c r="L10" t="s">
        <v>35</v>
      </c>
      <c r="M10" s="21">
        <f>AVERAGE(G69:G83)</f>
        <v>-6.5226917487263752E-2</v>
      </c>
    </row>
    <row r="11" spans="2:13" x14ac:dyDescent="0.45">
      <c r="B11">
        <v>11</v>
      </c>
      <c r="C11" s="3">
        <v>30894</v>
      </c>
      <c r="D11" s="10">
        <v>474.8</v>
      </c>
      <c r="E11" s="7">
        <v>0.12528220134770041</v>
      </c>
      <c r="F11" s="7">
        <v>0.1191</v>
      </c>
      <c r="G11" s="7">
        <v>6.1822013477004084E-3</v>
      </c>
      <c r="H11" s="12">
        <v>12.25</v>
      </c>
      <c r="K11">
        <v>2</v>
      </c>
      <c r="L11" t="s">
        <v>34</v>
      </c>
      <c r="M11" s="20">
        <f>AVERAGE(G54:G68)</f>
        <v>-2.5306809416067288E-2</v>
      </c>
    </row>
    <row r="12" spans="2:13" x14ac:dyDescent="0.45">
      <c r="B12">
        <v>111</v>
      </c>
      <c r="C12" s="3">
        <v>40025</v>
      </c>
      <c r="D12" s="10">
        <v>2353.4699999999998</v>
      </c>
      <c r="E12" s="7">
        <v>5.7953230452413074E-2</v>
      </c>
      <c r="F12" s="7">
        <v>4.4800000000000005E-3</v>
      </c>
      <c r="G12" s="7">
        <v>5.3473230452413076E-2</v>
      </c>
      <c r="H12" s="12">
        <v>13.11</v>
      </c>
      <c r="K12">
        <v>3</v>
      </c>
      <c r="L12" t="s">
        <v>33</v>
      </c>
      <c r="M12" s="20">
        <f>AVERAGE(G40:G53)</f>
        <v>-1.4099276323129404E-2</v>
      </c>
    </row>
    <row r="13" spans="2:13" x14ac:dyDescent="0.45">
      <c r="B13">
        <v>9</v>
      </c>
      <c r="C13" s="3">
        <v>30712</v>
      </c>
      <c r="D13" s="10">
        <v>501.4</v>
      </c>
      <c r="E13" s="7">
        <v>0.13287894029773195</v>
      </c>
      <c r="F13" s="7">
        <v>0.09</v>
      </c>
      <c r="G13" s="7">
        <v>4.2878940297731954E-2</v>
      </c>
      <c r="H13" s="12">
        <v>13.29</v>
      </c>
      <c r="K13">
        <v>4</v>
      </c>
      <c r="L13" t="s">
        <v>32</v>
      </c>
      <c r="M13" s="20">
        <f>AVERAGE(G25:G39)</f>
        <v>-1.5365650333030178E-2</v>
      </c>
    </row>
    <row r="14" spans="2:13" x14ac:dyDescent="0.45">
      <c r="B14">
        <v>123</v>
      </c>
      <c r="C14" s="3">
        <v>41121</v>
      </c>
      <c r="D14" s="10">
        <v>2927.27</v>
      </c>
      <c r="E14" s="7">
        <v>3.4442111503034001E-2</v>
      </c>
      <c r="F14" s="7">
        <v>4.5399999999999998E-3</v>
      </c>
      <c r="G14" s="7">
        <v>2.9902111503034002E-2</v>
      </c>
      <c r="H14" s="12">
        <v>13.52</v>
      </c>
      <c r="K14">
        <v>5</v>
      </c>
      <c r="L14" t="s">
        <v>31</v>
      </c>
      <c r="M14" s="20">
        <f>AVERAGE(G10:G24)</f>
        <v>2.7671008264166012E-2</v>
      </c>
    </row>
    <row r="15" spans="2:13" x14ac:dyDescent="0.45">
      <c r="B15">
        <v>124</v>
      </c>
      <c r="C15" s="3">
        <v>41213</v>
      </c>
      <c r="D15" s="10">
        <v>3024.4</v>
      </c>
      <c r="E15" s="7">
        <v>2.5119403405018392E-2</v>
      </c>
      <c r="F15" s="7">
        <v>4.3600000000000002E-3</v>
      </c>
      <c r="G15" s="7">
        <v>2.0759403405018393E-2</v>
      </c>
      <c r="H15" s="12">
        <v>13.6</v>
      </c>
    </row>
    <row r="16" spans="2:13" x14ac:dyDescent="0.45">
      <c r="B16">
        <v>120</v>
      </c>
      <c r="C16" s="3">
        <v>40847</v>
      </c>
      <c r="D16" s="10">
        <v>2860.86</v>
      </c>
      <c r="E16" s="7">
        <v>3.7372731118924252E-2</v>
      </c>
      <c r="F16" s="7">
        <v>5.45E-3</v>
      </c>
      <c r="G16" s="7">
        <v>3.1922731118924255E-2</v>
      </c>
      <c r="H16" s="12">
        <v>13.64</v>
      </c>
    </row>
    <row r="17" spans="2:8" x14ac:dyDescent="0.45">
      <c r="B17">
        <v>121</v>
      </c>
      <c r="C17" s="3">
        <v>40939</v>
      </c>
      <c r="D17" s="10">
        <v>2932.91</v>
      </c>
      <c r="E17" s="7">
        <v>3.6363845375256387E-2</v>
      </c>
      <c r="F17" s="7">
        <v>4.8300000000000001E-3</v>
      </c>
      <c r="G17" s="7">
        <v>3.1533845375256386E-2</v>
      </c>
      <c r="H17" s="12">
        <v>13.71</v>
      </c>
    </row>
    <row r="18" spans="2:8" x14ac:dyDescent="0.45">
      <c r="B18">
        <v>122</v>
      </c>
      <c r="C18" s="3">
        <v>41029</v>
      </c>
      <c r="D18" s="10">
        <v>2984.67</v>
      </c>
      <c r="E18" s="7">
        <v>3.4379522311783539E-2</v>
      </c>
      <c r="F18" s="7">
        <v>4.7799999999999995E-3</v>
      </c>
      <c r="G18" s="7">
        <v>2.959952231178354E-2</v>
      </c>
      <c r="H18" s="12">
        <v>13.73</v>
      </c>
    </row>
    <row r="19" spans="2:8" x14ac:dyDescent="0.45">
      <c r="B19">
        <v>10</v>
      </c>
      <c r="C19" s="3">
        <v>30802</v>
      </c>
      <c r="D19" s="10">
        <v>534.79999999999995</v>
      </c>
      <c r="E19" s="7">
        <v>0.11444223416152521</v>
      </c>
      <c r="F19" s="7">
        <v>8.5000000000000006E-2</v>
      </c>
      <c r="G19" s="7">
        <v>2.9442234161525208E-2</v>
      </c>
      <c r="H19" s="12">
        <v>13.86</v>
      </c>
    </row>
    <row r="20" spans="2:8" x14ac:dyDescent="0.45">
      <c r="B20">
        <v>112</v>
      </c>
      <c r="C20" s="3">
        <v>40116</v>
      </c>
      <c r="D20" s="10">
        <v>2584.59</v>
      </c>
      <c r="E20" s="7">
        <v>4.4469456040201027E-2</v>
      </c>
      <c r="F20" s="7">
        <v>4.6500000000000005E-3</v>
      </c>
      <c r="G20" s="7">
        <v>3.9819456040201026E-2</v>
      </c>
      <c r="H20" s="12">
        <v>14.01</v>
      </c>
    </row>
    <row r="21" spans="2:8" x14ac:dyDescent="0.45">
      <c r="B21">
        <v>113</v>
      </c>
      <c r="C21" s="3">
        <v>40207</v>
      </c>
      <c r="D21" s="10">
        <v>2660.49</v>
      </c>
      <c r="E21" s="7">
        <v>4.3108225354342888E-2</v>
      </c>
      <c r="F21" s="7">
        <v>5.1200000000000004E-3</v>
      </c>
      <c r="G21" s="7">
        <v>3.7988225354342889E-2</v>
      </c>
      <c r="H21" s="12">
        <v>14.04</v>
      </c>
    </row>
    <row r="22" spans="2:8" x14ac:dyDescent="0.45">
      <c r="B22">
        <v>12</v>
      </c>
      <c r="C22" s="3">
        <v>30986</v>
      </c>
      <c r="D22" s="10">
        <v>543.5</v>
      </c>
      <c r="E22" s="7">
        <v>0.10950087280740584</v>
      </c>
      <c r="F22" s="7">
        <v>0.1038</v>
      </c>
      <c r="G22" s="7">
        <v>5.7008728074058324E-3</v>
      </c>
      <c r="H22" s="12">
        <v>14.05</v>
      </c>
    </row>
    <row r="23" spans="2:8" x14ac:dyDescent="0.45">
      <c r="B23">
        <v>115</v>
      </c>
      <c r="C23" s="3">
        <v>40389</v>
      </c>
      <c r="D23" s="10">
        <v>2715.36</v>
      </c>
      <c r="E23" s="7">
        <v>1.9134360240888659E-2</v>
      </c>
      <c r="F23" s="7">
        <v>5.4000000000000003E-3</v>
      </c>
      <c r="G23" s="7">
        <v>1.3734360240888659E-2</v>
      </c>
      <c r="H23" s="12">
        <v>14.16</v>
      </c>
    </row>
    <row r="24" spans="2:8" x14ac:dyDescent="0.45">
      <c r="B24">
        <v>36</v>
      </c>
      <c r="C24" s="3">
        <v>33177</v>
      </c>
      <c r="D24" s="10">
        <v>992.7</v>
      </c>
      <c r="E24" s="7">
        <v>0.11981949087877553</v>
      </c>
      <c r="F24" s="7">
        <v>0.13689999999999999</v>
      </c>
      <c r="G24" s="7">
        <v>-1.7080509121224469E-2</v>
      </c>
      <c r="H24" s="12">
        <v>14.21</v>
      </c>
    </row>
    <row r="25" spans="2:8" x14ac:dyDescent="0.45">
      <c r="B25">
        <v>107</v>
      </c>
      <c r="C25" s="3">
        <v>39660</v>
      </c>
      <c r="D25" s="10">
        <v>2749.21</v>
      </c>
      <c r="E25" s="7">
        <v>4.4604607635601257E-2</v>
      </c>
      <c r="F25" s="7">
        <v>5.1619999999999999E-2</v>
      </c>
      <c r="G25" s="7">
        <v>-7.0153923643987426E-3</v>
      </c>
      <c r="H25" s="14">
        <v>15.5</v>
      </c>
    </row>
    <row r="26" spans="2:8" x14ac:dyDescent="0.45">
      <c r="B26">
        <v>85</v>
      </c>
      <c r="C26" s="3">
        <v>37652</v>
      </c>
      <c r="D26" s="10">
        <v>1722.28</v>
      </c>
      <c r="E26" s="7">
        <v>6.6779386131097684E-2</v>
      </c>
      <c r="F26" s="7">
        <v>3.8900000000000004E-2</v>
      </c>
      <c r="G26" s="7">
        <v>2.787938613109768E-2</v>
      </c>
      <c r="H26" s="14">
        <v>15.76</v>
      </c>
    </row>
    <row r="27" spans="2:8" x14ac:dyDescent="0.45">
      <c r="B27">
        <v>13</v>
      </c>
      <c r="C27" s="3">
        <v>31078</v>
      </c>
      <c r="D27" s="10">
        <v>613.70000000000005</v>
      </c>
      <c r="E27" s="7">
        <v>9.2064179532560741E-2</v>
      </c>
      <c r="F27" s="7">
        <v>0.1288</v>
      </c>
      <c r="G27" s="7">
        <v>-3.6735820467439256E-2</v>
      </c>
      <c r="H27" s="14">
        <v>15.81</v>
      </c>
    </row>
    <row r="28" spans="2:8" x14ac:dyDescent="0.45">
      <c r="B28">
        <v>16</v>
      </c>
      <c r="C28" s="3">
        <v>31351</v>
      </c>
      <c r="D28" s="10">
        <v>670.6</v>
      </c>
      <c r="E28" s="7">
        <v>9.966666182692685E-2</v>
      </c>
      <c r="F28" s="7">
        <v>0.1133</v>
      </c>
      <c r="G28" s="7">
        <v>-1.3633338173073148E-2</v>
      </c>
      <c r="H28" s="14">
        <v>15.85</v>
      </c>
    </row>
    <row r="29" spans="2:8" x14ac:dyDescent="0.45">
      <c r="B29">
        <v>84</v>
      </c>
      <c r="C29" s="3">
        <v>37560</v>
      </c>
      <c r="D29" s="10">
        <v>1938.71</v>
      </c>
      <c r="E29" s="7">
        <v>4.5472558326133727E-2</v>
      </c>
      <c r="F29" s="7">
        <v>3.85E-2</v>
      </c>
      <c r="G29" s="7">
        <v>6.9725583261337279E-3</v>
      </c>
      <c r="H29" s="14">
        <v>16.239999999999998</v>
      </c>
    </row>
    <row r="30" spans="2:8" x14ac:dyDescent="0.45">
      <c r="B30">
        <v>35</v>
      </c>
      <c r="C30" s="3">
        <v>33085</v>
      </c>
      <c r="D30" s="10">
        <v>1147.0999999999999</v>
      </c>
      <c r="E30" s="7">
        <v>0.10317955727663985</v>
      </c>
      <c r="F30" s="7">
        <v>0.14660000000000001</v>
      </c>
      <c r="G30" s="7">
        <v>-4.3420442723360153E-2</v>
      </c>
      <c r="H30" s="14">
        <v>16.350000000000001</v>
      </c>
    </row>
    <row r="31" spans="2:8" x14ac:dyDescent="0.45">
      <c r="B31">
        <v>17</v>
      </c>
      <c r="C31" s="3">
        <v>31443</v>
      </c>
      <c r="D31" s="10">
        <v>696.4</v>
      </c>
      <c r="E31" s="7">
        <v>0.10215604340470663</v>
      </c>
      <c r="F31" s="7">
        <v>0.1234</v>
      </c>
      <c r="G31" s="7">
        <v>-2.1243956595293365E-2</v>
      </c>
      <c r="H31" s="14">
        <v>16.45</v>
      </c>
    </row>
    <row r="32" spans="2:8" x14ac:dyDescent="0.45">
      <c r="B32">
        <v>87</v>
      </c>
      <c r="C32" s="3">
        <v>37833</v>
      </c>
      <c r="D32" s="10">
        <v>2045.82</v>
      </c>
      <c r="E32" s="7">
        <v>5.5463503323329721E-2</v>
      </c>
      <c r="F32" s="7">
        <v>3.3500000000000002E-2</v>
      </c>
      <c r="G32" s="7">
        <v>2.1963503323329719E-2</v>
      </c>
      <c r="H32" s="14">
        <v>16.489999999999998</v>
      </c>
    </row>
    <row r="33" spans="2:8" x14ac:dyDescent="0.45">
      <c r="B33">
        <v>34</v>
      </c>
      <c r="C33" s="3">
        <v>32993</v>
      </c>
      <c r="D33" s="10">
        <v>1043.2</v>
      </c>
      <c r="E33" s="7">
        <v>0.11148384196896877</v>
      </c>
      <c r="F33" s="7">
        <v>0.14730000000000001</v>
      </c>
      <c r="G33" s="7">
        <v>-3.5816158031031248E-2</v>
      </c>
      <c r="H33" s="14">
        <v>16.5</v>
      </c>
    </row>
    <row r="34" spans="2:8" x14ac:dyDescent="0.45">
      <c r="B34">
        <v>44</v>
      </c>
      <c r="C34" s="3">
        <v>33907</v>
      </c>
      <c r="D34" s="10">
        <v>1256.7</v>
      </c>
      <c r="E34" s="7">
        <v>4.4306842356712339E-2</v>
      </c>
      <c r="F34" s="7">
        <v>7.6499999999999999E-2</v>
      </c>
      <c r="G34" s="7">
        <v>-3.2193157643287659E-2</v>
      </c>
      <c r="H34" s="14">
        <v>16.5</v>
      </c>
    </row>
    <row r="35" spans="2:8" x14ac:dyDescent="0.45">
      <c r="B35">
        <v>41</v>
      </c>
      <c r="C35" s="3">
        <v>33634</v>
      </c>
      <c r="D35" s="10">
        <v>1227.8</v>
      </c>
      <c r="E35" s="7">
        <v>7.35247047308909E-2</v>
      </c>
      <c r="F35" s="7">
        <v>0.1023</v>
      </c>
      <c r="G35" s="7">
        <v>-2.8775295269109102E-2</v>
      </c>
      <c r="H35" s="14">
        <v>16.52</v>
      </c>
    </row>
    <row r="36" spans="2:8" x14ac:dyDescent="0.45">
      <c r="B36">
        <v>32</v>
      </c>
      <c r="C36" s="3">
        <v>32812</v>
      </c>
      <c r="D36" s="10">
        <v>1080.8</v>
      </c>
      <c r="E36" s="7">
        <v>0.10390273704736908</v>
      </c>
      <c r="F36" s="7">
        <v>0.14859999999999998</v>
      </c>
      <c r="G36" s="7">
        <v>-4.4697262952630906E-2</v>
      </c>
      <c r="H36" s="14">
        <v>16.649999999999999</v>
      </c>
    </row>
    <row r="37" spans="2:8" x14ac:dyDescent="0.45">
      <c r="B37">
        <v>28</v>
      </c>
      <c r="C37" s="3">
        <v>32447</v>
      </c>
      <c r="D37" s="10">
        <v>965.5</v>
      </c>
      <c r="E37" s="7">
        <v>0.10002598578015265</v>
      </c>
      <c r="F37" s="7">
        <v>0.11630000000000001</v>
      </c>
      <c r="G37" s="7">
        <v>-1.6274014219847366E-2</v>
      </c>
      <c r="H37" s="14">
        <v>16.670000000000002</v>
      </c>
    </row>
    <row r="38" spans="2:8" x14ac:dyDescent="0.45">
      <c r="B38">
        <v>88</v>
      </c>
      <c r="C38" s="3">
        <v>37925</v>
      </c>
      <c r="D38" s="10">
        <v>2125.37</v>
      </c>
      <c r="E38" s="7">
        <v>5.3681555507475665E-2</v>
      </c>
      <c r="F38" s="7">
        <v>3.7000000000000005E-2</v>
      </c>
      <c r="G38" s="7">
        <v>1.6681555507475659E-2</v>
      </c>
      <c r="H38" s="14">
        <v>16.670000000000002</v>
      </c>
    </row>
    <row r="39" spans="2:8" x14ac:dyDescent="0.45">
      <c r="B39">
        <v>38</v>
      </c>
      <c r="C39" s="3">
        <v>33358</v>
      </c>
      <c r="D39" s="10">
        <v>1202.8</v>
      </c>
      <c r="E39" s="7">
        <v>9.0823080155981506E-2</v>
      </c>
      <c r="F39" s="7">
        <v>0.115</v>
      </c>
      <c r="G39" s="7">
        <v>-2.4176919844018499E-2</v>
      </c>
      <c r="H39" s="14">
        <v>16.77</v>
      </c>
    </row>
    <row r="40" spans="2:8" x14ac:dyDescent="0.45">
      <c r="B40">
        <v>24</v>
      </c>
      <c r="C40" s="3">
        <v>32080</v>
      </c>
      <c r="D40" s="10">
        <v>887.3</v>
      </c>
      <c r="E40" s="7">
        <v>9.9638234810133453E-2</v>
      </c>
      <c r="F40" s="7">
        <v>9.11E-2</v>
      </c>
      <c r="G40" s="7">
        <v>8.5382348101334521E-3</v>
      </c>
      <c r="H40" s="16">
        <v>17.48</v>
      </c>
    </row>
    <row r="41" spans="2:8" x14ac:dyDescent="0.45">
      <c r="B41">
        <v>20</v>
      </c>
      <c r="C41" s="3">
        <v>31716</v>
      </c>
      <c r="D41" s="10">
        <v>807.3</v>
      </c>
      <c r="E41" s="7">
        <v>9.258030620172919E-2</v>
      </c>
      <c r="F41" s="7">
        <v>0.1074</v>
      </c>
      <c r="G41" s="7">
        <v>-1.4819693798270805E-2</v>
      </c>
      <c r="H41" s="16">
        <v>17.52</v>
      </c>
    </row>
    <row r="42" spans="2:8" x14ac:dyDescent="0.45">
      <c r="B42">
        <v>83</v>
      </c>
      <c r="C42" s="3">
        <v>37468</v>
      </c>
      <c r="D42" s="10">
        <v>2050.81</v>
      </c>
      <c r="E42" s="7">
        <v>3.6224211824063657E-2</v>
      </c>
      <c r="F42" s="7">
        <v>3.8929999999999999E-2</v>
      </c>
      <c r="G42" s="7">
        <v>-2.7057881759363425E-3</v>
      </c>
      <c r="H42" s="16">
        <v>17.52</v>
      </c>
    </row>
    <row r="43" spans="2:8" x14ac:dyDescent="0.45">
      <c r="B43">
        <v>30</v>
      </c>
      <c r="C43" s="3">
        <v>32626</v>
      </c>
      <c r="D43" s="10">
        <v>1090</v>
      </c>
      <c r="E43" s="7">
        <v>0.10758910214010542</v>
      </c>
      <c r="F43" s="7">
        <v>0.12520000000000001</v>
      </c>
      <c r="G43" s="7">
        <v>-1.7610897859894586E-2</v>
      </c>
      <c r="H43" s="16">
        <v>17.61</v>
      </c>
    </row>
    <row r="44" spans="2:8" x14ac:dyDescent="0.45">
      <c r="B44">
        <v>105</v>
      </c>
      <c r="C44" s="3">
        <v>39478</v>
      </c>
      <c r="D44" s="10">
        <v>3000.1</v>
      </c>
      <c r="E44" s="7">
        <v>3.2670734777671351E-2</v>
      </c>
      <c r="F44" s="7">
        <v>5.3280000000000001E-2</v>
      </c>
      <c r="G44" s="7">
        <v>-2.060926522232865E-2</v>
      </c>
      <c r="H44" s="16">
        <v>17.62</v>
      </c>
    </row>
    <row r="45" spans="2:8" x14ac:dyDescent="0.45">
      <c r="B45">
        <v>94</v>
      </c>
      <c r="C45" s="3">
        <v>38471</v>
      </c>
      <c r="D45" s="10">
        <v>2397.0500000000002</v>
      </c>
      <c r="E45" s="7">
        <v>4.6048504175774552E-2</v>
      </c>
      <c r="F45" s="7">
        <v>4.8170000000000004E-2</v>
      </c>
      <c r="G45" s="7">
        <v>-2.1214958242254528E-3</v>
      </c>
      <c r="H45" s="16">
        <v>17.649999999999999</v>
      </c>
    </row>
    <row r="46" spans="2:8" x14ac:dyDescent="0.45">
      <c r="B46">
        <v>106</v>
      </c>
      <c r="C46" s="3">
        <v>39568</v>
      </c>
      <c r="D46" s="10">
        <v>3099.94</v>
      </c>
      <c r="E46" s="7">
        <v>2.9047123896964955E-2</v>
      </c>
      <c r="F46" s="7">
        <v>5.0430000000000003E-2</v>
      </c>
      <c r="G46" s="7">
        <v>-2.1382876103035048E-2</v>
      </c>
      <c r="H46" s="16">
        <v>17.66</v>
      </c>
    </row>
    <row r="47" spans="2:8" x14ac:dyDescent="0.45">
      <c r="B47">
        <v>45</v>
      </c>
      <c r="C47" s="3">
        <v>33998</v>
      </c>
      <c r="D47" s="10">
        <v>1364.3</v>
      </c>
      <c r="E47" s="7">
        <v>2.3574335065833507E-2</v>
      </c>
      <c r="F47" s="7">
        <v>5.74E-2</v>
      </c>
      <c r="G47" s="7">
        <v>-3.3825664934166493E-2</v>
      </c>
      <c r="H47" s="16">
        <v>17.72</v>
      </c>
    </row>
    <row r="48" spans="2:8" x14ac:dyDescent="0.45">
      <c r="B48">
        <v>25</v>
      </c>
      <c r="C48" s="3">
        <v>32171</v>
      </c>
      <c r="D48" s="10">
        <v>915.8</v>
      </c>
      <c r="E48" s="7">
        <v>0.1072520794153371</v>
      </c>
      <c r="F48" s="7">
        <v>8.3499999999999991E-2</v>
      </c>
      <c r="G48" s="7">
        <v>2.3752079415337107E-2</v>
      </c>
      <c r="H48" s="16">
        <v>17.75</v>
      </c>
    </row>
    <row r="49" spans="2:8" x14ac:dyDescent="0.45">
      <c r="B49">
        <v>33</v>
      </c>
      <c r="C49" s="3">
        <v>32904</v>
      </c>
      <c r="D49" s="10">
        <v>1167.2</v>
      </c>
      <c r="E49" s="7">
        <v>9.8112581967834123E-2</v>
      </c>
      <c r="F49" s="7">
        <v>0.14730000000000001</v>
      </c>
      <c r="G49" s="7">
        <v>-4.9187418032165892E-2</v>
      </c>
      <c r="H49" s="16">
        <v>17.75</v>
      </c>
    </row>
    <row r="50" spans="2:8" x14ac:dyDescent="0.45">
      <c r="B50">
        <v>29</v>
      </c>
      <c r="C50" s="3">
        <v>32539</v>
      </c>
      <c r="D50" s="10">
        <v>1055</v>
      </c>
      <c r="E50" s="7">
        <v>9.8362700722939733E-2</v>
      </c>
      <c r="F50" s="7">
        <v>0.12740000000000001</v>
      </c>
      <c r="G50" s="7">
        <v>-2.903729927706028E-2</v>
      </c>
      <c r="H50" s="16">
        <v>17.98</v>
      </c>
    </row>
    <row r="51" spans="2:8" x14ac:dyDescent="0.45">
      <c r="B51">
        <v>93</v>
      </c>
      <c r="C51" s="3">
        <v>38383</v>
      </c>
      <c r="D51" s="10">
        <v>2441.2199999999998</v>
      </c>
      <c r="E51" s="7">
        <v>4.0236085729500104E-2</v>
      </c>
      <c r="F51" s="7">
        <v>4.7560000000000005E-2</v>
      </c>
      <c r="G51" s="7">
        <v>-7.3239142704999011E-3</v>
      </c>
      <c r="H51" s="16">
        <v>18.04</v>
      </c>
    </row>
    <row r="52" spans="2:8" x14ac:dyDescent="0.45">
      <c r="B52">
        <v>53</v>
      </c>
      <c r="C52" s="3">
        <v>34730</v>
      </c>
      <c r="D52" s="10">
        <v>1480.6</v>
      </c>
      <c r="E52" s="7">
        <v>5.1276405657479041E-2</v>
      </c>
      <c r="F52" s="7">
        <v>6.3099999999999989E-2</v>
      </c>
      <c r="G52" s="7">
        <v>-1.1823594342520949E-2</v>
      </c>
      <c r="H52" s="16">
        <v>18.29</v>
      </c>
    </row>
    <row r="53" spans="2:8" x14ac:dyDescent="0.45">
      <c r="B53">
        <v>46</v>
      </c>
      <c r="C53" s="3">
        <v>34089</v>
      </c>
      <c r="D53" s="10">
        <v>1388.9</v>
      </c>
      <c r="E53" s="7">
        <v>3.1367725090822196E-2</v>
      </c>
      <c r="F53" s="7">
        <v>5.0599999999999999E-2</v>
      </c>
      <c r="G53" s="7">
        <v>-1.9232274909177803E-2</v>
      </c>
      <c r="H53" s="16">
        <v>18.309999999999999</v>
      </c>
    </row>
    <row r="54" spans="2:8" x14ac:dyDescent="0.45">
      <c r="B54">
        <v>56</v>
      </c>
      <c r="C54" s="3">
        <v>35003</v>
      </c>
      <c r="D54" s="10">
        <v>1734.1</v>
      </c>
      <c r="E54" s="7">
        <v>4.388469136190154E-2</v>
      </c>
      <c r="F54" s="7">
        <v>6.2E-2</v>
      </c>
      <c r="G54" s="7">
        <v>-1.811530863809846E-2</v>
      </c>
      <c r="H54" s="18">
        <v>19.66</v>
      </c>
    </row>
    <row r="55" spans="2:8" x14ac:dyDescent="0.45">
      <c r="B55">
        <v>59</v>
      </c>
      <c r="C55" s="3">
        <v>35277</v>
      </c>
      <c r="D55" s="10">
        <v>1835.4</v>
      </c>
      <c r="E55" s="7">
        <v>5.0511879560365847E-2</v>
      </c>
      <c r="F55" s="7">
        <v>5.8099999999999999E-2</v>
      </c>
      <c r="G55" s="7">
        <v>-7.5881204396341523E-3</v>
      </c>
      <c r="H55" s="18">
        <v>19.66</v>
      </c>
    </row>
    <row r="56" spans="2:8" x14ac:dyDescent="0.45">
      <c r="B56">
        <v>55</v>
      </c>
      <c r="C56" s="3">
        <v>34911</v>
      </c>
      <c r="D56" s="10">
        <v>1703</v>
      </c>
      <c r="E56" s="7">
        <v>4.5001701996695287E-2</v>
      </c>
      <c r="F56" s="7">
        <v>6.7500000000000004E-2</v>
      </c>
      <c r="G56" s="7">
        <v>-2.2498298003304718E-2</v>
      </c>
      <c r="H56" s="18">
        <v>19.670000000000002</v>
      </c>
    </row>
    <row r="57" spans="2:8" x14ac:dyDescent="0.45">
      <c r="B57">
        <v>97</v>
      </c>
      <c r="C57" s="3">
        <v>38748</v>
      </c>
      <c r="D57" s="10">
        <v>2928.56</v>
      </c>
      <c r="E57" s="7">
        <v>1.3108226268944367E-2</v>
      </c>
      <c r="F57" s="7">
        <v>4.4930000000000005E-2</v>
      </c>
      <c r="G57" s="7">
        <v>-3.1821773731055637E-2</v>
      </c>
      <c r="H57" s="18">
        <v>19.72</v>
      </c>
    </row>
    <row r="58" spans="2:8" x14ac:dyDescent="0.45">
      <c r="B58">
        <v>102</v>
      </c>
      <c r="C58" s="3">
        <v>39202</v>
      </c>
      <c r="D58" s="10">
        <v>3355.6</v>
      </c>
      <c r="E58" s="7">
        <v>1.6763044184487264E-2</v>
      </c>
      <c r="F58" s="7">
        <v>5.4280000000000002E-2</v>
      </c>
      <c r="G58" s="7">
        <v>-3.7516955815512738E-2</v>
      </c>
      <c r="H58" s="18">
        <v>19.829999999999998</v>
      </c>
    </row>
    <row r="59" spans="2:8" x14ac:dyDescent="0.45">
      <c r="B59">
        <v>48</v>
      </c>
      <c r="C59" s="3">
        <v>34271</v>
      </c>
      <c r="D59" s="10">
        <v>1565.4</v>
      </c>
      <c r="E59" s="7">
        <v>3.1052837230460595E-2</v>
      </c>
      <c r="F59" s="7">
        <v>5.0599999999999999E-2</v>
      </c>
      <c r="G59" s="7">
        <v>-1.9547162769539404E-2</v>
      </c>
      <c r="H59" s="18">
        <v>19.989999999999998</v>
      </c>
    </row>
    <row r="60" spans="2:8" x14ac:dyDescent="0.45">
      <c r="B60">
        <v>100</v>
      </c>
      <c r="C60" s="3">
        <v>39021</v>
      </c>
      <c r="D60" s="10">
        <v>3140.47</v>
      </c>
      <c r="E60" s="7">
        <v>1.8387999651438003E-2</v>
      </c>
      <c r="F60" s="7">
        <v>5.3150000000000003E-2</v>
      </c>
      <c r="G60" s="7">
        <v>-3.4762000348562E-2</v>
      </c>
      <c r="H60" s="18">
        <v>19.989999999999998</v>
      </c>
    </row>
    <row r="61" spans="2:8" x14ac:dyDescent="0.45">
      <c r="B61">
        <v>103</v>
      </c>
      <c r="C61" s="3">
        <v>39294</v>
      </c>
      <c r="D61" s="10">
        <v>3289.12</v>
      </c>
      <c r="E61" s="7">
        <v>2.0931832300991493E-2</v>
      </c>
      <c r="F61" s="7">
        <v>5.7930000000000002E-2</v>
      </c>
      <c r="G61" s="7">
        <v>-3.6998167699008509E-2</v>
      </c>
      <c r="H61" s="18">
        <v>19.989999999999998</v>
      </c>
    </row>
    <row r="62" spans="2:8" x14ac:dyDescent="0.45">
      <c r="B62">
        <v>99</v>
      </c>
      <c r="C62" s="3">
        <v>38929</v>
      </c>
      <c r="D62" s="10">
        <v>3004.28</v>
      </c>
      <c r="E62" s="7">
        <v>1.9766532351094712E-2</v>
      </c>
      <c r="F62" s="7">
        <v>4.4839999999999998E-2</v>
      </c>
      <c r="G62" s="7">
        <v>-2.5073467648905286E-2</v>
      </c>
      <c r="H62" s="18">
        <v>20.02</v>
      </c>
    </row>
    <row r="63" spans="2:8" x14ac:dyDescent="0.45">
      <c r="B63">
        <v>58</v>
      </c>
      <c r="C63" s="3">
        <v>35185</v>
      </c>
      <c r="D63" s="10">
        <v>1914.6</v>
      </c>
      <c r="E63" s="7">
        <v>4.8494734945570661E-2</v>
      </c>
      <c r="F63" s="7">
        <v>5.9000000000000004E-2</v>
      </c>
      <c r="G63" s="7">
        <v>-1.0505265054429343E-2</v>
      </c>
      <c r="H63" s="18">
        <v>20.079999999999998</v>
      </c>
    </row>
    <row r="64" spans="2:8" x14ac:dyDescent="0.45">
      <c r="B64">
        <v>101</v>
      </c>
      <c r="C64" s="3">
        <v>39113</v>
      </c>
      <c r="D64" s="10">
        <v>3211.84</v>
      </c>
      <c r="E64" s="7">
        <v>1.8506423381623449E-2</v>
      </c>
      <c r="F64" s="7">
        <v>5.3150000000000003E-2</v>
      </c>
      <c r="G64" s="7">
        <v>-3.4643576618376554E-2</v>
      </c>
      <c r="H64" s="18">
        <v>20.21</v>
      </c>
    </row>
    <row r="65" spans="2:8" x14ac:dyDescent="0.45">
      <c r="B65">
        <v>104</v>
      </c>
      <c r="C65" s="3">
        <v>39386</v>
      </c>
      <c r="D65" s="10">
        <v>3454.12</v>
      </c>
      <c r="E65" s="7">
        <v>1.7727817512829924E-2</v>
      </c>
      <c r="F65" s="7">
        <v>5.7370000000000004E-2</v>
      </c>
      <c r="G65" s="7">
        <v>-3.964218248717008E-2</v>
      </c>
      <c r="H65" s="18">
        <v>20.38</v>
      </c>
    </row>
    <row r="66" spans="2:8" x14ac:dyDescent="0.45">
      <c r="B66">
        <v>98</v>
      </c>
      <c r="C66" s="3">
        <v>38835</v>
      </c>
      <c r="D66" s="10">
        <v>3074.26</v>
      </c>
      <c r="E66" s="7">
        <v>1.0764909499689335E-2</v>
      </c>
      <c r="F66" s="7">
        <v>4.4950000000000004E-2</v>
      </c>
      <c r="G66" s="7">
        <v>-3.4185090500310669E-2</v>
      </c>
      <c r="H66" s="18">
        <v>20.39</v>
      </c>
    </row>
    <row r="67" spans="2:8" x14ac:dyDescent="0.45">
      <c r="B67">
        <v>57</v>
      </c>
      <c r="C67" s="3">
        <v>35095</v>
      </c>
      <c r="D67" s="10">
        <v>1842</v>
      </c>
      <c r="E67" s="7">
        <v>4.7457594776299405E-2</v>
      </c>
      <c r="F67" s="7">
        <v>6.2E-2</v>
      </c>
      <c r="G67" s="7">
        <v>-1.4542405223700594E-2</v>
      </c>
      <c r="H67" s="18">
        <v>20.78</v>
      </c>
    </row>
    <row r="68" spans="2:8" x14ac:dyDescent="0.45">
      <c r="B68">
        <v>60</v>
      </c>
      <c r="C68" s="3">
        <v>35369</v>
      </c>
      <c r="D68" s="10">
        <v>1956.9</v>
      </c>
      <c r="E68" s="7">
        <v>4.8437633736598817E-2</v>
      </c>
      <c r="F68" s="7">
        <v>6.0599999999999994E-2</v>
      </c>
      <c r="G68" s="7">
        <v>-1.2162366263401177E-2</v>
      </c>
      <c r="H68" s="18">
        <v>20.84</v>
      </c>
    </row>
    <row r="69" spans="2:8" x14ac:dyDescent="0.45">
      <c r="B69">
        <v>78</v>
      </c>
      <c r="C69" s="3">
        <v>37011</v>
      </c>
      <c r="D69" s="10">
        <v>2869.04</v>
      </c>
      <c r="E69" s="7">
        <v>9.5473403924539735E-3</v>
      </c>
      <c r="F69" s="7">
        <v>5.3079999999999995E-2</v>
      </c>
      <c r="G69" s="7">
        <v>-4.3532659607546022E-2</v>
      </c>
      <c r="H69" s="9">
        <v>23.75</v>
      </c>
    </row>
    <row r="70" spans="2:8" x14ac:dyDescent="0.45">
      <c r="B70">
        <v>63</v>
      </c>
      <c r="C70" s="3">
        <v>35642</v>
      </c>
      <c r="D70" s="10">
        <v>2295.1999999999998</v>
      </c>
      <c r="E70" s="7">
        <v>3.6635120434540092E-2</v>
      </c>
      <c r="F70" s="7">
        <v>6.7930000000000004E-2</v>
      </c>
      <c r="G70" s="7">
        <v>-3.1294879565459913E-2</v>
      </c>
      <c r="H70" s="9">
        <v>23.85</v>
      </c>
    </row>
    <row r="71" spans="2:8" x14ac:dyDescent="0.45">
      <c r="B71">
        <v>65</v>
      </c>
      <c r="C71" s="3">
        <v>35825</v>
      </c>
      <c r="D71" s="10">
        <v>2536.6799999999998</v>
      </c>
      <c r="E71" s="7">
        <v>1.6920505371156302E-2</v>
      </c>
      <c r="F71" s="7">
        <v>7.288E-2</v>
      </c>
      <c r="G71" s="7">
        <v>-5.5959494628843698E-2</v>
      </c>
      <c r="H71" s="9">
        <v>24.37</v>
      </c>
    </row>
    <row r="72" spans="2:8" x14ac:dyDescent="0.45">
      <c r="B72">
        <v>68</v>
      </c>
      <c r="C72" s="3">
        <v>36098</v>
      </c>
      <c r="D72" s="10">
        <v>2504.85</v>
      </c>
      <c r="E72" s="7">
        <v>-1.3627567005929597E-2</v>
      </c>
      <c r="F72" s="7">
        <v>7.0250000000000007E-2</v>
      </c>
      <c r="G72" s="7">
        <v>-8.3877567005929604E-2</v>
      </c>
      <c r="H72" s="9">
        <v>24.61</v>
      </c>
    </row>
    <row r="73" spans="2:8" x14ac:dyDescent="0.45">
      <c r="B73">
        <v>67</v>
      </c>
      <c r="C73" s="3">
        <v>36007</v>
      </c>
      <c r="D73" s="10">
        <v>2734.72</v>
      </c>
      <c r="E73" s="7">
        <v>5.2859402131000266E-4</v>
      </c>
      <c r="F73" s="7">
        <v>7.4900000000000008E-2</v>
      </c>
      <c r="G73" s="7">
        <v>-7.4371405978690006E-2</v>
      </c>
      <c r="H73" s="9">
        <v>26.56</v>
      </c>
    </row>
    <row r="74" spans="2:8" x14ac:dyDescent="0.45">
      <c r="B74">
        <v>69</v>
      </c>
      <c r="C74" s="3">
        <v>36189</v>
      </c>
      <c r="D74" s="10">
        <v>2695.94</v>
      </c>
      <c r="E74" s="7">
        <v>-2.5655012023298673E-2</v>
      </c>
      <c r="F74" s="7">
        <v>5.7849999999999999E-2</v>
      </c>
      <c r="G74" s="7">
        <v>-8.3505012023298672E-2</v>
      </c>
      <c r="H74" s="9">
        <v>26.59</v>
      </c>
    </row>
    <row r="75" spans="2:8" x14ac:dyDescent="0.45">
      <c r="B75">
        <v>73</v>
      </c>
      <c r="C75" s="3">
        <v>36556</v>
      </c>
      <c r="D75" s="10">
        <v>2975.87</v>
      </c>
      <c r="E75" s="7">
        <v>-1.1140096096010299E-2</v>
      </c>
      <c r="F75" s="7">
        <v>5.8040000000000001E-2</v>
      </c>
      <c r="G75" s="7">
        <v>-6.9180096096010307E-2</v>
      </c>
      <c r="H75" s="9">
        <v>26.83</v>
      </c>
    </row>
    <row r="76" spans="2:8" x14ac:dyDescent="0.45">
      <c r="B76">
        <v>74</v>
      </c>
      <c r="C76" s="3">
        <v>36644</v>
      </c>
      <c r="D76" s="10">
        <v>3001.92</v>
      </c>
      <c r="E76" s="7">
        <v>-4.7148317128750117E-3</v>
      </c>
      <c r="F76" s="7">
        <v>5.8739999999999994E-2</v>
      </c>
      <c r="G76" s="7">
        <v>-6.3454831712874998E-2</v>
      </c>
      <c r="H76" s="9">
        <v>26.89</v>
      </c>
    </row>
    <row r="77" spans="2:8" x14ac:dyDescent="0.45">
      <c r="B77">
        <v>77</v>
      </c>
      <c r="C77" s="3">
        <v>36922</v>
      </c>
      <c r="D77" s="10">
        <v>3030.05</v>
      </c>
      <c r="E77" s="7">
        <v>4.6831103446609568E-4</v>
      </c>
      <c r="F77" s="7">
        <v>5.7750000000000003E-2</v>
      </c>
      <c r="G77" s="7">
        <v>-5.7281688965533907E-2</v>
      </c>
      <c r="H77" s="9">
        <v>26.91</v>
      </c>
    </row>
    <row r="78" spans="2:8" x14ac:dyDescent="0.45">
      <c r="B78">
        <v>75</v>
      </c>
      <c r="C78" s="3">
        <v>36738</v>
      </c>
      <c r="D78" s="10">
        <v>3062.41</v>
      </c>
      <c r="E78" s="7">
        <v>-1.1955720212940779E-2</v>
      </c>
      <c r="F78" s="7">
        <v>5.9130000000000002E-2</v>
      </c>
      <c r="G78" s="7">
        <v>-7.1085720212940781E-2</v>
      </c>
      <c r="H78" s="9">
        <v>27.41</v>
      </c>
    </row>
    <row r="79" spans="2:8" x14ac:dyDescent="0.45">
      <c r="B79">
        <v>76</v>
      </c>
      <c r="C79" s="3">
        <v>36830</v>
      </c>
      <c r="D79" s="10">
        <v>3078.21</v>
      </c>
      <c r="E79" s="7">
        <v>-4.7137611758293341E-3</v>
      </c>
      <c r="F79" s="7">
        <v>5.8789999999999995E-2</v>
      </c>
      <c r="G79" s="7">
        <v>-6.3503761175829329E-2</v>
      </c>
      <c r="H79" s="9">
        <v>27.42</v>
      </c>
    </row>
    <row r="80" spans="2:8" x14ac:dyDescent="0.45">
      <c r="B80">
        <v>72</v>
      </c>
      <c r="C80" s="3">
        <v>36462</v>
      </c>
      <c r="D80" s="10">
        <v>2904.38</v>
      </c>
      <c r="E80" s="7">
        <v>-1.1597529559189912E-2</v>
      </c>
      <c r="F80" s="7">
        <v>5.3099999999999994E-2</v>
      </c>
      <c r="G80" s="7">
        <v>-6.4697529559189906E-2</v>
      </c>
      <c r="H80" s="9">
        <v>27.5</v>
      </c>
    </row>
    <row r="81" spans="2:8" x14ac:dyDescent="0.45">
      <c r="B81">
        <v>66</v>
      </c>
      <c r="C81" s="3">
        <v>35915</v>
      </c>
      <c r="D81" s="10">
        <v>2788.99</v>
      </c>
      <c r="E81" s="7">
        <v>1.062638656312398E-2</v>
      </c>
      <c r="F81" s="7">
        <v>7.2929999999999995E-2</v>
      </c>
      <c r="G81" s="7">
        <v>-6.2303613436876015E-2</v>
      </c>
      <c r="H81" s="9">
        <v>27.72</v>
      </c>
    </row>
    <row r="82" spans="2:8" x14ac:dyDescent="0.45">
      <c r="B82">
        <v>71</v>
      </c>
      <c r="C82" s="3">
        <v>36371</v>
      </c>
      <c r="D82" s="10">
        <v>2925.14</v>
      </c>
      <c r="E82" s="7">
        <v>-2.1510429435496969E-2</v>
      </c>
      <c r="F82" s="7">
        <v>4.8789999999999993E-2</v>
      </c>
      <c r="G82" s="7">
        <v>-7.0300429435496969E-2</v>
      </c>
      <c r="H82" s="9">
        <v>28.01</v>
      </c>
    </row>
    <row r="83" spans="2:8" x14ac:dyDescent="0.45">
      <c r="B83">
        <v>70</v>
      </c>
      <c r="C83" s="3">
        <v>36280</v>
      </c>
      <c r="D83" s="10">
        <v>3028.4</v>
      </c>
      <c r="E83" s="7">
        <v>-3.2645072904435968E-2</v>
      </c>
      <c r="F83" s="7">
        <v>5.1409999999999997E-2</v>
      </c>
      <c r="G83" s="7">
        <v>-8.4055072904435965E-2</v>
      </c>
      <c r="H83" s="9">
        <v>28.39</v>
      </c>
    </row>
  </sheetData>
  <autoFilter ref="B9:I93" xr:uid="{D7ABCDD0-28AD-44F2-93C5-FD30653BACB0}">
    <sortState xmlns:xlrd2="http://schemas.microsoft.com/office/spreadsheetml/2017/richdata2" ref="B10:I93">
      <sortCondition ref="H9:H93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C6D7-F39E-489E-B744-11FF66B2F85E}">
  <dimension ref="A1:N81"/>
  <sheetViews>
    <sheetView workbookViewId="0">
      <pane xSplit="3" ySplit="2" topLeftCell="E51" activePane="bottomRight" state="frozen"/>
      <selection pane="topRight" activeCell="D1" sqref="D1"/>
      <selection pane="bottomLeft" activeCell="A3" sqref="A3"/>
      <selection pane="bottomRight" activeCell="L2" sqref="L2"/>
    </sheetView>
  </sheetViews>
  <sheetFormatPr defaultRowHeight="14.25" x14ac:dyDescent="0.45"/>
  <cols>
    <col min="4" max="4" width="23.796875" bestFit="1" customWidth="1"/>
    <col min="5" max="5" width="19.46484375" bestFit="1" customWidth="1"/>
    <col min="6" max="7" width="19.46484375" customWidth="1"/>
    <col min="8" max="8" width="18.46484375" bestFit="1" customWidth="1"/>
    <col min="9" max="9" width="15.9296875" bestFit="1" customWidth="1"/>
    <col min="10" max="10" width="14.9296875" bestFit="1" customWidth="1"/>
    <col min="11" max="11" width="15.59765625" bestFit="1" customWidth="1"/>
    <col min="12" max="12" width="14.3984375" style="9" bestFit="1" customWidth="1"/>
  </cols>
  <sheetData>
    <row r="1" spans="1:14" x14ac:dyDescent="0.45">
      <c r="C1" s="3">
        <f>EDATE(C3,10*12)</f>
        <v>32993</v>
      </c>
    </row>
    <row r="2" spans="1:14" x14ac:dyDescent="0.45">
      <c r="B2" s="1" t="s">
        <v>0</v>
      </c>
      <c r="C2" s="1" t="s">
        <v>1</v>
      </c>
      <c r="D2" s="2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17</v>
      </c>
      <c r="J2" s="1" t="s">
        <v>18</v>
      </c>
      <c r="K2" s="1" t="s">
        <v>19</v>
      </c>
      <c r="L2" s="13" t="s">
        <v>20</v>
      </c>
      <c r="M2" s="1"/>
      <c r="N2" s="1"/>
    </row>
    <row r="3" spans="1:14" x14ac:dyDescent="0.45">
      <c r="A3" s="3"/>
      <c r="B3">
        <v>1</v>
      </c>
      <c r="C3" s="5">
        <v>29341</v>
      </c>
      <c r="D3" s="6">
        <v>249.5</v>
      </c>
      <c r="E3" s="7">
        <f t="shared" ref="E3:E41" si="0">(D43/D3)^(1/10)-1</f>
        <v>0.15379779019523832</v>
      </c>
      <c r="F3" s="20">
        <f t="shared" ref="F3:F34" si="1">D7/D3-1</f>
        <v>0.33106212424849701</v>
      </c>
      <c r="G3" s="7">
        <f t="shared" ref="G3:G34" si="2">(1+((D4/D3)-1))^4-1</f>
        <v>0.63893342600765379</v>
      </c>
      <c r="H3" s="7">
        <v>0.17309999999999998</v>
      </c>
      <c r="I3" s="7">
        <f>E3-H3</f>
        <v>-1.9302209804761661E-2</v>
      </c>
      <c r="J3" s="20">
        <f t="shared" ref="J3:J34" si="3">F3-H3</f>
        <v>0.15796212424849704</v>
      </c>
      <c r="K3" s="7">
        <f t="shared" ref="K3:K34" si="4">G3-H3</f>
        <v>0.46583342600765382</v>
      </c>
      <c r="L3" s="9">
        <v>0</v>
      </c>
    </row>
    <row r="4" spans="1:14" x14ac:dyDescent="0.45">
      <c r="A4" s="3"/>
      <c r="B4">
        <f>B3+1</f>
        <v>2</v>
      </c>
      <c r="C4" s="3">
        <v>29433</v>
      </c>
      <c r="D4" s="4">
        <v>282.3</v>
      </c>
      <c r="E4" s="7">
        <f t="shared" si="0"/>
        <v>0.15050640336659282</v>
      </c>
      <c r="F4" s="20">
        <f t="shared" si="1"/>
        <v>0.1314204746723342</v>
      </c>
      <c r="G4" s="7">
        <f t="shared" si="2"/>
        <v>0.38594014487198791</v>
      </c>
      <c r="H4" s="7">
        <v>0.1641</v>
      </c>
      <c r="I4" s="7">
        <f t="shared" ref="I4:I67" si="5">E4-H4</f>
        <v>-1.3593596633407173E-2</v>
      </c>
      <c r="J4" s="20">
        <f t="shared" si="3"/>
        <v>-3.2679525327665798E-2</v>
      </c>
      <c r="K4" s="7">
        <f t="shared" si="4"/>
        <v>0.22184014487198792</v>
      </c>
      <c r="L4" s="9">
        <v>0</v>
      </c>
    </row>
    <row r="5" spans="1:14" x14ac:dyDescent="0.45">
      <c r="A5" s="3"/>
      <c r="B5">
        <f t="shared" ref="B5:B68" si="6">B4+1</f>
        <v>3</v>
      </c>
      <c r="C5" s="3">
        <v>29525</v>
      </c>
      <c r="D5" s="4">
        <v>306.3</v>
      </c>
      <c r="E5" s="7">
        <f t="shared" si="0"/>
        <v>0.12477874924347687</v>
      </c>
      <c r="F5" s="20">
        <f t="shared" si="1"/>
        <v>-6.5295461965393375E-2</v>
      </c>
      <c r="G5" s="7">
        <f t="shared" si="2"/>
        <v>-0.20749249473149323</v>
      </c>
      <c r="H5" s="7">
        <v>0.16940000000000002</v>
      </c>
      <c r="I5" s="7">
        <f t="shared" si="5"/>
        <v>-4.4621250756523151E-2</v>
      </c>
      <c r="J5" s="20">
        <f t="shared" si="3"/>
        <v>-0.2346954619653934</v>
      </c>
      <c r="K5" s="7">
        <f t="shared" si="4"/>
        <v>-0.37689249473149322</v>
      </c>
      <c r="L5" s="9">
        <v>0</v>
      </c>
    </row>
    <row r="6" spans="1:14" x14ac:dyDescent="0.45">
      <c r="A6" s="3"/>
      <c r="B6">
        <f t="shared" si="6"/>
        <v>4</v>
      </c>
      <c r="C6" s="3">
        <v>29616</v>
      </c>
      <c r="D6" s="4">
        <v>289</v>
      </c>
      <c r="E6" s="7">
        <f t="shared" si="0"/>
        <v>0.13619944949525387</v>
      </c>
      <c r="F6" s="20">
        <f t="shared" si="1"/>
        <v>0.14498269896193761</v>
      </c>
      <c r="G6" s="7">
        <f t="shared" si="2"/>
        <v>0.7437496416481415</v>
      </c>
      <c r="H6" s="7">
        <v>0.1363</v>
      </c>
      <c r="I6" s="7">
        <f t="shared" si="5"/>
        <v>-1.0055050474613858E-4</v>
      </c>
      <c r="J6" s="20">
        <f t="shared" si="3"/>
        <v>8.6826989619376016E-3</v>
      </c>
      <c r="K6" s="7">
        <f t="shared" si="4"/>
        <v>0.60744964164814153</v>
      </c>
      <c r="L6" s="9">
        <v>0</v>
      </c>
    </row>
    <row r="7" spans="1:14" x14ac:dyDescent="0.45">
      <c r="A7" s="3"/>
      <c r="B7">
        <f t="shared" si="6"/>
        <v>5</v>
      </c>
      <c r="C7" s="3">
        <v>29706</v>
      </c>
      <c r="D7" s="4">
        <v>332.1</v>
      </c>
      <c r="E7" s="7">
        <f t="shared" si="0"/>
        <v>0.13734560671822704</v>
      </c>
      <c r="F7" s="20">
        <f t="shared" si="1"/>
        <v>-1.2044564890093312E-2</v>
      </c>
      <c r="G7" s="7">
        <f t="shared" si="2"/>
        <v>-0.14441306374289253</v>
      </c>
      <c r="H7" s="7">
        <v>0.11720000000000001</v>
      </c>
      <c r="I7" s="7">
        <f t="shared" si="5"/>
        <v>2.014560671822703E-2</v>
      </c>
      <c r="J7" s="20">
        <f t="shared" si="3"/>
        <v>-0.12924456489009334</v>
      </c>
      <c r="K7" s="7">
        <f t="shared" si="4"/>
        <v>-0.26161306374289256</v>
      </c>
      <c r="L7" s="9">
        <v>0</v>
      </c>
    </row>
    <row r="8" spans="1:14" x14ac:dyDescent="0.45">
      <c r="A8" s="3"/>
      <c r="B8">
        <f t="shared" si="6"/>
        <v>6</v>
      </c>
      <c r="C8" s="3">
        <v>29798</v>
      </c>
      <c r="D8" s="4">
        <v>319.39999999999998</v>
      </c>
      <c r="E8" s="7">
        <f t="shared" si="0"/>
        <v>0.14489284706936734</v>
      </c>
      <c r="F8" s="20">
        <f t="shared" si="1"/>
        <v>4.539762053850982E-2</v>
      </c>
      <c r="G8" s="7">
        <f t="shared" si="2"/>
        <v>-0.35442642559799686</v>
      </c>
      <c r="H8" s="7">
        <v>0.13780000000000001</v>
      </c>
      <c r="I8" s="7">
        <f t="shared" si="5"/>
        <v>7.0928470693673307E-3</v>
      </c>
      <c r="J8" s="20">
        <f t="shared" si="3"/>
        <v>-9.2402379461490186E-2</v>
      </c>
      <c r="K8" s="7">
        <f t="shared" si="4"/>
        <v>-0.4922264255979969</v>
      </c>
      <c r="L8" s="9">
        <v>0</v>
      </c>
    </row>
    <row r="9" spans="1:14" x14ac:dyDescent="0.45">
      <c r="A9" s="3"/>
      <c r="B9">
        <f t="shared" si="6"/>
        <v>7</v>
      </c>
      <c r="C9" s="3">
        <v>29889</v>
      </c>
      <c r="D9" s="4">
        <v>286.3</v>
      </c>
      <c r="E9" s="7">
        <f t="shared" si="0"/>
        <v>0.15773982488244265</v>
      </c>
      <c r="F9" s="20">
        <f t="shared" si="1"/>
        <v>0.29130282920013961</v>
      </c>
      <c r="G9" s="7">
        <f t="shared" si="2"/>
        <v>0.78443887718559191</v>
      </c>
      <c r="H9" s="7">
        <v>0.15590000000000001</v>
      </c>
      <c r="I9" s="7">
        <f t="shared" si="5"/>
        <v>1.8398248824426366E-3</v>
      </c>
      <c r="J9" s="20">
        <f t="shared" si="3"/>
        <v>0.1354028292001396</v>
      </c>
      <c r="K9" s="7">
        <f t="shared" si="4"/>
        <v>0.62853887718559187</v>
      </c>
      <c r="L9" s="9">
        <v>0</v>
      </c>
    </row>
    <row r="10" spans="1:14" x14ac:dyDescent="0.45">
      <c r="A10" s="3"/>
      <c r="B10">
        <f t="shared" si="6"/>
        <v>8</v>
      </c>
      <c r="C10" s="3">
        <v>29980</v>
      </c>
      <c r="D10" s="4">
        <v>330.9</v>
      </c>
      <c r="E10" s="7">
        <f t="shared" si="0"/>
        <v>0.14010036887832689</v>
      </c>
      <c r="F10" s="20">
        <f t="shared" si="1"/>
        <v>0.19371411302508323</v>
      </c>
      <c r="G10" s="7">
        <f t="shared" si="2"/>
        <v>-3.3419892685141339E-2</v>
      </c>
      <c r="H10" s="7">
        <v>0.13919999999999999</v>
      </c>
      <c r="I10" s="7">
        <f t="shared" si="5"/>
        <v>9.0036887832689594E-4</v>
      </c>
      <c r="J10" s="20">
        <f t="shared" si="3"/>
        <v>5.4514113025083244E-2</v>
      </c>
      <c r="K10" s="7">
        <f t="shared" si="4"/>
        <v>-0.17261989268514133</v>
      </c>
      <c r="L10" s="9">
        <v>0</v>
      </c>
    </row>
    <row r="11" spans="1:14" x14ac:dyDescent="0.45">
      <c r="A11" s="3"/>
      <c r="B11">
        <f t="shared" si="6"/>
        <v>9</v>
      </c>
      <c r="C11" s="3">
        <v>30071</v>
      </c>
      <c r="D11" s="4">
        <v>328.1</v>
      </c>
      <c r="E11" s="7">
        <f t="shared" si="0"/>
        <v>0.14608089268342384</v>
      </c>
      <c r="F11" s="20">
        <f t="shared" si="1"/>
        <v>0.33892106065224015</v>
      </c>
      <c r="G11" s="7">
        <f t="shared" si="2"/>
        <v>7.2607315546862505E-2</v>
      </c>
      <c r="H11" s="7">
        <v>0.13059999999999999</v>
      </c>
      <c r="I11" s="7">
        <f t="shared" si="5"/>
        <v>1.5480892683423841E-2</v>
      </c>
      <c r="J11" s="20">
        <f t="shared" si="3"/>
        <v>0.20832106065224015</v>
      </c>
      <c r="K11" s="7">
        <f t="shared" si="4"/>
        <v>-5.7992684453137489E-2</v>
      </c>
      <c r="L11" s="9">
        <v>0</v>
      </c>
    </row>
    <row r="12" spans="1:14" x14ac:dyDescent="0.45">
      <c r="A12" s="3"/>
      <c r="B12">
        <f t="shared" si="6"/>
        <v>10</v>
      </c>
      <c r="C12" s="3">
        <v>30162</v>
      </c>
      <c r="D12" s="4">
        <v>333.9</v>
      </c>
      <c r="E12" s="7">
        <f t="shared" si="0"/>
        <v>0.13095879058772963</v>
      </c>
      <c r="F12" s="20">
        <f t="shared" si="1"/>
        <v>0.33453129679544791</v>
      </c>
      <c r="G12" s="7">
        <f t="shared" si="2"/>
        <v>0.50290706517054495</v>
      </c>
      <c r="H12" s="7">
        <v>0.1153</v>
      </c>
      <c r="I12" s="7">
        <f t="shared" si="5"/>
        <v>1.5658790587729635E-2</v>
      </c>
      <c r="J12" s="20">
        <f t="shared" si="3"/>
        <v>0.21923129679544789</v>
      </c>
      <c r="K12" s="7">
        <f t="shared" si="4"/>
        <v>0.38760706517054494</v>
      </c>
      <c r="L12" s="9">
        <v>0</v>
      </c>
    </row>
    <row r="13" spans="1:14" x14ac:dyDescent="0.45">
      <c r="A13" s="3"/>
      <c r="B13">
        <f t="shared" si="6"/>
        <v>11</v>
      </c>
      <c r="C13" s="3">
        <v>30253</v>
      </c>
      <c r="D13" s="4">
        <v>369.7</v>
      </c>
      <c r="E13" s="7">
        <f t="shared" si="0"/>
        <v>0.13015553525136547</v>
      </c>
      <c r="F13" s="20">
        <f t="shared" si="1"/>
        <v>0.18312144982418177</v>
      </c>
      <c r="G13" s="7">
        <f t="shared" si="2"/>
        <v>0.30313851325362884</v>
      </c>
      <c r="H13" s="7">
        <v>9.5899999999999999E-2</v>
      </c>
      <c r="I13" s="7">
        <f t="shared" si="5"/>
        <v>3.4255535251365474E-2</v>
      </c>
      <c r="J13" s="20">
        <f t="shared" si="3"/>
        <v>8.7221449824181771E-2</v>
      </c>
      <c r="K13" s="7">
        <f t="shared" si="4"/>
        <v>0.20723851325362885</v>
      </c>
      <c r="L13" s="9">
        <v>0</v>
      </c>
    </row>
    <row r="14" spans="1:14" x14ac:dyDescent="0.45">
      <c r="A14" s="3"/>
      <c r="B14">
        <f t="shared" si="6"/>
        <v>12</v>
      </c>
      <c r="C14" s="3">
        <v>30347</v>
      </c>
      <c r="D14" s="4">
        <v>395</v>
      </c>
      <c r="E14" s="7">
        <f t="shared" si="0"/>
        <v>0.13196051572012624</v>
      </c>
      <c r="F14" s="20">
        <f t="shared" si="1"/>
        <v>0.26936708860759495</v>
      </c>
      <c r="G14" s="7">
        <f t="shared" si="2"/>
        <v>0.52987670061318104</v>
      </c>
      <c r="H14" s="7">
        <v>0.1109</v>
      </c>
      <c r="I14" s="7">
        <f t="shared" si="5"/>
        <v>2.1060515720126238E-2</v>
      </c>
      <c r="J14" s="20">
        <f t="shared" si="3"/>
        <v>0.15846708860759495</v>
      </c>
      <c r="K14" s="7">
        <f t="shared" si="4"/>
        <v>0.41897670061318104</v>
      </c>
      <c r="L14" s="9">
        <v>0</v>
      </c>
    </row>
    <row r="15" spans="1:14" x14ac:dyDescent="0.45">
      <c r="A15" s="3"/>
      <c r="B15">
        <f t="shared" si="6"/>
        <v>13</v>
      </c>
      <c r="C15" s="3">
        <v>30435</v>
      </c>
      <c r="D15" s="4">
        <v>439.3</v>
      </c>
      <c r="E15" s="7">
        <f t="shared" si="0"/>
        <v>0.12199514443605763</v>
      </c>
      <c r="F15" s="20">
        <f t="shared" si="1"/>
        <v>0.21739130434782594</v>
      </c>
      <c r="G15" s="7">
        <f t="shared" si="2"/>
        <v>5.8609813355996465E-2</v>
      </c>
      <c r="H15" s="7">
        <v>0.10060000000000001</v>
      </c>
      <c r="I15" s="7">
        <f t="shared" si="5"/>
        <v>2.1395144436057625E-2</v>
      </c>
      <c r="J15" s="20">
        <f t="shared" si="3"/>
        <v>0.11679130434782593</v>
      </c>
      <c r="K15" s="7">
        <f t="shared" si="4"/>
        <v>-4.1990186644003544E-2</v>
      </c>
      <c r="L15" s="9">
        <v>0</v>
      </c>
    </row>
    <row r="16" spans="1:14" x14ac:dyDescent="0.45">
      <c r="A16" s="3"/>
      <c r="B16">
        <f t="shared" si="6"/>
        <v>14</v>
      </c>
      <c r="C16" s="3">
        <v>30526</v>
      </c>
      <c r="D16" s="4">
        <v>445.6</v>
      </c>
      <c r="E16" s="7">
        <f t="shared" si="0"/>
        <v>0.12513938054011331</v>
      </c>
      <c r="F16" s="20">
        <f t="shared" si="1"/>
        <v>6.5529622980251334E-2</v>
      </c>
      <c r="G16" s="7">
        <f t="shared" si="2"/>
        <v>-7.1601593968380617E-2</v>
      </c>
      <c r="H16" s="7">
        <v>9.5000000000000001E-2</v>
      </c>
      <c r="I16" s="7">
        <f t="shared" si="5"/>
        <v>3.0139380540113309E-2</v>
      </c>
      <c r="J16" s="20">
        <f t="shared" si="3"/>
        <v>-2.9470377019748667E-2</v>
      </c>
      <c r="K16" s="7">
        <f t="shared" si="4"/>
        <v>-0.16660159396838062</v>
      </c>
      <c r="L16" s="9">
        <v>0</v>
      </c>
    </row>
    <row r="17" spans="1:12" x14ac:dyDescent="0.45">
      <c r="A17" s="3"/>
      <c r="B17">
        <f t="shared" si="6"/>
        <v>15</v>
      </c>
      <c r="C17" s="3">
        <v>30620</v>
      </c>
      <c r="D17" s="4">
        <v>437.4</v>
      </c>
      <c r="E17" s="7">
        <f t="shared" si="0"/>
        <v>0.13599038381643114</v>
      </c>
      <c r="F17" s="20">
        <f t="shared" si="1"/>
        <v>0.24256973022405126</v>
      </c>
      <c r="G17" s="7">
        <f t="shared" si="2"/>
        <v>0.72672113060302412</v>
      </c>
      <c r="H17" s="7">
        <v>9.0299999999999991E-2</v>
      </c>
      <c r="I17" s="7">
        <f t="shared" si="5"/>
        <v>4.5690383816431146E-2</v>
      </c>
      <c r="J17" s="20">
        <f t="shared" si="3"/>
        <v>0.15226973022405127</v>
      </c>
      <c r="K17" s="7">
        <f t="shared" si="4"/>
        <v>0.63642113060302408</v>
      </c>
      <c r="L17" s="9">
        <v>0</v>
      </c>
    </row>
    <row r="18" spans="1:12" x14ac:dyDescent="0.45">
      <c r="A18" s="3"/>
      <c r="B18">
        <f t="shared" si="6"/>
        <v>16</v>
      </c>
      <c r="C18" s="3">
        <v>30712</v>
      </c>
      <c r="D18" s="4">
        <v>501.4</v>
      </c>
      <c r="E18" s="7">
        <f t="shared" si="0"/>
        <v>0.13287894029773195</v>
      </c>
      <c r="F18" s="20">
        <f t="shared" si="1"/>
        <v>0.2239728759473476</v>
      </c>
      <c r="G18" s="7">
        <f t="shared" si="2"/>
        <v>0.29428010617702705</v>
      </c>
      <c r="H18" s="7">
        <v>0.09</v>
      </c>
      <c r="I18" s="7">
        <f t="shared" si="5"/>
        <v>4.2878940297731954E-2</v>
      </c>
      <c r="J18" s="20">
        <f t="shared" si="3"/>
        <v>0.13397287594734761</v>
      </c>
      <c r="K18" s="7">
        <f t="shared" si="4"/>
        <v>0.20428010617702705</v>
      </c>
      <c r="L18" s="9">
        <v>0</v>
      </c>
    </row>
    <row r="19" spans="1:12" x14ac:dyDescent="0.45">
      <c r="A19" s="3"/>
      <c r="B19">
        <f t="shared" si="6"/>
        <v>17</v>
      </c>
      <c r="C19" s="3">
        <v>30802</v>
      </c>
      <c r="D19" s="4">
        <v>534.79999999999995</v>
      </c>
      <c r="E19" s="7">
        <f t="shared" si="0"/>
        <v>0.11444223416152521</v>
      </c>
      <c r="F19" s="20">
        <f t="shared" si="1"/>
        <v>0.16323859386686634</v>
      </c>
      <c r="G19" s="7">
        <f t="shared" si="2"/>
        <v>-0.37873448619843275</v>
      </c>
      <c r="H19" s="7">
        <v>8.5000000000000006E-2</v>
      </c>
      <c r="I19" s="7">
        <f t="shared" si="5"/>
        <v>2.9442234161525208E-2</v>
      </c>
      <c r="J19" s="20">
        <f t="shared" si="3"/>
        <v>7.8238593866866338E-2</v>
      </c>
      <c r="K19" s="7">
        <f t="shared" si="4"/>
        <v>-0.46373448619843277</v>
      </c>
      <c r="L19" s="9">
        <v>0</v>
      </c>
    </row>
    <row r="20" spans="1:12" x14ac:dyDescent="0.45">
      <c r="A20" s="3"/>
      <c r="B20">
        <f t="shared" si="6"/>
        <v>18</v>
      </c>
      <c r="C20" s="3">
        <v>30894</v>
      </c>
      <c r="D20" s="4">
        <v>474.8</v>
      </c>
      <c r="E20" s="7">
        <f t="shared" si="0"/>
        <v>0.12528220134770041</v>
      </c>
      <c r="F20" s="20">
        <f t="shared" si="1"/>
        <v>0.27737994945240096</v>
      </c>
      <c r="G20" s="7">
        <f t="shared" si="2"/>
        <v>0.71694092486291661</v>
      </c>
      <c r="H20" s="7">
        <v>0.1191</v>
      </c>
      <c r="I20" s="7">
        <f t="shared" si="5"/>
        <v>6.1822013477004084E-3</v>
      </c>
      <c r="J20" s="20">
        <f t="shared" si="3"/>
        <v>0.15827994945240098</v>
      </c>
      <c r="K20" s="7">
        <f t="shared" si="4"/>
        <v>0.59784092486291662</v>
      </c>
      <c r="L20" s="9">
        <v>0</v>
      </c>
    </row>
    <row r="21" spans="1:12" x14ac:dyDescent="0.45">
      <c r="A21" s="3"/>
      <c r="B21">
        <f t="shared" si="6"/>
        <v>19</v>
      </c>
      <c r="C21" s="3">
        <v>30986</v>
      </c>
      <c r="D21" s="4">
        <v>543.5</v>
      </c>
      <c r="E21" s="7">
        <f t="shared" si="0"/>
        <v>0.10950087280740584</v>
      </c>
      <c r="F21" s="20">
        <f t="shared" si="1"/>
        <v>0.23385464581416748</v>
      </c>
      <c r="G21" s="7">
        <f t="shared" si="2"/>
        <v>0.62564719662120982</v>
      </c>
      <c r="H21" s="7">
        <v>0.1038</v>
      </c>
      <c r="I21" s="7">
        <f t="shared" si="5"/>
        <v>5.7008728074058324E-3</v>
      </c>
      <c r="J21" s="20">
        <f t="shared" si="3"/>
        <v>0.13005464581416748</v>
      </c>
      <c r="K21" s="7">
        <f t="shared" si="4"/>
        <v>0.52184719662120982</v>
      </c>
      <c r="L21" s="9">
        <v>0</v>
      </c>
    </row>
    <row r="22" spans="1:12" x14ac:dyDescent="0.45">
      <c r="A22" s="3"/>
      <c r="B22">
        <f t="shared" si="6"/>
        <v>20</v>
      </c>
      <c r="C22" s="3">
        <v>31078</v>
      </c>
      <c r="D22" s="4">
        <v>613.70000000000005</v>
      </c>
      <c r="E22" s="7">
        <f t="shared" si="0"/>
        <v>9.2064179532560741E-2</v>
      </c>
      <c r="F22" s="20">
        <f t="shared" si="1"/>
        <v>0.13475639563304531</v>
      </c>
      <c r="G22" s="7">
        <f t="shared" si="2"/>
        <v>5.5884251024051146E-2</v>
      </c>
      <c r="H22" s="7">
        <v>0.1288</v>
      </c>
      <c r="I22" s="7">
        <f t="shared" si="5"/>
        <v>-3.6735820467439256E-2</v>
      </c>
      <c r="J22" s="20">
        <f t="shared" si="3"/>
        <v>5.9563956330453138E-3</v>
      </c>
      <c r="K22" s="7">
        <f t="shared" si="4"/>
        <v>-7.2915748975948852E-2</v>
      </c>
      <c r="L22" s="9">
        <v>0</v>
      </c>
    </row>
    <row r="23" spans="1:12" x14ac:dyDescent="0.45">
      <c r="A23" s="3"/>
      <c r="B23">
        <f t="shared" si="6"/>
        <v>21</v>
      </c>
      <c r="C23" s="3">
        <v>31167</v>
      </c>
      <c r="D23" s="4">
        <v>622.1</v>
      </c>
      <c r="E23" s="7">
        <f t="shared" si="0"/>
        <v>9.7599601694408733E-2</v>
      </c>
      <c r="F23" s="20">
        <f t="shared" si="1"/>
        <v>0.31232920752290627</v>
      </c>
      <c r="G23" s="7">
        <f t="shared" si="2"/>
        <v>-9.6595154859338783E-2</v>
      </c>
      <c r="H23" s="7">
        <v>0.12269999999999999</v>
      </c>
      <c r="I23" s="7">
        <f t="shared" si="5"/>
        <v>-2.5100398305591257E-2</v>
      </c>
      <c r="J23" s="20">
        <f t="shared" si="3"/>
        <v>0.1896292075229063</v>
      </c>
      <c r="K23" s="7">
        <f t="shared" si="4"/>
        <v>-0.21929515485933876</v>
      </c>
      <c r="L23" s="9">
        <v>0</v>
      </c>
    </row>
    <row r="24" spans="1:12" x14ac:dyDescent="0.45">
      <c r="A24" s="3"/>
      <c r="B24">
        <f t="shared" si="6"/>
        <v>22</v>
      </c>
      <c r="C24" s="3">
        <v>31259</v>
      </c>
      <c r="D24" s="4">
        <v>606.5</v>
      </c>
      <c r="E24" s="7">
        <f t="shared" si="0"/>
        <v>0.10876213044131311</v>
      </c>
      <c r="F24" s="20">
        <f t="shared" si="1"/>
        <v>0.27254740313272863</v>
      </c>
      <c r="G24" s="7">
        <f t="shared" si="2"/>
        <v>0.49462064068516476</v>
      </c>
      <c r="H24" s="7">
        <v>0.1116</v>
      </c>
      <c r="I24" s="7">
        <f t="shared" si="5"/>
        <v>-2.8378695586868952E-3</v>
      </c>
      <c r="J24" s="20">
        <f t="shared" si="3"/>
        <v>0.16094740313272862</v>
      </c>
      <c r="K24" s="7">
        <f t="shared" si="4"/>
        <v>0.38302064068516473</v>
      </c>
      <c r="L24" s="9">
        <v>0</v>
      </c>
    </row>
    <row r="25" spans="1:12" x14ac:dyDescent="0.45">
      <c r="A25" s="3"/>
      <c r="B25">
        <f t="shared" si="6"/>
        <v>23</v>
      </c>
      <c r="C25" s="3">
        <v>31351</v>
      </c>
      <c r="D25" s="4">
        <v>670.6</v>
      </c>
      <c r="E25" s="7">
        <f t="shared" si="0"/>
        <v>9.966666182692685E-2</v>
      </c>
      <c r="F25" s="20">
        <f t="shared" si="1"/>
        <v>0.20384730092454517</v>
      </c>
      <c r="G25" s="7">
        <f t="shared" si="2"/>
        <v>0.16300304928660125</v>
      </c>
      <c r="H25" s="7">
        <v>0.1133</v>
      </c>
      <c r="I25" s="7">
        <f t="shared" si="5"/>
        <v>-1.3633338173073148E-2</v>
      </c>
      <c r="J25" s="20">
        <f t="shared" si="3"/>
        <v>9.0547300924545174E-2</v>
      </c>
      <c r="K25" s="7">
        <f t="shared" si="4"/>
        <v>4.9703049286601256E-2</v>
      </c>
      <c r="L25" s="9">
        <v>0</v>
      </c>
    </row>
    <row r="26" spans="1:12" x14ac:dyDescent="0.45">
      <c r="A26" s="3"/>
      <c r="B26">
        <f t="shared" si="6"/>
        <v>24</v>
      </c>
      <c r="C26" s="3">
        <v>31443</v>
      </c>
      <c r="D26" s="4">
        <v>696.4</v>
      </c>
      <c r="E26" s="7">
        <f t="shared" si="0"/>
        <v>0.10215604340470663</v>
      </c>
      <c r="F26" s="20">
        <f t="shared" si="1"/>
        <v>0.29709936817920735</v>
      </c>
      <c r="G26" s="7">
        <f t="shared" si="2"/>
        <v>0.88876068575009759</v>
      </c>
      <c r="H26" s="7">
        <v>0.1234</v>
      </c>
      <c r="I26" s="7">
        <f t="shared" si="5"/>
        <v>-2.1243956595293365E-2</v>
      </c>
      <c r="J26" s="20">
        <f t="shared" si="3"/>
        <v>0.17369936817920734</v>
      </c>
      <c r="K26" s="7">
        <f t="shared" si="4"/>
        <v>0.76536068575009764</v>
      </c>
      <c r="L26" s="9">
        <v>0</v>
      </c>
    </row>
    <row r="27" spans="1:12" x14ac:dyDescent="0.45">
      <c r="A27" s="3"/>
      <c r="B27">
        <f t="shared" si="6"/>
        <v>25</v>
      </c>
      <c r="C27" s="3">
        <v>31532</v>
      </c>
      <c r="D27" s="4">
        <v>816.4</v>
      </c>
      <c r="E27" s="7">
        <f t="shared" si="0"/>
        <v>8.8973987592918746E-2</v>
      </c>
      <c r="F27" s="20">
        <f t="shared" si="1"/>
        <v>0.25379715825575699</v>
      </c>
      <c r="G27" s="7">
        <f t="shared" si="2"/>
        <v>-0.20125691238317656</v>
      </c>
      <c r="H27" s="7">
        <v>0.1038</v>
      </c>
      <c r="I27" s="7">
        <f t="shared" si="5"/>
        <v>-1.4826012407081257E-2</v>
      </c>
      <c r="J27" s="20">
        <f t="shared" si="3"/>
        <v>0.14999715825575699</v>
      </c>
      <c r="K27" s="7">
        <f t="shared" si="4"/>
        <v>-0.30505691238317656</v>
      </c>
      <c r="L27" s="9">
        <v>0</v>
      </c>
    </row>
    <row r="28" spans="1:12" x14ac:dyDescent="0.45">
      <c r="A28" s="3"/>
      <c r="B28">
        <f t="shared" si="6"/>
        <v>26</v>
      </c>
      <c r="C28" s="3">
        <v>31624</v>
      </c>
      <c r="D28" s="4">
        <v>771.8</v>
      </c>
      <c r="E28" s="7">
        <f t="shared" si="0"/>
        <v>9.0492279798328079E-2</v>
      </c>
      <c r="F28" s="20">
        <f t="shared" si="1"/>
        <v>0.55765742420316156</v>
      </c>
      <c r="G28" s="7">
        <f t="shared" si="2"/>
        <v>0.19707321388787524</v>
      </c>
      <c r="H28" s="7">
        <v>9.8000000000000004E-2</v>
      </c>
      <c r="I28" s="7">
        <f t="shared" si="5"/>
        <v>-7.5077202016719247E-3</v>
      </c>
      <c r="J28" s="20">
        <f t="shared" si="3"/>
        <v>0.45965742420316158</v>
      </c>
      <c r="K28" s="7">
        <f t="shared" si="4"/>
        <v>9.9073213887875239E-2</v>
      </c>
      <c r="L28" s="9">
        <v>0</v>
      </c>
    </row>
    <row r="29" spans="1:12" x14ac:dyDescent="0.45">
      <c r="A29" s="3"/>
      <c r="B29">
        <f t="shared" si="6"/>
        <v>27</v>
      </c>
      <c r="C29" s="3">
        <v>31716</v>
      </c>
      <c r="D29" s="4">
        <v>807.3</v>
      </c>
      <c r="E29" s="7">
        <f t="shared" si="0"/>
        <v>9.258030620172919E-2</v>
      </c>
      <c r="F29" s="20">
        <f t="shared" si="1"/>
        <v>9.9095751269664412E-2</v>
      </c>
      <c r="G29" s="7">
        <f t="shared" si="2"/>
        <v>0.56743027522320744</v>
      </c>
      <c r="H29" s="7">
        <v>0.1074</v>
      </c>
      <c r="I29" s="7">
        <f t="shared" si="5"/>
        <v>-1.4819693798270805E-2</v>
      </c>
      <c r="J29" s="20">
        <f t="shared" si="3"/>
        <v>-8.3042487303355839E-3</v>
      </c>
      <c r="K29" s="7">
        <f t="shared" si="4"/>
        <v>0.46003027522320744</v>
      </c>
      <c r="L29" s="9">
        <v>0</v>
      </c>
    </row>
    <row r="30" spans="1:12" x14ac:dyDescent="0.45">
      <c r="A30" s="3"/>
      <c r="B30">
        <f t="shared" si="6"/>
        <v>28</v>
      </c>
      <c r="C30" s="3">
        <v>31807</v>
      </c>
      <c r="D30" s="4">
        <v>903.3</v>
      </c>
      <c r="E30" s="7">
        <f t="shared" si="0"/>
        <v>8.7380468113568144E-2</v>
      </c>
      <c r="F30" s="20">
        <f t="shared" si="1"/>
        <v>1.3838149009188561E-2</v>
      </c>
      <c r="G30" s="7">
        <f t="shared" si="2"/>
        <v>0.64889525380409774</v>
      </c>
      <c r="H30" s="7">
        <v>0.1082</v>
      </c>
      <c r="I30" s="7">
        <f t="shared" si="5"/>
        <v>-2.0819531886431861E-2</v>
      </c>
      <c r="J30" s="20">
        <f t="shared" si="3"/>
        <v>-9.4361850990811444E-2</v>
      </c>
      <c r="K30" s="7">
        <f t="shared" si="4"/>
        <v>0.54069525380409778</v>
      </c>
      <c r="L30" s="9">
        <v>0</v>
      </c>
    </row>
    <row r="31" spans="1:12" x14ac:dyDescent="0.45">
      <c r="A31" s="3"/>
      <c r="B31">
        <f t="shared" si="6"/>
        <v>29</v>
      </c>
      <c r="C31" s="3">
        <v>31897</v>
      </c>
      <c r="D31" s="4">
        <v>1023.6</v>
      </c>
      <c r="E31" s="7">
        <f t="shared" si="0"/>
        <v>7.629881540841299E-2</v>
      </c>
      <c r="F31" s="20">
        <f t="shared" si="1"/>
        <v>-9.3200468933177016E-2</v>
      </c>
      <c r="G31" s="7">
        <f t="shared" si="2"/>
        <v>0.90276776627346278</v>
      </c>
      <c r="H31" s="7">
        <v>9.3000000000000013E-2</v>
      </c>
      <c r="I31" s="7">
        <f t="shared" si="5"/>
        <v>-1.6701184591587023E-2</v>
      </c>
      <c r="J31" s="20">
        <f t="shared" si="3"/>
        <v>-0.18620046893317704</v>
      </c>
      <c r="K31" s="7">
        <f t="shared" si="4"/>
        <v>0.80976776627346281</v>
      </c>
      <c r="L31" s="9">
        <v>0</v>
      </c>
    </row>
    <row r="32" spans="1:12" x14ac:dyDescent="0.45">
      <c r="A32" s="3"/>
      <c r="B32">
        <f t="shared" si="6"/>
        <v>30</v>
      </c>
      <c r="C32" s="3">
        <v>31989</v>
      </c>
      <c r="D32" s="4">
        <v>1202.2</v>
      </c>
      <c r="E32" s="7">
        <f t="shared" si="0"/>
        <v>6.6803375446403912E-2</v>
      </c>
      <c r="F32" s="20">
        <f t="shared" si="1"/>
        <v>-0.19713857927133582</v>
      </c>
      <c r="G32" s="7">
        <f t="shared" si="2"/>
        <v>-0.70326072481493007</v>
      </c>
      <c r="H32" s="7">
        <v>8.7400000000000005E-2</v>
      </c>
      <c r="I32" s="7">
        <f t="shared" si="5"/>
        <v>-2.0596624553596093E-2</v>
      </c>
      <c r="J32" s="20">
        <f t="shared" si="3"/>
        <v>-0.28453857927133586</v>
      </c>
      <c r="K32" s="7">
        <f t="shared" si="4"/>
        <v>-0.7906607248149301</v>
      </c>
      <c r="L32" s="9">
        <v>0</v>
      </c>
    </row>
    <row r="33" spans="1:12" x14ac:dyDescent="0.45">
      <c r="A33" s="3"/>
      <c r="B33">
        <f t="shared" si="6"/>
        <v>31</v>
      </c>
      <c r="C33" s="3">
        <v>32080</v>
      </c>
      <c r="D33" s="4">
        <v>887.3</v>
      </c>
      <c r="E33" s="7">
        <f t="shared" si="0"/>
        <v>9.9638234810133453E-2</v>
      </c>
      <c r="F33" s="20">
        <f t="shared" si="1"/>
        <v>8.8132536909726111E-2</v>
      </c>
      <c r="G33" s="7">
        <f t="shared" si="2"/>
        <v>0.13480340619157394</v>
      </c>
      <c r="H33" s="7">
        <v>9.11E-2</v>
      </c>
      <c r="I33" s="7">
        <f t="shared" si="5"/>
        <v>8.5382348101334521E-3</v>
      </c>
      <c r="J33" s="20">
        <f t="shared" si="3"/>
        <v>-2.9674630902738891E-3</v>
      </c>
      <c r="K33" s="7">
        <f t="shared" si="4"/>
        <v>4.3703406191573937E-2</v>
      </c>
      <c r="L33" s="9">
        <v>0</v>
      </c>
    </row>
    <row r="34" spans="1:12" x14ac:dyDescent="0.45">
      <c r="A34" s="3"/>
      <c r="B34">
        <f t="shared" si="6"/>
        <v>32</v>
      </c>
      <c r="C34" s="3">
        <v>32171</v>
      </c>
      <c r="D34" s="4">
        <v>915.8</v>
      </c>
      <c r="E34" s="7">
        <f t="shared" si="0"/>
        <v>0.1072520794153371</v>
      </c>
      <c r="F34" s="20">
        <f t="shared" si="1"/>
        <v>0.15199825289364499</v>
      </c>
      <c r="G34" s="7">
        <f t="shared" si="2"/>
        <v>5.5270261686604538E-2</v>
      </c>
      <c r="H34" s="7">
        <v>8.3499999999999991E-2</v>
      </c>
      <c r="I34" s="7">
        <f t="shared" si="5"/>
        <v>2.3752079415337107E-2</v>
      </c>
      <c r="J34" s="20">
        <f t="shared" si="3"/>
        <v>6.8498252893645001E-2</v>
      </c>
      <c r="K34" s="7">
        <f t="shared" si="4"/>
        <v>-2.8229738313395453E-2</v>
      </c>
      <c r="L34" s="9">
        <v>0</v>
      </c>
    </row>
    <row r="35" spans="1:12" x14ac:dyDescent="0.45">
      <c r="A35" s="3"/>
      <c r="B35">
        <f t="shared" si="6"/>
        <v>33</v>
      </c>
      <c r="C35" s="3">
        <v>32262</v>
      </c>
      <c r="D35" s="4">
        <v>928.2</v>
      </c>
      <c r="E35" s="7">
        <f t="shared" si="0"/>
        <v>0.11629900927458614</v>
      </c>
      <c r="F35" s="20">
        <f t="shared" ref="F35:F66" si="7">D39/D35-1</f>
        <v>0.17431588019823319</v>
      </c>
      <c r="G35" s="7">
        <f t="shared" ref="G35:G66" si="8">(1+((D36/D35)-1))^4-1</f>
        <v>0.16923820250397981</v>
      </c>
      <c r="H35" s="7">
        <v>7.9100000000000004E-2</v>
      </c>
      <c r="I35" s="7">
        <f t="shared" si="5"/>
        <v>3.7199009274586137E-2</v>
      </c>
      <c r="J35" s="20">
        <f t="shared" ref="J35:J66" si="9">F35-H35</f>
        <v>9.5215880198233183E-2</v>
      </c>
      <c r="K35" s="7">
        <f t="shared" ref="K35:K66" si="10">G35-H35</f>
        <v>9.0138202503979803E-2</v>
      </c>
      <c r="L35" s="9">
        <v>0</v>
      </c>
    </row>
    <row r="36" spans="1:12" x14ac:dyDescent="0.45">
      <c r="A36" s="3"/>
      <c r="B36">
        <f t="shared" si="6"/>
        <v>34</v>
      </c>
      <c r="C36" s="3">
        <v>32353</v>
      </c>
      <c r="D36" s="4">
        <v>965.2</v>
      </c>
      <c r="E36" s="7">
        <f t="shared" si="0"/>
        <v>0.10976124758905592</v>
      </c>
      <c r="F36" s="20">
        <f t="shared" si="7"/>
        <v>0.21560298383754661</v>
      </c>
      <c r="G36" s="7">
        <f t="shared" si="8"/>
        <v>1.2438454055918591E-3</v>
      </c>
      <c r="H36" s="7">
        <v>0.10150000000000001</v>
      </c>
      <c r="I36" s="7">
        <f t="shared" si="5"/>
        <v>8.2612475890559145E-3</v>
      </c>
      <c r="J36" s="20">
        <f t="shared" si="9"/>
        <v>0.11410298383754661</v>
      </c>
      <c r="K36" s="7">
        <f t="shared" si="10"/>
        <v>-0.10025615459440815</v>
      </c>
      <c r="L36" s="9">
        <v>0</v>
      </c>
    </row>
    <row r="37" spans="1:12" x14ac:dyDescent="0.45">
      <c r="A37" s="3"/>
      <c r="B37">
        <f t="shared" si="6"/>
        <v>35</v>
      </c>
      <c r="C37" s="3">
        <v>32447</v>
      </c>
      <c r="D37" s="4">
        <v>965.5</v>
      </c>
      <c r="E37" s="7">
        <f t="shared" si="0"/>
        <v>0.10002598578015265</v>
      </c>
      <c r="F37" s="20">
        <f t="shared" si="7"/>
        <v>0.1194199896426722</v>
      </c>
      <c r="G37" s="7">
        <f t="shared" si="8"/>
        <v>0.4256099769995465</v>
      </c>
      <c r="H37" s="7">
        <v>0.11630000000000001</v>
      </c>
      <c r="I37" s="7">
        <f t="shared" si="5"/>
        <v>-1.6274014219847366E-2</v>
      </c>
      <c r="J37" s="20">
        <f t="shared" si="9"/>
        <v>3.1199896426721829E-3</v>
      </c>
      <c r="K37" s="7">
        <f t="shared" si="10"/>
        <v>0.30930997699954649</v>
      </c>
      <c r="L37" s="9">
        <v>0</v>
      </c>
    </row>
    <row r="38" spans="1:12" x14ac:dyDescent="0.45">
      <c r="A38" s="3"/>
      <c r="B38">
        <f t="shared" si="6"/>
        <v>36</v>
      </c>
      <c r="C38" s="3">
        <v>32539</v>
      </c>
      <c r="D38" s="4">
        <v>1055</v>
      </c>
      <c r="E38" s="7">
        <f t="shared" si="0"/>
        <v>9.8362700722939733E-2</v>
      </c>
      <c r="F38" s="20">
        <f t="shared" si="7"/>
        <v>0.10635071090047399</v>
      </c>
      <c r="G38" s="7">
        <f t="shared" si="8"/>
        <v>0.13945231012947845</v>
      </c>
      <c r="H38" s="7">
        <v>0.12740000000000001</v>
      </c>
      <c r="I38" s="7">
        <f t="shared" si="5"/>
        <v>-2.903729927706028E-2</v>
      </c>
      <c r="J38" s="20">
        <f t="shared" si="9"/>
        <v>-2.1049289099526025E-2</v>
      </c>
      <c r="K38" s="7">
        <f t="shared" si="10"/>
        <v>1.2052310129478438E-2</v>
      </c>
      <c r="L38" s="9">
        <v>0</v>
      </c>
    </row>
    <row r="39" spans="1:12" x14ac:dyDescent="0.45">
      <c r="A39" s="3"/>
      <c r="B39">
        <f t="shared" si="6"/>
        <v>37</v>
      </c>
      <c r="C39" s="3">
        <v>32626</v>
      </c>
      <c r="D39" s="4">
        <v>1090</v>
      </c>
      <c r="E39" s="7">
        <f t="shared" si="0"/>
        <v>0.10758910214010542</v>
      </c>
      <c r="F39" s="20">
        <f t="shared" si="7"/>
        <v>-4.2935779816513753E-2</v>
      </c>
      <c r="G39" s="7">
        <f t="shared" si="8"/>
        <v>0.34254944978331858</v>
      </c>
      <c r="H39" s="7">
        <v>0.12520000000000001</v>
      </c>
      <c r="I39" s="7">
        <f t="shared" si="5"/>
        <v>-1.7610897859894586E-2</v>
      </c>
      <c r="J39" s="20">
        <f t="shared" si="9"/>
        <v>-0.16813577981651376</v>
      </c>
      <c r="K39" s="7">
        <f t="shared" si="10"/>
        <v>0.21734944978331858</v>
      </c>
      <c r="L39" s="9">
        <v>0</v>
      </c>
    </row>
    <row r="40" spans="1:12" x14ac:dyDescent="0.45">
      <c r="A40" s="3"/>
      <c r="B40">
        <f t="shared" si="6"/>
        <v>38</v>
      </c>
      <c r="C40" s="3">
        <v>32720</v>
      </c>
      <c r="D40" s="4">
        <v>1173.3</v>
      </c>
      <c r="E40" s="7">
        <f t="shared" si="0"/>
        <v>9.5654832566291592E-2</v>
      </c>
      <c r="F40" s="20">
        <f t="shared" si="7"/>
        <v>-2.2330179834654462E-2</v>
      </c>
      <c r="G40" s="7">
        <f t="shared" si="8"/>
        <v>-0.27997916877552909</v>
      </c>
      <c r="H40" s="7">
        <v>0.13619999999999999</v>
      </c>
      <c r="I40" s="7">
        <f t="shared" si="5"/>
        <v>-4.0545167433708396E-2</v>
      </c>
      <c r="J40" s="20">
        <f t="shared" si="9"/>
        <v>-0.15853017983465445</v>
      </c>
      <c r="K40" s="7">
        <f t="shared" si="10"/>
        <v>-0.41617916877552907</v>
      </c>
      <c r="L40" s="9">
        <v>0</v>
      </c>
    </row>
    <row r="41" spans="1:12" x14ac:dyDescent="0.45">
      <c r="A41" s="3"/>
      <c r="B41">
        <f t="shared" si="6"/>
        <v>39</v>
      </c>
      <c r="C41" s="3">
        <v>32812</v>
      </c>
      <c r="D41" s="4">
        <v>1080.8</v>
      </c>
      <c r="E41" s="7">
        <f t="shared" si="0"/>
        <v>0.10390273704736908</v>
      </c>
      <c r="F41" s="20">
        <f t="shared" si="7"/>
        <v>-8.1513693560325562E-2</v>
      </c>
      <c r="G41" s="7">
        <f t="shared" si="8"/>
        <v>0.36019060715901707</v>
      </c>
      <c r="H41" s="7">
        <v>0.14859999999999998</v>
      </c>
      <c r="I41" s="7">
        <f t="shared" si="5"/>
        <v>-4.4697262952630906E-2</v>
      </c>
      <c r="J41" s="20">
        <f t="shared" si="9"/>
        <v>-0.23011369356032554</v>
      </c>
      <c r="K41" s="7">
        <f t="shared" si="10"/>
        <v>0.21159060715901709</v>
      </c>
      <c r="L41" s="9">
        <v>0</v>
      </c>
    </row>
    <row r="42" spans="1:12" x14ac:dyDescent="0.45">
      <c r="A42" s="3"/>
      <c r="B42">
        <f t="shared" si="6"/>
        <v>40</v>
      </c>
      <c r="C42" s="3">
        <v>32904</v>
      </c>
      <c r="D42" s="4">
        <v>1167.2</v>
      </c>
      <c r="E42" s="7"/>
      <c r="F42" s="20">
        <f t="shared" si="7"/>
        <v>-0.11223440712817001</v>
      </c>
      <c r="G42" s="7">
        <f t="shared" si="8"/>
        <v>-0.36189933384680684</v>
      </c>
      <c r="H42" s="7">
        <v>0.14730000000000001</v>
      </c>
      <c r="I42" s="7">
        <f t="shared" si="5"/>
        <v>-0.14730000000000001</v>
      </c>
      <c r="J42" s="20">
        <f t="shared" si="9"/>
        <v>-0.25953440712817</v>
      </c>
      <c r="K42" s="7">
        <f t="shared" si="10"/>
        <v>-0.50919933384680682</v>
      </c>
      <c r="L42" s="9">
        <v>0</v>
      </c>
    </row>
    <row r="43" spans="1:12" x14ac:dyDescent="0.45">
      <c r="A43" s="3"/>
      <c r="B43">
        <f t="shared" si="6"/>
        <v>41</v>
      </c>
      <c r="C43" s="5">
        <v>32993</v>
      </c>
      <c r="D43" s="6">
        <v>1043.2</v>
      </c>
      <c r="E43" s="7"/>
      <c r="F43" s="20">
        <f t="shared" si="7"/>
        <v>0.15299079754601208</v>
      </c>
      <c r="G43" s="7">
        <f t="shared" si="8"/>
        <v>0.46195769491070515</v>
      </c>
      <c r="H43" s="7">
        <v>0.14730000000000001</v>
      </c>
      <c r="I43" s="7">
        <f t="shared" si="5"/>
        <v>-0.14730000000000001</v>
      </c>
      <c r="J43" s="20">
        <f t="shared" si="9"/>
        <v>5.6907975460120663E-3</v>
      </c>
      <c r="K43" s="7">
        <f t="shared" si="10"/>
        <v>0.31465769491070517</v>
      </c>
      <c r="L43" s="9">
        <v>0</v>
      </c>
    </row>
    <row r="44" spans="1:12" x14ac:dyDescent="0.45">
      <c r="A44" s="3"/>
      <c r="B44">
        <f t="shared" si="6"/>
        <v>42</v>
      </c>
      <c r="C44" s="3">
        <v>33085</v>
      </c>
      <c r="D44" s="4">
        <v>1147.0999999999999</v>
      </c>
      <c r="E44" s="7"/>
      <c r="F44" s="20">
        <f t="shared" si="7"/>
        <v>7.7412605701334014E-2</v>
      </c>
      <c r="G44" s="7">
        <f t="shared" si="8"/>
        <v>-0.43912385585881153</v>
      </c>
      <c r="H44" s="7">
        <v>0.14660000000000001</v>
      </c>
      <c r="I44" s="7">
        <f t="shared" si="5"/>
        <v>-0.14660000000000001</v>
      </c>
      <c r="J44" s="20">
        <f t="shared" si="9"/>
        <v>-6.9187394298665994E-2</v>
      </c>
      <c r="K44" s="7">
        <f t="shared" si="10"/>
        <v>-0.58572385585881159</v>
      </c>
      <c r="L44" s="9">
        <v>0</v>
      </c>
    </row>
    <row r="45" spans="1:12" x14ac:dyDescent="0.45">
      <c r="A45" s="3"/>
      <c r="B45">
        <f t="shared" si="6"/>
        <v>43</v>
      </c>
      <c r="C45" s="3">
        <v>33177</v>
      </c>
      <c r="D45" s="4">
        <v>992.7</v>
      </c>
      <c r="E45" s="7"/>
      <c r="F45" s="20">
        <f t="shared" si="7"/>
        <v>0.24770827037372811</v>
      </c>
      <c r="G45" s="7">
        <f t="shared" si="8"/>
        <v>0.18714089043815862</v>
      </c>
      <c r="H45" s="7">
        <v>0.13689999999999999</v>
      </c>
      <c r="I45" s="7">
        <f t="shared" si="5"/>
        <v>-0.13689999999999999</v>
      </c>
      <c r="J45" s="20">
        <f t="shared" si="9"/>
        <v>0.11080827037372812</v>
      </c>
      <c r="K45" s="7">
        <f t="shared" si="10"/>
        <v>5.0240890438158631E-2</v>
      </c>
      <c r="L45" s="9">
        <v>0</v>
      </c>
    </row>
    <row r="46" spans="1:12" x14ac:dyDescent="0.45">
      <c r="A46" s="3"/>
      <c r="B46">
        <f t="shared" si="6"/>
        <v>44</v>
      </c>
      <c r="C46" s="3">
        <v>33269</v>
      </c>
      <c r="D46" s="4">
        <v>1036.2</v>
      </c>
      <c r="E46" s="7"/>
      <c r="F46" s="20">
        <f t="shared" si="7"/>
        <v>0.18490638872804466</v>
      </c>
      <c r="G46" s="7">
        <f t="shared" si="8"/>
        <v>0.8155128448213913</v>
      </c>
      <c r="H46" s="7">
        <v>0.13669999999999999</v>
      </c>
      <c r="I46" s="7">
        <f t="shared" si="5"/>
        <v>-0.13669999999999999</v>
      </c>
      <c r="J46" s="20">
        <f t="shared" si="9"/>
        <v>4.8206388728044669E-2</v>
      </c>
      <c r="K46" s="7">
        <f t="shared" si="10"/>
        <v>0.67881284482139126</v>
      </c>
      <c r="L46" s="9">
        <v>0</v>
      </c>
    </row>
    <row r="47" spans="1:12" x14ac:dyDescent="0.45">
      <c r="A47" s="3"/>
      <c r="B47">
        <f t="shared" si="6"/>
        <v>45</v>
      </c>
      <c r="C47" s="3">
        <v>33358</v>
      </c>
      <c r="D47" s="4">
        <v>1202.8</v>
      </c>
      <c r="E47" s="7"/>
      <c r="F47" s="20">
        <f t="shared" si="7"/>
        <v>6.651147322913209E-2</v>
      </c>
      <c r="G47" s="7">
        <f t="shared" si="8"/>
        <v>0.11470423532387497</v>
      </c>
      <c r="H47" s="7">
        <v>0.115</v>
      </c>
      <c r="I47" s="7">
        <f t="shared" si="5"/>
        <v>-0.115</v>
      </c>
      <c r="J47" s="20">
        <f t="shared" si="9"/>
        <v>-4.8488526770867915E-2</v>
      </c>
      <c r="K47" s="7">
        <f t="shared" si="10"/>
        <v>-2.9576467612503488E-4</v>
      </c>
      <c r="L47" s="9">
        <v>0</v>
      </c>
    </row>
    <row r="48" spans="1:12" x14ac:dyDescent="0.45">
      <c r="A48" s="3"/>
      <c r="B48">
        <f t="shared" si="6"/>
        <v>46</v>
      </c>
      <c r="C48" s="3">
        <v>33450</v>
      </c>
      <c r="D48" s="4">
        <v>1235.9000000000001</v>
      </c>
      <c r="E48" s="7"/>
      <c r="F48" s="20">
        <f t="shared" si="7"/>
        <v>-7.5086981147342136E-2</v>
      </c>
      <c r="G48" s="7">
        <f t="shared" si="8"/>
        <v>8.7672487950514189E-3</v>
      </c>
      <c r="H48" s="7">
        <v>0.1079</v>
      </c>
      <c r="I48" s="7">
        <f t="shared" si="5"/>
        <v>-0.1079</v>
      </c>
      <c r="J48" s="20">
        <f t="shared" si="9"/>
        <v>-0.18298698114734213</v>
      </c>
      <c r="K48" s="7">
        <f t="shared" si="10"/>
        <v>-9.9132751204948577E-2</v>
      </c>
      <c r="L48" s="9">
        <v>0</v>
      </c>
    </row>
    <row r="49" spans="1:12" x14ac:dyDescent="0.45">
      <c r="A49" s="3"/>
      <c r="B49">
        <f t="shared" si="6"/>
        <v>47</v>
      </c>
      <c r="C49" s="3">
        <v>33542</v>
      </c>
      <c r="D49" s="4">
        <v>1238.5999999999999</v>
      </c>
      <c r="E49" s="7"/>
      <c r="F49" s="20">
        <f t="shared" si="7"/>
        <v>1.4613273050218201E-2</v>
      </c>
      <c r="G49" s="7">
        <f t="shared" si="8"/>
        <v>-3.4424553779039968E-2</v>
      </c>
      <c r="H49" s="7">
        <v>0.1024</v>
      </c>
      <c r="I49" s="7">
        <f t="shared" si="5"/>
        <v>-0.1024</v>
      </c>
      <c r="J49" s="20">
        <f t="shared" si="9"/>
        <v>-8.7786726949781804E-2</v>
      </c>
      <c r="K49" s="7">
        <f t="shared" si="10"/>
        <v>-0.13682455377903996</v>
      </c>
      <c r="L49" s="9">
        <v>0</v>
      </c>
    </row>
    <row r="50" spans="1:12" x14ac:dyDescent="0.45">
      <c r="A50" s="3"/>
      <c r="B50">
        <f t="shared" si="6"/>
        <v>48</v>
      </c>
      <c r="C50" s="3">
        <v>33634</v>
      </c>
      <c r="D50" s="4">
        <v>1227.8</v>
      </c>
      <c r="E50" s="7"/>
      <c r="F50" s="20">
        <f t="shared" si="7"/>
        <v>0.11117445838084383</v>
      </c>
      <c r="G50" s="7">
        <f t="shared" si="8"/>
        <v>0.19158571690717174</v>
      </c>
      <c r="H50" s="7">
        <v>0.1023</v>
      </c>
      <c r="I50" s="7">
        <f t="shared" si="5"/>
        <v>-0.1023</v>
      </c>
      <c r="J50" s="20">
        <f t="shared" si="9"/>
        <v>8.8744583808438304E-3</v>
      </c>
      <c r="K50" s="7">
        <f t="shared" si="10"/>
        <v>8.9285716907171742E-2</v>
      </c>
      <c r="L50" s="9">
        <v>15.504958677685952</v>
      </c>
    </row>
    <row r="51" spans="1:12" x14ac:dyDescent="0.45">
      <c r="A51" s="3"/>
      <c r="B51">
        <f t="shared" si="6"/>
        <v>49</v>
      </c>
      <c r="C51" s="3">
        <v>33724</v>
      </c>
      <c r="D51" s="4">
        <v>1282.8</v>
      </c>
      <c r="E51" s="7"/>
      <c r="F51" s="20">
        <f t="shared" si="7"/>
        <v>8.2709697536638815E-2</v>
      </c>
      <c r="G51" s="7">
        <f t="shared" si="8"/>
        <v>-0.36947676663803297</v>
      </c>
      <c r="H51" s="7">
        <v>0.10300000000000001</v>
      </c>
      <c r="I51" s="7">
        <f t="shared" si="5"/>
        <v>-0.10300000000000001</v>
      </c>
      <c r="J51" s="20">
        <f t="shared" si="9"/>
        <v>-2.0290302463361193E-2</v>
      </c>
      <c r="K51" s="7">
        <f t="shared" si="10"/>
        <v>-0.47247676663803295</v>
      </c>
      <c r="L51" s="9">
        <v>15.689256198347104</v>
      </c>
    </row>
    <row r="52" spans="1:12" x14ac:dyDescent="0.45">
      <c r="A52" s="3"/>
      <c r="B52">
        <f t="shared" si="6"/>
        <v>50</v>
      </c>
      <c r="C52" s="3">
        <v>33816</v>
      </c>
      <c r="D52" s="4">
        <v>1143.0999999999999</v>
      </c>
      <c r="E52" s="7"/>
      <c r="F52" s="20">
        <f t="shared" si="7"/>
        <v>0.26743067098241635</v>
      </c>
      <c r="G52" s="7">
        <f t="shared" si="8"/>
        <v>0.4607959674655564</v>
      </c>
      <c r="H52" s="7">
        <v>9.7200000000000009E-2</v>
      </c>
      <c r="I52" s="7">
        <f t="shared" si="5"/>
        <v>-9.7200000000000009E-2</v>
      </c>
      <c r="J52" s="20">
        <f t="shared" si="9"/>
        <v>0.17023067098241634</v>
      </c>
      <c r="K52" s="7">
        <f t="shared" si="10"/>
        <v>0.36359596746555639</v>
      </c>
      <c r="L52" s="9">
        <v>15.862892561983466</v>
      </c>
    </row>
    <row r="53" spans="1:12" x14ac:dyDescent="0.45">
      <c r="A53" s="3"/>
      <c r="B53">
        <f t="shared" si="6"/>
        <v>51</v>
      </c>
      <c r="C53" s="3">
        <v>33907</v>
      </c>
      <c r="D53" s="4">
        <v>1256.7</v>
      </c>
      <c r="E53" s="7"/>
      <c r="F53" s="20">
        <f t="shared" si="7"/>
        <v>0.24564335163523521</v>
      </c>
      <c r="G53" s="7">
        <f t="shared" si="8"/>
        <v>0.3890345754443143</v>
      </c>
      <c r="H53" s="7">
        <v>7.6499999999999999E-2</v>
      </c>
      <c r="I53" s="7">
        <f t="shared" si="5"/>
        <v>-7.6499999999999999E-2</v>
      </c>
      <c r="J53" s="20">
        <f t="shared" si="9"/>
        <v>0.1691433516352352</v>
      </c>
      <c r="K53" s="7">
        <f t="shared" si="10"/>
        <v>0.31253457544431429</v>
      </c>
      <c r="L53" s="9">
        <v>16.021157024793382</v>
      </c>
    </row>
    <row r="54" spans="1:12" x14ac:dyDescent="0.45">
      <c r="A54" s="3"/>
      <c r="B54">
        <f t="shared" si="6"/>
        <v>52</v>
      </c>
      <c r="C54" s="3">
        <v>33998</v>
      </c>
      <c r="D54" s="4">
        <v>1364.3</v>
      </c>
      <c r="E54" s="7"/>
      <c r="F54" s="20">
        <f t="shared" si="7"/>
        <v>0.27970387744630965</v>
      </c>
      <c r="G54" s="7">
        <f t="shared" si="8"/>
        <v>7.4099204942361663E-2</v>
      </c>
      <c r="H54" s="7">
        <v>5.74E-2</v>
      </c>
      <c r="I54" s="7">
        <f t="shared" si="5"/>
        <v>-5.74E-2</v>
      </c>
      <c r="J54" s="20">
        <f t="shared" si="9"/>
        <v>0.22230387744630964</v>
      </c>
      <c r="K54" s="7">
        <f t="shared" si="10"/>
        <v>1.6699204942361663E-2</v>
      </c>
      <c r="L54" s="9">
        <v>16.201157024793382</v>
      </c>
    </row>
    <row r="55" spans="1:12" x14ac:dyDescent="0.45">
      <c r="A55" s="3"/>
      <c r="B55">
        <f t="shared" si="6"/>
        <v>53</v>
      </c>
      <c r="C55" s="3">
        <v>34089</v>
      </c>
      <c r="D55" s="4">
        <v>1388.9</v>
      </c>
      <c r="E55" s="7"/>
      <c r="F55" s="20">
        <f t="shared" si="7"/>
        <v>0.13787889696882427</v>
      </c>
      <c r="G55" s="7">
        <f t="shared" si="8"/>
        <v>0.1839949160644625</v>
      </c>
      <c r="H55" s="8">
        <v>5.0599999999999999E-2</v>
      </c>
      <c r="I55" s="7">
        <f t="shared" si="5"/>
        <v>-5.0599999999999999E-2</v>
      </c>
      <c r="J55" s="20">
        <f t="shared" si="9"/>
        <v>8.7278896968824266E-2</v>
      </c>
      <c r="K55" s="7">
        <f t="shared" si="10"/>
        <v>0.13339491606446249</v>
      </c>
      <c r="L55" s="9">
        <v>16.387685950413214</v>
      </c>
    </row>
    <row r="56" spans="1:12" x14ac:dyDescent="0.45">
      <c r="A56" s="3"/>
      <c r="B56">
        <f t="shared" si="6"/>
        <v>54</v>
      </c>
      <c r="C56" s="3">
        <v>34180</v>
      </c>
      <c r="D56" s="4">
        <v>1448.8</v>
      </c>
      <c r="E56" s="7"/>
      <c r="F56" s="20">
        <f t="shared" si="7"/>
        <v>6.6882937603534032E-2</v>
      </c>
      <c r="G56" s="7">
        <f t="shared" si="8"/>
        <v>0.36291122591935809</v>
      </c>
      <c r="H56" s="8">
        <v>5.0599999999999999E-2</v>
      </c>
      <c r="I56" s="7">
        <f t="shared" si="5"/>
        <v>-5.0599999999999999E-2</v>
      </c>
      <c r="J56" s="20">
        <f t="shared" si="9"/>
        <v>1.6282937603534033E-2</v>
      </c>
      <c r="K56" s="7">
        <f t="shared" si="10"/>
        <v>0.31231122591935812</v>
      </c>
      <c r="L56" s="9">
        <v>16.545289256198338</v>
      </c>
    </row>
    <row r="57" spans="1:12" x14ac:dyDescent="0.45">
      <c r="A57" s="3"/>
      <c r="B57">
        <f t="shared" si="6"/>
        <v>55</v>
      </c>
      <c r="C57" s="3">
        <v>34271</v>
      </c>
      <c r="D57" s="4">
        <v>1565.4</v>
      </c>
      <c r="E57" s="7"/>
      <c r="F57" s="20">
        <f t="shared" si="7"/>
        <v>-1.8589497891912665E-2</v>
      </c>
      <c r="G57" s="7">
        <f t="shared" si="8"/>
        <v>0.54730575900944167</v>
      </c>
      <c r="H57" s="8">
        <v>5.0599999999999999E-2</v>
      </c>
      <c r="I57" s="7">
        <f t="shared" si="5"/>
        <v>-5.0599999999999999E-2</v>
      </c>
      <c r="J57" s="20">
        <f t="shared" si="9"/>
        <v>-6.9189497891912671E-2</v>
      </c>
      <c r="K57" s="7">
        <f t="shared" si="10"/>
        <v>0.49670575900944169</v>
      </c>
      <c r="L57" s="9">
        <v>16.735702479338833</v>
      </c>
    </row>
    <row r="58" spans="1:12" x14ac:dyDescent="0.45">
      <c r="A58" s="3"/>
      <c r="B58">
        <f t="shared" si="6"/>
        <v>56</v>
      </c>
      <c r="C58" s="3">
        <v>34365</v>
      </c>
      <c r="D58" s="4">
        <v>1745.9</v>
      </c>
      <c r="E58" s="7"/>
      <c r="F58" s="20">
        <f t="shared" si="7"/>
        <v>-0.15195601122630176</v>
      </c>
      <c r="G58" s="7">
        <f t="shared" si="8"/>
        <v>-0.32858564221111697</v>
      </c>
      <c r="H58" s="8">
        <v>5.0599999999999999E-2</v>
      </c>
      <c r="I58" s="7">
        <f t="shared" si="5"/>
        <v>-5.0599999999999999E-2</v>
      </c>
      <c r="J58" s="20">
        <f t="shared" si="9"/>
        <v>-0.20255601122630176</v>
      </c>
      <c r="K58" s="7">
        <f t="shared" si="10"/>
        <v>-0.37918564221111695</v>
      </c>
      <c r="L58" s="9">
        <v>16.948429752066112</v>
      </c>
    </row>
    <row r="59" spans="1:12" x14ac:dyDescent="0.45">
      <c r="A59" s="3"/>
      <c r="B59">
        <f t="shared" si="6"/>
        <v>57</v>
      </c>
      <c r="C59" s="3">
        <v>34453</v>
      </c>
      <c r="D59" s="4">
        <v>1580.4</v>
      </c>
      <c r="E59" s="7"/>
      <c r="F59" s="20">
        <f t="shared" si="7"/>
        <v>-1.075677043786416E-3</v>
      </c>
      <c r="G59" s="7">
        <f t="shared" si="8"/>
        <v>-8.4975455536259181E-2</v>
      </c>
      <c r="H59" s="7">
        <v>5.0599999999999999E-2</v>
      </c>
      <c r="I59" s="7">
        <f t="shared" si="5"/>
        <v>-5.0599999999999999E-2</v>
      </c>
      <c r="J59" s="20">
        <f t="shared" si="9"/>
        <v>-5.1675677043786415E-2</v>
      </c>
      <c r="K59" s="7">
        <f t="shared" si="10"/>
        <v>-0.13557545553625919</v>
      </c>
      <c r="L59" s="9">
        <v>17.129256198347104</v>
      </c>
    </row>
    <row r="60" spans="1:12" x14ac:dyDescent="0.45">
      <c r="A60" s="3"/>
      <c r="B60">
        <f t="shared" si="6"/>
        <v>58</v>
      </c>
      <c r="C60" s="3">
        <v>34544</v>
      </c>
      <c r="D60" s="4">
        <v>1545.7</v>
      </c>
      <c r="E60" s="7"/>
      <c r="F60" s="20">
        <f t="shared" si="7"/>
        <v>0.10176619007569387</v>
      </c>
      <c r="G60" s="7">
        <f t="shared" si="8"/>
        <v>-2.4104546953349293E-2</v>
      </c>
      <c r="H60" s="7">
        <v>5.62E-2</v>
      </c>
      <c r="I60" s="7">
        <f t="shared" si="5"/>
        <v>-5.62E-2</v>
      </c>
      <c r="J60" s="20">
        <f t="shared" si="9"/>
        <v>4.5566190075693874E-2</v>
      </c>
      <c r="K60" s="7">
        <f t="shared" si="10"/>
        <v>-8.0304546953349293E-2</v>
      </c>
      <c r="L60" s="9">
        <v>17.263553719008261</v>
      </c>
    </row>
    <row r="61" spans="1:12" x14ac:dyDescent="0.45">
      <c r="A61" s="3"/>
      <c r="B61">
        <f t="shared" si="6"/>
        <v>59</v>
      </c>
      <c r="C61" s="3">
        <v>34638</v>
      </c>
      <c r="D61" s="4">
        <v>1536.3</v>
      </c>
      <c r="E61" s="7"/>
      <c r="F61" s="20">
        <f t="shared" si="7"/>
        <v>0.1287508950074856</v>
      </c>
      <c r="G61" s="7">
        <f t="shared" si="8"/>
        <v>-0.1373257042905508</v>
      </c>
      <c r="H61" s="7">
        <v>5.5599999999999997E-2</v>
      </c>
      <c r="I61" s="7">
        <f t="shared" si="5"/>
        <v>-5.5599999999999997E-2</v>
      </c>
      <c r="J61" s="20">
        <f t="shared" si="9"/>
        <v>7.3150895007485603E-2</v>
      </c>
      <c r="K61" s="7">
        <f t="shared" si="10"/>
        <v>-0.19292570429055078</v>
      </c>
      <c r="L61" s="9">
        <v>17.404545454545449</v>
      </c>
    </row>
    <row r="62" spans="1:12" x14ac:dyDescent="0.45">
      <c r="A62" s="3"/>
      <c r="B62">
        <f t="shared" si="6"/>
        <v>60</v>
      </c>
      <c r="C62" s="3">
        <v>34730</v>
      </c>
      <c r="D62" s="4">
        <v>1480.6</v>
      </c>
      <c r="E62" s="7"/>
      <c r="F62" s="20">
        <f t="shared" si="7"/>
        <v>0.24409023368904514</v>
      </c>
      <c r="G62" s="7">
        <f t="shared" si="8"/>
        <v>0.29255030858728182</v>
      </c>
      <c r="H62" s="7">
        <v>6.3099999999999989E-2</v>
      </c>
      <c r="I62" s="7">
        <f t="shared" si="5"/>
        <v>-6.3099999999999989E-2</v>
      </c>
      <c r="J62" s="20">
        <f t="shared" si="9"/>
        <v>0.18099023368904515</v>
      </c>
      <c r="K62" s="7">
        <f t="shared" si="10"/>
        <v>0.22945030858728183</v>
      </c>
      <c r="L62" s="9">
        <v>17.503223140495862</v>
      </c>
    </row>
    <row r="63" spans="1:12" x14ac:dyDescent="0.45">
      <c r="A63" s="3"/>
      <c r="B63">
        <f t="shared" si="6"/>
        <v>61</v>
      </c>
      <c r="C63" s="3">
        <v>34817</v>
      </c>
      <c r="D63" s="4">
        <v>1578.7</v>
      </c>
      <c r="E63" s="7"/>
      <c r="F63" s="20">
        <f t="shared" si="7"/>
        <v>0.21277000063343254</v>
      </c>
      <c r="G63" s="7">
        <f t="shared" si="8"/>
        <v>0.35412936464498745</v>
      </c>
      <c r="H63" s="7">
        <v>6.5000000000000002E-2</v>
      </c>
      <c r="I63" s="7">
        <f t="shared" si="5"/>
        <v>-6.5000000000000002E-2</v>
      </c>
      <c r="J63" s="20">
        <f t="shared" si="9"/>
        <v>0.14777000063343254</v>
      </c>
      <c r="K63" s="7">
        <f t="shared" si="10"/>
        <v>0.28912936464498745</v>
      </c>
      <c r="L63" s="9">
        <v>17.573884297520657</v>
      </c>
    </row>
    <row r="64" spans="1:12" x14ac:dyDescent="0.45">
      <c r="A64" s="3"/>
      <c r="B64">
        <f t="shared" si="6"/>
        <v>62</v>
      </c>
      <c r="C64" s="3">
        <v>34911</v>
      </c>
      <c r="D64" s="4">
        <v>1703</v>
      </c>
      <c r="E64" s="7"/>
      <c r="F64" s="20">
        <f t="shared" si="7"/>
        <v>7.7745155607751082E-2</v>
      </c>
      <c r="G64" s="7">
        <f t="shared" si="8"/>
        <v>7.5073015391244891E-2</v>
      </c>
      <c r="H64" s="7">
        <v>6.7500000000000004E-2</v>
      </c>
      <c r="I64" s="7">
        <f t="shared" si="5"/>
        <v>-6.7500000000000004E-2</v>
      </c>
      <c r="J64" s="20">
        <f t="shared" si="9"/>
        <v>1.0245155607751077E-2</v>
      </c>
      <c r="K64" s="7">
        <f t="shared" si="10"/>
        <v>7.5730153912448861E-3</v>
      </c>
      <c r="L64" s="9">
        <v>17.682975206611566</v>
      </c>
    </row>
    <row r="65" spans="1:12" x14ac:dyDescent="0.45">
      <c r="A65" s="3"/>
      <c r="B65">
        <f t="shared" si="6"/>
        <v>63</v>
      </c>
      <c r="C65" s="3">
        <v>35003</v>
      </c>
      <c r="D65" s="4">
        <v>1734.1</v>
      </c>
      <c r="E65" s="7"/>
      <c r="F65" s="20">
        <f t="shared" si="7"/>
        <v>0.12848163312381078</v>
      </c>
      <c r="G65" s="7">
        <f t="shared" si="8"/>
        <v>0.27309833600532119</v>
      </c>
      <c r="H65" s="8">
        <v>6.2E-2</v>
      </c>
      <c r="I65" s="7">
        <f t="shared" si="5"/>
        <v>-6.2E-2</v>
      </c>
      <c r="J65" s="20">
        <f t="shared" si="9"/>
        <v>6.6481633123810779E-2</v>
      </c>
      <c r="K65" s="7">
        <f t="shared" si="10"/>
        <v>0.21109833600532119</v>
      </c>
      <c r="L65" s="9">
        <v>17.80330578512396</v>
      </c>
    </row>
    <row r="66" spans="1:12" x14ac:dyDescent="0.45">
      <c r="A66" s="3"/>
      <c r="B66">
        <f t="shared" si="6"/>
        <v>64</v>
      </c>
      <c r="C66" s="3">
        <v>35095</v>
      </c>
      <c r="D66" s="4">
        <v>1842</v>
      </c>
      <c r="E66" s="7"/>
      <c r="F66" s="20">
        <f t="shared" si="7"/>
        <v>0.1333333333333333</v>
      </c>
      <c r="G66" s="7">
        <f t="shared" si="8"/>
        <v>0.16722267256845869</v>
      </c>
      <c r="H66" s="7">
        <v>6.2E-2</v>
      </c>
      <c r="I66" s="7">
        <f t="shared" si="5"/>
        <v>-6.2E-2</v>
      </c>
      <c r="J66" s="20">
        <f t="shared" si="9"/>
        <v>7.1333333333333304E-2</v>
      </c>
      <c r="K66" s="7">
        <f t="shared" si="10"/>
        <v>0.10522267256845869</v>
      </c>
      <c r="L66" s="9">
        <v>17.910578512396693</v>
      </c>
    </row>
    <row r="67" spans="1:12" x14ac:dyDescent="0.45">
      <c r="A67" s="3"/>
      <c r="B67">
        <f t="shared" si="6"/>
        <v>65</v>
      </c>
      <c r="C67" s="3">
        <v>35185</v>
      </c>
      <c r="D67" s="4">
        <v>1914.6</v>
      </c>
      <c r="E67" s="7"/>
      <c r="F67" s="20">
        <f t="shared" ref="F67:F98" si="11">D71/D67-1</f>
        <v>0.11527211950276839</v>
      </c>
      <c r="G67" s="7">
        <f t="shared" ref="G67:G80" si="12">(1+((D68/D67)-1))^4-1</f>
        <v>-0.15547853741432671</v>
      </c>
      <c r="H67" s="7">
        <v>5.9000000000000004E-2</v>
      </c>
      <c r="I67" s="7">
        <f t="shared" si="5"/>
        <v>-5.9000000000000004E-2</v>
      </c>
      <c r="J67" s="20">
        <f t="shared" ref="J67:J81" si="13">F67-H67</f>
        <v>5.6272119502768385E-2</v>
      </c>
      <c r="K67" s="7">
        <f t="shared" ref="K67:K81" si="14">G67-H67</f>
        <v>-0.21447853741432671</v>
      </c>
      <c r="L67" s="9">
        <v>17.978677685950409</v>
      </c>
    </row>
    <row r="68" spans="1:12" x14ac:dyDescent="0.45">
      <c r="A68" s="3"/>
      <c r="B68">
        <f t="shared" si="6"/>
        <v>66</v>
      </c>
      <c r="C68" s="3">
        <v>35277</v>
      </c>
      <c r="D68" s="4">
        <v>1835.4</v>
      </c>
      <c r="E68" s="7"/>
      <c r="F68" s="20">
        <f t="shared" si="11"/>
        <v>0.25051759834368514</v>
      </c>
      <c r="G68" s="7">
        <f t="shared" si="12"/>
        <v>0.29226512360940382</v>
      </c>
      <c r="H68" s="7">
        <v>5.8099999999999999E-2</v>
      </c>
      <c r="I68" s="7">
        <f t="shared" ref="I68:I81" si="15">E68-H68</f>
        <v>-5.8099999999999999E-2</v>
      </c>
      <c r="J68" s="20">
        <f t="shared" si="13"/>
        <v>0.19241759834368516</v>
      </c>
      <c r="K68" s="7">
        <f t="shared" si="14"/>
        <v>0.23416512360940384</v>
      </c>
      <c r="L68" s="9">
        <v>18.025537190082641</v>
      </c>
    </row>
    <row r="69" spans="1:12" x14ac:dyDescent="0.45">
      <c r="A69" s="3"/>
      <c r="B69">
        <f t="shared" ref="B69:B81" si="16">B68+1</f>
        <v>67</v>
      </c>
      <c r="C69" s="3">
        <v>35369</v>
      </c>
      <c r="D69" s="4">
        <v>1956.9</v>
      </c>
      <c r="E69" s="7"/>
      <c r="F69" s="20">
        <f t="shared" si="11"/>
        <v>0.17219581991925992</v>
      </c>
      <c r="G69" s="7">
        <f t="shared" si="12"/>
        <v>0.29513374679430115</v>
      </c>
      <c r="H69" s="7">
        <v>6.0599999999999994E-2</v>
      </c>
      <c r="I69" s="7">
        <f t="shared" si="15"/>
        <v>-6.0599999999999994E-2</v>
      </c>
      <c r="J69" s="20">
        <f t="shared" si="13"/>
        <v>0.11159581991925993</v>
      </c>
      <c r="K69" s="7">
        <f t="shared" si="14"/>
        <v>0.23453374679430117</v>
      </c>
      <c r="L69" s="9">
        <v>18.110413223140494</v>
      </c>
    </row>
    <row r="70" spans="1:12" x14ac:dyDescent="0.45">
      <c r="A70" s="3"/>
      <c r="B70">
        <f t="shared" si="16"/>
        <v>68</v>
      </c>
      <c r="C70" s="3">
        <v>35461</v>
      </c>
      <c r="D70" s="4">
        <v>2087.6</v>
      </c>
      <c r="E70" s="7"/>
      <c r="F70" s="20">
        <f t="shared" si="11"/>
        <v>0.21511783866641121</v>
      </c>
      <c r="G70" s="7">
        <f t="shared" si="12"/>
        <v>9.45773258703273E-2</v>
      </c>
      <c r="H70" s="7">
        <v>6.1200000000000004E-2</v>
      </c>
      <c r="I70" s="7">
        <f t="shared" si="15"/>
        <v>-6.1200000000000004E-2</v>
      </c>
      <c r="J70" s="20">
        <f t="shared" si="13"/>
        <v>0.15391783866641121</v>
      </c>
      <c r="K70" s="7">
        <f t="shared" si="14"/>
        <v>3.3377325870327296E-2</v>
      </c>
      <c r="L70" s="9">
        <v>18.204462809917352</v>
      </c>
    </row>
    <row r="71" spans="1:12" x14ac:dyDescent="0.45">
      <c r="A71" s="3"/>
      <c r="B71">
        <f t="shared" si="16"/>
        <v>69</v>
      </c>
      <c r="C71" s="3">
        <v>35550</v>
      </c>
      <c r="D71" s="4">
        <v>2135.3000000000002</v>
      </c>
      <c r="E71" s="7"/>
      <c r="F71" s="20">
        <f t="shared" si="11"/>
        <v>0.30613496932515316</v>
      </c>
      <c r="G71" s="7">
        <f t="shared" si="12"/>
        <v>0.33489326135316655</v>
      </c>
      <c r="H71" s="7">
        <v>6.1799999999999994E-2</v>
      </c>
      <c r="I71" s="7">
        <f t="shared" si="15"/>
        <v>-6.1799999999999994E-2</v>
      </c>
      <c r="J71" s="20">
        <f t="shared" si="13"/>
        <v>0.24433496932515317</v>
      </c>
      <c r="K71" s="7">
        <f t="shared" si="14"/>
        <v>0.27309326135316658</v>
      </c>
      <c r="L71" s="9">
        <v>18.244297520661156</v>
      </c>
    </row>
    <row r="72" spans="1:12" x14ac:dyDescent="0.45">
      <c r="A72" s="3"/>
      <c r="B72">
        <f t="shared" si="16"/>
        <v>70</v>
      </c>
      <c r="C72" s="3">
        <v>35642</v>
      </c>
      <c r="D72" s="4">
        <v>2295.1999999999998</v>
      </c>
      <c r="E72" s="7"/>
      <c r="F72" s="20">
        <f t="shared" si="11"/>
        <v>0.19149529452770997</v>
      </c>
      <c r="G72" s="7">
        <f t="shared" si="12"/>
        <v>-2.3158668586333864E-3</v>
      </c>
      <c r="H72" s="7">
        <v>6.7930000000000004E-2</v>
      </c>
      <c r="I72" s="7">
        <f t="shared" si="15"/>
        <v>-6.7930000000000004E-2</v>
      </c>
      <c r="J72" s="20">
        <f t="shared" si="13"/>
        <v>0.12356529452770997</v>
      </c>
      <c r="K72" s="7">
        <f t="shared" si="14"/>
        <v>-7.0245866858633391E-2</v>
      </c>
      <c r="L72" s="9">
        <v>18.272727272727277</v>
      </c>
    </row>
    <row r="73" spans="1:12" x14ac:dyDescent="0.45">
      <c r="A73" s="3"/>
      <c r="B73">
        <f t="shared" si="16"/>
        <v>71</v>
      </c>
      <c r="C73" s="3">
        <v>35734</v>
      </c>
      <c r="D73" s="4">
        <v>2293.87</v>
      </c>
      <c r="E73" s="7"/>
      <c r="F73" s="20">
        <f t="shared" si="11"/>
        <v>9.1975569670469604E-2</v>
      </c>
      <c r="G73" s="7">
        <f t="shared" si="12"/>
        <v>0.49550384124389324</v>
      </c>
      <c r="H73" s="7">
        <v>7.0449999999999999E-2</v>
      </c>
      <c r="I73" s="7">
        <f t="shared" si="15"/>
        <v>-7.0449999999999999E-2</v>
      </c>
      <c r="J73" s="20">
        <f t="shared" si="13"/>
        <v>2.1525569670469605E-2</v>
      </c>
      <c r="K73" s="7">
        <f t="shared" si="14"/>
        <v>0.42505384124389323</v>
      </c>
      <c r="L73" s="9">
        <v>18.286033057851242</v>
      </c>
    </row>
    <row r="74" spans="1:12" x14ac:dyDescent="0.45">
      <c r="A74" s="3"/>
      <c r="B74">
        <f t="shared" si="16"/>
        <v>72</v>
      </c>
      <c r="C74" s="3">
        <v>35825</v>
      </c>
      <c r="D74" s="4">
        <v>2536.6799999999998</v>
      </c>
      <c r="E74" s="7"/>
      <c r="F74" s="20">
        <f t="shared" si="11"/>
        <v>6.2782850024441395E-2</v>
      </c>
      <c r="G74" s="7">
        <f t="shared" si="12"/>
        <v>0.46125190102850744</v>
      </c>
      <c r="H74" s="7">
        <v>7.288E-2</v>
      </c>
      <c r="I74" s="7">
        <f t="shared" si="15"/>
        <v>-7.288E-2</v>
      </c>
      <c r="J74" s="20">
        <f t="shared" si="13"/>
        <v>-1.0097149975558606E-2</v>
      </c>
      <c r="K74" s="7">
        <f t="shared" si="14"/>
        <v>0.38837190102850744</v>
      </c>
      <c r="L74" s="9">
        <v>18.458512396694214</v>
      </c>
    </row>
    <row r="75" spans="1:12" x14ac:dyDescent="0.45">
      <c r="A75" s="3"/>
      <c r="B75">
        <f t="shared" si="16"/>
        <v>73</v>
      </c>
      <c r="C75" s="3">
        <v>35915</v>
      </c>
      <c r="D75" s="4">
        <v>2788.99</v>
      </c>
      <c r="E75" s="7"/>
      <c r="F75" s="20">
        <f t="shared" si="11"/>
        <v>8.5841110939802734E-2</v>
      </c>
      <c r="G75" s="7">
        <f t="shared" si="12"/>
        <v>-7.559212017913497E-2</v>
      </c>
      <c r="H75" s="7">
        <v>7.2929999999999995E-2</v>
      </c>
      <c r="I75" s="7">
        <f t="shared" si="15"/>
        <v>-7.2929999999999995E-2</v>
      </c>
      <c r="J75" s="20">
        <f t="shared" si="13"/>
        <v>1.2911110939802739E-2</v>
      </c>
      <c r="K75" s="7">
        <f t="shared" si="14"/>
        <v>-0.14852212017913496</v>
      </c>
      <c r="L75" s="9">
        <v>18.712809917355372</v>
      </c>
    </row>
    <row r="76" spans="1:12" x14ac:dyDescent="0.45">
      <c r="A76" s="3"/>
      <c r="B76">
        <f t="shared" si="16"/>
        <v>74</v>
      </c>
      <c r="C76" s="3">
        <v>36007</v>
      </c>
      <c r="D76" s="4">
        <v>2734.72</v>
      </c>
      <c r="E76" s="7"/>
      <c r="F76" s="20">
        <f t="shared" si="11"/>
        <v>6.9630528902410616E-2</v>
      </c>
      <c r="G76" s="7">
        <f t="shared" si="12"/>
        <v>-0.29615759619541859</v>
      </c>
      <c r="H76" s="7">
        <v>7.4900000000000008E-2</v>
      </c>
      <c r="I76" s="7">
        <f t="shared" si="15"/>
        <v>-7.4900000000000008E-2</v>
      </c>
      <c r="J76" s="20">
        <f t="shared" si="13"/>
        <v>-5.2694710975893927E-3</v>
      </c>
      <c r="K76" s="7">
        <f t="shared" si="14"/>
        <v>-0.37105759619541862</v>
      </c>
      <c r="L76" s="9">
        <v>18.957933884297525</v>
      </c>
    </row>
    <row r="77" spans="1:12" x14ac:dyDescent="0.45">
      <c r="A77" s="3"/>
      <c r="B77">
        <f t="shared" si="16"/>
        <v>75</v>
      </c>
      <c r="C77" s="3">
        <v>36098</v>
      </c>
      <c r="D77" s="4">
        <v>2504.85</v>
      </c>
      <c r="E77" s="7"/>
      <c r="F77" s="20">
        <f t="shared" si="11"/>
        <v>0.15950256502385374</v>
      </c>
      <c r="G77" s="7">
        <f t="shared" si="12"/>
        <v>0.34188097238969828</v>
      </c>
      <c r="H77" s="7">
        <v>7.0250000000000007E-2</v>
      </c>
      <c r="I77" s="7">
        <f t="shared" si="15"/>
        <v>-7.0250000000000007E-2</v>
      </c>
      <c r="J77" s="20">
        <f t="shared" si="13"/>
        <v>8.925256502385373E-2</v>
      </c>
      <c r="K77" s="7">
        <f t="shared" si="14"/>
        <v>0.27163097238969824</v>
      </c>
      <c r="L77" s="9">
        <v>19.160495867768596</v>
      </c>
    </row>
    <row r="78" spans="1:12" x14ac:dyDescent="0.45">
      <c r="A78" s="3"/>
      <c r="B78">
        <f t="shared" si="16"/>
        <v>76</v>
      </c>
      <c r="C78" s="3">
        <v>36189</v>
      </c>
      <c r="D78" s="4">
        <v>2695.94</v>
      </c>
      <c r="E78" s="7"/>
      <c r="F78" s="20"/>
      <c r="G78" s="7">
        <f t="shared" si="12"/>
        <v>0.59225294292749298</v>
      </c>
      <c r="H78" s="7">
        <v>5.7849999999999999E-2</v>
      </c>
      <c r="I78" s="7">
        <f t="shared" si="15"/>
        <v>-5.7849999999999999E-2</v>
      </c>
      <c r="J78" s="20">
        <f t="shared" si="13"/>
        <v>-5.7849999999999999E-2</v>
      </c>
      <c r="K78" s="7">
        <f t="shared" si="14"/>
        <v>0.53440294292749302</v>
      </c>
      <c r="L78" s="9">
        <v>19.409834710743805</v>
      </c>
    </row>
    <row r="79" spans="1:12" x14ac:dyDescent="0.45">
      <c r="A79" s="3"/>
      <c r="B79">
        <f t="shared" si="16"/>
        <v>77</v>
      </c>
      <c r="C79" s="3">
        <v>36280</v>
      </c>
      <c r="D79" s="4">
        <v>3028.4</v>
      </c>
      <c r="E79" s="7"/>
      <c r="F79" s="20"/>
      <c r="G79" s="7">
        <f t="shared" si="12"/>
        <v>-0.12957034928633815</v>
      </c>
      <c r="H79" s="7">
        <v>5.1409999999999997E-2</v>
      </c>
      <c r="I79" s="7">
        <f t="shared" si="15"/>
        <v>-5.1409999999999997E-2</v>
      </c>
      <c r="J79" s="20">
        <f t="shared" si="13"/>
        <v>-5.1409999999999997E-2</v>
      </c>
      <c r="K79" s="7">
        <f t="shared" si="14"/>
        <v>-0.18098034928633816</v>
      </c>
      <c r="L79" s="9">
        <v>19.672892561983474</v>
      </c>
    </row>
    <row r="80" spans="1:12" x14ac:dyDescent="0.45">
      <c r="A80" s="3"/>
      <c r="B80">
        <f t="shared" si="16"/>
        <v>78</v>
      </c>
      <c r="C80" s="3">
        <v>36371</v>
      </c>
      <c r="D80" s="4">
        <v>2925.14</v>
      </c>
      <c r="E80" s="7"/>
      <c r="F80" s="20"/>
      <c r="G80" s="7">
        <f t="shared" si="12"/>
        <v>-2.8087599533127339E-2</v>
      </c>
      <c r="H80" s="7">
        <v>4.8789999999999993E-2</v>
      </c>
      <c r="I80" s="7">
        <f t="shared" si="15"/>
        <v>-4.8789999999999993E-2</v>
      </c>
      <c r="J80" s="20">
        <f t="shared" si="13"/>
        <v>-4.8789999999999993E-2</v>
      </c>
      <c r="K80" s="7">
        <f t="shared" si="14"/>
        <v>-7.6877599533127339E-2</v>
      </c>
      <c r="L80" s="9">
        <v>19.938842975206619</v>
      </c>
    </row>
    <row r="81" spans="1:12" x14ac:dyDescent="0.45">
      <c r="A81" s="3"/>
      <c r="B81">
        <f t="shared" si="16"/>
        <v>79</v>
      </c>
      <c r="C81" s="3">
        <v>36462</v>
      </c>
      <c r="D81" s="4">
        <v>2904.38</v>
      </c>
      <c r="E81" s="7"/>
      <c r="F81" s="20"/>
      <c r="G81" s="7"/>
      <c r="H81" s="7">
        <v>5.3099999999999994E-2</v>
      </c>
      <c r="I81" s="7">
        <f t="shared" si="15"/>
        <v>-5.3099999999999994E-2</v>
      </c>
      <c r="J81" s="20">
        <f t="shared" si="13"/>
        <v>-5.3099999999999994E-2</v>
      </c>
      <c r="K81" s="7">
        <f t="shared" si="14"/>
        <v>-5.3099999999999994E-2</v>
      </c>
      <c r="L81" s="9">
        <v>20.157190082644636</v>
      </c>
    </row>
  </sheetData>
  <autoFilter ref="B2:H81" xr:uid="{B699AD12-D81D-49D3-BC1E-D268ED4AA2D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1CFC-C783-4743-B87A-4B2095F8E560}">
  <dimension ref="B2:P517"/>
  <sheetViews>
    <sheetView zoomScale="80" zoomScaleNormal="80" workbookViewId="0"/>
  </sheetViews>
  <sheetFormatPr defaultRowHeight="14.25" x14ac:dyDescent="0.45"/>
  <cols>
    <col min="2" max="2" width="9.3984375" bestFit="1" customWidth="1"/>
    <col min="4" max="4" width="9.3984375" bestFit="1" customWidth="1"/>
    <col min="5" max="5" width="23.796875" bestFit="1" customWidth="1"/>
    <col min="6" max="9" width="21.53125" customWidth="1"/>
    <col min="10" max="10" width="11.59765625" bestFit="1" customWidth="1"/>
  </cols>
  <sheetData>
    <row r="2" spans="2:16" x14ac:dyDescent="0.45">
      <c r="C2" s="1" t="s">
        <v>0</v>
      </c>
      <c r="D2" s="1" t="s">
        <v>1</v>
      </c>
      <c r="E2" s="2" t="s">
        <v>2</v>
      </c>
      <c r="F2" s="1" t="s">
        <v>3</v>
      </c>
      <c r="G2" s="1" t="s">
        <v>15</v>
      </c>
      <c r="H2" s="1" t="s">
        <v>16</v>
      </c>
      <c r="I2" s="1" t="s">
        <v>25</v>
      </c>
      <c r="J2" s="1" t="s">
        <v>7</v>
      </c>
      <c r="K2" s="1" t="s">
        <v>21</v>
      </c>
      <c r="M2" s="1" t="s">
        <v>22</v>
      </c>
    </row>
    <row r="3" spans="2:16" x14ac:dyDescent="0.45">
      <c r="B3" s="3"/>
      <c r="C3">
        <v>1</v>
      </c>
      <c r="D3" s="3">
        <v>29280</v>
      </c>
      <c r="E3" s="4">
        <v>263.8</v>
      </c>
      <c r="F3" s="7">
        <f t="shared" ref="F3:F66" si="0">(E123/E3)^(1/10)-1</f>
        <v>0.15580193489445215</v>
      </c>
      <c r="G3" s="20">
        <f t="shared" ref="G3:G66" si="1">E15/E3-1</f>
        <v>0.1531463229719483</v>
      </c>
      <c r="H3" s="23">
        <f t="shared" ref="H3:H66" si="2">(1+((E6/E3)-1))^4-1</f>
        <v>-0.27287350287620737</v>
      </c>
      <c r="I3" s="23">
        <f t="shared" ref="I3:I66" si="3">(1+((E4/E3)-1))^12-1</f>
        <v>-0.67196811057458083</v>
      </c>
      <c r="J3" s="7"/>
      <c r="N3" t="s">
        <v>23</v>
      </c>
      <c r="O3" t="s">
        <v>24</v>
      </c>
      <c r="P3" t="s">
        <v>26</v>
      </c>
    </row>
    <row r="4" spans="2:16" x14ac:dyDescent="0.45">
      <c r="B4" s="3"/>
      <c r="C4">
        <f t="shared" ref="C4:C67" si="4">C3+1</f>
        <v>2</v>
      </c>
      <c r="D4" s="3">
        <v>29311</v>
      </c>
      <c r="E4" s="4">
        <v>240.4</v>
      </c>
      <c r="F4" s="7">
        <f t="shared" si="0"/>
        <v>0.16581635918221949</v>
      </c>
      <c r="G4" s="20">
        <f t="shared" si="1"/>
        <v>0.28826955074875205</v>
      </c>
      <c r="H4" s="23">
        <f t="shared" si="2"/>
        <v>0.57941851489455187</v>
      </c>
      <c r="I4" s="23">
        <f t="shared" si="3"/>
        <v>0.5618274068939928</v>
      </c>
      <c r="J4" s="7"/>
      <c r="M4" t="s">
        <v>27</v>
      </c>
      <c r="N4" s="16" t="s">
        <v>30</v>
      </c>
      <c r="O4" s="16"/>
      <c r="P4" s="16"/>
    </row>
    <row r="5" spans="2:16" x14ac:dyDescent="0.45">
      <c r="B5" s="3"/>
      <c r="C5">
        <f t="shared" si="4"/>
        <v>3</v>
      </c>
      <c r="D5" s="3">
        <v>29341</v>
      </c>
      <c r="E5" s="4">
        <v>249.5</v>
      </c>
      <c r="F5" s="7">
        <f t="shared" si="0"/>
        <v>0.15379779019523832</v>
      </c>
      <c r="G5" s="20">
        <f t="shared" si="1"/>
        <v>0.33106212424849701</v>
      </c>
      <c r="H5" s="23">
        <f t="shared" si="2"/>
        <v>0.63893342600765379</v>
      </c>
      <c r="I5" s="23">
        <f t="shared" si="3"/>
        <v>-0.2496207640160012</v>
      </c>
      <c r="J5" s="7"/>
      <c r="K5" s="4"/>
      <c r="M5" t="s">
        <v>28</v>
      </c>
      <c r="N5" s="16"/>
      <c r="O5" s="16"/>
      <c r="P5" s="16"/>
    </row>
    <row r="6" spans="2:16" x14ac:dyDescent="0.45">
      <c r="B6" s="3"/>
      <c r="C6">
        <f t="shared" si="4"/>
        <v>4</v>
      </c>
      <c r="D6" s="3">
        <v>29371</v>
      </c>
      <c r="E6" s="4">
        <v>243.6</v>
      </c>
      <c r="F6" s="7">
        <f t="shared" si="0"/>
        <v>0.16831614590441357</v>
      </c>
      <c r="G6" s="20">
        <f t="shared" si="1"/>
        <v>0.29556650246305427</v>
      </c>
      <c r="H6" s="23">
        <f t="shared" si="2"/>
        <v>0.80869222951896802</v>
      </c>
      <c r="I6" s="23">
        <f t="shared" si="3"/>
        <v>2.3618460883837487</v>
      </c>
      <c r="M6" t="s">
        <v>29</v>
      </c>
      <c r="N6" s="16"/>
      <c r="O6" s="16"/>
      <c r="P6" s="16"/>
    </row>
    <row r="7" spans="2:16" x14ac:dyDescent="0.45">
      <c r="B7" s="3"/>
      <c r="C7">
        <f t="shared" si="4"/>
        <v>5</v>
      </c>
      <c r="D7" s="3">
        <v>29402</v>
      </c>
      <c r="E7" s="4">
        <v>269.5</v>
      </c>
      <c r="F7" s="7">
        <f t="shared" si="0"/>
        <v>0.15827301217519518</v>
      </c>
      <c r="G7" s="20">
        <f t="shared" si="1"/>
        <v>0.18961038961038978</v>
      </c>
      <c r="H7" s="23">
        <f t="shared" si="2"/>
        <v>0.34633478039063093</v>
      </c>
      <c r="I7" s="23">
        <f t="shared" si="3"/>
        <v>0.74512003093470436</v>
      </c>
    </row>
    <row r="8" spans="2:16" x14ac:dyDescent="0.45">
      <c r="B8" s="3"/>
      <c r="C8">
        <f t="shared" si="4"/>
        <v>6</v>
      </c>
      <c r="D8" s="3">
        <v>29433</v>
      </c>
      <c r="E8" s="4">
        <v>282.3</v>
      </c>
      <c r="F8" s="7">
        <f t="shared" si="0"/>
        <v>0.15050640336659282</v>
      </c>
      <c r="G8" s="20">
        <f t="shared" si="1"/>
        <v>0.1314204746723342</v>
      </c>
      <c r="H8" s="23">
        <f t="shared" si="2"/>
        <v>0.38594014487198791</v>
      </c>
      <c r="I8" s="23">
        <f t="shared" si="3"/>
        <v>8.534799409732674E-3</v>
      </c>
    </row>
    <row r="9" spans="2:16" x14ac:dyDescent="0.45">
      <c r="B9" s="3"/>
      <c r="C9">
        <f t="shared" si="4"/>
        <v>7</v>
      </c>
      <c r="D9" s="3">
        <v>29462</v>
      </c>
      <c r="E9" s="4">
        <v>282.5</v>
      </c>
      <c r="F9" s="7">
        <f t="shared" si="0"/>
        <v>0.14041404783923706</v>
      </c>
      <c r="G9" s="20">
        <f t="shared" si="1"/>
        <v>0.184424778761062</v>
      </c>
      <c r="H9" s="23">
        <f t="shared" si="2"/>
        <v>0.40015602130314143</v>
      </c>
      <c r="I9" s="23">
        <f t="shared" si="3"/>
        <v>0.38657384592403954</v>
      </c>
    </row>
    <row r="10" spans="2:16" x14ac:dyDescent="0.45">
      <c r="B10" s="3"/>
      <c r="C10">
        <f t="shared" si="4"/>
        <v>8</v>
      </c>
      <c r="D10" s="3">
        <v>29494</v>
      </c>
      <c r="E10" s="4">
        <v>290.3</v>
      </c>
      <c r="F10" s="7">
        <f t="shared" si="0"/>
        <v>0.12730603417700603</v>
      </c>
      <c r="G10" s="20">
        <f t="shared" si="1"/>
        <v>-4.064760592490535E-2</v>
      </c>
      <c r="H10" s="23">
        <f t="shared" si="2"/>
        <v>2.6437955767519616E-2</v>
      </c>
      <c r="I10" s="23">
        <f t="shared" si="3"/>
        <v>0.90370447896997685</v>
      </c>
    </row>
    <row r="11" spans="2:16" x14ac:dyDescent="0.45">
      <c r="B11" s="3"/>
      <c r="C11">
        <f t="shared" si="4"/>
        <v>9</v>
      </c>
      <c r="D11" s="3">
        <v>29525</v>
      </c>
      <c r="E11" s="4">
        <v>306.3</v>
      </c>
      <c r="F11" s="7">
        <f t="shared" si="0"/>
        <v>0.12477874924347687</v>
      </c>
      <c r="G11" s="20">
        <f t="shared" si="1"/>
        <v>-6.5295461965393375E-2</v>
      </c>
      <c r="H11" s="23">
        <f t="shared" si="2"/>
        <v>-0.20749249473149323</v>
      </c>
      <c r="I11" s="23">
        <f t="shared" si="3"/>
        <v>3.9888466417074442E-2</v>
      </c>
    </row>
    <row r="12" spans="2:16" x14ac:dyDescent="0.45">
      <c r="B12" s="3"/>
      <c r="C12">
        <f t="shared" si="4"/>
        <v>10</v>
      </c>
      <c r="D12" s="3">
        <v>29553</v>
      </c>
      <c r="E12" s="4">
        <v>307.3</v>
      </c>
      <c r="F12" s="7">
        <f t="shared" si="0"/>
        <v>0.12879719559817682</v>
      </c>
      <c r="G12" s="20">
        <f t="shared" si="1"/>
        <v>2.538236251220316E-2</v>
      </c>
      <c r="H12" s="23">
        <f t="shared" si="2"/>
        <v>-3.9744954342424754E-2</v>
      </c>
      <c r="I12" s="23">
        <f t="shared" si="3"/>
        <v>-0.45372438315076902</v>
      </c>
    </row>
    <row r="13" spans="2:16" x14ac:dyDescent="0.45">
      <c r="B13" s="3"/>
      <c r="C13">
        <f t="shared" si="4"/>
        <v>11</v>
      </c>
      <c r="D13" s="3">
        <v>29586</v>
      </c>
      <c r="E13" s="4">
        <v>292.2</v>
      </c>
      <c r="F13" s="7">
        <f t="shared" si="0"/>
        <v>0.1345210848531706</v>
      </c>
      <c r="G13" s="20">
        <f t="shared" si="1"/>
        <v>7.1526351813826272E-2</v>
      </c>
      <c r="H13" s="23">
        <f t="shared" si="2"/>
        <v>0.26195530899372477</v>
      </c>
      <c r="I13" s="23">
        <f t="shared" si="3"/>
        <v>-0.12378320382773922</v>
      </c>
    </row>
    <row r="14" spans="2:16" x14ac:dyDescent="0.45">
      <c r="B14" s="3"/>
      <c r="C14">
        <f t="shared" si="4"/>
        <v>12</v>
      </c>
      <c r="D14" s="3">
        <v>29616</v>
      </c>
      <c r="E14" s="4">
        <v>289</v>
      </c>
      <c r="F14" s="7">
        <f t="shared" si="0"/>
        <v>0.13619944949525387</v>
      </c>
      <c r="G14" s="20">
        <f t="shared" si="1"/>
        <v>0.14498269896193761</v>
      </c>
      <c r="H14" s="23">
        <f t="shared" si="2"/>
        <v>0.7437496416481415</v>
      </c>
      <c r="I14" s="23">
        <f t="shared" si="3"/>
        <v>0.84984952982594009</v>
      </c>
    </row>
    <row r="15" spans="2:16" x14ac:dyDescent="0.45">
      <c r="B15" s="3"/>
      <c r="C15">
        <f t="shared" si="4"/>
        <v>13</v>
      </c>
      <c r="D15" s="3">
        <v>29644</v>
      </c>
      <c r="E15" s="4">
        <v>304.2</v>
      </c>
      <c r="F15" s="7">
        <f t="shared" si="0"/>
        <v>0.14223079059142441</v>
      </c>
      <c r="G15" s="20">
        <f t="shared" si="1"/>
        <v>4.1748849441157088E-2</v>
      </c>
      <c r="H15" s="23">
        <f t="shared" si="2"/>
        <v>0.15854028370996232</v>
      </c>
      <c r="I15" s="23">
        <f t="shared" si="3"/>
        <v>0.23989225640717327</v>
      </c>
    </row>
    <row r="16" spans="2:16" x14ac:dyDescent="0.45">
      <c r="B16" s="3"/>
      <c r="C16">
        <f t="shared" si="4"/>
        <v>14</v>
      </c>
      <c r="D16" s="3">
        <v>29676</v>
      </c>
      <c r="E16" s="4">
        <v>309.7</v>
      </c>
      <c r="F16" s="7">
        <f t="shared" si="0"/>
        <v>0.14440789048876645</v>
      </c>
      <c r="G16" s="20">
        <f t="shared" si="1"/>
        <v>5.4568937681627405E-2</v>
      </c>
      <c r="H16" s="23">
        <f t="shared" si="2"/>
        <v>0.14838959958593478</v>
      </c>
      <c r="I16" s="23">
        <f t="shared" si="3"/>
        <v>1.3117030335005668</v>
      </c>
    </row>
    <row r="17" spans="2:11" x14ac:dyDescent="0.45">
      <c r="B17" s="3"/>
      <c r="C17">
        <f t="shared" si="4"/>
        <v>15</v>
      </c>
      <c r="D17" s="3">
        <v>29706</v>
      </c>
      <c r="E17" s="4">
        <v>332.1</v>
      </c>
      <c r="F17" s="7">
        <f t="shared" si="0"/>
        <v>0.13734560671822704</v>
      </c>
      <c r="G17" s="20">
        <f t="shared" si="1"/>
        <v>-1.2044564890093312E-2</v>
      </c>
      <c r="H17" s="23">
        <f t="shared" si="2"/>
        <v>-0.14441306374289253</v>
      </c>
      <c r="I17" s="23">
        <f t="shared" si="3"/>
        <v>-0.45747790860532511</v>
      </c>
    </row>
    <row r="18" spans="2:11" x14ac:dyDescent="0.45">
      <c r="B18" s="3"/>
      <c r="C18">
        <f t="shared" si="4"/>
        <v>16</v>
      </c>
      <c r="D18" s="3">
        <v>29735</v>
      </c>
      <c r="E18" s="4">
        <v>315.60000000000002</v>
      </c>
      <c r="F18" s="7">
        <f t="shared" si="0"/>
        <v>0.14306129785340693</v>
      </c>
      <c r="G18" s="20">
        <f t="shared" si="1"/>
        <v>6.9391634980988437E-2</v>
      </c>
      <c r="H18" s="23">
        <f t="shared" si="2"/>
        <v>0.26344333389956764</v>
      </c>
      <c r="I18" s="23">
        <f t="shared" si="3"/>
        <v>0.20758659039407434</v>
      </c>
    </row>
    <row r="19" spans="2:11" x14ac:dyDescent="0.45">
      <c r="B19" s="3"/>
      <c r="C19">
        <f t="shared" si="4"/>
        <v>17</v>
      </c>
      <c r="D19" s="3">
        <v>29767</v>
      </c>
      <c r="E19" s="4">
        <v>320.60000000000002</v>
      </c>
      <c r="F19" s="7">
        <f t="shared" si="0"/>
        <v>0.13735057343127899</v>
      </c>
      <c r="G19" s="20">
        <f t="shared" si="1"/>
        <v>6.8621334996881167E-3</v>
      </c>
      <c r="H19" s="23">
        <f t="shared" si="2"/>
        <v>-0.43056163201964925</v>
      </c>
      <c r="I19" s="23">
        <f t="shared" si="3"/>
        <v>-4.4002568580936097E-2</v>
      </c>
    </row>
    <row r="20" spans="2:11" x14ac:dyDescent="0.45">
      <c r="B20" s="3"/>
      <c r="C20">
        <f t="shared" si="4"/>
        <v>18</v>
      </c>
      <c r="D20" s="3">
        <v>29798</v>
      </c>
      <c r="E20" s="4">
        <v>319.39999999999998</v>
      </c>
      <c r="F20" s="7">
        <f t="shared" si="0"/>
        <v>0.14489284706936734</v>
      </c>
      <c r="G20" s="20">
        <f t="shared" si="1"/>
        <v>4.539762053850982E-2</v>
      </c>
      <c r="H20" s="23">
        <f t="shared" si="2"/>
        <v>-0.35442642559799686</v>
      </c>
      <c r="I20" s="23">
        <f t="shared" si="3"/>
        <v>0.74699755788756317</v>
      </c>
    </row>
    <row r="21" spans="2:11" x14ac:dyDescent="0.45">
      <c r="B21" s="3"/>
      <c r="C21">
        <f t="shared" si="4"/>
        <v>19</v>
      </c>
      <c r="D21" s="3">
        <v>29826</v>
      </c>
      <c r="E21" s="4">
        <v>334.6</v>
      </c>
      <c r="F21" s="7">
        <f t="shared" si="0"/>
        <v>0.14256226597984756</v>
      </c>
      <c r="G21" s="20">
        <f t="shared" si="1"/>
        <v>2.6001195457262316E-2</v>
      </c>
      <c r="H21" s="23">
        <f t="shared" si="2"/>
        <v>-0.21351604653954126</v>
      </c>
      <c r="I21" s="23">
        <f t="shared" si="3"/>
        <v>-0.88944175029045458</v>
      </c>
    </row>
    <row r="22" spans="2:11" x14ac:dyDescent="0.45">
      <c r="B22" s="3"/>
      <c r="C22">
        <f t="shared" si="4"/>
        <v>20</v>
      </c>
      <c r="D22" s="3">
        <v>29859</v>
      </c>
      <c r="E22" s="4">
        <v>278.5</v>
      </c>
      <c r="F22" s="7">
        <f t="shared" si="0"/>
        <v>0.16348516613679287</v>
      </c>
      <c r="G22" s="20">
        <f t="shared" si="1"/>
        <v>0.29910233393177732</v>
      </c>
      <c r="H22" s="23">
        <f t="shared" si="2"/>
        <v>0.59746544419712233</v>
      </c>
      <c r="I22" s="23">
        <f t="shared" si="3"/>
        <v>0.3930085503202787</v>
      </c>
    </row>
    <row r="23" spans="2:11" x14ac:dyDescent="0.45">
      <c r="B23" s="3"/>
      <c r="C23">
        <f t="shared" si="4"/>
        <v>21</v>
      </c>
      <c r="D23" s="3">
        <v>29889</v>
      </c>
      <c r="E23" s="4">
        <v>286.3</v>
      </c>
      <c r="F23" s="7">
        <f t="shared" si="0"/>
        <v>0.15773982488244265</v>
      </c>
      <c r="G23" s="20">
        <f t="shared" si="1"/>
        <v>0.29130282920013961</v>
      </c>
      <c r="H23" s="23">
        <f t="shared" si="2"/>
        <v>0.78443887718559191</v>
      </c>
      <c r="I23" s="23">
        <f t="shared" si="3"/>
        <v>2.158818419865042</v>
      </c>
    </row>
    <row r="24" spans="2:11" x14ac:dyDescent="0.45">
      <c r="B24" s="3"/>
      <c r="C24">
        <f t="shared" si="4"/>
        <v>22</v>
      </c>
      <c r="D24" s="3">
        <v>29920</v>
      </c>
      <c r="E24" s="4">
        <v>315.10000000000002</v>
      </c>
      <c r="F24" s="7">
        <f t="shared" si="0"/>
        <v>0.14007361694050702</v>
      </c>
      <c r="G24" s="20">
        <f t="shared" si="1"/>
        <v>0.19136781973976502</v>
      </c>
      <c r="H24" s="23">
        <f t="shared" si="2"/>
        <v>2.3046429668283075E-2</v>
      </c>
      <c r="I24" s="23">
        <f t="shared" si="3"/>
        <v>-7.3562825607859872E-2</v>
      </c>
    </row>
    <row r="25" spans="2:11" x14ac:dyDescent="0.45">
      <c r="B25" s="3"/>
      <c r="C25">
        <f t="shared" si="4"/>
        <v>23</v>
      </c>
      <c r="D25" s="3">
        <v>29951</v>
      </c>
      <c r="E25" s="4">
        <v>313.10000000000002</v>
      </c>
      <c r="F25" s="7">
        <f t="shared" si="0"/>
        <v>0.14262144010358346</v>
      </c>
      <c r="G25" s="20">
        <f t="shared" si="1"/>
        <v>0.22069626317470448</v>
      </c>
      <c r="H25" s="23">
        <f t="shared" si="2"/>
        <v>0.18394751723060598</v>
      </c>
      <c r="I25" s="23">
        <f t="shared" si="3"/>
        <v>0.94162070477404392</v>
      </c>
    </row>
    <row r="26" spans="2:11" x14ac:dyDescent="0.45">
      <c r="B26" s="3"/>
      <c r="C26">
        <f t="shared" si="4"/>
        <v>24</v>
      </c>
      <c r="D26" s="3">
        <v>29980</v>
      </c>
      <c r="E26" s="4">
        <v>330.9</v>
      </c>
      <c r="F26" s="7">
        <f t="shared" si="0"/>
        <v>0.14010036887832689</v>
      </c>
      <c r="G26" s="20">
        <f t="shared" si="1"/>
        <v>0.19371411302508323</v>
      </c>
      <c r="H26" s="23">
        <f t="shared" si="2"/>
        <v>-3.3419892685141339E-2</v>
      </c>
      <c r="I26" s="23">
        <f t="shared" si="3"/>
        <v>-0.40474141950055853</v>
      </c>
      <c r="J26">
        <v>9.2799999999999994</v>
      </c>
      <c r="K26">
        <f t="shared" ref="K26:K67" si="5">1/J26</f>
        <v>0.10775862068965518</v>
      </c>
    </row>
    <row r="27" spans="2:11" x14ac:dyDescent="0.45">
      <c r="B27" s="3"/>
      <c r="C27">
        <f t="shared" si="4"/>
        <v>25</v>
      </c>
      <c r="D27" s="3">
        <v>30008</v>
      </c>
      <c r="E27" s="4">
        <v>316.89999999999998</v>
      </c>
      <c r="F27" s="7">
        <f t="shared" si="0"/>
        <v>0.14522606784345915</v>
      </c>
      <c r="G27" s="20">
        <f t="shared" si="1"/>
        <v>0.26033449037551271</v>
      </c>
      <c r="H27" s="23">
        <f t="shared" si="2"/>
        <v>0.28648922139201982</v>
      </c>
      <c r="I27" s="23">
        <f t="shared" si="3"/>
        <v>0.43591024626814412</v>
      </c>
      <c r="J27">
        <v>8.77</v>
      </c>
      <c r="K27">
        <f t="shared" si="5"/>
        <v>0.11402508551881414</v>
      </c>
    </row>
    <row r="28" spans="2:11" x14ac:dyDescent="0.45">
      <c r="B28" s="3"/>
      <c r="C28">
        <f t="shared" si="4"/>
        <v>26</v>
      </c>
      <c r="D28" s="3">
        <v>30041</v>
      </c>
      <c r="E28" s="4">
        <v>326.60000000000002</v>
      </c>
      <c r="F28" s="7">
        <f t="shared" si="0"/>
        <v>0.13626603476431365</v>
      </c>
      <c r="G28" s="20">
        <f t="shared" si="1"/>
        <v>0.26117575015309225</v>
      </c>
      <c r="H28" s="23">
        <f t="shared" si="2"/>
        <v>-4.5734149017686909E-2</v>
      </c>
      <c r="I28" s="23">
        <f t="shared" si="3"/>
        <v>5.6526999302131786E-2</v>
      </c>
      <c r="J28">
        <v>8.92</v>
      </c>
      <c r="K28">
        <f t="shared" si="5"/>
        <v>0.11210762331838565</v>
      </c>
    </row>
    <row r="29" spans="2:11" x14ac:dyDescent="0.45">
      <c r="B29" s="3"/>
      <c r="C29">
        <f t="shared" si="4"/>
        <v>27</v>
      </c>
      <c r="D29" s="3">
        <v>30071</v>
      </c>
      <c r="E29" s="4">
        <v>328.1</v>
      </c>
      <c r="F29" s="7">
        <f t="shared" si="0"/>
        <v>0.14608089268342384</v>
      </c>
      <c r="G29" s="20">
        <f t="shared" si="1"/>
        <v>0.33892106065224015</v>
      </c>
      <c r="H29" s="23">
        <f t="shared" si="2"/>
        <v>7.2607315546862505E-2</v>
      </c>
      <c r="I29" s="23">
        <f t="shared" si="3"/>
        <v>0.40349400331561225</v>
      </c>
      <c r="J29">
        <v>9.02</v>
      </c>
      <c r="K29">
        <f t="shared" si="5"/>
        <v>0.11086474501108648</v>
      </c>
    </row>
    <row r="30" spans="2:11" x14ac:dyDescent="0.45">
      <c r="B30" s="3"/>
      <c r="C30">
        <f t="shared" si="4"/>
        <v>28</v>
      </c>
      <c r="D30" s="3">
        <v>30099</v>
      </c>
      <c r="E30" s="4">
        <v>337.5</v>
      </c>
      <c r="F30" s="7">
        <f t="shared" si="0"/>
        <v>0.14540581850599188</v>
      </c>
      <c r="G30" s="20">
        <f t="shared" si="1"/>
        <v>0.29659259259259274</v>
      </c>
      <c r="H30" s="23">
        <f t="shared" si="2"/>
        <v>7.0533112743502491E-2</v>
      </c>
      <c r="I30" s="23">
        <f t="shared" si="3"/>
        <v>-0.4139738624085747</v>
      </c>
      <c r="J30">
        <v>9.26</v>
      </c>
      <c r="K30">
        <f t="shared" si="5"/>
        <v>0.10799136069114471</v>
      </c>
    </row>
    <row r="31" spans="2:11" x14ac:dyDescent="0.45">
      <c r="B31" s="3"/>
      <c r="C31">
        <f t="shared" si="4"/>
        <v>29</v>
      </c>
      <c r="D31" s="3">
        <v>30132</v>
      </c>
      <c r="E31" s="4">
        <v>322.8</v>
      </c>
      <c r="F31" s="7">
        <f t="shared" si="0"/>
        <v>0.14188253000412554</v>
      </c>
      <c r="G31" s="20">
        <f t="shared" si="1"/>
        <v>0.42069392812887241</v>
      </c>
      <c r="H31" s="23">
        <f t="shared" si="2"/>
        <v>0.57812044361254089</v>
      </c>
      <c r="I31" s="23">
        <f t="shared" si="3"/>
        <v>0.50035737037085792</v>
      </c>
      <c r="J31">
        <v>8.8800000000000008</v>
      </c>
      <c r="K31">
        <f t="shared" si="5"/>
        <v>0.1126126126126126</v>
      </c>
    </row>
    <row r="32" spans="2:11" x14ac:dyDescent="0.45">
      <c r="B32" s="3"/>
      <c r="C32">
        <f t="shared" si="4"/>
        <v>30</v>
      </c>
      <c r="D32" s="3">
        <v>30162</v>
      </c>
      <c r="E32" s="4">
        <v>333.9</v>
      </c>
      <c r="F32" s="7">
        <f t="shared" si="0"/>
        <v>0.13095879058772963</v>
      </c>
      <c r="G32" s="20">
        <f t="shared" si="1"/>
        <v>0.33453129679544791</v>
      </c>
      <c r="H32" s="23">
        <f t="shared" si="2"/>
        <v>0.50290706517054495</v>
      </c>
      <c r="I32" s="23">
        <f t="shared" si="3"/>
        <v>0.39536752892507177</v>
      </c>
      <c r="J32">
        <v>9.01</v>
      </c>
      <c r="K32">
        <f t="shared" si="5"/>
        <v>0.11098779134295228</v>
      </c>
    </row>
    <row r="33" spans="2:11" x14ac:dyDescent="0.45">
      <c r="B33" s="3"/>
      <c r="C33">
        <f t="shared" si="4"/>
        <v>31</v>
      </c>
      <c r="D33" s="3">
        <v>30194</v>
      </c>
      <c r="E33" s="4">
        <v>343.3</v>
      </c>
      <c r="F33" s="7">
        <f t="shared" si="0"/>
        <v>0.12319014024744823</v>
      </c>
      <c r="G33" s="20">
        <f t="shared" si="1"/>
        <v>0.31197203612001156</v>
      </c>
      <c r="H33" s="23">
        <f t="shared" si="2"/>
        <v>0.42982161931770491</v>
      </c>
      <c r="I33" s="23">
        <f t="shared" si="3"/>
        <v>0.87731482251044901</v>
      </c>
      <c r="J33">
        <v>9.2799999999999994</v>
      </c>
      <c r="K33">
        <f t="shared" si="5"/>
        <v>0.10775862068965518</v>
      </c>
    </row>
    <row r="34" spans="2:11" x14ac:dyDescent="0.45">
      <c r="B34" s="3"/>
      <c r="C34">
        <f t="shared" si="4"/>
        <v>32</v>
      </c>
      <c r="D34" s="3">
        <v>30224</v>
      </c>
      <c r="E34" s="4">
        <v>361.8</v>
      </c>
      <c r="F34" s="7">
        <f t="shared" si="0"/>
        <v>0.12796357716315865</v>
      </c>
      <c r="G34" s="20">
        <f t="shared" si="1"/>
        <v>0.23134328358208944</v>
      </c>
      <c r="H34" s="23">
        <f t="shared" si="2"/>
        <v>0.2453415571450881</v>
      </c>
      <c r="I34" s="23">
        <f t="shared" si="3"/>
        <v>0.2958975135816877</v>
      </c>
      <c r="J34">
        <v>9.81</v>
      </c>
      <c r="K34">
        <f t="shared" si="5"/>
        <v>0.1019367991845056</v>
      </c>
    </row>
    <row r="35" spans="2:11" x14ac:dyDescent="0.45">
      <c r="B35" s="3"/>
      <c r="C35">
        <f t="shared" si="4"/>
        <v>33</v>
      </c>
      <c r="D35" s="3">
        <v>30253</v>
      </c>
      <c r="E35" s="4">
        <v>369.7</v>
      </c>
      <c r="F35" s="7">
        <f t="shared" si="0"/>
        <v>0.13015553525136547</v>
      </c>
      <c r="G35" s="20">
        <f t="shared" si="1"/>
        <v>0.18312144982418177</v>
      </c>
      <c r="H35" s="23">
        <f t="shared" si="2"/>
        <v>0.30313851325362884</v>
      </c>
      <c r="I35" s="23">
        <f t="shared" si="3"/>
        <v>0.20153883589929156</v>
      </c>
      <c r="J35">
        <v>10.119999999999999</v>
      </c>
      <c r="K35">
        <f t="shared" si="5"/>
        <v>9.881422924901187E-2</v>
      </c>
    </row>
    <row r="36" spans="2:11" x14ac:dyDescent="0.45">
      <c r="B36" s="3"/>
      <c r="C36">
        <f t="shared" si="4"/>
        <v>34</v>
      </c>
      <c r="D36" s="3">
        <v>30285</v>
      </c>
      <c r="E36" s="4">
        <v>375.4</v>
      </c>
      <c r="F36" s="7">
        <f t="shared" si="0"/>
        <v>0.13338391746466582</v>
      </c>
      <c r="G36" s="20">
        <f t="shared" si="1"/>
        <v>0.23042088438998398</v>
      </c>
      <c r="H36" s="23">
        <f t="shared" si="2"/>
        <v>0.28131281278708675</v>
      </c>
      <c r="I36" s="23">
        <f t="shared" si="3"/>
        <v>0.24038633533396658</v>
      </c>
      <c r="J36">
        <v>10.119999999999999</v>
      </c>
      <c r="K36">
        <f t="shared" si="5"/>
        <v>9.881422924901187E-2</v>
      </c>
    </row>
    <row r="37" spans="2:11" x14ac:dyDescent="0.45">
      <c r="B37" s="3"/>
      <c r="C37">
        <f t="shared" si="4"/>
        <v>35</v>
      </c>
      <c r="D37" s="3">
        <v>30316</v>
      </c>
      <c r="E37" s="4">
        <v>382.2</v>
      </c>
      <c r="F37" s="7">
        <f t="shared" si="0"/>
        <v>0.13565390958718582</v>
      </c>
      <c r="G37" s="20">
        <f t="shared" si="1"/>
        <v>0.23103087388801669</v>
      </c>
      <c r="H37" s="23">
        <f t="shared" si="2"/>
        <v>0.34897666427959306</v>
      </c>
      <c r="I37" s="23">
        <f t="shared" si="3"/>
        <v>0.48483075659877262</v>
      </c>
      <c r="J37">
        <v>10.26</v>
      </c>
      <c r="K37">
        <f t="shared" si="5"/>
        <v>9.7465886939571159E-2</v>
      </c>
    </row>
    <row r="38" spans="2:11" x14ac:dyDescent="0.45">
      <c r="B38" s="3"/>
      <c r="C38">
        <f t="shared" si="4"/>
        <v>36</v>
      </c>
      <c r="D38" s="3">
        <v>30347</v>
      </c>
      <c r="E38" s="4">
        <v>395</v>
      </c>
      <c r="F38" s="7">
        <f t="shared" si="0"/>
        <v>0.13196051572012624</v>
      </c>
      <c r="G38" s="20">
        <f t="shared" si="1"/>
        <v>0.26936708860759495</v>
      </c>
      <c r="H38" s="23">
        <f t="shared" si="2"/>
        <v>0.52987670061318104</v>
      </c>
      <c r="I38" s="23">
        <f t="shared" si="3"/>
        <v>0.1421721828783935</v>
      </c>
      <c r="J38">
        <v>10.72</v>
      </c>
      <c r="K38">
        <f t="shared" si="5"/>
        <v>9.3283582089552231E-2</v>
      </c>
    </row>
    <row r="39" spans="2:11" x14ac:dyDescent="0.45">
      <c r="B39" s="3"/>
      <c r="C39">
        <f t="shared" si="4"/>
        <v>37</v>
      </c>
      <c r="D39" s="3">
        <v>30375</v>
      </c>
      <c r="E39" s="4">
        <v>399.4</v>
      </c>
      <c r="F39" s="7">
        <f t="shared" si="0"/>
        <v>0.13212474484758352</v>
      </c>
      <c r="G39" s="20">
        <f t="shared" si="1"/>
        <v>0.23460190285428162</v>
      </c>
      <c r="H39" s="23">
        <f t="shared" si="2"/>
        <v>0.44104323567314641</v>
      </c>
      <c r="I39" s="23">
        <f t="shared" si="3"/>
        <v>0.44745402097791787</v>
      </c>
      <c r="J39">
        <v>10.76</v>
      </c>
      <c r="K39">
        <f t="shared" si="5"/>
        <v>9.2936802973977703E-2</v>
      </c>
    </row>
    <row r="40" spans="2:11" x14ac:dyDescent="0.45">
      <c r="B40" s="3"/>
      <c r="C40">
        <f t="shared" si="4"/>
        <v>38</v>
      </c>
      <c r="D40" s="3">
        <v>30406</v>
      </c>
      <c r="E40" s="4">
        <v>411.9</v>
      </c>
      <c r="F40" s="7">
        <f t="shared" si="0"/>
        <v>0.13079575805015708</v>
      </c>
      <c r="G40" s="20">
        <f t="shared" si="1"/>
        <v>0.2726389900461279</v>
      </c>
      <c r="H40" s="23">
        <f t="shared" si="2"/>
        <v>0.53662903045235555</v>
      </c>
      <c r="I40" s="23">
        <f t="shared" si="3"/>
        <v>1.1658727423526649</v>
      </c>
      <c r="J40">
        <v>10.91</v>
      </c>
      <c r="K40">
        <f t="shared" si="5"/>
        <v>9.1659028414298807E-2</v>
      </c>
    </row>
    <row r="41" spans="2:11" x14ac:dyDescent="0.45">
      <c r="B41" s="3"/>
      <c r="C41">
        <f t="shared" si="4"/>
        <v>39</v>
      </c>
      <c r="D41" s="3">
        <v>30435</v>
      </c>
      <c r="E41" s="4">
        <v>439.3</v>
      </c>
      <c r="F41" s="7">
        <f t="shared" si="0"/>
        <v>0.12199514443605763</v>
      </c>
      <c r="G41" s="20">
        <f t="shared" si="1"/>
        <v>0.21739130434782594</v>
      </c>
      <c r="H41" s="23">
        <f t="shared" si="2"/>
        <v>5.8609813355996465E-2</v>
      </c>
      <c r="I41" s="23">
        <f t="shared" si="3"/>
        <v>-4.5461783604637818E-2</v>
      </c>
      <c r="J41">
        <v>11.85</v>
      </c>
      <c r="K41">
        <f t="shared" si="5"/>
        <v>8.4388185654008435E-2</v>
      </c>
    </row>
    <row r="42" spans="2:11" x14ac:dyDescent="0.45">
      <c r="B42" s="3"/>
      <c r="C42">
        <f t="shared" si="4"/>
        <v>40</v>
      </c>
      <c r="D42" s="3">
        <v>30467</v>
      </c>
      <c r="E42" s="4">
        <v>437.6</v>
      </c>
      <c r="F42" s="7">
        <f t="shared" si="0"/>
        <v>0.12359659878153195</v>
      </c>
      <c r="G42" s="20">
        <f t="shared" si="1"/>
        <v>9.0493601462522832E-2</v>
      </c>
      <c r="H42" s="23">
        <f t="shared" si="2"/>
        <v>0.12223620111310796</v>
      </c>
      <c r="I42" s="23">
        <f t="shared" si="3"/>
        <v>0.75501504896937854</v>
      </c>
      <c r="J42">
        <v>11.84</v>
      </c>
      <c r="K42">
        <f t="shared" si="5"/>
        <v>8.4459459459459457E-2</v>
      </c>
    </row>
    <row r="43" spans="2:11" x14ac:dyDescent="0.45">
      <c r="B43" s="3"/>
      <c r="C43">
        <f t="shared" si="4"/>
        <v>41</v>
      </c>
      <c r="D43" s="3">
        <v>30497</v>
      </c>
      <c r="E43" s="4">
        <v>458.6</v>
      </c>
      <c r="F43" s="7">
        <f t="shared" si="0"/>
        <v>0.12062419299221672</v>
      </c>
      <c r="G43" s="20">
        <f t="shared" si="1"/>
        <v>6.3453990405582195E-2</v>
      </c>
      <c r="H43" s="23">
        <f t="shared" si="2"/>
        <v>-0.10945753798797886</v>
      </c>
      <c r="I43" s="23">
        <f t="shared" si="3"/>
        <v>-0.29183643058792996</v>
      </c>
      <c r="J43">
        <v>12.45</v>
      </c>
      <c r="K43">
        <f t="shared" si="5"/>
        <v>8.0321285140562249E-2</v>
      </c>
    </row>
    <row r="44" spans="2:11" x14ac:dyDescent="0.45">
      <c r="B44" s="3"/>
      <c r="C44">
        <f t="shared" si="4"/>
        <v>42</v>
      </c>
      <c r="D44" s="3">
        <v>30526</v>
      </c>
      <c r="E44" s="4">
        <v>445.6</v>
      </c>
      <c r="F44" s="7">
        <f t="shared" si="0"/>
        <v>0.12513938054011331</v>
      </c>
      <c r="G44" s="20">
        <f t="shared" si="1"/>
        <v>6.5529622980251334E-2</v>
      </c>
      <c r="H44" s="23">
        <f t="shared" si="2"/>
        <v>-7.1601593968380617E-2</v>
      </c>
      <c r="I44" s="23">
        <f t="shared" si="3"/>
        <v>0.13720404588523682</v>
      </c>
      <c r="J44">
        <v>11.88</v>
      </c>
      <c r="K44">
        <f t="shared" si="5"/>
        <v>8.4175084175084167E-2</v>
      </c>
    </row>
    <row r="45" spans="2:11" x14ac:dyDescent="0.45">
      <c r="B45" s="3"/>
      <c r="C45">
        <f t="shared" si="4"/>
        <v>43</v>
      </c>
      <c r="D45" s="3">
        <v>30559</v>
      </c>
      <c r="E45" s="4">
        <v>450.4</v>
      </c>
      <c r="F45" s="7">
        <f t="shared" si="0"/>
        <v>0.13061098148912587</v>
      </c>
      <c r="G45" s="20">
        <f t="shared" si="1"/>
        <v>0.1556394316163412</v>
      </c>
      <c r="H45" s="23">
        <f t="shared" si="2"/>
        <v>0.10611000750520194</v>
      </c>
      <c r="I45" s="23">
        <f t="shared" si="3"/>
        <v>-0.12301549852754723</v>
      </c>
      <c r="J45">
        <v>11.96</v>
      </c>
      <c r="K45">
        <f t="shared" si="5"/>
        <v>8.3612040133779264E-2</v>
      </c>
    </row>
    <row r="46" spans="2:11" x14ac:dyDescent="0.45">
      <c r="B46" s="3"/>
      <c r="C46">
        <f t="shared" si="4"/>
        <v>44</v>
      </c>
      <c r="D46" s="3">
        <v>30589</v>
      </c>
      <c r="E46" s="4">
        <v>445.5</v>
      </c>
      <c r="F46" s="7">
        <f t="shared" si="0"/>
        <v>0.12957487920798672</v>
      </c>
      <c r="G46" s="20">
        <f t="shared" si="1"/>
        <v>0.20291806958473613</v>
      </c>
      <c r="H46" s="23">
        <f t="shared" si="2"/>
        <v>0.2440781930091207</v>
      </c>
      <c r="I46" s="23">
        <f t="shared" si="3"/>
        <v>-0.19763339654418421</v>
      </c>
      <c r="J46">
        <v>11.86</v>
      </c>
      <c r="K46">
        <f t="shared" si="5"/>
        <v>8.4317032040472181E-2</v>
      </c>
    </row>
    <row r="47" spans="2:11" x14ac:dyDescent="0.45">
      <c r="B47" s="3"/>
      <c r="C47">
        <f t="shared" si="4"/>
        <v>45</v>
      </c>
      <c r="D47" s="3">
        <v>30620</v>
      </c>
      <c r="E47" s="4">
        <v>437.4</v>
      </c>
      <c r="F47" s="7">
        <f t="shared" si="0"/>
        <v>0.13599038381643114</v>
      </c>
      <c r="G47" s="20">
        <f t="shared" si="1"/>
        <v>0.24256973022405126</v>
      </c>
      <c r="H47" s="23">
        <f t="shared" si="2"/>
        <v>0.72672113060302412</v>
      </c>
      <c r="I47" s="23">
        <f t="shared" si="3"/>
        <v>0.92322547289106471</v>
      </c>
      <c r="J47">
        <v>11.63</v>
      </c>
      <c r="K47">
        <f t="shared" si="5"/>
        <v>8.5984522785898534E-2</v>
      </c>
    </row>
    <row r="48" spans="2:11" x14ac:dyDescent="0.45">
      <c r="B48" s="3"/>
      <c r="C48">
        <f t="shared" si="4"/>
        <v>46</v>
      </c>
      <c r="D48" s="3">
        <v>30650</v>
      </c>
      <c r="E48" s="4">
        <v>461.9</v>
      </c>
      <c r="F48" s="7">
        <f t="shared" si="0"/>
        <v>0.12916478641340601</v>
      </c>
      <c r="G48" s="20">
        <f t="shared" si="1"/>
        <v>0.21303312405282515</v>
      </c>
      <c r="H48" s="23">
        <f t="shared" si="2"/>
        <v>0.29881758837456518</v>
      </c>
      <c r="I48" s="23">
        <f t="shared" si="3"/>
        <v>0.24778564835104988</v>
      </c>
      <c r="J48">
        <v>12.24</v>
      </c>
      <c r="K48">
        <f t="shared" si="5"/>
        <v>8.1699346405228759E-2</v>
      </c>
    </row>
    <row r="49" spans="2:11" x14ac:dyDescent="0.45">
      <c r="B49" s="3"/>
      <c r="C49">
        <f t="shared" si="4"/>
        <v>47</v>
      </c>
      <c r="D49" s="3">
        <v>30680</v>
      </c>
      <c r="E49" s="4">
        <v>470.5</v>
      </c>
      <c r="F49" s="7">
        <f t="shared" si="0"/>
        <v>0.13587154040700877</v>
      </c>
      <c r="G49" s="20">
        <f t="shared" si="1"/>
        <v>0.26014877789585533</v>
      </c>
      <c r="H49" s="23">
        <f t="shared" si="2"/>
        <v>0.54081165680280385</v>
      </c>
      <c r="I49" s="23">
        <f t="shared" si="3"/>
        <v>1.1453414425436352</v>
      </c>
      <c r="J49">
        <v>12.43</v>
      </c>
      <c r="K49">
        <f t="shared" si="5"/>
        <v>8.0450522928399035E-2</v>
      </c>
    </row>
    <row r="50" spans="2:11" x14ac:dyDescent="0.45">
      <c r="B50" s="3"/>
      <c r="C50">
        <f t="shared" si="4"/>
        <v>48</v>
      </c>
      <c r="D50" s="3">
        <v>30712</v>
      </c>
      <c r="E50" s="4">
        <v>501.4</v>
      </c>
      <c r="F50" s="7">
        <f t="shared" si="0"/>
        <v>0.13287894029773195</v>
      </c>
      <c r="G50" s="20">
        <f t="shared" si="1"/>
        <v>0.2239728759473476</v>
      </c>
      <c r="H50" s="23">
        <f t="shared" si="2"/>
        <v>0.29428010617702705</v>
      </c>
      <c r="I50" s="23">
        <f t="shared" si="3"/>
        <v>-0.18151999387604922</v>
      </c>
      <c r="J50">
        <v>13.29</v>
      </c>
      <c r="K50">
        <f t="shared" si="5"/>
        <v>7.5244544770504143E-2</v>
      </c>
    </row>
    <row r="51" spans="2:11" x14ac:dyDescent="0.45">
      <c r="B51" s="3"/>
      <c r="C51">
        <f t="shared" si="4"/>
        <v>49</v>
      </c>
      <c r="D51" s="3">
        <v>30741</v>
      </c>
      <c r="E51" s="4">
        <v>493.1</v>
      </c>
      <c r="F51" s="7">
        <f t="shared" si="0"/>
        <v>0.13011058570843859</v>
      </c>
      <c r="G51" s="20">
        <f t="shared" si="1"/>
        <v>0.23321841411478395</v>
      </c>
      <c r="H51" s="23">
        <f t="shared" si="2"/>
        <v>-0.12287451461256815</v>
      </c>
      <c r="I51" s="23">
        <f t="shared" si="3"/>
        <v>1.0832633279064292</v>
      </c>
      <c r="J51">
        <v>12.95</v>
      </c>
      <c r="K51">
        <f t="shared" si="5"/>
        <v>7.7220077220077218E-2</v>
      </c>
    </row>
    <row r="52" spans="2:11" x14ac:dyDescent="0.45">
      <c r="B52" s="3"/>
      <c r="C52">
        <f t="shared" si="4"/>
        <v>50</v>
      </c>
      <c r="D52" s="3">
        <v>30771</v>
      </c>
      <c r="E52" s="4">
        <v>524.20000000000005</v>
      </c>
      <c r="F52" s="7">
        <f t="shared" si="0"/>
        <v>0.11536856733064926</v>
      </c>
      <c r="G52" s="20">
        <f t="shared" si="1"/>
        <v>0.17550553223960308</v>
      </c>
      <c r="H52" s="23">
        <f t="shared" si="2"/>
        <v>-0.2507565483473273</v>
      </c>
      <c r="I52" s="23">
        <f t="shared" si="3"/>
        <v>0.27154748655680683</v>
      </c>
      <c r="J52">
        <v>13.6</v>
      </c>
      <c r="K52">
        <f t="shared" si="5"/>
        <v>7.3529411764705885E-2</v>
      </c>
    </row>
    <row r="53" spans="2:11" x14ac:dyDescent="0.45">
      <c r="B53" s="3"/>
      <c r="C53">
        <f t="shared" si="4"/>
        <v>51</v>
      </c>
      <c r="D53" s="3">
        <v>30802</v>
      </c>
      <c r="E53" s="4">
        <v>534.79999999999995</v>
      </c>
      <c r="F53" s="7">
        <f t="shared" si="0"/>
        <v>0.11444223416152521</v>
      </c>
      <c r="G53" s="20">
        <f t="shared" si="1"/>
        <v>0.16323859386686634</v>
      </c>
      <c r="H53" s="23">
        <f t="shared" si="2"/>
        <v>-0.37873448619843275</v>
      </c>
      <c r="I53" s="23">
        <f t="shared" si="3"/>
        <v>-0.74525337622243515</v>
      </c>
      <c r="J53">
        <v>13.86</v>
      </c>
      <c r="K53">
        <f t="shared" si="5"/>
        <v>7.2150072150072159E-2</v>
      </c>
    </row>
    <row r="54" spans="2:11" x14ac:dyDescent="0.45">
      <c r="B54" s="3"/>
      <c r="C54">
        <f t="shared" si="4"/>
        <v>52</v>
      </c>
      <c r="D54" s="3">
        <v>30833</v>
      </c>
      <c r="E54" s="4">
        <v>477.2</v>
      </c>
      <c r="F54" s="7">
        <f t="shared" si="0"/>
        <v>0.1214342402247488</v>
      </c>
      <c r="G54" s="20">
        <f t="shared" si="1"/>
        <v>0.32900251466890196</v>
      </c>
      <c r="H54" s="23">
        <f t="shared" si="2"/>
        <v>0.41540653161262342</v>
      </c>
      <c r="I54" s="23">
        <f t="shared" si="3"/>
        <v>0.29845782253050235</v>
      </c>
      <c r="J54">
        <v>12.56</v>
      </c>
      <c r="K54">
        <f t="shared" si="5"/>
        <v>7.9617834394904455E-2</v>
      </c>
    </row>
    <row r="55" spans="2:11" x14ac:dyDescent="0.45">
      <c r="B55" s="3"/>
      <c r="C55">
        <f t="shared" si="4"/>
        <v>53</v>
      </c>
      <c r="D55" s="3">
        <v>30862</v>
      </c>
      <c r="E55" s="4">
        <v>487.7</v>
      </c>
      <c r="F55" s="7">
        <f t="shared" si="0"/>
        <v>0.11613843005910618</v>
      </c>
      <c r="G55" s="20">
        <f t="shared" si="1"/>
        <v>0.2210375230674595</v>
      </c>
      <c r="H55" s="23">
        <f t="shared" si="2"/>
        <v>0.45788747816605735</v>
      </c>
      <c r="I55" s="23">
        <f t="shared" si="3"/>
        <v>-0.27507102885828094</v>
      </c>
      <c r="J55">
        <v>12.85</v>
      </c>
      <c r="K55">
        <f t="shared" si="5"/>
        <v>7.7821011673151752E-2</v>
      </c>
    </row>
    <row r="56" spans="2:11" x14ac:dyDescent="0.45">
      <c r="B56" s="3"/>
      <c r="C56">
        <f t="shared" si="4"/>
        <v>54</v>
      </c>
      <c r="D56" s="3">
        <v>30894</v>
      </c>
      <c r="E56" s="4">
        <v>474.8</v>
      </c>
      <c r="F56" s="7">
        <f t="shared" si="0"/>
        <v>0.12528220134770041</v>
      </c>
      <c r="G56" s="20">
        <f t="shared" si="1"/>
        <v>0.27737994945240096</v>
      </c>
      <c r="H56" s="23">
        <f t="shared" si="2"/>
        <v>0.71694092486291661</v>
      </c>
      <c r="I56" s="23">
        <f t="shared" si="3"/>
        <v>2.0124530204811002</v>
      </c>
      <c r="J56">
        <v>12.25</v>
      </c>
      <c r="K56">
        <f t="shared" si="5"/>
        <v>8.1632653061224483E-2</v>
      </c>
    </row>
    <row r="57" spans="2:11" x14ac:dyDescent="0.45">
      <c r="B57" s="3"/>
      <c r="C57">
        <f t="shared" si="4"/>
        <v>55</v>
      </c>
      <c r="D57" s="3">
        <v>30925</v>
      </c>
      <c r="E57" s="4">
        <v>520.5</v>
      </c>
      <c r="F57" s="7">
        <f t="shared" si="0"/>
        <v>0.12069130753924528</v>
      </c>
      <c r="G57" s="20">
        <f t="shared" si="1"/>
        <v>0.24169068203650323</v>
      </c>
      <c r="H57" s="23">
        <f t="shared" si="2"/>
        <v>0.34276358367874193</v>
      </c>
      <c r="I57" s="23">
        <f t="shared" si="3"/>
        <v>0.41891466840612046</v>
      </c>
      <c r="J57">
        <v>13.5</v>
      </c>
      <c r="K57">
        <f t="shared" si="5"/>
        <v>7.407407407407407E-2</v>
      </c>
    </row>
    <row r="58" spans="2:11" x14ac:dyDescent="0.45">
      <c r="B58" s="3"/>
      <c r="C58">
        <f t="shared" si="4"/>
        <v>56</v>
      </c>
      <c r="D58" s="3">
        <v>30953</v>
      </c>
      <c r="E58" s="4">
        <v>535.9</v>
      </c>
      <c r="F58" s="7">
        <f t="shared" si="0"/>
        <v>0.10922096831279116</v>
      </c>
      <c r="G58" s="20">
        <f t="shared" si="1"/>
        <v>0.16850158611681287</v>
      </c>
      <c r="H58" s="23">
        <f t="shared" si="2"/>
        <v>0.49827237876913388</v>
      </c>
      <c r="I58" s="23">
        <f t="shared" si="3"/>
        <v>0.18410304121170129</v>
      </c>
      <c r="J58">
        <v>13.84</v>
      </c>
      <c r="K58">
        <f t="shared" si="5"/>
        <v>7.2254335260115612E-2</v>
      </c>
    </row>
    <row r="59" spans="2:11" x14ac:dyDescent="0.45">
      <c r="B59" s="3"/>
      <c r="C59">
        <f t="shared" si="4"/>
        <v>57</v>
      </c>
      <c r="D59" s="3">
        <v>30986</v>
      </c>
      <c r="E59" s="4">
        <v>543.5</v>
      </c>
      <c r="F59" s="7">
        <f t="shared" si="0"/>
        <v>0.10950087280740584</v>
      </c>
      <c r="G59" s="20">
        <f t="shared" si="1"/>
        <v>0.23385464581416748</v>
      </c>
      <c r="H59" s="23">
        <f t="shared" si="2"/>
        <v>0.62564719662120982</v>
      </c>
      <c r="I59" s="23">
        <f t="shared" si="3"/>
        <v>0.44096319603643619</v>
      </c>
      <c r="J59">
        <v>14.05</v>
      </c>
      <c r="K59">
        <f t="shared" si="5"/>
        <v>7.1174377224199281E-2</v>
      </c>
    </row>
    <row r="60" spans="2:11" x14ac:dyDescent="0.45">
      <c r="B60" s="3"/>
      <c r="C60">
        <f t="shared" si="4"/>
        <v>58</v>
      </c>
      <c r="D60" s="3">
        <v>31016</v>
      </c>
      <c r="E60" s="4">
        <v>560.29999999999995</v>
      </c>
      <c r="F60" s="7">
        <f t="shared" si="0"/>
        <v>0.10553657550722173</v>
      </c>
      <c r="G60" s="20">
        <f t="shared" si="1"/>
        <v>0.24308406210958422</v>
      </c>
      <c r="H60" s="23">
        <f t="shared" si="2"/>
        <v>0.3874505830984587</v>
      </c>
      <c r="I60" s="23">
        <f t="shared" si="3"/>
        <v>0.97119656882963556</v>
      </c>
      <c r="J60">
        <v>14.38</v>
      </c>
      <c r="K60">
        <f t="shared" si="5"/>
        <v>6.9541029207232263E-2</v>
      </c>
    </row>
    <row r="61" spans="2:11" x14ac:dyDescent="0.45">
      <c r="B61" s="3"/>
      <c r="C61">
        <f t="shared" si="4"/>
        <v>59</v>
      </c>
      <c r="D61" s="3">
        <v>31047</v>
      </c>
      <c r="E61" s="4">
        <v>592.9</v>
      </c>
      <c r="F61" s="7">
        <f t="shared" si="0"/>
        <v>9.8819090657711106E-2</v>
      </c>
      <c r="G61" s="20">
        <f t="shared" si="1"/>
        <v>0.1501096306291112</v>
      </c>
      <c r="H61" s="23">
        <f t="shared" si="2"/>
        <v>0.16670477292032082</v>
      </c>
      <c r="I61" s="23">
        <f t="shared" si="3"/>
        <v>0.51250240980448303</v>
      </c>
      <c r="J61">
        <v>15.08</v>
      </c>
      <c r="K61">
        <f t="shared" si="5"/>
        <v>6.6312997347480113E-2</v>
      </c>
    </row>
    <row r="62" spans="2:11" x14ac:dyDescent="0.45">
      <c r="B62" s="3"/>
      <c r="C62">
        <f t="shared" si="4"/>
        <v>60</v>
      </c>
      <c r="D62" s="3">
        <v>31078</v>
      </c>
      <c r="E62" s="4">
        <v>613.70000000000005</v>
      </c>
      <c r="F62" s="7">
        <f t="shared" si="0"/>
        <v>9.2064179532560741E-2</v>
      </c>
      <c r="G62" s="20">
        <f t="shared" si="1"/>
        <v>0.13475639563304531</v>
      </c>
      <c r="H62" s="23">
        <f t="shared" si="2"/>
        <v>5.5884251024051146E-2</v>
      </c>
      <c r="I62" s="23">
        <f t="shared" si="3"/>
        <v>-0.10416802117775381</v>
      </c>
      <c r="J62">
        <v>15.81</v>
      </c>
      <c r="K62">
        <f t="shared" si="5"/>
        <v>6.3251106894370648E-2</v>
      </c>
    </row>
    <row r="63" spans="2:11" x14ac:dyDescent="0.45">
      <c r="B63" s="3"/>
      <c r="C63">
        <f t="shared" si="4"/>
        <v>61</v>
      </c>
      <c r="D63" s="3">
        <v>31106</v>
      </c>
      <c r="E63" s="4">
        <v>608.1</v>
      </c>
      <c r="F63" s="7">
        <f t="shared" si="0"/>
        <v>9.3537288218901615E-2</v>
      </c>
      <c r="G63" s="20">
        <f t="shared" si="1"/>
        <v>0.23466535109357012</v>
      </c>
      <c r="H63" s="23">
        <f t="shared" si="2"/>
        <v>0.18305500476490977</v>
      </c>
      <c r="I63" s="23">
        <f t="shared" si="3"/>
        <v>0.17208818141315985</v>
      </c>
      <c r="J63">
        <v>15.39</v>
      </c>
      <c r="K63">
        <f t="shared" si="5"/>
        <v>6.4977257959714096E-2</v>
      </c>
    </row>
    <row r="64" spans="2:11" x14ac:dyDescent="0.45">
      <c r="B64" s="3"/>
      <c r="C64">
        <f t="shared" si="4"/>
        <v>62</v>
      </c>
      <c r="D64" s="3">
        <v>31135</v>
      </c>
      <c r="E64" s="4">
        <v>616.20000000000005</v>
      </c>
      <c r="F64" s="7">
        <f t="shared" si="0"/>
        <v>9.5822979565868271E-2</v>
      </c>
      <c r="G64" s="20">
        <f t="shared" si="1"/>
        <v>0.31531970139565058</v>
      </c>
      <c r="H64" s="23">
        <f t="shared" si="2"/>
        <v>-0.12775138735927216</v>
      </c>
      <c r="I64" s="23">
        <f t="shared" si="3"/>
        <v>0.12114578455509184</v>
      </c>
      <c r="J64">
        <v>15.19</v>
      </c>
      <c r="K64">
        <f t="shared" si="5"/>
        <v>6.583278472679395E-2</v>
      </c>
    </row>
    <row r="65" spans="2:11" x14ac:dyDescent="0.45">
      <c r="B65" s="3"/>
      <c r="C65">
        <f t="shared" si="4"/>
        <v>63</v>
      </c>
      <c r="D65" s="3">
        <v>31167</v>
      </c>
      <c r="E65" s="4">
        <v>622.1</v>
      </c>
      <c r="F65" s="7">
        <f t="shared" si="0"/>
        <v>9.7599601694408733E-2</v>
      </c>
      <c r="G65" s="20">
        <f t="shared" si="1"/>
        <v>0.31232920752290627</v>
      </c>
      <c r="H65" s="23">
        <f t="shared" si="2"/>
        <v>-9.6595154859338783E-2</v>
      </c>
      <c r="I65" s="23">
        <f t="shared" si="3"/>
        <v>0.26006351320592924</v>
      </c>
      <c r="J65">
        <v>15.17</v>
      </c>
      <c r="K65">
        <f t="shared" si="5"/>
        <v>6.5919578114700061E-2</v>
      </c>
    </row>
    <row r="66" spans="2:11" x14ac:dyDescent="0.45">
      <c r="B66" s="3"/>
      <c r="C66">
        <f t="shared" si="4"/>
        <v>64</v>
      </c>
      <c r="D66" s="3">
        <v>31198</v>
      </c>
      <c r="E66" s="4">
        <v>634.20000000000005</v>
      </c>
      <c r="F66" s="7">
        <f t="shared" si="0"/>
        <v>9.9171237395964118E-2</v>
      </c>
      <c r="G66" s="20">
        <f t="shared" si="1"/>
        <v>0.24392935982339936</v>
      </c>
      <c r="H66" s="23">
        <f t="shared" si="2"/>
        <v>7.8528617095184883E-2</v>
      </c>
      <c r="I66" s="23">
        <f t="shared" si="3"/>
        <v>-0.53025048807851971</v>
      </c>
      <c r="J66">
        <v>15.23</v>
      </c>
      <c r="K66">
        <f t="shared" si="5"/>
        <v>6.5659881812212731E-2</v>
      </c>
    </row>
    <row r="67" spans="2:11" x14ac:dyDescent="0.45">
      <c r="B67" s="3"/>
      <c r="C67">
        <f t="shared" si="4"/>
        <v>65</v>
      </c>
      <c r="D67" s="3">
        <v>31226</v>
      </c>
      <c r="E67" s="4">
        <v>595.5</v>
      </c>
      <c r="F67" s="7">
        <f t="shared" ref="F67:F130" si="6">(E187/E67)^(1/10)-1</f>
        <v>0.10549568740801818</v>
      </c>
      <c r="G67" s="20">
        <f t="shared" ref="G67:G130" si="7">E79/E67-1</f>
        <v>0.36977329974811091</v>
      </c>
      <c r="H67" s="23">
        <f t="shared" ref="H67:H130" si="8">(1+((E70/E67)-1))^4-1</f>
        <v>0.22271485860942608</v>
      </c>
      <c r="I67" s="23">
        <f t="shared" ref="I67:I130" si="9">(1+((E68/E67)-1))^12-1</f>
        <v>0.24562831720354006</v>
      </c>
      <c r="J67">
        <v>14.21</v>
      </c>
      <c r="K67">
        <f t="shared" si="5"/>
        <v>7.0372976776917659E-2</v>
      </c>
    </row>
    <row r="68" spans="2:11" x14ac:dyDescent="0.45">
      <c r="B68" s="3"/>
      <c r="C68">
        <f t="shared" ref="C68:C131" si="10">C67+1</f>
        <v>66</v>
      </c>
      <c r="D68" s="3">
        <v>31259</v>
      </c>
      <c r="E68" s="4">
        <v>606.5</v>
      </c>
      <c r="F68" s="7">
        <f t="shared" si="6"/>
        <v>0.10876213044131311</v>
      </c>
      <c r="G68" s="20">
        <f t="shared" si="7"/>
        <v>0.27254740313272863</v>
      </c>
      <c r="H68" s="23">
        <f t="shared" si="8"/>
        <v>0.49462064068516476</v>
      </c>
      <c r="I68" s="23">
        <f t="shared" si="9"/>
        <v>1.1440761635403605</v>
      </c>
      <c r="J68">
        <v>14.32</v>
      </c>
      <c r="K68">
        <f t="shared" ref="K68:K131" si="11">1/J68</f>
        <v>6.9832402234636867E-2</v>
      </c>
    </row>
    <row r="69" spans="2:11" x14ac:dyDescent="0.45">
      <c r="B69" s="3"/>
      <c r="C69">
        <f t="shared" si="10"/>
        <v>67</v>
      </c>
      <c r="D69" s="3">
        <v>31289</v>
      </c>
      <c r="E69" s="4">
        <v>646.29999999999995</v>
      </c>
      <c r="F69" s="7">
        <f t="shared" si="6"/>
        <v>0.10279370058138415</v>
      </c>
      <c r="G69" s="20">
        <f t="shared" si="7"/>
        <v>0.26427355717159218</v>
      </c>
      <c r="H69" s="23">
        <f t="shared" si="8"/>
        <v>0.34880093814277435</v>
      </c>
      <c r="I69" s="23">
        <f t="shared" si="9"/>
        <v>-0.31554186702788534</v>
      </c>
      <c r="J69">
        <v>15.4</v>
      </c>
      <c r="K69">
        <f t="shared" si="11"/>
        <v>6.4935064935064929E-2</v>
      </c>
    </row>
    <row r="70" spans="2:11" x14ac:dyDescent="0.45">
      <c r="B70" s="3"/>
      <c r="C70">
        <f t="shared" si="10"/>
        <v>68</v>
      </c>
      <c r="D70" s="3">
        <v>31320</v>
      </c>
      <c r="E70" s="4">
        <v>626.20000000000005</v>
      </c>
      <c r="F70" s="7">
        <f t="shared" si="6"/>
        <v>0.10720002926184113</v>
      </c>
      <c r="G70" s="20">
        <f t="shared" si="7"/>
        <v>0.22772277227722748</v>
      </c>
      <c r="H70" s="23">
        <f t="shared" si="8"/>
        <v>0.40614630071422053</v>
      </c>
      <c r="I70" s="23">
        <f t="shared" si="9"/>
        <v>1.2751279706996308</v>
      </c>
      <c r="J70">
        <v>14.71</v>
      </c>
      <c r="K70">
        <f t="shared" si="11"/>
        <v>6.7980965329707682E-2</v>
      </c>
    </row>
    <row r="71" spans="2:11" x14ac:dyDescent="0.45">
      <c r="B71" s="3"/>
      <c r="C71">
        <f t="shared" si="10"/>
        <v>69</v>
      </c>
      <c r="D71" s="3">
        <v>31351</v>
      </c>
      <c r="E71" s="4">
        <v>670.6</v>
      </c>
      <c r="F71" s="7">
        <f t="shared" si="6"/>
        <v>9.966666182692685E-2</v>
      </c>
      <c r="G71" s="20">
        <f t="shared" si="7"/>
        <v>0.20384730092454517</v>
      </c>
      <c r="H71" s="23">
        <f t="shared" si="8"/>
        <v>0.16300304928660125</v>
      </c>
      <c r="I71" s="23">
        <f t="shared" si="9"/>
        <v>0.57576285949878514</v>
      </c>
      <c r="J71">
        <v>15.85</v>
      </c>
      <c r="K71">
        <f t="shared" si="11"/>
        <v>6.3091482649842268E-2</v>
      </c>
    </row>
    <row r="72" spans="2:11" x14ac:dyDescent="0.45">
      <c r="B72" s="3"/>
      <c r="C72">
        <f t="shared" si="10"/>
        <v>70</v>
      </c>
      <c r="D72" s="3">
        <v>31380</v>
      </c>
      <c r="E72" s="4">
        <v>696.5</v>
      </c>
      <c r="F72" s="7">
        <f t="shared" si="6"/>
        <v>9.8902624394444194E-2</v>
      </c>
      <c r="G72" s="20">
        <f t="shared" si="7"/>
        <v>0.17056712132089014</v>
      </c>
      <c r="H72" s="23">
        <f t="shared" si="8"/>
        <v>0.35024498447748376</v>
      </c>
      <c r="I72" s="23">
        <f t="shared" si="9"/>
        <v>-0.22447672530867691</v>
      </c>
      <c r="J72">
        <v>16.45</v>
      </c>
      <c r="K72">
        <f t="shared" si="11"/>
        <v>6.0790273556231005E-2</v>
      </c>
    </row>
    <row r="73" spans="2:11" x14ac:dyDescent="0.45">
      <c r="B73" s="3"/>
      <c r="C73">
        <f t="shared" si="10"/>
        <v>71</v>
      </c>
      <c r="D73" s="3">
        <v>31412</v>
      </c>
      <c r="E73" s="4">
        <v>681.9</v>
      </c>
      <c r="F73" s="7">
        <f t="shared" si="6"/>
        <v>0.10212261070637263</v>
      </c>
      <c r="G73" s="20">
        <f t="shared" si="7"/>
        <v>0.22129344478662549</v>
      </c>
      <c r="H73" s="23">
        <f t="shared" si="8"/>
        <v>0.99585651013751297</v>
      </c>
      <c r="I73" s="23">
        <f t="shared" si="9"/>
        <v>0.28723210794792475</v>
      </c>
      <c r="J73">
        <v>16.21</v>
      </c>
      <c r="K73">
        <f t="shared" si="11"/>
        <v>6.1690314620604564E-2</v>
      </c>
    </row>
    <row r="74" spans="2:11" x14ac:dyDescent="0.45">
      <c r="B74" s="3"/>
      <c r="C74">
        <f t="shared" si="10"/>
        <v>72</v>
      </c>
      <c r="D74" s="3">
        <v>31443</v>
      </c>
      <c r="E74" s="4">
        <v>696.4</v>
      </c>
      <c r="F74" s="7">
        <f t="shared" si="6"/>
        <v>0.10215604340470663</v>
      </c>
      <c r="G74" s="20">
        <f t="shared" si="7"/>
        <v>0.29709936817920735</v>
      </c>
      <c r="H74" s="23">
        <f t="shared" si="8"/>
        <v>0.88876068575009759</v>
      </c>
      <c r="I74" s="23">
        <f t="shared" si="9"/>
        <v>1.4659599452788741</v>
      </c>
      <c r="J74">
        <v>16.45</v>
      </c>
      <c r="K74">
        <f t="shared" si="11"/>
        <v>6.0790273556231005E-2</v>
      </c>
    </row>
    <row r="75" spans="2:11" x14ac:dyDescent="0.45">
      <c r="B75" s="3"/>
      <c r="C75">
        <f t="shared" si="10"/>
        <v>73</v>
      </c>
      <c r="D75" s="3">
        <v>31471</v>
      </c>
      <c r="E75" s="4">
        <v>750.8</v>
      </c>
      <c r="F75" s="7">
        <f t="shared" si="6"/>
        <v>9.3825979666789738E-2</v>
      </c>
      <c r="G75" s="20">
        <f t="shared" si="7"/>
        <v>0.30940330314331388</v>
      </c>
      <c r="H75" s="23">
        <f t="shared" si="8"/>
        <v>0.21896368781766173</v>
      </c>
      <c r="I75" s="23">
        <f t="shared" si="9"/>
        <v>1.5046385621521812</v>
      </c>
      <c r="J75">
        <v>17.64</v>
      </c>
      <c r="K75">
        <f t="shared" si="11"/>
        <v>5.6689342403628114E-2</v>
      </c>
    </row>
    <row r="76" spans="2:11" x14ac:dyDescent="0.45">
      <c r="B76" s="3"/>
      <c r="C76">
        <f t="shared" si="10"/>
        <v>74</v>
      </c>
      <c r="D76" s="3">
        <v>31498</v>
      </c>
      <c r="E76" s="4">
        <v>810.5</v>
      </c>
      <c r="F76" s="7">
        <f t="shared" si="6"/>
        <v>8.5642049901813788E-2</v>
      </c>
      <c r="G76" s="20">
        <f t="shared" si="7"/>
        <v>0.23380629241209139</v>
      </c>
      <c r="H76" s="23">
        <f t="shared" si="8"/>
        <v>2.5911203311520303E-2</v>
      </c>
      <c r="I76" s="23">
        <f t="shared" si="9"/>
        <v>9.093712777468399E-2</v>
      </c>
      <c r="J76">
        <v>18.52</v>
      </c>
      <c r="K76">
        <f t="shared" si="11"/>
        <v>5.3995680345572353E-2</v>
      </c>
    </row>
    <row r="77" spans="2:11" x14ac:dyDescent="0.45">
      <c r="B77" s="3"/>
      <c r="C77">
        <f t="shared" si="10"/>
        <v>75</v>
      </c>
      <c r="D77" s="3">
        <v>31532</v>
      </c>
      <c r="E77" s="4">
        <v>816.4</v>
      </c>
      <c r="F77" s="7">
        <f t="shared" si="6"/>
        <v>8.8973987592918746E-2</v>
      </c>
      <c r="G77" s="20">
        <f t="shared" si="7"/>
        <v>0.25379715825575699</v>
      </c>
      <c r="H77" s="23">
        <f t="shared" si="8"/>
        <v>-0.20125691238317656</v>
      </c>
      <c r="I77" s="23">
        <f t="shared" si="9"/>
        <v>-0.3371312883278329</v>
      </c>
      <c r="J77">
        <v>18.38</v>
      </c>
      <c r="K77">
        <f t="shared" si="11"/>
        <v>5.4406964091403699E-2</v>
      </c>
    </row>
    <row r="78" spans="2:11" x14ac:dyDescent="0.45">
      <c r="B78" s="3"/>
      <c r="C78">
        <f t="shared" si="10"/>
        <v>76</v>
      </c>
      <c r="D78" s="3">
        <v>31562</v>
      </c>
      <c r="E78" s="4">
        <v>788.9</v>
      </c>
      <c r="F78" s="7">
        <f t="shared" si="6"/>
        <v>9.1056817968806714E-2</v>
      </c>
      <c r="G78" s="20">
        <f t="shared" si="7"/>
        <v>0.39092407149195085</v>
      </c>
      <c r="H78" s="23">
        <f t="shared" si="8"/>
        <v>0.1508348841113778</v>
      </c>
      <c r="I78" s="23">
        <f t="shared" si="9"/>
        <v>0.49314531166692754</v>
      </c>
      <c r="J78">
        <v>17.760000000000002</v>
      </c>
      <c r="K78">
        <f t="shared" si="11"/>
        <v>5.63063063063063E-2</v>
      </c>
    </row>
    <row r="79" spans="2:11" x14ac:dyDescent="0.45">
      <c r="B79" s="3"/>
      <c r="C79">
        <f t="shared" si="10"/>
        <v>77</v>
      </c>
      <c r="D79" s="3">
        <v>31593</v>
      </c>
      <c r="E79" s="4">
        <v>815.7</v>
      </c>
      <c r="F79" s="7">
        <f t="shared" si="6"/>
        <v>8.5704830871108584E-2</v>
      </c>
      <c r="G79" s="20">
        <f t="shared" si="7"/>
        <v>0.41363246291528721</v>
      </c>
      <c r="H79" s="23">
        <f t="shared" si="8"/>
        <v>-0.2109007158291053</v>
      </c>
      <c r="I79" s="23">
        <f t="shared" si="9"/>
        <v>-0.48513692859409874</v>
      </c>
      <c r="J79">
        <v>18.23</v>
      </c>
      <c r="K79">
        <f t="shared" si="11"/>
        <v>5.4854635216675808E-2</v>
      </c>
    </row>
    <row r="80" spans="2:11" x14ac:dyDescent="0.45">
      <c r="B80" s="3"/>
      <c r="C80">
        <f t="shared" si="10"/>
        <v>78</v>
      </c>
      <c r="D80" s="3">
        <v>31624</v>
      </c>
      <c r="E80" s="4">
        <v>771.8</v>
      </c>
      <c r="F80" s="7">
        <f t="shared" si="6"/>
        <v>9.0492279798328079E-2</v>
      </c>
      <c r="G80" s="20">
        <f t="shared" si="7"/>
        <v>0.55765742420316156</v>
      </c>
      <c r="H80" s="23">
        <f t="shared" si="8"/>
        <v>0.19707321388787524</v>
      </c>
      <c r="I80" s="23">
        <f t="shared" si="9"/>
        <v>0.9826462602065853</v>
      </c>
      <c r="J80">
        <v>16.850000000000001</v>
      </c>
      <c r="K80">
        <f t="shared" si="11"/>
        <v>5.9347181008902072E-2</v>
      </c>
    </row>
    <row r="81" spans="2:11" x14ac:dyDescent="0.45">
      <c r="B81" s="3"/>
      <c r="C81">
        <f t="shared" si="10"/>
        <v>79</v>
      </c>
      <c r="D81" s="3">
        <v>31653</v>
      </c>
      <c r="E81" s="4">
        <v>817.1</v>
      </c>
      <c r="F81" s="7">
        <f t="shared" si="6"/>
        <v>8.8960255778886665E-2</v>
      </c>
      <c r="G81" s="20">
        <f t="shared" si="7"/>
        <v>0.40337779953494057</v>
      </c>
      <c r="H81" s="23">
        <f t="shared" si="8"/>
        <v>-8.7825767513162178E-3</v>
      </c>
      <c r="I81" s="23">
        <f t="shared" si="9"/>
        <v>-0.51865333192050289</v>
      </c>
      <c r="J81">
        <v>17.95</v>
      </c>
      <c r="K81">
        <f t="shared" si="11"/>
        <v>5.5710306406685242E-2</v>
      </c>
    </row>
    <row r="82" spans="2:11" x14ac:dyDescent="0.45">
      <c r="B82" s="3"/>
      <c r="C82">
        <f t="shared" si="10"/>
        <v>80</v>
      </c>
      <c r="D82" s="3">
        <v>31685</v>
      </c>
      <c r="E82" s="4">
        <v>768.8</v>
      </c>
      <c r="F82" s="7">
        <f t="shared" si="6"/>
        <v>9.7262717479286387E-2</v>
      </c>
      <c r="G82" s="20">
        <f t="shared" si="7"/>
        <v>0.57245057232049978</v>
      </c>
      <c r="H82" s="23">
        <f t="shared" si="8"/>
        <v>0.37692208993606502</v>
      </c>
      <c r="I82" s="23">
        <f t="shared" si="9"/>
        <v>0.7974587556234225</v>
      </c>
      <c r="J82">
        <v>16.809999999999999</v>
      </c>
      <c r="K82">
        <f t="shared" si="11"/>
        <v>5.9488399762046403E-2</v>
      </c>
    </row>
    <row r="83" spans="2:11" x14ac:dyDescent="0.45">
      <c r="B83" s="3"/>
      <c r="C83">
        <f t="shared" si="10"/>
        <v>81</v>
      </c>
      <c r="D83" s="3">
        <v>31716</v>
      </c>
      <c r="E83" s="4">
        <v>807.3</v>
      </c>
      <c r="F83" s="7">
        <f t="shared" si="6"/>
        <v>9.258030620172919E-2</v>
      </c>
      <c r="G83" s="20">
        <f t="shared" si="7"/>
        <v>9.9095751269664412E-2</v>
      </c>
      <c r="H83" s="23">
        <f t="shared" si="8"/>
        <v>0.56743027522320744</v>
      </c>
      <c r="I83" s="23">
        <f t="shared" si="9"/>
        <v>0.12561501605068637</v>
      </c>
      <c r="J83">
        <v>17.52</v>
      </c>
      <c r="K83">
        <f t="shared" si="11"/>
        <v>5.7077625570776259E-2</v>
      </c>
    </row>
    <row r="84" spans="2:11" x14ac:dyDescent="0.45">
      <c r="B84" s="3"/>
      <c r="C84">
        <f t="shared" si="10"/>
        <v>82</v>
      </c>
      <c r="D84" s="3">
        <v>31744</v>
      </c>
      <c r="E84" s="4">
        <v>815.3</v>
      </c>
      <c r="F84" s="7">
        <f t="shared" si="6"/>
        <v>9.3071780552292038E-2</v>
      </c>
      <c r="G84" s="20">
        <f t="shared" si="7"/>
        <v>-2.3304305163743377E-2</v>
      </c>
      <c r="H84" s="23">
        <f t="shared" si="8"/>
        <v>1.1140780405284088</v>
      </c>
      <c r="I84" s="23">
        <f t="shared" si="9"/>
        <v>0.29026610956342869</v>
      </c>
      <c r="J84">
        <v>17.57</v>
      </c>
      <c r="K84">
        <f t="shared" si="11"/>
        <v>5.6915196357427429E-2</v>
      </c>
    </row>
    <row r="85" spans="2:11" x14ac:dyDescent="0.45">
      <c r="B85" s="3"/>
      <c r="C85">
        <f t="shared" si="10"/>
        <v>83</v>
      </c>
      <c r="D85" s="3">
        <v>31777</v>
      </c>
      <c r="E85" s="4">
        <v>832.8</v>
      </c>
      <c r="F85" s="7">
        <f t="shared" si="6"/>
        <v>9.2308731762039242E-2</v>
      </c>
      <c r="G85" s="20">
        <f t="shared" si="7"/>
        <v>4.4908741594620771E-2</v>
      </c>
      <c r="H85" s="23">
        <f t="shared" si="8"/>
        <v>1.0789169203494251</v>
      </c>
      <c r="I85" s="23">
        <f t="shared" si="9"/>
        <v>1.6515237699168965</v>
      </c>
      <c r="J85">
        <v>17.93</v>
      </c>
      <c r="K85">
        <f t="shared" si="11"/>
        <v>5.5772448410485224E-2</v>
      </c>
    </row>
    <row r="86" spans="2:11" x14ac:dyDescent="0.45">
      <c r="B86" s="3"/>
      <c r="C86">
        <f t="shared" si="10"/>
        <v>84</v>
      </c>
      <c r="D86" s="3">
        <v>31807</v>
      </c>
      <c r="E86" s="4">
        <v>903.3</v>
      </c>
      <c r="F86" s="7">
        <f t="shared" si="6"/>
        <v>8.7380468113568144E-2</v>
      </c>
      <c r="G86" s="20">
        <f t="shared" si="7"/>
        <v>1.3838149009188561E-2</v>
      </c>
      <c r="H86" s="23">
        <f t="shared" si="8"/>
        <v>0.64889525380409774</v>
      </c>
      <c r="I86" s="23">
        <f t="shared" si="9"/>
        <v>1.7617745957985713</v>
      </c>
      <c r="J86">
        <v>19.39</v>
      </c>
      <c r="K86">
        <f t="shared" si="11"/>
        <v>5.1572975760701391E-2</v>
      </c>
    </row>
    <row r="87" spans="2:11" x14ac:dyDescent="0.45">
      <c r="B87" s="3"/>
      <c r="C87">
        <f t="shared" si="10"/>
        <v>85</v>
      </c>
      <c r="D87" s="3">
        <v>31835</v>
      </c>
      <c r="E87" s="4">
        <v>983.1</v>
      </c>
      <c r="F87" s="7">
        <f t="shared" si="6"/>
        <v>7.925788624870056E-2</v>
      </c>
      <c r="G87" s="20">
        <f t="shared" si="7"/>
        <v>-7.6289288983826697E-2</v>
      </c>
      <c r="H87" s="23">
        <f t="shared" si="8"/>
        <v>0.5520679553955945</v>
      </c>
      <c r="I87" s="23">
        <f t="shared" si="9"/>
        <v>0.22695220876826538</v>
      </c>
      <c r="J87">
        <v>20.92</v>
      </c>
      <c r="K87">
        <f t="shared" si="11"/>
        <v>4.780114722753346E-2</v>
      </c>
    </row>
    <row r="88" spans="2:11" x14ac:dyDescent="0.45">
      <c r="B88" s="3"/>
      <c r="C88">
        <f t="shared" si="10"/>
        <v>86</v>
      </c>
      <c r="D88" s="3">
        <v>31867</v>
      </c>
      <c r="E88" s="4">
        <v>1000</v>
      </c>
      <c r="F88" s="7">
        <f t="shared" si="6"/>
        <v>7.7000053380316347E-2</v>
      </c>
      <c r="G88" s="20">
        <f t="shared" si="7"/>
        <v>-0.10320000000000007</v>
      </c>
      <c r="H88" s="23">
        <f t="shared" si="8"/>
        <v>0.76794149248095223</v>
      </c>
      <c r="I88" s="23">
        <f t="shared" si="9"/>
        <v>0.32301060853012697</v>
      </c>
      <c r="J88">
        <v>20.54</v>
      </c>
      <c r="K88">
        <f t="shared" si="11"/>
        <v>4.8685491723466409E-2</v>
      </c>
    </row>
    <row r="89" spans="2:11" x14ac:dyDescent="0.45">
      <c r="B89" s="3"/>
      <c r="C89">
        <f t="shared" si="10"/>
        <v>87</v>
      </c>
      <c r="D89" s="3">
        <v>31897</v>
      </c>
      <c r="E89" s="4">
        <v>1023.6</v>
      </c>
      <c r="F89" s="7">
        <f t="shared" si="6"/>
        <v>7.629881540841299E-2</v>
      </c>
      <c r="G89" s="20">
        <f t="shared" si="7"/>
        <v>-9.3200468933177016E-2</v>
      </c>
      <c r="H89" s="23">
        <f t="shared" si="8"/>
        <v>0.90276776627346278</v>
      </c>
      <c r="I89" s="23">
        <f t="shared" si="9"/>
        <v>1.3032507635886099</v>
      </c>
      <c r="J89">
        <v>20.97</v>
      </c>
      <c r="K89">
        <f t="shared" si="11"/>
        <v>4.7687172150691466E-2</v>
      </c>
    </row>
    <row r="90" spans="2:11" x14ac:dyDescent="0.45">
      <c r="B90" s="3"/>
      <c r="C90">
        <f t="shared" si="10"/>
        <v>88</v>
      </c>
      <c r="D90" s="3">
        <v>31926</v>
      </c>
      <c r="E90" s="4">
        <v>1097.3</v>
      </c>
      <c r="F90" s="7">
        <f t="shared" si="6"/>
        <v>7.2080737945671602E-2</v>
      </c>
      <c r="G90" s="20">
        <f t="shared" si="7"/>
        <v>-0.15838877244144711</v>
      </c>
      <c r="H90" s="23">
        <f t="shared" si="8"/>
        <v>0.19260804111251661</v>
      </c>
      <c r="I90" s="23">
        <f t="shared" si="9"/>
        <v>0.81342298160679594</v>
      </c>
      <c r="J90">
        <v>22.38</v>
      </c>
      <c r="K90">
        <f t="shared" si="11"/>
        <v>4.4682752457551385E-2</v>
      </c>
    </row>
    <row r="91" spans="2:11" x14ac:dyDescent="0.45">
      <c r="B91" s="3"/>
      <c r="C91">
        <f t="shared" si="10"/>
        <v>89</v>
      </c>
      <c r="D91" s="3">
        <v>31958</v>
      </c>
      <c r="E91" s="4">
        <v>1153.0999999999999</v>
      </c>
      <c r="F91" s="7">
        <f t="shared" si="6"/>
        <v>6.5978652943107674E-2</v>
      </c>
      <c r="G91" s="20">
        <f t="shared" si="7"/>
        <v>-0.16485994276298666</v>
      </c>
      <c r="H91" s="23">
        <f t="shared" si="8"/>
        <v>0.20807423413557213</v>
      </c>
      <c r="I91" s="23">
        <f t="shared" si="9"/>
        <v>0.6493659246036636</v>
      </c>
      <c r="J91">
        <v>23.06</v>
      </c>
      <c r="K91">
        <f t="shared" si="11"/>
        <v>4.3365134431916738E-2</v>
      </c>
    </row>
    <row r="92" spans="2:11" x14ac:dyDescent="0.45">
      <c r="B92" s="3"/>
      <c r="C92">
        <f t="shared" si="10"/>
        <v>90</v>
      </c>
      <c r="D92" s="3">
        <v>31989</v>
      </c>
      <c r="E92" s="4">
        <v>1202.2</v>
      </c>
      <c r="F92" s="7">
        <f t="shared" si="6"/>
        <v>6.6803375446403912E-2</v>
      </c>
      <c r="G92" s="20">
        <f t="shared" si="7"/>
        <v>-0.19713857927133582</v>
      </c>
      <c r="H92" s="23">
        <f t="shared" si="8"/>
        <v>-0.70326072481493007</v>
      </c>
      <c r="I92" s="23">
        <f t="shared" si="9"/>
        <v>-0.4328772535980715</v>
      </c>
      <c r="J92">
        <v>23.72</v>
      </c>
      <c r="K92">
        <f t="shared" si="11"/>
        <v>4.2158516020236091E-2</v>
      </c>
    </row>
    <row r="93" spans="2:11" x14ac:dyDescent="0.45">
      <c r="B93" s="3"/>
      <c r="C93">
        <f t="shared" si="10"/>
        <v>91</v>
      </c>
      <c r="D93" s="3">
        <v>32017</v>
      </c>
      <c r="E93" s="4">
        <v>1146.7</v>
      </c>
      <c r="F93" s="7">
        <f t="shared" si="6"/>
        <v>7.0990453081892113E-2</v>
      </c>
      <c r="G93" s="20">
        <f t="shared" si="7"/>
        <v>-0.20537193686230049</v>
      </c>
      <c r="H93" s="23">
        <f t="shared" si="8"/>
        <v>-0.76745467509434906</v>
      </c>
      <c r="I93" s="23">
        <f t="shared" si="9"/>
        <v>0.88489334418363974</v>
      </c>
      <c r="J93">
        <v>22.63</v>
      </c>
      <c r="K93">
        <f t="shared" si="11"/>
        <v>4.4189129474149359E-2</v>
      </c>
    </row>
    <row r="94" spans="2:11" x14ac:dyDescent="0.45">
      <c r="B94" s="3"/>
      <c r="C94">
        <f t="shared" si="10"/>
        <v>92</v>
      </c>
      <c r="D94" s="3">
        <v>32050</v>
      </c>
      <c r="E94" s="4">
        <v>1208.9000000000001</v>
      </c>
      <c r="F94" s="7">
        <f t="shared" si="6"/>
        <v>7.3411173982000033E-2</v>
      </c>
      <c r="G94" s="20">
        <f t="shared" si="7"/>
        <v>-0.21722226817768231</v>
      </c>
      <c r="H94" s="23">
        <f t="shared" si="8"/>
        <v>-0.73151822802136546</v>
      </c>
      <c r="I94" s="23">
        <f t="shared" si="9"/>
        <v>-0.97555662068517679</v>
      </c>
      <c r="J94">
        <v>23.76</v>
      </c>
      <c r="K94">
        <f t="shared" si="11"/>
        <v>4.2087542087542083E-2</v>
      </c>
    </row>
    <row r="95" spans="2:11" x14ac:dyDescent="0.45">
      <c r="B95" s="3"/>
      <c r="C95">
        <f t="shared" si="10"/>
        <v>93</v>
      </c>
      <c r="D95" s="3">
        <v>32080</v>
      </c>
      <c r="E95" s="4">
        <v>887.3</v>
      </c>
      <c r="F95" s="7">
        <f t="shared" si="6"/>
        <v>9.9638234810133453E-2</v>
      </c>
      <c r="G95" s="20">
        <f t="shared" si="7"/>
        <v>8.8132536909726111E-2</v>
      </c>
      <c r="H95" s="23">
        <f t="shared" si="8"/>
        <v>0.13480340619157394</v>
      </c>
      <c r="I95" s="23">
        <f t="shared" si="9"/>
        <v>-0.72705520897732046</v>
      </c>
      <c r="J95">
        <v>17.48</v>
      </c>
      <c r="K95">
        <f t="shared" si="11"/>
        <v>5.7208237986270019E-2</v>
      </c>
    </row>
    <row r="96" spans="2:11" x14ac:dyDescent="0.45">
      <c r="B96" s="3"/>
      <c r="C96">
        <f t="shared" si="10"/>
        <v>94</v>
      </c>
      <c r="D96" s="3">
        <v>32111</v>
      </c>
      <c r="E96" s="4">
        <v>796.3</v>
      </c>
      <c r="F96" s="7">
        <f t="shared" si="6"/>
        <v>0.11134801167606945</v>
      </c>
      <c r="G96" s="20">
        <f t="shared" si="7"/>
        <v>0.17229687303779984</v>
      </c>
      <c r="H96" s="23">
        <f t="shared" si="8"/>
        <v>0.69132800432342489</v>
      </c>
      <c r="I96" s="23">
        <f t="shared" si="9"/>
        <v>1.9007370279697127</v>
      </c>
      <c r="J96">
        <v>15.45</v>
      </c>
      <c r="K96">
        <f t="shared" si="11"/>
        <v>6.4724919093851141E-2</v>
      </c>
    </row>
    <row r="97" spans="2:11" x14ac:dyDescent="0.45">
      <c r="B97" s="3"/>
      <c r="C97">
        <f t="shared" si="10"/>
        <v>95</v>
      </c>
      <c r="D97" s="3">
        <v>32142</v>
      </c>
      <c r="E97" s="4">
        <v>870.2</v>
      </c>
      <c r="F97" s="7">
        <f t="shared" si="6"/>
        <v>0.10728091149461316</v>
      </c>
      <c r="G97" s="20">
        <f t="shared" si="7"/>
        <v>6.481268673868068E-2</v>
      </c>
      <c r="H97" s="23">
        <f t="shared" si="8"/>
        <v>0.12799216359646537</v>
      </c>
      <c r="I97" s="23">
        <f t="shared" si="9"/>
        <v>0.84577484447873053</v>
      </c>
      <c r="J97">
        <v>16.93</v>
      </c>
      <c r="K97">
        <f t="shared" si="11"/>
        <v>5.9066745422327233E-2</v>
      </c>
    </row>
    <row r="98" spans="2:11" x14ac:dyDescent="0.45">
      <c r="B98" s="3"/>
      <c r="C98">
        <f t="shared" si="10"/>
        <v>96</v>
      </c>
      <c r="D98" s="3">
        <v>32171</v>
      </c>
      <c r="E98" s="4">
        <v>915.8</v>
      </c>
      <c r="F98" s="7">
        <f t="shared" si="6"/>
        <v>0.1072520794153371</v>
      </c>
      <c r="G98" s="20">
        <f t="shared" si="7"/>
        <v>0.15199825289364499</v>
      </c>
      <c r="H98" s="23">
        <f t="shared" si="8"/>
        <v>5.5270261686604538E-2</v>
      </c>
      <c r="I98" s="23">
        <f t="shared" si="9"/>
        <v>-9.6357938192470849E-2</v>
      </c>
      <c r="J98">
        <v>17.75</v>
      </c>
      <c r="K98">
        <f t="shared" si="11"/>
        <v>5.6338028169014086E-2</v>
      </c>
    </row>
    <row r="99" spans="2:11" x14ac:dyDescent="0.45">
      <c r="B99" s="3"/>
      <c r="C99">
        <f t="shared" si="10"/>
        <v>97</v>
      </c>
      <c r="D99" s="3">
        <v>32202</v>
      </c>
      <c r="E99" s="4">
        <v>908.1</v>
      </c>
      <c r="F99" s="7">
        <f t="shared" si="6"/>
        <v>0.11443610565448581</v>
      </c>
      <c r="G99" s="20">
        <f t="shared" si="7"/>
        <v>0.14811144147120348</v>
      </c>
      <c r="H99" s="23">
        <f t="shared" si="8"/>
        <v>6.9579071307812379E-2</v>
      </c>
      <c r="I99" s="23">
        <f t="shared" si="9"/>
        <v>-0.13951543028177937</v>
      </c>
      <c r="J99">
        <v>17.440000000000001</v>
      </c>
      <c r="K99">
        <f t="shared" si="11"/>
        <v>5.73394495412844E-2</v>
      </c>
    </row>
    <row r="100" spans="2:11" x14ac:dyDescent="0.45">
      <c r="B100" s="3"/>
      <c r="C100">
        <f t="shared" si="10"/>
        <v>98</v>
      </c>
      <c r="D100" s="3">
        <v>32233</v>
      </c>
      <c r="E100" s="4">
        <v>896.8</v>
      </c>
      <c r="F100" s="7">
        <f t="shared" si="6"/>
        <v>0.11985255341308521</v>
      </c>
      <c r="G100" s="20">
        <f t="shared" si="7"/>
        <v>0.20004460303300631</v>
      </c>
      <c r="H100" s="23">
        <f t="shared" si="8"/>
        <v>0.32960533841010187</v>
      </c>
      <c r="I100" s="23">
        <f t="shared" si="9"/>
        <v>0.51130310269538559</v>
      </c>
      <c r="J100">
        <v>16.7</v>
      </c>
      <c r="K100">
        <f t="shared" si="11"/>
        <v>5.9880239520958084E-2</v>
      </c>
    </row>
    <row r="101" spans="2:11" x14ac:dyDescent="0.45">
      <c r="B101" s="3"/>
      <c r="C101">
        <f t="shared" si="10"/>
        <v>99</v>
      </c>
      <c r="D101" s="3">
        <v>32262</v>
      </c>
      <c r="E101" s="4">
        <v>928.2</v>
      </c>
      <c r="F101" s="7">
        <f t="shared" si="6"/>
        <v>0.11629900927458614</v>
      </c>
      <c r="G101" s="20">
        <f t="shared" si="7"/>
        <v>0.17431588019823319</v>
      </c>
      <c r="H101" s="23">
        <f t="shared" si="8"/>
        <v>0.16923820250397981</v>
      </c>
      <c r="I101" s="23">
        <f t="shared" si="9"/>
        <v>-5.9098787220474347E-2</v>
      </c>
      <c r="J101">
        <v>17.02</v>
      </c>
      <c r="K101">
        <f t="shared" si="11"/>
        <v>5.8754406580493537E-2</v>
      </c>
    </row>
    <row r="102" spans="2:11" x14ac:dyDescent="0.45">
      <c r="B102" s="3"/>
      <c r="C102">
        <f t="shared" si="10"/>
        <v>100</v>
      </c>
      <c r="D102" s="3">
        <v>32294</v>
      </c>
      <c r="E102" s="4">
        <v>923.5</v>
      </c>
      <c r="F102" s="7">
        <f t="shared" si="6"/>
        <v>0.11739291398499585</v>
      </c>
      <c r="G102" s="20">
        <f t="shared" si="7"/>
        <v>0.18148348673524617</v>
      </c>
      <c r="H102" s="23">
        <f t="shared" si="8"/>
        <v>-5.2220643405725631E-2</v>
      </c>
      <c r="I102" s="23">
        <f t="shared" si="9"/>
        <v>0.65299921824207363</v>
      </c>
      <c r="J102">
        <v>16.63</v>
      </c>
      <c r="K102">
        <f t="shared" si="11"/>
        <v>6.0132291040288638E-2</v>
      </c>
    </row>
    <row r="103" spans="2:11" x14ac:dyDescent="0.45">
      <c r="B103" s="3"/>
      <c r="C103">
        <f t="shared" si="10"/>
        <v>101</v>
      </c>
      <c r="D103" s="3">
        <v>32324</v>
      </c>
      <c r="E103" s="4">
        <v>963</v>
      </c>
      <c r="F103" s="7">
        <f t="shared" si="6"/>
        <v>0.11036876010989816</v>
      </c>
      <c r="G103" s="20">
        <f t="shared" si="7"/>
        <v>0.14402907580477686</v>
      </c>
      <c r="H103" s="23">
        <f t="shared" si="8"/>
        <v>-6.758293815020644E-2</v>
      </c>
      <c r="I103" s="23">
        <f t="shared" si="9"/>
        <v>2.7761425187349476E-2</v>
      </c>
      <c r="J103">
        <v>17.03</v>
      </c>
      <c r="K103">
        <f t="shared" si="11"/>
        <v>5.8719906048150319E-2</v>
      </c>
    </row>
    <row r="104" spans="2:11" x14ac:dyDescent="0.45">
      <c r="B104" s="3"/>
      <c r="C104">
        <f t="shared" si="10"/>
        <v>102</v>
      </c>
      <c r="D104" s="3">
        <v>32353</v>
      </c>
      <c r="E104" s="4">
        <v>965.2</v>
      </c>
      <c r="F104" s="7">
        <f t="shared" si="6"/>
        <v>0.10976124758905592</v>
      </c>
      <c r="G104" s="20">
        <f t="shared" si="7"/>
        <v>0.21560298383754661</v>
      </c>
      <c r="H104" s="23">
        <f t="shared" si="8"/>
        <v>1.2438454055918591E-3</v>
      </c>
      <c r="I104" s="23">
        <f t="shared" si="9"/>
        <v>-0.49886264781578094</v>
      </c>
      <c r="J104">
        <v>16.8</v>
      </c>
      <c r="K104">
        <f t="shared" si="11"/>
        <v>5.9523809523809521E-2</v>
      </c>
    </row>
    <row r="105" spans="2:11" x14ac:dyDescent="0.45">
      <c r="B105" s="3"/>
      <c r="C105">
        <f t="shared" si="10"/>
        <v>103</v>
      </c>
      <c r="D105" s="3">
        <v>32386</v>
      </c>
      <c r="E105" s="4">
        <v>911.2</v>
      </c>
      <c r="F105" s="7">
        <f t="shared" si="6"/>
        <v>0.10355138479745363</v>
      </c>
      <c r="G105" s="20">
        <f t="shared" si="7"/>
        <v>0.32506584723441612</v>
      </c>
      <c r="H105" s="23">
        <f t="shared" si="8"/>
        <v>0.1015455106628127</v>
      </c>
      <c r="I105" s="23">
        <f t="shared" si="9"/>
        <v>0.5739159924778221</v>
      </c>
      <c r="J105">
        <v>15.92</v>
      </c>
      <c r="K105">
        <f t="shared" si="11"/>
        <v>6.2814070351758788E-2</v>
      </c>
    </row>
    <row r="106" spans="2:11" x14ac:dyDescent="0.45">
      <c r="B106" s="3"/>
      <c r="C106">
        <f t="shared" si="10"/>
        <v>104</v>
      </c>
      <c r="D106" s="3">
        <v>32416</v>
      </c>
      <c r="E106" s="4">
        <v>946.3</v>
      </c>
      <c r="F106" s="7">
        <f t="shared" si="6"/>
        <v>9.4984740479084673E-2</v>
      </c>
      <c r="G106" s="20">
        <f t="shared" si="7"/>
        <v>0.23597167917151007</v>
      </c>
      <c r="H106" s="23">
        <f t="shared" si="8"/>
        <v>-8.0707275324399141E-2</v>
      </c>
      <c r="I106" s="23">
        <f t="shared" si="9"/>
        <v>0.27256875606324016</v>
      </c>
      <c r="J106">
        <v>16.36</v>
      </c>
      <c r="K106">
        <f t="shared" si="11"/>
        <v>6.1124694376528121E-2</v>
      </c>
    </row>
    <row r="107" spans="2:11" x14ac:dyDescent="0.45">
      <c r="B107" s="3"/>
      <c r="C107">
        <f t="shared" si="10"/>
        <v>105</v>
      </c>
      <c r="D107" s="3">
        <v>32447</v>
      </c>
      <c r="E107" s="4">
        <v>965.5</v>
      </c>
      <c r="F107" s="7">
        <f t="shared" si="6"/>
        <v>0.10002598578015265</v>
      </c>
      <c r="G107" s="20">
        <f t="shared" si="7"/>
        <v>0.1194199896426722</v>
      </c>
      <c r="H107" s="23">
        <f t="shared" si="8"/>
        <v>0.4256099769995465</v>
      </c>
      <c r="I107" s="23">
        <f t="shared" si="9"/>
        <v>-0.33266403661167565</v>
      </c>
      <c r="J107">
        <v>16.670000000000002</v>
      </c>
      <c r="K107">
        <f t="shared" si="11"/>
        <v>5.9988002399520089E-2</v>
      </c>
    </row>
    <row r="108" spans="2:11" x14ac:dyDescent="0.45">
      <c r="B108" s="3"/>
      <c r="C108">
        <f t="shared" si="10"/>
        <v>106</v>
      </c>
      <c r="D108" s="3">
        <v>32477</v>
      </c>
      <c r="E108" s="4">
        <v>933.5</v>
      </c>
      <c r="F108" s="7">
        <f t="shared" si="6"/>
        <v>0.10900182418140569</v>
      </c>
      <c r="G108" s="20">
        <f t="shared" si="7"/>
        <v>0.21981788966256022</v>
      </c>
      <c r="H108" s="23">
        <f t="shared" si="8"/>
        <v>0.55601433339763751</v>
      </c>
      <c r="I108" s="23">
        <f t="shared" si="9"/>
        <v>-8.5179931956130273E-2</v>
      </c>
      <c r="J108">
        <v>15.86</v>
      </c>
      <c r="K108">
        <f t="shared" si="11"/>
        <v>6.3051702395964693E-2</v>
      </c>
    </row>
    <row r="109" spans="2:11" x14ac:dyDescent="0.45">
      <c r="B109" s="3"/>
      <c r="C109">
        <f t="shared" si="10"/>
        <v>107</v>
      </c>
      <c r="D109" s="3">
        <v>32507</v>
      </c>
      <c r="E109" s="4">
        <v>926.6</v>
      </c>
      <c r="F109" s="7">
        <f t="shared" si="6"/>
        <v>0.11179729067269295</v>
      </c>
      <c r="G109" s="20">
        <f t="shared" si="7"/>
        <v>0.30012950571983588</v>
      </c>
      <c r="H109" s="23">
        <f t="shared" si="8"/>
        <v>0.81971245398575676</v>
      </c>
      <c r="I109" s="23">
        <f t="shared" si="9"/>
        <v>3.7459369598600158</v>
      </c>
      <c r="J109">
        <v>15.86</v>
      </c>
      <c r="K109">
        <f t="shared" si="11"/>
        <v>6.3051702395964693E-2</v>
      </c>
    </row>
    <row r="110" spans="2:11" x14ac:dyDescent="0.45">
      <c r="B110" s="3"/>
      <c r="C110">
        <f t="shared" si="10"/>
        <v>108</v>
      </c>
      <c r="D110" s="3">
        <v>32539</v>
      </c>
      <c r="E110" s="4">
        <v>1055</v>
      </c>
      <c r="F110" s="7">
        <f t="shared" si="6"/>
        <v>9.8362700722939733E-2</v>
      </c>
      <c r="G110" s="20">
        <f t="shared" si="7"/>
        <v>0.10635071090047399</v>
      </c>
      <c r="H110" s="23">
        <f t="shared" si="8"/>
        <v>0.13945231012947845</v>
      </c>
      <c r="I110" s="23">
        <f t="shared" si="9"/>
        <v>-0.1322729592103622</v>
      </c>
      <c r="J110">
        <v>17.98</v>
      </c>
      <c r="K110">
        <f t="shared" si="11"/>
        <v>5.5617352614015569E-2</v>
      </c>
    </row>
    <row r="111" spans="2:11" x14ac:dyDescent="0.45">
      <c r="B111" s="3"/>
      <c r="C111">
        <f t="shared" si="10"/>
        <v>109</v>
      </c>
      <c r="D111" s="3">
        <v>32567</v>
      </c>
      <c r="E111" s="4">
        <v>1042.5999999999999</v>
      </c>
      <c r="F111" s="7">
        <f t="shared" si="6"/>
        <v>0.10483155173615755</v>
      </c>
      <c r="G111" s="20">
        <f t="shared" si="7"/>
        <v>7.6443506618070201E-2</v>
      </c>
      <c r="H111" s="23">
        <f t="shared" si="8"/>
        <v>0.19946433940778552</v>
      </c>
      <c r="I111" s="23">
        <f t="shared" si="9"/>
        <v>0.46319835911173901</v>
      </c>
      <c r="J111">
        <v>17.36</v>
      </c>
      <c r="K111">
        <f t="shared" si="11"/>
        <v>5.7603686635944701E-2</v>
      </c>
    </row>
    <row r="112" spans="2:11" x14ac:dyDescent="0.45">
      <c r="B112" s="3"/>
      <c r="C112">
        <f t="shared" si="10"/>
        <v>110</v>
      </c>
      <c r="D112" s="3">
        <v>32598</v>
      </c>
      <c r="E112" s="4">
        <v>1076.2</v>
      </c>
      <c r="F112" s="7">
        <f t="shared" si="6"/>
        <v>0.10400847576197236</v>
      </c>
      <c r="G112" s="20">
        <f t="shared" si="7"/>
        <v>3.595985876231178E-2</v>
      </c>
      <c r="H112" s="23">
        <f t="shared" si="8"/>
        <v>9.8200018999040628E-2</v>
      </c>
      <c r="I112" s="23">
        <f t="shared" si="9"/>
        <v>0.16520441834342203</v>
      </c>
      <c r="J112">
        <v>17.54</v>
      </c>
      <c r="K112">
        <f t="shared" si="11"/>
        <v>5.7012542759407071E-2</v>
      </c>
    </row>
    <row r="113" spans="2:11" x14ac:dyDescent="0.45">
      <c r="B113" s="3"/>
      <c r="C113">
        <f t="shared" si="10"/>
        <v>111</v>
      </c>
      <c r="D113" s="3">
        <v>32626</v>
      </c>
      <c r="E113" s="4">
        <v>1090</v>
      </c>
      <c r="F113" s="7">
        <f t="shared" si="6"/>
        <v>0.10758910214010542</v>
      </c>
      <c r="G113" s="20">
        <f t="shared" si="7"/>
        <v>-4.2935779816513753E-2</v>
      </c>
      <c r="H113" s="23">
        <f t="shared" si="8"/>
        <v>0.34254944978331858</v>
      </c>
      <c r="I113" s="23">
        <f t="shared" si="9"/>
        <v>1.2177534932393375E-2</v>
      </c>
      <c r="J113">
        <v>17.61</v>
      </c>
      <c r="K113">
        <f t="shared" si="11"/>
        <v>5.6785917092561047E-2</v>
      </c>
    </row>
    <row r="114" spans="2:11" x14ac:dyDescent="0.45">
      <c r="B114" s="3"/>
      <c r="C114">
        <f t="shared" si="10"/>
        <v>112</v>
      </c>
      <c r="D114" s="3">
        <v>32659</v>
      </c>
      <c r="E114" s="4">
        <v>1091.0999999999999</v>
      </c>
      <c r="F114" s="7">
        <f t="shared" si="6"/>
        <v>0.10229558705810171</v>
      </c>
      <c r="G114" s="20">
        <f t="shared" si="7"/>
        <v>5.7831546146091206E-2</v>
      </c>
      <c r="H114" s="23">
        <f t="shared" si="8"/>
        <v>0.49949997540544855</v>
      </c>
      <c r="I114" s="23">
        <f t="shared" si="9"/>
        <v>0.12301491405930687</v>
      </c>
      <c r="J114">
        <v>17.38</v>
      </c>
      <c r="K114">
        <f t="shared" si="11"/>
        <v>5.7537399309551214E-2</v>
      </c>
    </row>
    <row r="115" spans="2:11" x14ac:dyDescent="0.45">
      <c r="B115" s="3"/>
      <c r="C115">
        <f t="shared" si="10"/>
        <v>113</v>
      </c>
      <c r="D115" s="3">
        <v>32689</v>
      </c>
      <c r="E115" s="4">
        <v>1101.7</v>
      </c>
      <c r="F115" s="7">
        <f t="shared" si="6"/>
        <v>0.10336561437823577</v>
      </c>
      <c r="G115" s="20">
        <f t="shared" si="7"/>
        <v>6.3175093038032148E-2</v>
      </c>
      <c r="H115" s="23">
        <f t="shared" si="8"/>
        <v>0.27026999783815864</v>
      </c>
      <c r="I115" s="23">
        <f t="shared" si="9"/>
        <v>1.128867612445811</v>
      </c>
      <c r="J115">
        <v>17.36</v>
      </c>
      <c r="K115">
        <f t="shared" si="11"/>
        <v>5.7603686635944701E-2</v>
      </c>
    </row>
    <row r="116" spans="2:11" x14ac:dyDescent="0.45">
      <c r="B116" s="3"/>
      <c r="C116">
        <f t="shared" si="10"/>
        <v>114</v>
      </c>
      <c r="D116" s="3">
        <v>32720</v>
      </c>
      <c r="E116" s="4">
        <v>1173.3</v>
      </c>
      <c r="F116" s="7">
        <f t="shared" si="6"/>
        <v>9.5654832566291592E-2</v>
      </c>
      <c r="G116" s="20">
        <f t="shared" si="7"/>
        <v>-2.2330179834654462E-2</v>
      </c>
      <c r="H116" s="23">
        <f t="shared" si="8"/>
        <v>-0.27997916877552909</v>
      </c>
      <c r="I116" s="23">
        <f t="shared" si="9"/>
        <v>0.41027955570167918</v>
      </c>
      <c r="J116">
        <v>18.38</v>
      </c>
      <c r="K116">
        <f t="shared" si="11"/>
        <v>5.4406964091403699E-2</v>
      </c>
    </row>
    <row r="117" spans="2:11" x14ac:dyDescent="0.45">
      <c r="B117" s="3"/>
      <c r="C117">
        <f t="shared" si="10"/>
        <v>115</v>
      </c>
      <c r="D117" s="3">
        <v>32751</v>
      </c>
      <c r="E117" s="4">
        <v>1207.4000000000001</v>
      </c>
      <c r="F117" s="7">
        <f t="shared" si="6"/>
        <v>9.3041035827687635E-2</v>
      </c>
      <c r="G117" s="20">
        <f t="shared" si="7"/>
        <v>-0.12945171442769599</v>
      </c>
      <c r="H117" s="23">
        <f t="shared" si="8"/>
        <v>-0.20889779221741145</v>
      </c>
      <c r="I117" s="23">
        <f t="shared" si="9"/>
        <v>-0.31729315510887623</v>
      </c>
      <c r="J117">
        <v>18.87</v>
      </c>
      <c r="K117">
        <f t="shared" si="11"/>
        <v>5.2994170641229459E-2</v>
      </c>
    </row>
    <row r="118" spans="2:11" x14ac:dyDescent="0.45">
      <c r="B118" s="3"/>
      <c r="C118">
        <f t="shared" si="10"/>
        <v>116</v>
      </c>
      <c r="D118" s="3">
        <v>32780</v>
      </c>
      <c r="E118" s="4">
        <v>1169.5999999999999</v>
      </c>
      <c r="F118" s="7">
        <f t="shared" si="6"/>
        <v>9.2232688987409661E-2</v>
      </c>
      <c r="G118" s="20">
        <f t="shared" si="7"/>
        <v>-0.17732558139534871</v>
      </c>
      <c r="H118" s="23">
        <f t="shared" si="8"/>
        <v>0.12555365582738331</v>
      </c>
      <c r="I118" s="23">
        <f t="shared" si="9"/>
        <v>-0.61230007517077567</v>
      </c>
      <c r="J118">
        <v>18.09</v>
      </c>
      <c r="K118">
        <f t="shared" si="11"/>
        <v>5.5279159756771695E-2</v>
      </c>
    </row>
    <row r="119" spans="2:11" x14ac:dyDescent="0.45">
      <c r="B119" s="3"/>
      <c r="C119">
        <f t="shared" si="10"/>
        <v>117</v>
      </c>
      <c r="D119" s="3">
        <v>32812</v>
      </c>
      <c r="E119" s="4">
        <v>1080.8</v>
      </c>
      <c r="F119" s="7">
        <f t="shared" si="6"/>
        <v>0.10390273704736908</v>
      </c>
      <c r="G119" s="20">
        <f t="shared" si="7"/>
        <v>-8.1513693560325562E-2</v>
      </c>
      <c r="H119" s="23">
        <f t="shared" si="8"/>
        <v>0.36019060715901707</v>
      </c>
      <c r="I119" s="23">
        <f t="shared" si="9"/>
        <v>0.87054351439801847</v>
      </c>
      <c r="J119">
        <v>16.649999999999999</v>
      </c>
      <c r="K119">
        <f t="shared" si="11"/>
        <v>6.0060060060060066E-2</v>
      </c>
    </row>
    <row r="120" spans="2:11" x14ac:dyDescent="0.45">
      <c r="B120" s="3"/>
      <c r="C120">
        <f t="shared" si="10"/>
        <v>118</v>
      </c>
      <c r="D120" s="3">
        <v>32842</v>
      </c>
      <c r="E120" s="4">
        <v>1138.7</v>
      </c>
      <c r="F120" s="7">
        <f t="shared" si="6"/>
        <v>0.10487036243626835</v>
      </c>
      <c r="G120" s="20">
        <f t="shared" si="7"/>
        <v>-9.3615526477562216E-2</v>
      </c>
      <c r="H120" s="23">
        <f t="shared" si="8"/>
        <v>-5.6376888809855141E-2</v>
      </c>
      <c r="I120" s="23">
        <f t="shared" si="9"/>
        <v>0.96623343261368788</v>
      </c>
      <c r="J120">
        <v>17.48</v>
      </c>
      <c r="K120">
        <f t="shared" si="11"/>
        <v>5.7208237986270019E-2</v>
      </c>
    </row>
    <row r="121" spans="2:11" x14ac:dyDescent="0.45">
      <c r="B121" s="3"/>
      <c r="C121">
        <f t="shared" si="10"/>
        <v>119</v>
      </c>
      <c r="D121" s="3">
        <v>32871</v>
      </c>
      <c r="E121" s="4">
        <v>1204.7</v>
      </c>
      <c r="F121" s="7">
        <f t="shared" si="6"/>
        <v>0.10406391002480775</v>
      </c>
      <c r="G121" s="20">
        <f t="shared" si="7"/>
        <v>-0.14310616751058358</v>
      </c>
      <c r="H121" s="23">
        <f t="shared" si="8"/>
        <v>-0.26645287301677389</v>
      </c>
      <c r="I121" s="23">
        <f t="shared" si="9"/>
        <v>-0.31577896349066148</v>
      </c>
      <c r="J121">
        <v>18.61</v>
      </c>
      <c r="K121">
        <f t="shared" si="11"/>
        <v>5.3734551316496508E-2</v>
      </c>
    </row>
    <row r="122" spans="2:11" x14ac:dyDescent="0.45">
      <c r="B122" s="3"/>
      <c r="C122">
        <f t="shared" si="10"/>
        <v>120</v>
      </c>
      <c r="D122" s="3">
        <v>32904</v>
      </c>
      <c r="E122" s="4">
        <v>1167.2</v>
      </c>
      <c r="F122" s="7">
        <f t="shared" si="6"/>
        <v>9.8112581967834123E-2</v>
      </c>
      <c r="G122" s="20">
        <f t="shared" si="7"/>
        <v>-0.11223440712817001</v>
      </c>
      <c r="H122" s="23">
        <f t="shared" si="8"/>
        <v>-0.36189933384680684</v>
      </c>
      <c r="I122" s="23">
        <f t="shared" si="9"/>
        <v>-0.37545432041346316</v>
      </c>
      <c r="J122">
        <v>17.75</v>
      </c>
      <c r="K122">
        <f t="shared" si="11"/>
        <v>5.6338028169014086E-2</v>
      </c>
    </row>
    <row r="123" spans="2:11" x14ac:dyDescent="0.45">
      <c r="B123" s="3"/>
      <c r="C123">
        <f t="shared" si="10"/>
        <v>121</v>
      </c>
      <c r="D123" s="3">
        <v>32932</v>
      </c>
      <c r="E123" s="4">
        <v>1122.3</v>
      </c>
      <c r="F123" s="7">
        <f t="shared" si="6"/>
        <v>0.10292998157913802</v>
      </c>
      <c r="G123" s="20">
        <f t="shared" si="7"/>
        <v>2.4681457720752142E-2</v>
      </c>
      <c r="H123" s="23">
        <f t="shared" si="8"/>
        <v>0.11863506375255151</v>
      </c>
      <c r="I123" s="23">
        <f t="shared" si="9"/>
        <v>-7.631597950288993E-2</v>
      </c>
      <c r="J123">
        <v>17.12</v>
      </c>
      <c r="K123">
        <f t="shared" si="11"/>
        <v>5.8411214953271028E-2</v>
      </c>
    </row>
    <row r="124" spans="2:11" x14ac:dyDescent="0.45">
      <c r="B124" s="3"/>
      <c r="C124">
        <f t="shared" si="10"/>
        <v>122</v>
      </c>
      <c r="D124" s="3">
        <v>32962</v>
      </c>
      <c r="E124" s="4">
        <v>1114.9000000000001</v>
      </c>
      <c r="F124" s="7">
        <f t="shared" si="6"/>
        <v>0.1080523183634301</v>
      </c>
      <c r="G124" s="20">
        <f t="shared" si="7"/>
        <v>7.0320208090411507E-2</v>
      </c>
      <c r="H124" s="23">
        <f t="shared" si="8"/>
        <v>0.21822893720939973</v>
      </c>
      <c r="I124" s="23">
        <f t="shared" si="9"/>
        <v>-0.54961910964186411</v>
      </c>
      <c r="J124">
        <v>16.75</v>
      </c>
      <c r="K124">
        <f t="shared" si="11"/>
        <v>5.9701492537313432E-2</v>
      </c>
    </row>
    <row r="125" spans="2:11" x14ac:dyDescent="0.45">
      <c r="B125" s="3"/>
      <c r="C125">
        <f t="shared" si="10"/>
        <v>123</v>
      </c>
      <c r="D125" s="3">
        <v>32993</v>
      </c>
      <c r="E125" s="4">
        <v>1043.2</v>
      </c>
      <c r="F125" s="7">
        <f t="shared" si="6"/>
        <v>0.11148384196896877</v>
      </c>
      <c r="G125" s="20">
        <f t="shared" si="7"/>
        <v>0.15299079754601208</v>
      </c>
      <c r="H125" s="23">
        <f t="shared" si="8"/>
        <v>0.46195769491070515</v>
      </c>
      <c r="I125" s="23">
        <f t="shared" si="9"/>
        <v>2.3648204825670902</v>
      </c>
      <c r="J125">
        <v>16.5</v>
      </c>
      <c r="K125">
        <f t="shared" si="11"/>
        <v>6.0606060606060608E-2</v>
      </c>
    </row>
    <row r="126" spans="2:11" x14ac:dyDescent="0.45">
      <c r="B126" s="3"/>
      <c r="C126">
        <f t="shared" si="10"/>
        <v>124</v>
      </c>
      <c r="D126" s="3">
        <v>33024</v>
      </c>
      <c r="E126" s="4">
        <v>1154.2</v>
      </c>
      <c r="F126" s="7">
        <f t="shared" si="6"/>
        <v>0.10086162964737455</v>
      </c>
      <c r="G126" s="20">
        <f t="shared" si="7"/>
        <v>4.1240686189568443E-2</v>
      </c>
      <c r="H126" s="23">
        <f t="shared" si="8"/>
        <v>-0.31221632323044612</v>
      </c>
      <c r="I126" s="23">
        <f t="shared" si="9"/>
        <v>0.1930121859270657</v>
      </c>
      <c r="J126">
        <v>16.899999999999999</v>
      </c>
      <c r="K126">
        <f t="shared" si="11"/>
        <v>5.9171597633136098E-2</v>
      </c>
    </row>
    <row r="127" spans="2:11" x14ac:dyDescent="0.45">
      <c r="B127" s="3"/>
      <c r="C127">
        <f t="shared" si="10"/>
        <v>125</v>
      </c>
      <c r="D127" s="3">
        <v>33053</v>
      </c>
      <c r="E127" s="4">
        <v>1171.3</v>
      </c>
      <c r="F127" s="7">
        <f t="shared" si="6"/>
        <v>9.9698725538332811E-2</v>
      </c>
      <c r="G127" s="20">
        <f t="shared" si="7"/>
        <v>-8.6228976351062636E-3</v>
      </c>
      <c r="H127" s="23">
        <f t="shared" si="8"/>
        <v>-0.54460439271684902</v>
      </c>
      <c r="I127" s="23">
        <f t="shared" si="9"/>
        <v>-0.22160930132075785</v>
      </c>
      <c r="J127">
        <v>16.920000000000002</v>
      </c>
      <c r="K127">
        <f t="shared" si="11"/>
        <v>5.9101654846335692E-2</v>
      </c>
    </row>
    <row r="128" spans="2:11" x14ac:dyDescent="0.45">
      <c r="B128" s="3"/>
      <c r="C128">
        <f t="shared" si="10"/>
        <v>126</v>
      </c>
      <c r="D128" s="3">
        <v>33085</v>
      </c>
      <c r="E128" s="4">
        <v>1147.0999999999999</v>
      </c>
      <c r="F128" s="7">
        <f t="shared" si="6"/>
        <v>0.10317955727663985</v>
      </c>
      <c r="G128" s="20">
        <f t="shared" si="7"/>
        <v>7.7412605701334014E-2</v>
      </c>
      <c r="H128" s="23">
        <f t="shared" si="8"/>
        <v>-0.43912385585881153</v>
      </c>
      <c r="I128" s="23">
        <f t="shared" si="9"/>
        <v>-0.6496411631258987</v>
      </c>
      <c r="J128">
        <v>16.350000000000001</v>
      </c>
      <c r="K128">
        <f t="shared" si="11"/>
        <v>6.1162079510703356E-2</v>
      </c>
    </row>
    <row r="129" spans="2:11" x14ac:dyDescent="0.45">
      <c r="B129" s="3"/>
      <c r="C129">
        <f t="shared" si="10"/>
        <v>127</v>
      </c>
      <c r="D129" s="3">
        <v>33116</v>
      </c>
      <c r="E129" s="4">
        <v>1051.0999999999999</v>
      </c>
      <c r="F129" s="7">
        <f t="shared" si="6"/>
        <v>0.11804400429686734</v>
      </c>
      <c r="G129" s="20">
        <f t="shared" si="7"/>
        <v>0.2069260774426791</v>
      </c>
      <c r="H129" s="23">
        <f t="shared" si="8"/>
        <v>-7.0368207271322203E-2</v>
      </c>
      <c r="I129" s="23">
        <f t="shared" si="9"/>
        <v>-0.65369736367514442</v>
      </c>
      <c r="J129">
        <v>15.14</v>
      </c>
      <c r="K129">
        <f t="shared" si="11"/>
        <v>6.6050198150594444E-2</v>
      </c>
    </row>
    <row r="130" spans="2:11" x14ac:dyDescent="0.45">
      <c r="B130" s="3"/>
      <c r="C130">
        <f t="shared" si="10"/>
        <v>128</v>
      </c>
      <c r="D130" s="3">
        <v>33144</v>
      </c>
      <c r="E130" s="4">
        <v>962.2</v>
      </c>
      <c r="F130" s="7">
        <f t="shared" si="6"/>
        <v>0.12152395280691919</v>
      </c>
      <c r="G130" s="20">
        <f t="shared" si="7"/>
        <v>0.31573477447516107</v>
      </c>
      <c r="H130" s="23">
        <f t="shared" si="8"/>
        <v>0.32483654402025586</v>
      </c>
      <c r="I130" s="23">
        <f t="shared" si="9"/>
        <v>0.45422642411571679</v>
      </c>
      <c r="J130">
        <v>13.75</v>
      </c>
      <c r="K130">
        <f t="shared" si="11"/>
        <v>7.2727272727272724E-2</v>
      </c>
    </row>
    <row r="131" spans="2:11" x14ac:dyDescent="0.45">
      <c r="B131" s="3"/>
      <c r="C131">
        <f t="shared" si="10"/>
        <v>129</v>
      </c>
      <c r="D131" s="3">
        <v>33177</v>
      </c>
      <c r="E131" s="4">
        <v>992.7</v>
      </c>
      <c r="F131" s="7">
        <f t="shared" ref="F131:F194" si="12">(E251/E131)^(1/10)-1</f>
        <v>0.11981949087877553</v>
      </c>
      <c r="G131" s="20">
        <f t="shared" ref="G131:G194" si="13">E143/E131-1</f>
        <v>0.24770827037372811</v>
      </c>
      <c r="H131" s="23">
        <f t="shared" ref="H131:H194" si="14">(1+((E134/E131)-1))^4-1</f>
        <v>0.18714089043815862</v>
      </c>
      <c r="I131" s="23">
        <f t="shared" ref="I131:I194" si="15">(1+((E132/E131)-1))^12-1</f>
        <v>0.5953099505388546</v>
      </c>
      <c r="J131">
        <v>14.21</v>
      </c>
      <c r="K131">
        <f t="shared" si="11"/>
        <v>7.0372976776917659E-2</v>
      </c>
    </row>
    <row r="132" spans="2:11" x14ac:dyDescent="0.45">
      <c r="B132" s="3"/>
      <c r="C132">
        <f t="shared" ref="C132:C195" si="16">C131+1</f>
        <v>130</v>
      </c>
      <c r="D132" s="3">
        <v>33207</v>
      </c>
      <c r="E132" s="4">
        <v>1032.0999999999999</v>
      </c>
      <c r="F132" s="7">
        <f t="shared" si="12"/>
        <v>0.1105477508938606</v>
      </c>
      <c r="G132" s="20">
        <f t="shared" si="13"/>
        <v>0.13254529599844989</v>
      </c>
      <c r="H132" s="23">
        <f t="shared" si="14"/>
        <v>0.5413605850252492</v>
      </c>
      <c r="I132" s="23">
        <f t="shared" si="15"/>
        <v>2.3278360087430894E-3</v>
      </c>
      <c r="J132">
        <v>14.75</v>
      </c>
      <c r="K132">
        <f t="shared" ref="K132:K195" si="17">1/J132</f>
        <v>6.7796610169491525E-2</v>
      </c>
    </row>
    <row r="133" spans="2:11" x14ac:dyDescent="0.45">
      <c r="B133" s="3"/>
      <c r="C133">
        <f t="shared" si="16"/>
        <v>131</v>
      </c>
      <c r="D133" s="3">
        <v>33238</v>
      </c>
      <c r="E133" s="4">
        <v>1032.3</v>
      </c>
      <c r="F133" s="7">
        <f t="shared" si="12"/>
        <v>0.1119788418012968</v>
      </c>
      <c r="G133" s="20">
        <f t="shared" si="13"/>
        <v>0.15053763440860224</v>
      </c>
      <c r="H133" s="23">
        <f t="shared" si="14"/>
        <v>0.78556166431413765</v>
      </c>
      <c r="I133" s="23">
        <f t="shared" si="15"/>
        <v>4.6289645348372321E-2</v>
      </c>
      <c r="J133">
        <v>14.76</v>
      </c>
      <c r="K133">
        <f t="shared" si="17"/>
        <v>6.7750677506775075E-2</v>
      </c>
    </row>
    <row r="134" spans="2:11" x14ac:dyDescent="0.45">
      <c r="B134" s="3"/>
      <c r="C134">
        <f t="shared" si="16"/>
        <v>132</v>
      </c>
      <c r="D134" s="3">
        <v>33269</v>
      </c>
      <c r="E134" s="4">
        <v>1036.2</v>
      </c>
      <c r="F134" s="8">
        <f t="shared" si="12"/>
        <v>-1</v>
      </c>
      <c r="G134" s="20">
        <f t="shared" si="13"/>
        <v>0.18490638872804466</v>
      </c>
      <c r="H134" s="23">
        <f t="shared" si="14"/>
        <v>0.8155128448213913</v>
      </c>
      <c r="I134" s="23">
        <f t="shared" si="15"/>
        <v>2.4918134125559743</v>
      </c>
      <c r="J134">
        <v>14.94</v>
      </c>
      <c r="K134">
        <f t="shared" si="17"/>
        <v>6.6934404283801874E-2</v>
      </c>
    </row>
    <row r="135" spans="2:11" x14ac:dyDescent="0.45">
      <c r="B135" s="3"/>
      <c r="C135">
        <f t="shared" si="16"/>
        <v>133</v>
      </c>
      <c r="D135" s="3">
        <v>33297</v>
      </c>
      <c r="E135" s="4">
        <v>1150</v>
      </c>
      <c r="F135" s="8">
        <f t="shared" si="12"/>
        <v>-1</v>
      </c>
      <c r="G135" s="20">
        <f t="shared" si="13"/>
        <v>6.9391304347826033E-2</v>
      </c>
      <c r="H135" s="23">
        <f t="shared" si="14"/>
        <v>0.19271707668517335</v>
      </c>
      <c r="I135" s="23">
        <f t="shared" si="15"/>
        <v>0.55819427098461882</v>
      </c>
      <c r="J135">
        <v>16.440000000000001</v>
      </c>
      <c r="K135">
        <f t="shared" si="17"/>
        <v>6.0827250608272501E-2</v>
      </c>
    </row>
    <row r="136" spans="2:11" x14ac:dyDescent="0.45">
      <c r="B136" s="3"/>
      <c r="C136">
        <f t="shared" si="16"/>
        <v>134</v>
      </c>
      <c r="D136" s="3">
        <v>33325</v>
      </c>
      <c r="E136" s="4">
        <v>1193.3</v>
      </c>
      <c r="F136" s="8">
        <f t="shared" si="12"/>
        <v>-1</v>
      </c>
      <c r="G136" s="20">
        <f t="shared" si="13"/>
        <v>-1.810106427553837E-2</v>
      </c>
      <c r="H136" s="23">
        <f t="shared" si="14"/>
        <v>-0.10333638723687288</v>
      </c>
      <c r="I136" s="23">
        <f t="shared" si="15"/>
        <v>9.9829452789363282E-2</v>
      </c>
      <c r="J136">
        <v>16.07</v>
      </c>
      <c r="K136">
        <f t="shared" si="17"/>
        <v>6.2227753578095832E-2</v>
      </c>
    </row>
    <row r="137" spans="2:11" x14ac:dyDescent="0.45">
      <c r="B137" s="3"/>
      <c r="C137">
        <f t="shared" si="16"/>
        <v>135</v>
      </c>
      <c r="D137" s="3">
        <v>33358</v>
      </c>
      <c r="E137" s="4">
        <v>1202.8</v>
      </c>
      <c r="F137" s="8">
        <f t="shared" si="12"/>
        <v>-1</v>
      </c>
      <c r="G137" s="20">
        <f t="shared" si="13"/>
        <v>6.651147322913209E-2</v>
      </c>
      <c r="H137" s="23">
        <f t="shared" si="14"/>
        <v>0.11470423532387497</v>
      </c>
      <c r="I137" s="23">
        <f t="shared" si="15"/>
        <v>-9.9312269852052104E-3</v>
      </c>
      <c r="J137">
        <v>16.77</v>
      </c>
      <c r="K137">
        <f t="shared" si="17"/>
        <v>5.9630292188431723E-2</v>
      </c>
    </row>
    <row r="138" spans="2:11" x14ac:dyDescent="0.45">
      <c r="B138" s="3"/>
      <c r="C138">
        <f t="shared" si="16"/>
        <v>136</v>
      </c>
      <c r="D138" s="3">
        <v>33389</v>
      </c>
      <c r="E138" s="4">
        <v>1201.8</v>
      </c>
      <c r="F138" s="8">
        <f t="shared" si="12"/>
        <v>-1</v>
      </c>
      <c r="G138" s="20">
        <f t="shared" si="13"/>
        <v>9.1529372607755066E-2</v>
      </c>
      <c r="H138" s="23">
        <f t="shared" si="14"/>
        <v>0.24156662469238577</v>
      </c>
      <c r="I138" s="23">
        <f t="shared" si="15"/>
        <v>-0.33793911567337964</v>
      </c>
      <c r="J138">
        <v>16.73</v>
      </c>
      <c r="K138">
        <f t="shared" si="17"/>
        <v>5.9772863120143453E-2</v>
      </c>
    </row>
    <row r="139" spans="2:11" x14ac:dyDescent="0.45">
      <c r="B139" s="3"/>
      <c r="C139">
        <f t="shared" si="16"/>
        <v>137</v>
      </c>
      <c r="D139" s="3">
        <v>33417</v>
      </c>
      <c r="E139" s="4">
        <v>1161.2</v>
      </c>
      <c r="F139" s="8">
        <f t="shared" si="12"/>
        <v>-1</v>
      </c>
      <c r="G139" s="20">
        <f t="shared" si="13"/>
        <v>4.7709266276265705E-2</v>
      </c>
      <c r="H139" s="23">
        <f t="shared" si="14"/>
        <v>0.41288467354435521</v>
      </c>
      <c r="I139" s="23">
        <f t="shared" si="15"/>
        <v>1.1130786445949181</v>
      </c>
      <c r="J139">
        <v>15.97</v>
      </c>
      <c r="K139">
        <f t="shared" si="17"/>
        <v>6.2617407639323733E-2</v>
      </c>
    </row>
    <row r="140" spans="2:11" x14ac:dyDescent="0.45">
      <c r="B140" s="3"/>
      <c r="C140">
        <f t="shared" si="16"/>
        <v>138</v>
      </c>
      <c r="D140" s="3">
        <v>33450</v>
      </c>
      <c r="E140" s="4">
        <v>1235.9000000000001</v>
      </c>
      <c r="F140" s="8">
        <f t="shared" si="12"/>
        <v>-1</v>
      </c>
      <c r="G140" s="20">
        <f t="shared" si="13"/>
        <v>-7.5086981147342136E-2</v>
      </c>
      <c r="H140" s="23">
        <f t="shared" si="14"/>
        <v>8.7672487950514189E-3</v>
      </c>
      <c r="I140" s="23">
        <f t="shared" si="15"/>
        <v>0.36803276132321261</v>
      </c>
      <c r="J140">
        <v>16.95</v>
      </c>
      <c r="K140">
        <f t="shared" si="17"/>
        <v>5.8997050147492625E-2</v>
      </c>
    </row>
    <row r="141" spans="2:11" x14ac:dyDescent="0.45">
      <c r="B141" s="3"/>
      <c r="C141">
        <f t="shared" si="16"/>
        <v>139</v>
      </c>
      <c r="D141" s="3">
        <v>33480</v>
      </c>
      <c r="E141" s="4">
        <v>1268.5999999999999</v>
      </c>
      <c r="F141" s="8">
        <f t="shared" si="12"/>
        <v>-1</v>
      </c>
      <c r="G141" s="20">
        <f t="shared" si="13"/>
        <v>-0.13526722371117761</v>
      </c>
      <c r="H141" s="23">
        <f t="shared" si="14"/>
        <v>-0.27920692372379263</v>
      </c>
      <c r="I141" s="23">
        <f t="shared" si="15"/>
        <v>-2.4318695286517089E-2</v>
      </c>
      <c r="J141">
        <v>17.399999999999999</v>
      </c>
      <c r="K141">
        <f t="shared" si="17"/>
        <v>5.7471264367816098E-2</v>
      </c>
    </row>
    <row r="142" spans="2:11" x14ac:dyDescent="0.45">
      <c r="B142" s="3"/>
      <c r="C142">
        <f t="shared" si="16"/>
        <v>140</v>
      </c>
      <c r="D142" s="3">
        <v>33511</v>
      </c>
      <c r="E142" s="4">
        <v>1266</v>
      </c>
      <c r="F142" s="8">
        <f t="shared" si="12"/>
        <v>-1</v>
      </c>
      <c r="G142" s="20">
        <f t="shared" si="13"/>
        <v>-4.7235387045813537E-2</v>
      </c>
      <c r="H142" s="23">
        <f t="shared" si="14"/>
        <v>-0.22537376214504001</v>
      </c>
      <c r="I142" s="23">
        <f t="shared" si="15"/>
        <v>-0.23092545023832811</v>
      </c>
      <c r="J142">
        <v>17.29</v>
      </c>
      <c r="K142">
        <f t="shared" si="17"/>
        <v>5.7836899942163102E-2</v>
      </c>
    </row>
    <row r="143" spans="2:11" x14ac:dyDescent="0.45">
      <c r="B143" s="3"/>
      <c r="C143">
        <f t="shared" si="16"/>
        <v>141</v>
      </c>
      <c r="D143" s="3">
        <v>33542</v>
      </c>
      <c r="E143" s="4">
        <v>1238.5999999999999</v>
      </c>
      <c r="F143" s="8">
        <f t="shared" si="12"/>
        <v>-1</v>
      </c>
      <c r="G143" s="20">
        <f t="shared" si="13"/>
        <v>1.4613273050218201E-2</v>
      </c>
      <c r="H143" s="23">
        <f t="shared" si="14"/>
        <v>-3.4424553779039968E-2</v>
      </c>
      <c r="I143" s="23">
        <f t="shared" si="15"/>
        <v>-0.50093697404275672</v>
      </c>
      <c r="J143">
        <v>16.96</v>
      </c>
      <c r="K143">
        <f t="shared" si="17"/>
        <v>5.896226415094339E-2</v>
      </c>
    </row>
    <row r="144" spans="2:11" x14ac:dyDescent="0.45">
      <c r="B144" s="3"/>
      <c r="C144">
        <f t="shared" si="16"/>
        <v>142</v>
      </c>
      <c r="D144" s="3">
        <v>33571</v>
      </c>
      <c r="E144" s="4">
        <v>1168.9000000000001</v>
      </c>
      <c r="F144" s="8">
        <f t="shared" si="12"/>
        <v>-1</v>
      </c>
      <c r="G144" s="20">
        <f t="shared" si="13"/>
        <v>0.12327829583368977</v>
      </c>
      <c r="H144" s="23">
        <f t="shared" si="14"/>
        <v>0.22526074648827854</v>
      </c>
      <c r="I144" s="23">
        <f t="shared" si="15"/>
        <v>0.21102406695886011</v>
      </c>
      <c r="J144">
        <v>15.82</v>
      </c>
      <c r="K144">
        <f t="shared" si="17"/>
        <v>6.3211125158027806E-2</v>
      </c>
    </row>
    <row r="145" spans="2:11" x14ac:dyDescent="0.45">
      <c r="B145" s="3"/>
      <c r="C145">
        <f t="shared" si="16"/>
        <v>143</v>
      </c>
      <c r="D145" s="3">
        <v>33603</v>
      </c>
      <c r="E145" s="4">
        <v>1187.7</v>
      </c>
      <c r="F145" s="8">
        <f t="shared" si="12"/>
        <v>-1</v>
      </c>
      <c r="G145" s="20">
        <f t="shared" si="13"/>
        <v>0.14826976509219492</v>
      </c>
      <c r="H145" s="23">
        <f t="shared" si="14"/>
        <v>-5.2806533357612095E-2</v>
      </c>
      <c r="I145" s="23">
        <f t="shared" si="15"/>
        <v>0.48953417158822954</v>
      </c>
      <c r="J145">
        <v>15.74</v>
      </c>
      <c r="K145">
        <f t="shared" si="17"/>
        <v>6.353240152477764E-2</v>
      </c>
    </row>
    <row r="146" spans="2:11" x14ac:dyDescent="0.45">
      <c r="B146" s="3"/>
      <c r="C146">
        <f t="shared" si="16"/>
        <v>144</v>
      </c>
      <c r="D146" s="3">
        <v>33634</v>
      </c>
      <c r="E146" s="4">
        <v>1227.8</v>
      </c>
      <c r="F146" s="8">
        <f t="shared" si="12"/>
        <v>-1</v>
      </c>
      <c r="G146" s="20">
        <f t="shared" si="13"/>
        <v>0.11117445838084383</v>
      </c>
      <c r="H146" s="23">
        <f t="shared" si="14"/>
        <v>0.19158571690717174</v>
      </c>
      <c r="I146" s="23">
        <f t="shared" si="15"/>
        <v>1.9723237110496727E-2</v>
      </c>
      <c r="J146">
        <v>16.52</v>
      </c>
      <c r="K146">
        <f t="shared" si="17"/>
        <v>6.0532687651331719E-2</v>
      </c>
    </row>
    <row r="147" spans="2:11" x14ac:dyDescent="0.45">
      <c r="B147" s="3"/>
      <c r="C147">
        <f t="shared" si="16"/>
        <v>145</v>
      </c>
      <c r="D147" s="3">
        <v>33662</v>
      </c>
      <c r="E147" s="4">
        <v>1229.8</v>
      </c>
      <c r="F147" s="8">
        <f t="shared" si="12"/>
        <v>-1</v>
      </c>
      <c r="G147" s="20">
        <f t="shared" si="13"/>
        <v>0.12335339079525132</v>
      </c>
      <c r="H147" s="23">
        <f t="shared" si="14"/>
        <v>0.29459090447242686</v>
      </c>
      <c r="I147" s="23">
        <f t="shared" si="15"/>
        <v>-0.44052163819536849</v>
      </c>
      <c r="J147">
        <v>16.600000000000001</v>
      </c>
      <c r="K147">
        <f t="shared" si="17"/>
        <v>6.0240963855421679E-2</v>
      </c>
    </row>
    <row r="148" spans="2:11" x14ac:dyDescent="0.45">
      <c r="B148" s="3"/>
      <c r="C148">
        <f t="shared" si="16"/>
        <v>146</v>
      </c>
      <c r="D148" s="3">
        <v>33694</v>
      </c>
      <c r="E148" s="4">
        <v>1171.7</v>
      </c>
      <c r="F148" s="8">
        <f t="shared" si="12"/>
        <v>-1</v>
      </c>
      <c r="G148" s="20">
        <f t="shared" si="13"/>
        <v>0.20175812921396252</v>
      </c>
      <c r="H148" s="23">
        <f t="shared" si="14"/>
        <v>0.16231951306826109</v>
      </c>
      <c r="I148" s="23">
        <f t="shared" si="15"/>
        <v>1.9655841782230632</v>
      </c>
      <c r="J148">
        <v>15.58</v>
      </c>
      <c r="K148">
        <f t="shared" si="17"/>
        <v>6.4184852374839535E-2</v>
      </c>
    </row>
    <row r="149" spans="2:11" x14ac:dyDescent="0.45">
      <c r="B149" s="3"/>
      <c r="C149">
        <f t="shared" si="16"/>
        <v>147</v>
      </c>
      <c r="D149" s="3">
        <v>33724</v>
      </c>
      <c r="E149" s="4">
        <v>1282.8</v>
      </c>
      <c r="F149" s="8">
        <f t="shared" si="12"/>
        <v>-1</v>
      </c>
      <c r="G149" s="20">
        <f t="shared" si="13"/>
        <v>8.2709697536638815E-2</v>
      </c>
      <c r="H149" s="23">
        <f t="shared" si="14"/>
        <v>-0.36947676663803297</v>
      </c>
      <c r="I149" s="23">
        <f t="shared" si="15"/>
        <v>0.3076878954059088</v>
      </c>
      <c r="J149">
        <v>17.09</v>
      </c>
      <c r="K149">
        <f t="shared" si="17"/>
        <v>5.8513750731421885E-2</v>
      </c>
    </row>
    <row r="150" spans="2:11" x14ac:dyDescent="0.45">
      <c r="B150" s="3"/>
      <c r="C150">
        <f t="shared" si="16"/>
        <v>148</v>
      </c>
      <c r="D150" s="3">
        <v>33753</v>
      </c>
      <c r="E150" s="4">
        <v>1311.8</v>
      </c>
      <c r="F150" s="8">
        <f t="shared" si="12"/>
        <v>-1</v>
      </c>
      <c r="G150" s="20">
        <f t="shared" si="13"/>
        <v>6.9827717639884268E-2</v>
      </c>
      <c r="H150" s="23">
        <f t="shared" si="14"/>
        <v>-0.51094691364069589</v>
      </c>
      <c r="I150" s="23">
        <f t="shared" si="15"/>
        <v>-0.5950865278347014</v>
      </c>
      <c r="J150">
        <v>17.36</v>
      </c>
      <c r="K150">
        <f t="shared" si="17"/>
        <v>5.7603686635944701E-2</v>
      </c>
    </row>
    <row r="151" spans="2:11" x14ac:dyDescent="0.45">
      <c r="B151" s="3"/>
      <c r="C151">
        <f t="shared" si="16"/>
        <v>149</v>
      </c>
      <c r="D151" s="3">
        <v>33785</v>
      </c>
      <c r="E151" s="4">
        <v>1216.5999999999999</v>
      </c>
      <c r="F151" s="8">
        <f t="shared" si="12"/>
        <v>-1</v>
      </c>
      <c r="G151" s="20">
        <f t="shared" si="13"/>
        <v>0.17729738615814572</v>
      </c>
      <c r="H151" s="23">
        <f t="shared" si="14"/>
        <v>-3.3757695569278323E-2</v>
      </c>
      <c r="I151" s="23">
        <f t="shared" si="15"/>
        <v>-0.52659051881848895</v>
      </c>
      <c r="J151">
        <v>15.84</v>
      </c>
      <c r="K151">
        <f t="shared" si="17"/>
        <v>6.3131313131313135E-2</v>
      </c>
    </row>
    <row r="152" spans="2:11" x14ac:dyDescent="0.45">
      <c r="B152" s="3"/>
      <c r="C152">
        <f t="shared" si="16"/>
        <v>150</v>
      </c>
      <c r="D152" s="3">
        <v>33816</v>
      </c>
      <c r="E152" s="4">
        <v>1143.0999999999999</v>
      </c>
      <c r="F152" s="8">
        <f t="shared" si="12"/>
        <v>-1</v>
      </c>
      <c r="G152" s="20">
        <f t="shared" si="13"/>
        <v>0.26743067098241635</v>
      </c>
      <c r="H152" s="23">
        <f t="shared" si="14"/>
        <v>0.4607959674655564</v>
      </c>
      <c r="I152" s="23">
        <f t="shared" si="15"/>
        <v>-0.38980473414417238</v>
      </c>
      <c r="J152">
        <v>14.97</v>
      </c>
      <c r="K152">
        <f t="shared" si="17"/>
        <v>6.6800267201068797E-2</v>
      </c>
    </row>
    <row r="153" spans="2:11" x14ac:dyDescent="0.45">
      <c r="B153" s="3"/>
      <c r="C153">
        <f t="shared" si="16"/>
        <v>151</v>
      </c>
      <c r="D153" s="3">
        <v>33844</v>
      </c>
      <c r="E153" s="4">
        <v>1097</v>
      </c>
      <c r="F153" s="8">
        <f t="shared" si="12"/>
        <v>-1</v>
      </c>
      <c r="G153" s="20">
        <f t="shared" si="13"/>
        <v>0.40127620783956242</v>
      </c>
      <c r="H153" s="23">
        <f t="shared" si="14"/>
        <v>1.052260063979622</v>
      </c>
      <c r="I153" s="23">
        <f t="shared" si="15"/>
        <v>2.1228588766891332</v>
      </c>
      <c r="J153">
        <v>14.95</v>
      </c>
      <c r="K153">
        <f t="shared" si="17"/>
        <v>6.6889632107023408E-2</v>
      </c>
    </row>
    <row r="154" spans="2:11" x14ac:dyDescent="0.45">
      <c r="B154" s="3"/>
      <c r="C154">
        <f t="shared" si="16"/>
        <v>152</v>
      </c>
      <c r="D154" s="3">
        <v>33877</v>
      </c>
      <c r="E154" s="4">
        <v>1206.2</v>
      </c>
      <c r="F154" s="8">
        <f t="shared" si="12"/>
        <v>-1</v>
      </c>
      <c r="G154" s="20">
        <f t="shared" si="13"/>
        <v>0.24904659260487461</v>
      </c>
      <c r="H154" s="23">
        <f t="shared" si="14"/>
        <v>0.63427616907556206</v>
      </c>
      <c r="I154" s="23">
        <f t="shared" si="15"/>
        <v>0.63586511583925098</v>
      </c>
      <c r="J154">
        <v>15.8</v>
      </c>
      <c r="K154">
        <f t="shared" si="17"/>
        <v>6.3291139240506319E-2</v>
      </c>
    </row>
    <row r="155" spans="2:11" x14ac:dyDescent="0.45">
      <c r="B155" s="3"/>
      <c r="C155">
        <f t="shared" si="16"/>
        <v>153</v>
      </c>
      <c r="D155" s="3">
        <v>33907</v>
      </c>
      <c r="E155" s="4">
        <v>1256.7</v>
      </c>
      <c r="F155" s="8">
        <f t="shared" si="12"/>
        <v>-1</v>
      </c>
      <c r="G155" s="20">
        <f t="shared" si="13"/>
        <v>0.24564335163523521</v>
      </c>
      <c r="H155" s="23">
        <f t="shared" si="14"/>
        <v>0.3890345754443143</v>
      </c>
      <c r="I155" s="23">
        <f t="shared" si="15"/>
        <v>0.69198820848688647</v>
      </c>
      <c r="J155">
        <v>16.5</v>
      </c>
      <c r="K155">
        <f t="shared" si="17"/>
        <v>6.0606060606060608E-2</v>
      </c>
    </row>
    <row r="156" spans="2:11" x14ac:dyDescent="0.45">
      <c r="B156" s="3"/>
      <c r="C156">
        <f t="shared" si="16"/>
        <v>154</v>
      </c>
      <c r="D156" s="3">
        <v>33938</v>
      </c>
      <c r="E156" s="4">
        <v>1313</v>
      </c>
      <c r="F156" s="8">
        <f t="shared" si="12"/>
        <v>-1</v>
      </c>
      <c r="G156" s="20">
        <f t="shared" si="13"/>
        <v>0.18537699923838535</v>
      </c>
      <c r="H156" s="23">
        <f t="shared" si="14"/>
        <v>0.22558843068292389</v>
      </c>
      <c r="I156" s="23">
        <f t="shared" si="15"/>
        <v>0.57699937144604641</v>
      </c>
      <c r="J156">
        <v>17.28</v>
      </c>
      <c r="K156">
        <f t="shared" si="17"/>
        <v>5.7870370370370364E-2</v>
      </c>
    </row>
    <row r="157" spans="2:11" x14ac:dyDescent="0.45">
      <c r="B157" s="3"/>
      <c r="C157">
        <f t="shared" si="16"/>
        <v>155</v>
      </c>
      <c r="D157" s="3">
        <v>33969</v>
      </c>
      <c r="E157" s="4">
        <v>1363.8</v>
      </c>
      <c r="F157" s="8">
        <f t="shared" si="12"/>
        <v>-1</v>
      </c>
      <c r="G157" s="20">
        <f t="shared" si="13"/>
        <v>0.23339199296084456</v>
      </c>
      <c r="H157" s="23">
        <f t="shared" si="14"/>
        <v>0.13640006403495741</v>
      </c>
      <c r="I157" s="23">
        <f t="shared" si="15"/>
        <v>4.4083541177002417E-3</v>
      </c>
      <c r="J157">
        <v>17.28</v>
      </c>
      <c r="K157">
        <f t="shared" si="17"/>
        <v>5.7870370370370364E-2</v>
      </c>
    </row>
    <row r="158" spans="2:11" x14ac:dyDescent="0.45">
      <c r="B158" s="3"/>
      <c r="C158">
        <f t="shared" si="16"/>
        <v>156</v>
      </c>
      <c r="D158" s="3">
        <v>33998</v>
      </c>
      <c r="E158" s="4">
        <v>1364.3</v>
      </c>
      <c r="F158" s="8">
        <f t="shared" si="12"/>
        <v>-1</v>
      </c>
      <c r="G158" s="20">
        <f t="shared" si="13"/>
        <v>0.27970387744630965</v>
      </c>
      <c r="H158" s="23">
        <f t="shared" si="14"/>
        <v>7.4099204942361663E-2</v>
      </c>
      <c r="I158" s="23">
        <f t="shared" si="15"/>
        <v>0.16223010703782781</v>
      </c>
      <c r="J158">
        <v>17.72</v>
      </c>
      <c r="K158">
        <f t="shared" si="17"/>
        <v>5.6433408577878111E-2</v>
      </c>
    </row>
    <row r="159" spans="2:11" x14ac:dyDescent="0.45">
      <c r="B159" s="3"/>
      <c r="C159">
        <f t="shared" si="16"/>
        <v>157</v>
      </c>
      <c r="D159" s="3">
        <v>34026</v>
      </c>
      <c r="E159" s="4">
        <v>1381.5</v>
      </c>
      <c r="F159" s="8">
        <f t="shared" si="12"/>
        <v>-1</v>
      </c>
      <c r="G159" s="20">
        <f t="shared" si="13"/>
        <v>0.21281216069489695</v>
      </c>
      <c r="H159" s="23">
        <f t="shared" si="14"/>
        <v>6.4933114410624659E-2</v>
      </c>
      <c r="I159" s="23">
        <f t="shared" si="15"/>
        <v>0.25716218999728979</v>
      </c>
      <c r="J159">
        <v>18.34</v>
      </c>
      <c r="K159">
        <f t="shared" si="17"/>
        <v>5.4525627044711013E-2</v>
      </c>
    </row>
    <row r="160" spans="2:11" x14ac:dyDescent="0.45">
      <c r="B160" s="3"/>
      <c r="C160">
        <f t="shared" si="16"/>
        <v>158</v>
      </c>
      <c r="D160" s="3">
        <v>34059</v>
      </c>
      <c r="E160" s="4">
        <v>1408.1</v>
      </c>
      <c r="F160" s="8">
        <f t="shared" si="12"/>
        <v>-1</v>
      </c>
      <c r="G160" s="20">
        <f t="shared" si="13"/>
        <v>0.10929621475747475</v>
      </c>
      <c r="H160" s="23">
        <f t="shared" si="14"/>
        <v>7.0537719092499396E-2</v>
      </c>
      <c r="I160" s="23">
        <f t="shared" si="15"/>
        <v>-0.15189474719040985</v>
      </c>
      <c r="J160">
        <v>18.309999999999999</v>
      </c>
      <c r="K160">
        <f t="shared" si="17"/>
        <v>5.4614964500273082E-2</v>
      </c>
    </row>
    <row r="161" spans="2:11" x14ac:dyDescent="0.45">
      <c r="B161" s="3"/>
      <c r="C161">
        <f t="shared" si="16"/>
        <v>159</v>
      </c>
      <c r="D161" s="3">
        <v>34089</v>
      </c>
      <c r="E161" s="4">
        <v>1388.9</v>
      </c>
      <c r="F161" s="8">
        <f t="shared" si="12"/>
        <v>-1</v>
      </c>
      <c r="G161" s="20">
        <f t="shared" si="13"/>
        <v>0.13787889696882427</v>
      </c>
      <c r="H161" s="23">
        <f t="shared" si="14"/>
        <v>0.1839949160644625</v>
      </c>
      <c r="I161" s="23">
        <f t="shared" si="15"/>
        <v>0.13272877041034348</v>
      </c>
      <c r="J161">
        <v>18.309999999999999</v>
      </c>
      <c r="K161">
        <f t="shared" si="17"/>
        <v>5.4614964500273082E-2</v>
      </c>
    </row>
    <row r="162" spans="2:11" x14ac:dyDescent="0.45">
      <c r="B162" s="3"/>
      <c r="C162">
        <f t="shared" si="16"/>
        <v>160</v>
      </c>
      <c r="D162" s="3">
        <v>34120</v>
      </c>
      <c r="E162" s="4">
        <v>1403.4</v>
      </c>
      <c r="F162" s="8">
        <f t="shared" si="12"/>
        <v>-1</v>
      </c>
      <c r="G162" s="20">
        <f t="shared" si="13"/>
        <v>6.9687900812313019E-2</v>
      </c>
      <c r="H162" s="23">
        <f t="shared" si="14"/>
        <v>0.43944678615205834</v>
      </c>
      <c r="I162" s="23">
        <f t="shared" si="15"/>
        <v>0.27711567916979174</v>
      </c>
      <c r="J162">
        <v>18.239999999999998</v>
      </c>
      <c r="K162">
        <f t="shared" si="17"/>
        <v>5.4824561403508776E-2</v>
      </c>
    </row>
    <row r="163" spans="2:11" x14ac:dyDescent="0.45">
      <c r="B163" s="3"/>
      <c r="C163">
        <f t="shared" si="16"/>
        <v>161</v>
      </c>
      <c r="D163" s="3">
        <v>34150</v>
      </c>
      <c r="E163" s="4">
        <v>1432.3</v>
      </c>
      <c r="F163" s="8">
        <f t="shared" si="12"/>
        <v>-1</v>
      </c>
      <c r="G163" s="20">
        <f t="shared" si="13"/>
        <v>2.1643510437757474E-2</v>
      </c>
      <c r="H163" s="23">
        <f t="shared" si="14"/>
        <v>0.22420989278580872</v>
      </c>
      <c r="I163" s="23">
        <f t="shared" si="15"/>
        <v>0.14734319617359115</v>
      </c>
      <c r="J163">
        <v>18.41</v>
      </c>
      <c r="K163">
        <f t="shared" si="17"/>
        <v>5.4318305268875614E-2</v>
      </c>
    </row>
    <row r="164" spans="2:11" x14ac:dyDescent="0.45">
      <c r="B164" s="3"/>
      <c r="C164">
        <f t="shared" si="16"/>
        <v>162</v>
      </c>
      <c r="D164" s="3">
        <v>34180</v>
      </c>
      <c r="E164" s="4">
        <v>1448.8</v>
      </c>
      <c r="F164" s="8">
        <f t="shared" si="12"/>
        <v>-1</v>
      </c>
      <c r="G164" s="20">
        <f t="shared" si="13"/>
        <v>6.6882937603534032E-2</v>
      </c>
      <c r="H164" s="23">
        <f t="shared" si="14"/>
        <v>0.36291122591935809</v>
      </c>
      <c r="I164" s="23">
        <f t="shared" si="15"/>
        <v>1.035463232071574</v>
      </c>
      <c r="J164">
        <v>18.559999999999999</v>
      </c>
      <c r="K164">
        <f t="shared" si="17"/>
        <v>5.387931034482759E-2</v>
      </c>
    </row>
    <row r="165" spans="2:11" x14ac:dyDescent="0.45">
      <c r="B165" s="3"/>
      <c r="C165">
        <f t="shared" si="16"/>
        <v>163</v>
      </c>
      <c r="D165" s="3">
        <v>34212</v>
      </c>
      <c r="E165" s="4">
        <v>1537.2</v>
      </c>
      <c r="F165" s="8">
        <f t="shared" si="12"/>
        <v>-1</v>
      </c>
      <c r="G165" s="20">
        <f t="shared" si="13"/>
        <v>5.8157689305230242E-2</v>
      </c>
      <c r="H165" s="23">
        <f t="shared" si="14"/>
        <v>5.0904823420775624E-2</v>
      </c>
      <c r="I165" s="23">
        <f t="shared" si="15"/>
        <v>-0.21438268333683475</v>
      </c>
      <c r="J165">
        <v>19.61</v>
      </c>
      <c r="K165">
        <f t="shared" si="17"/>
        <v>5.0994390617032127E-2</v>
      </c>
    </row>
    <row r="166" spans="2:11" x14ac:dyDescent="0.45">
      <c r="B166" s="3"/>
      <c r="C166">
        <f t="shared" si="16"/>
        <v>164</v>
      </c>
      <c r="D166" s="3">
        <v>34242</v>
      </c>
      <c r="E166" s="4">
        <v>1506.6</v>
      </c>
      <c r="F166" s="8">
        <f t="shared" si="12"/>
        <v>-1</v>
      </c>
      <c r="G166" s="20">
        <f t="shared" si="13"/>
        <v>2.9204832072216025E-3</v>
      </c>
      <c r="H166" s="23">
        <f t="shared" si="14"/>
        <v>0.55387253632510158</v>
      </c>
      <c r="I166" s="23">
        <f t="shared" si="15"/>
        <v>0.58317308019821934</v>
      </c>
      <c r="J166">
        <v>19.14</v>
      </c>
      <c r="K166">
        <f t="shared" si="17"/>
        <v>5.2246603970741899E-2</v>
      </c>
    </row>
    <row r="167" spans="2:11" x14ac:dyDescent="0.45">
      <c r="B167" s="3"/>
      <c r="C167">
        <f t="shared" si="16"/>
        <v>165</v>
      </c>
      <c r="D167" s="3">
        <v>34271</v>
      </c>
      <c r="E167" s="4">
        <v>1565.4</v>
      </c>
      <c r="F167" s="8">
        <f t="shared" si="12"/>
        <v>-1</v>
      </c>
      <c r="G167" s="20">
        <f t="shared" si="13"/>
        <v>-1.8589497891912665E-2</v>
      </c>
      <c r="H167" s="23">
        <f t="shared" si="14"/>
        <v>0.54730575900944167</v>
      </c>
      <c r="I167" s="23">
        <f t="shared" si="15"/>
        <v>-6.6851608535589802E-2</v>
      </c>
      <c r="J167">
        <v>19.989999999999998</v>
      </c>
      <c r="K167">
        <f t="shared" si="17"/>
        <v>5.002501250625313E-2</v>
      </c>
    </row>
    <row r="168" spans="2:11" x14ac:dyDescent="0.45">
      <c r="B168" s="3"/>
      <c r="C168">
        <f t="shared" si="16"/>
        <v>166</v>
      </c>
      <c r="D168" s="3">
        <v>34303</v>
      </c>
      <c r="E168" s="4">
        <v>1556.4</v>
      </c>
      <c r="F168" s="8">
        <f t="shared" si="12"/>
        <v>-1</v>
      </c>
      <c r="G168" s="20">
        <f t="shared" si="13"/>
        <v>-1.8182986378822985E-2</v>
      </c>
      <c r="H168" s="23">
        <f t="shared" si="14"/>
        <v>0.34305203786218774</v>
      </c>
      <c r="I168" s="23">
        <f t="shared" si="15"/>
        <v>1.5396102090446453</v>
      </c>
      <c r="J168">
        <v>19.989999999999998</v>
      </c>
      <c r="K168">
        <f t="shared" si="17"/>
        <v>5.002501250625313E-2</v>
      </c>
    </row>
    <row r="169" spans="2:11" x14ac:dyDescent="0.45">
      <c r="B169" s="3"/>
      <c r="C169">
        <f t="shared" si="16"/>
        <v>167</v>
      </c>
      <c r="D169" s="3">
        <v>34334</v>
      </c>
      <c r="E169" s="4">
        <v>1682.1</v>
      </c>
      <c r="F169" s="8">
        <f t="shared" si="12"/>
        <v>-1</v>
      </c>
      <c r="G169" s="20">
        <f t="shared" si="13"/>
        <v>-9.5535342726353889E-2</v>
      </c>
      <c r="H169" s="23">
        <f t="shared" si="14"/>
        <v>-0.25643853418097451</v>
      </c>
      <c r="I169" s="23">
        <f t="shared" si="15"/>
        <v>0.5631859750474062</v>
      </c>
      <c r="J169">
        <v>20.010000000000002</v>
      </c>
      <c r="K169">
        <f t="shared" si="17"/>
        <v>4.9975012493753121E-2</v>
      </c>
    </row>
    <row r="170" spans="2:11" x14ac:dyDescent="0.45">
      <c r="B170" s="3"/>
      <c r="C170">
        <f t="shared" si="16"/>
        <v>168</v>
      </c>
      <c r="D170" s="3">
        <v>34365</v>
      </c>
      <c r="E170" s="4">
        <v>1745.9</v>
      </c>
      <c r="F170" s="8">
        <f t="shared" si="12"/>
        <v>-1</v>
      </c>
      <c r="G170" s="20">
        <f t="shared" si="13"/>
        <v>-0.15195601122630176</v>
      </c>
      <c r="H170" s="23">
        <f t="shared" si="14"/>
        <v>-0.32858564221111697</v>
      </c>
      <c r="I170" s="23">
        <f t="shared" si="15"/>
        <v>-0.38975981033144713</v>
      </c>
      <c r="J170">
        <v>22.04</v>
      </c>
      <c r="K170">
        <f t="shared" si="17"/>
        <v>4.5372050816696916E-2</v>
      </c>
    </row>
    <row r="171" spans="2:11" x14ac:dyDescent="0.45">
      <c r="B171" s="3"/>
      <c r="C171">
        <f t="shared" si="16"/>
        <v>169</v>
      </c>
      <c r="D171" s="3">
        <v>34393</v>
      </c>
      <c r="E171" s="4">
        <v>1675.5</v>
      </c>
      <c r="F171" s="8">
        <f t="shared" si="12"/>
        <v>-1</v>
      </c>
      <c r="G171" s="20">
        <f t="shared" si="13"/>
        <v>-0.11250373022978211</v>
      </c>
      <c r="H171" s="23">
        <f t="shared" si="14"/>
        <v>-0.35556889534154212</v>
      </c>
      <c r="I171" s="23">
        <f t="shared" si="15"/>
        <v>-0.56903781102920215</v>
      </c>
      <c r="J171">
        <v>21.23</v>
      </c>
      <c r="K171">
        <f t="shared" si="17"/>
        <v>4.7103155911446065E-2</v>
      </c>
    </row>
    <row r="172" spans="2:11" x14ac:dyDescent="0.45">
      <c r="B172" s="3"/>
      <c r="C172">
        <f t="shared" si="16"/>
        <v>170</v>
      </c>
      <c r="D172" s="3">
        <v>34424</v>
      </c>
      <c r="E172" s="4">
        <v>1562</v>
      </c>
      <c r="F172" s="8">
        <f t="shared" si="12"/>
        <v>-1</v>
      </c>
      <c r="G172" s="20">
        <f t="shared" si="13"/>
        <v>-1.4980793854033392E-2</v>
      </c>
      <c r="H172" s="23">
        <f t="shared" si="14"/>
        <v>-0.22978961116708507</v>
      </c>
      <c r="I172" s="23">
        <f t="shared" si="15"/>
        <v>0.1508849148600433</v>
      </c>
      <c r="J172">
        <v>21.01</v>
      </c>
      <c r="K172">
        <f t="shared" si="17"/>
        <v>4.7596382674916705E-2</v>
      </c>
    </row>
    <row r="173" spans="2:11" x14ac:dyDescent="0.45">
      <c r="B173" s="3"/>
      <c r="C173">
        <f t="shared" si="16"/>
        <v>171</v>
      </c>
      <c r="D173" s="3">
        <v>34453</v>
      </c>
      <c r="E173" s="4">
        <v>1580.4</v>
      </c>
      <c r="F173" s="8">
        <f t="shared" si="12"/>
        <v>-1</v>
      </c>
      <c r="G173" s="20">
        <f t="shared" si="13"/>
        <v>-1.075677043786416E-3</v>
      </c>
      <c r="H173" s="23">
        <f t="shared" si="14"/>
        <v>-8.4975455536259181E-2</v>
      </c>
      <c r="I173" s="23">
        <f t="shared" si="15"/>
        <v>-0.46041680324276735</v>
      </c>
      <c r="J173">
        <v>19.48</v>
      </c>
      <c r="K173">
        <f t="shared" si="17"/>
        <v>5.1334702258726897E-2</v>
      </c>
    </row>
    <row r="174" spans="2:11" x14ac:dyDescent="0.45">
      <c r="B174" s="3"/>
      <c r="C174">
        <f t="shared" si="16"/>
        <v>172</v>
      </c>
      <c r="D174" s="3">
        <v>34485</v>
      </c>
      <c r="E174" s="4">
        <v>1501.2</v>
      </c>
      <c r="F174" s="8">
        <f t="shared" si="12"/>
        <v>-1</v>
      </c>
      <c r="G174" s="20">
        <f t="shared" si="13"/>
        <v>8.7529976019184552E-2</v>
      </c>
      <c r="H174" s="23">
        <f t="shared" si="14"/>
        <v>0.37837963795095053</v>
      </c>
      <c r="I174" s="23">
        <f t="shared" si="15"/>
        <v>-0.26423724057265496</v>
      </c>
      <c r="J174">
        <v>18.579999999999998</v>
      </c>
      <c r="K174">
        <f t="shared" si="17"/>
        <v>5.3821313240043064E-2</v>
      </c>
    </row>
    <row r="175" spans="2:11" x14ac:dyDescent="0.45">
      <c r="B175" s="3"/>
      <c r="C175">
        <f t="shared" si="16"/>
        <v>173</v>
      </c>
      <c r="D175" s="3">
        <v>34515</v>
      </c>
      <c r="E175" s="4">
        <v>1463.3</v>
      </c>
      <c r="F175" s="8">
        <f t="shared" si="12"/>
        <v>-1</v>
      </c>
      <c r="G175" s="20">
        <f t="shared" si="13"/>
        <v>0.10947857582177267</v>
      </c>
      <c r="H175" s="23">
        <f t="shared" si="14"/>
        <v>0.13690549868075208</v>
      </c>
      <c r="I175" s="23">
        <f t="shared" si="15"/>
        <v>0.92975427608156735</v>
      </c>
      <c r="J175">
        <v>18.010000000000002</v>
      </c>
      <c r="K175">
        <f t="shared" si="17"/>
        <v>5.5524708495280392E-2</v>
      </c>
    </row>
    <row r="176" spans="2:11" x14ac:dyDescent="0.45">
      <c r="B176" s="3"/>
      <c r="C176">
        <f t="shared" si="16"/>
        <v>174</v>
      </c>
      <c r="D176" s="3">
        <v>34544</v>
      </c>
      <c r="E176" s="4">
        <v>1545.7</v>
      </c>
      <c r="F176" s="8">
        <f t="shared" si="12"/>
        <v>-1</v>
      </c>
      <c r="G176" s="20">
        <f t="shared" si="13"/>
        <v>0.10176619007569387</v>
      </c>
      <c r="H176" s="23">
        <f t="shared" si="14"/>
        <v>-2.4104546953349293E-2</v>
      </c>
      <c r="I176" s="23">
        <f t="shared" si="15"/>
        <v>0.84444934489368961</v>
      </c>
      <c r="J176">
        <v>18.93</v>
      </c>
      <c r="K176">
        <f t="shared" si="17"/>
        <v>5.2826201796090863E-2</v>
      </c>
    </row>
    <row r="177" spans="2:11" x14ac:dyDescent="0.45">
      <c r="B177" s="3"/>
      <c r="C177">
        <f t="shared" si="16"/>
        <v>175</v>
      </c>
      <c r="D177" s="3">
        <v>34577</v>
      </c>
      <c r="E177" s="4">
        <v>1626.6</v>
      </c>
      <c r="F177" s="8">
        <f t="shared" si="12"/>
        <v>-1</v>
      </c>
      <c r="G177" s="20">
        <f t="shared" si="13"/>
        <v>5.7051518504856791E-2</v>
      </c>
      <c r="H177" s="23">
        <f t="shared" si="14"/>
        <v>-0.22109582619834756</v>
      </c>
      <c r="I177" s="23">
        <f t="shared" si="15"/>
        <v>-0.58713852814302503</v>
      </c>
      <c r="J177">
        <v>19.93</v>
      </c>
      <c r="K177">
        <f t="shared" si="17"/>
        <v>5.0175614651279482E-2</v>
      </c>
    </row>
    <row r="178" spans="2:11" x14ac:dyDescent="0.45">
      <c r="B178" s="3"/>
      <c r="C178">
        <f t="shared" si="16"/>
        <v>176</v>
      </c>
      <c r="D178" s="3">
        <v>34607</v>
      </c>
      <c r="E178" s="4">
        <v>1511</v>
      </c>
      <c r="F178" s="8">
        <f t="shared" si="12"/>
        <v>-1</v>
      </c>
      <c r="G178" s="20">
        <f t="shared" si="13"/>
        <v>0.14738583719391141</v>
      </c>
      <c r="H178" s="23">
        <f t="shared" si="14"/>
        <v>2.7816985137484318E-2</v>
      </c>
      <c r="I178" s="23">
        <f t="shared" si="15"/>
        <v>0.22050284073611737</v>
      </c>
      <c r="J178">
        <v>18.34</v>
      </c>
      <c r="K178">
        <f t="shared" si="17"/>
        <v>5.4525627044711013E-2</v>
      </c>
    </row>
    <row r="179" spans="2:11" x14ac:dyDescent="0.45">
      <c r="B179" s="3"/>
      <c r="C179">
        <f t="shared" si="16"/>
        <v>177</v>
      </c>
      <c r="D179" s="3">
        <v>34638</v>
      </c>
      <c r="E179" s="4">
        <v>1536.3</v>
      </c>
      <c r="F179" s="8">
        <f t="shared" si="12"/>
        <v>-1</v>
      </c>
      <c r="G179" s="20">
        <f t="shared" si="13"/>
        <v>0.1287508950074856</v>
      </c>
      <c r="H179" s="23">
        <f t="shared" si="14"/>
        <v>-0.1373257042905508</v>
      </c>
      <c r="I179" s="23">
        <f t="shared" si="15"/>
        <v>-6.2202777739025938E-2</v>
      </c>
      <c r="J179">
        <v>18.38</v>
      </c>
      <c r="K179">
        <f t="shared" si="17"/>
        <v>5.4406964091403699E-2</v>
      </c>
    </row>
    <row r="180" spans="2:11" x14ac:dyDescent="0.45">
      <c r="B180" s="3"/>
      <c r="C180">
        <f t="shared" si="16"/>
        <v>178</v>
      </c>
      <c r="D180" s="3">
        <v>34668</v>
      </c>
      <c r="E180" s="4">
        <v>1528.1</v>
      </c>
      <c r="F180" s="8">
        <f t="shared" si="12"/>
        <v>-1</v>
      </c>
      <c r="G180" s="20">
        <f t="shared" si="13"/>
        <v>0.17047313657483154</v>
      </c>
      <c r="H180" s="23">
        <f t="shared" si="14"/>
        <v>-0.10332146995123215</v>
      </c>
      <c r="I180" s="23">
        <f t="shared" si="15"/>
        <v>-5.1363928834748163E-2</v>
      </c>
      <c r="J180">
        <v>18.579999999999998</v>
      </c>
      <c r="K180">
        <f t="shared" si="17"/>
        <v>5.3821313240043064E-2</v>
      </c>
    </row>
    <row r="181" spans="2:11" x14ac:dyDescent="0.45">
      <c r="B181" s="3"/>
      <c r="C181">
        <f t="shared" si="16"/>
        <v>179</v>
      </c>
      <c r="D181" s="3">
        <v>34698</v>
      </c>
      <c r="E181" s="4">
        <v>1521.4</v>
      </c>
      <c r="F181" s="8">
        <f t="shared" si="12"/>
        <v>-1</v>
      </c>
      <c r="G181" s="20">
        <f t="shared" si="13"/>
        <v>0.18515840673064266</v>
      </c>
      <c r="H181" s="23">
        <f t="shared" si="14"/>
        <v>4.5994171917413507E-2</v>
      </c>
      <c r="I181" s="23">
        <f t="shared" si="15"/>
        <v>-0.27834105760553784</v>
      </c>
      <c r="J181">
        <v>18.579999999999998</v>
      </c>
      <c r="K181">
        <f t="shared" si="17"/>
        <v>5.3821313240043064E-2</v>
      </c>
    </row>
    <row r="182" spans="2:11" x14ac:dyDescent="0.45">
      <c r="B182" s="3"/>
      <c r="C182">
        <f t="shared" si="16"/>
        <v>180</v>
      </c>
      <c r="D182" s="3">
        <v>34730</v>
      </c>
      <c r="E182" s="4">
        <v>1480.6</v>
      </c>
      <c r="F182" s="8">
        <f t="shared" si="12"/>
        <v>-1</v>
      </c>
      <c r="G182" s="20">
        <f t="shared" si="13"/>
        <v>0.24409023368904514</v>
      </c>
      <c r="H182" s="23">
        <f t="shared" si="14"/>
        <v>0.29255030858728182</v>
      </c>
      <c r="I182" s="23">
        <f t="shared" si="15"/>
        <v>5.3121991073782349E-2</v>
      </c>
      <c r="J182">
        <v>18.29</v>
      </c>
      <c r="K182">
        <f t="shared" si="17"/>
        <v>5.4674685620557682E-2</v>
      </c>
    </row>
    <row r="183" spans="2:11" x14ac:dyDescent="0.45">
      <c r="B183" s="3"/>
      <c r="C183">
        <f t="shared" si="16"/>
        <v>181</v>
      </c>
      <c r="D183" s="3">
        <v>34758</v>
      </c>
      <c r="E183" s="4">
        <v>1487</v>
      </c>
      <c r="F183" s="8">
        <f t="shared" si="12"/>
        <v>-1</v>
      </c>
      <c r="G183" s="20">
        <f t="shared" si="13"/>
        <v>0.23792871553463346</v>
      </c>
      <c r="H183" s="23">
        <f t="shared" si="14"/>
        <v>0.45303238720823957</v>
      </c>
      <c r="I183" s="23">
        <f t="shared" si="15"/>
        <v>0.50583405607329368</v>
      </c>
      <c r="J183">
        <v>17.829999999999998</v>
      </c>
      <c r="K183">
        <f t="shared" si="17"/>
        <v>5.6085249579360633E-2</v>
      </c>
    </row>
    <row r="184" spans="2:11" x14ac:dyDescent="0.45">
      <c r="B184" s="3"/>
      <c r="C184">
        <f t="shared" si="16"/>
        <v>182</v>
      </c>
      <c r="D184" s="3">
        <v>34789</v>
      </c>
      <c r="E184" s="4">
        <v>1538.6</v>
      </c>
      <c r="F184" s="8">
        <f t="shared" si="12"/>
        <v>-1</v>
      </c>
      <c r="G184" s="20">
        <f t="shared" si="13"/>
        <v>0.19810217080462778</v>
      </c>
      <c r="H184" s="23">
        <f t="shared" si="14"/>
        <v>0.23967047963609334</v>
      </c>
      <c r="I184" s="23">
        <f t="shared" si="15"/>
        <v>0.36171609403526528</v>
      </c>
      <c r="J184">
        <v>18.399999999999999</v>
      </c>
      <c r="K184">
        <f t="shared" si="17"/>
        <v>5.4347826086956527E-2</v>
      </c>
    </row>
    <row r="185" spans="2:11" x14ac:dyDescent="0.45">
      <c r="B185" s="3"/>
      <c r="C185">
        <f t="shared" si="16"/>
        <v>183</v>
      </c>
      <c r="D185" s="3">
        <v>34817</v>
      </c>
      <c r="E185" s="4">
        <v>1578.7</v>
      </c>
      <c r="F185" s="8">
        <f t="shared" si="12"/>
        <v>-1</v>
      </c>
      <c r="G185" s="20">
        <f t="shared" si="13"/>
        <v>0.21277000063343254</v>
      </c>
      <c r="H185" s="23">
        <f t="shared" si="14"/>
        <v>0.35412936464498745</v>
      </c>
      <c r="I185" s="23">
        <f t="shared" si="15"/>
        <v>0.49610542713779382</v>
      </c>
      <c r="J185">
        <v>18.71</v>
      </c>
      <c r="K185">
        <f t="shared" si="17"/>
        <v>5.3447354355959376E-2</v>
      </c>
    </row>
    <row r="186" spans="2:11" x14ac:dyDescent="0.45">
      <c r="B186" s="3"/>
      <c r="C186">
        <f t="shared" si="16"/>
        <v>184</v>
      </c>
      <c r="D186" s="3">
        <v>34850</v>
      </c>
      <c r="E186" s="4">
        <v>1632.6</v>
      </c>
      <c r="F186" s="8">
        <f t="shared" si="12"/>
        <v>-1</v>
      </c>
      <c r="G186" s="20">
        <f t="shared" si="13"/>
        <v>0.1550900404263138</v>
      </c>
      <c r="H186" s="23">
        <f t="shared" si="14"/>
        <v>0.23023625342126808</v>
      </c>
      <c r="I186" s="23">
        <f t="shared" si="15"/>
        <v>-6.4874263965338796E-2</v>
      </c>
      <c r="J186">
        <v>19.22</v>
      </c>
      <c r="K186">
        <f t="shared" si="17"/>
        <v>5.2029136316337155E-2</v>
      </c>
    </row>
    <row r="187" spans="2:11" x14ac:dyDescent="0.45">
      <c r="B187" s="3"/>
      <c r="C187">
        <f t="shared" si="16"/>
        <v>185</v>
      </c>
      <c r="D187" s="3">
        <v>34880</v>
      </c>
      <c r="E187" s="4">
        <v>1623.5</v>
      </c>
      <c r="F187" s="8">
        <f t="shared" si="12"/>
        <v>-1</v>
      </c>
      <c r="G187" s="20">
        <f t="shared" si="13"/>
        <v>0.14339390206344316</v>
      </c>
      <c r="H187" s="23">
        <f t="shared" si="14"/>
        <v>0.30042893727549713</v>
      </c>
      <c r="I187" s="23">
        <f t="shared" si="15"/>
        <v>0.77479525936437876</v>
      </c>
      <c r="J187">
        <v>18.920000000000002</v>
      </c>
      <c r="K187">
        <f t="shared" si="17"/>
        <v>5.2854122621564477E-2</v>
      </c>
    </row>
    <row r="188" spans="2:11" x14ac:dyDescent="0.45">
      <c r="B188" s="3"/>
      <c r="C188">
        <f t="shared" si="16"/>
        <v>186</v>
      </c>
      <c r="D188" s="3">
        <v>34911</v>
      </c>
      <c r="E188" s="4">
        <v>1703</v>
      </c>
      <c r="F188" s="8">
        <f t="shared" si="12"/>
        <v>-1</v>
      </c>
      <c r="G188" s="20">
        <f t="shared" si="13"/>
        <v>7.7745155607751082E-2</v>
      </c>
      <c r="H188" s="23">
        <f t="shared" si="14"/>
        <v>7.5073015391244891E-2</v>
      </c>
      <c r="I188" s="23">
        <f t="shared" si="15"/>
        <v>0.12188229247748872</v>
      </c>
      <c r="J188">
        <v>19.670000000000002</v>
      </c>
      <c r="K188">
        <f t="shared" si="17"/>
        <v>5.0838840874428061E-2</v>
      </c>
    </row>
    <row r="189" spans="2:11" x14ac:dyDescent="0.45">
      <c r="B189" s="3"/>
      <c r="C189">
        <f t="shared" si="16"/>
        <v>187</v>
      </c>
      <c r="D189" s="3">
        <v>34942</v>
      </c>
      <c r="E189" s="4">
        <v>1719.4</v>
      </c>
      <c r="F189" s="8">
        <f t="shared" si="12"/>
        <v>-1</v>
      </c>
      <c r="G189" s="20">
        <f t="shared" si="13"/>
        <v>0.11434221239967424</v>
      </c>
      <c r="H189" s="23">
        <f t="shared" si="14"/>
        <v>0.17096850997498669</v>
      </c>
      <c r="I189" s="23">
        <f t="shared" si="15"/>
        <v>0.10449644256579571</v>
      </c>
      <c r="J189">
        <v>19.68</v>
      </c>
      <c r="K189">
        <f t="shared" si="17"/>
        <v>5.08130081300813E-2</v>
      </c>
    </row>
    <row r="190" spans="2:11" x14ac:dyDescent="0.45">
      <c r="B190" s="3"/>
      <c r="C190">
        <f t="shared" si="16"/>
        <v>188</v>
      </c>
      <c r="D190" s="3">
        <v>34971</v>
      </c>
      <c r="E190" s="4">
        <v>1733.7</v>
      </c>
      <c r="F190" s="8">
        <f t="shared" si="12"/>
        <v>-1</v>
      </c>
      <c r="G190" s="20">
        <f t="shared" si="13"/>
        <v>0.1218780642556383</v>
      </c>
      <c r="H190" s="23">
        <f t="shared" si="14"/>
        <v>0.16999352097008091</v>
      </c>
      <c r="I190" s="23">
        <f t="shared" si="15"/>
        <v>2.772161104024562E-3</v>
      </c>
      <c r="J190">
        <v>19.649999999999999</v>
      </c>
      <c r="K190">
        <f t="shared" si="17"/>
        <v>5.0890585241730284E-2</v>
      </c>
    </row>
    <row r="191" spans="2:11" x14ac:dyDescent="0.45">
      <c r="B191" s="3"/>
      <c r="C191">
        <f t="shared" si="16"/>
        <v>189</v>
      </c>
      <c r="D191" s="3">
        <v>35003</v>
      </c>
      <c r="E191" s="4">
        <v>1734.1</v>
      </c>
      <c r="F191" s="8">
        <f t="shared" si="12"/>
        <v>-1</v>
      </c>
      <c r="G191" s="20">
        <f t="shared" si="13"/>
        <v>0.12848163312381078</v>
      </c>
      <c r="H191" s="23">
        <f t="shared" si="14"/>
        <v>0.27309833600532119</v>
      </c>
      <c r="I191" s="23">
        <f t="shared" si="15"/>
        <v>0.44966968827315967</v>
      </c>
      <c r="J191">
        <v>19.66</v>
      </c>
      <c r="K191">
        <f t="shared" si="17"/>
        <v>5.0864699898270603E-2</v>
      </c>
    </row>
    <row r="192" spans="2:11" x14ac:dyDescent="0.45">
      <c r="B192" s="3"/>
      <c r="C192">
        <f t="shared" si="16"/>
        <v>190</v>
      </c>
      <c r="D192" s="3">
        <v>35033</v>
      </c>
      <c r="E192" s="4">
        <v>1788.6</v>
      </c>
      <c r="F192" s="8">
        <f t="shared" si="12"/>
        <v>-1</v>
      </c>
      <c r="G192" s="20">
        <f t="shared" si="13"/>
        <v>0.10991837191099196</v>
      </c>
      <c r="H192" s="23">
        <f t="shared" si="14"/>
        <v>0.12195003636085899</v>
      </c>
      <c r="I192" s="23">
        <f t="shared" si="15"/>
        <v>0.10173981293931345</v>
      </c>
      <c r="J192">
        <v>20.350000000000001</v>
      </c>
      <c r="K192">
        <f t="shared" si="17"/>
        <v>4.9140049140049137E-2</v>
      </c>
    </row>
    <row r="193" spans="2:11" x14ac:dyDescent="0.45">
      <c r="B193" s="3"/>
      <c r="C193">
        <f t="shared" si="16"/>
        <v>191</v>
      </c>
      <c r="D193" s="3">
        <v>35062</v>
      </c>
      <c r="E193" s="4">
        <v>1803.1</v>
      </c>
      <c r="F193" s="8">
        <f t="shared" si="12"/>
        <v>-1</v>
      </c>
      <c r="G193" s="20">
        <f t="shared" si="13"/>
        <v>0.11679884643114646</v>
      </c>
      <c r="H193" s="23">
        <f t="shared" si="14"/>
        <v>9.2443736738898608E-2</v>
      </c>
      <c r="I193" s="23">
        <f t="shared" si="15"/>
        <v>0.29192633101324716</v>
      </c>
      <c r="J193">
        <v>20.36</v>
      </c>
      <c r="K193">
        <f t="shared" si="17"/>
        <v>4.9115913555992145E-2</v>
      </c>
    </row>
    <row r="194" spans="2:11" x14ac:dyDescent="0.45">
      <c r="B194" s="3"/>
      <c r="C194">
        <f t="shared" si="16"/>
        <v>192</v>
      </c>
      <c r="D194" s="3">
        <v>35095</v>
      </c>
      <c r="E194" s="4">
        <v>1842</v>
      </c>
      <c r="F194" s="8">
        <f t="shared" si="12"/>
        <v>-1</v>
      </c>
      <c r="G194" s="20">
        <f t="shared" si="13"/>
        <v>0.1333333333333333</v>
      </c>
      <c r="H194" s="23">
        <f t="shared" si="14"/>
        <v>0.16722267256845869</v>
      </c>
      <c r="I194" s="23">
        <f t="shared" si="15"/>
        <v>-7.7896394073632136E-3</v>
      </c>
      <c r="J194">
        <v>20.78</v>
      </c>
      <c r="K194">
        <f t="shared" si="17"/>
        <v>4.8123195380173241E-2</v>
      </c>
    </row>
    <row r="195" spans="2:11" x14ac:dyDescent="0.45">
      <c r="B195" s="3"/>
      <c r="C195">
        <f t="shared" si="16"/>
        <v>193</v>
      </c>
      <c r="D195" s="3">
        <v>35124</v>
      </c>
      <c r="E195" s="4">
        <v>1840.8</v>
      </c>
      <c r="F195" s="8">
        <f t="shared" ref="F195:F258" si="18">(E315/E195)^(1/10)-1</f>
        <v>-1</v>
      </c>
      <c r="G195" s="20">
        <f t="shared" ref="G195:G258" si="19">E207/E195-1</f>
        <v>0.14509995654063457</v>
      </c>
      <c r="H195" s="23">
        <f t="shared" ref="H195:H258" si="20">(1+((E198/E195)-1))^4-1</f>
        <v>0.10142797524941227</v>
      </c>
      <c r="I195" s="23">
        <f t="shared" ref="I195:I253" si="21">(1+((E196/E195)-1))^12-1</f>
        <v>1.7081441564131383E-2</v>
      </c>
      <c r="J195">
        <v>20.52</v>
      </c>
      <c r="K195">
        <f t="shared" si="17"/>
        <v>4.8732943469785579E-2</v>
      </c>
    </row>
    <row r="196" spans="2:11" x14ac:dyDescent="0.45">
      <c r="B196" s="3"/>
      <c r="C196">
        <f t="shared" ref="C196:C253" si="22">C195+1</f>
        <v>194</v>
      </c>
      <c r="D196" s="3">
        <v>35153</v>
      </c>
      <c r="E196" s="4">
        <v>1843.4</v>
      </c>
      <c r="F196" s="8">
        <f t="shared" si="18"/>
        <v>-1</v>
      </c>
      <c r="G196" s="20">
        <f t="shared" si="19"/>
        <v>0.13903656287295196</v>
      </c>
      <c r="H196" s="23">
        <f t="shared" si="20"/>
        <v>2.8286954420554844E-2</v>
      </c>
      <c r="I196" s="23">
        <f t="shared" si="21"/>
        <v>0.57580203530903273</v>
      </c>
      <c r="J196">
        <v>20.25</v>
      </c>
      <c r="K196">
        <f t="shared" ref="K196:K253" si="23">1/J196</f>
        <v>4.9382716049382713E-2</v>
      </c>
    </row>
    <row r="197" spans="2:11" x14ac:dyDescent="0.45">
      <c r="B197" s="3"/>
      <c r="C197">
        <f t="shared" si="22"/>
        <v>195</v>
      </c>
      <c r="D197" s="3">
        <v>35185</v>
      </c>
      <c r="E197" s="4">
        <v>1914.6</v>
      </c>
      <c r="F197" s="8">
        <f t="shared" si="18"/>
        <v>-1</v>
      </c>
      <c r="G197" s="20">
        <f t="shared" si="19"/>
        <v>0.11527211950276839</v>
      </c>
      <c r="H197" s="23">
        <f t="shared" si="20"/>
        <v>-0.15547853741432671</v>
      </c>
      <c r="I197" s="23">
        <f t="shared" si="21"/>
        <v>-0.16629784922008461</v>
      </c>
      <c r="J197">
        <v>20.079999999999998</v>
      </c>
      <c r="K197">
        <f t="shared" si="23"/>
        <v>4.9800796812749008E-2</v>
      </c>
    </row>
    <row r="198" spans="2:11" x14ac:dyDescent="0.45">
      <c r="B198" s="3"/>
      <c r="C198">
        <f t="shared" si="22"/>
        <v>196</v>
      </c>
      <c r="D198" s="3">
        <v>35216</v>
      </c>
      <c r="E198" s="4">
        <v>1885.8</v>
      </c>
      <c r="F198" s="8">
        <f t="shared" si="18"/>
        <v>-1</v>
      </c>
      <c r="G198" s="20">
        <f t="shared" si="19"/>
        <v>0.16709088980803921</v>
      </c>
      <c r="H198" s="23">
        <f t="shared" si="20"/>
        <v>6.5612959045982855E-2</v>
      </c>
      <c r="I198" s="23">
        <f t="shared" si="21"/>
        <v>-0.17238110127839112</v>
      </c>
      <c r="J198">
        <v>20.63</v>
      </c>
      <c r="K198">
        <f t="shared" si="23"/>
        <v>4.8473097430925836E-2</v>
      </c>
    </row>
    <row r="199" spans="2:11" x14ac:dyDescent="0.45">
      <c r="B199" s="3"/>
      <c r="C199">
        <f t="shared" si="22"/>
        <v>197</v>
      </c>
      <c r="D199" s="3">
        <v>35244</v>
      </c>
      <c r="E199" s="4">
        <v>1856.3</v>
      </c>
      <c r="F199" s="8">
        <f t="shared" si="18"/>
        <v>-1</v>
      </c>
      <c r="G199" s="20">
        <f t="shared" si="19"/>
        <v>0.17680331842913333</v>
      </c>
      <c r="H199" s="23">
        <f t="shared" si="20"/>
        <v>0.20527393294216778</v>
      </c>
      <c r="I199" s="23">
        <f t="shared" si="21"/>
        <v>-0.12704722000932345</v>
      </c>
      <c r="J199">
        <v>19.75</v>
      </c>
      <c r="K199">
        <f t="shared" si="23"/>
        <v>5.0632911392405063E-2</v>
      </c>
    </row>
    <row r="200" spans="2:11" x14ac:dyDescent="0.45">
      <c r="B200" s="3"/>
      <c r="C200">
        <f t="shared" si="22"/>
        <v>198</v>
      </c>
      <c r="D200" s="3">
        <v>35277</v>
      </c>
      <c r="E200" s="4">
        <v>1835.4</v>
      </c>
      <c r="F200" s="8">
        <f t="shared" si="18"/>
        <v>-1</v>
      </c>
      <c r="G200" s="20">
        <f t="shared" si="19"/>
        <v>0.25051759834368514</v>
      </c>
      <c r="H200" s="23">
        <f t="shared" si="20"/>
        <v>0.29226512360940382</v>
      </c>
      <c r="I200" s="23">
        <f t="shared" si="21"/>
        <v>0.67485544113177287</v>
      </c>
      <c r="J200">
        <v>19.66</v>
      </c>
      <c r="K200">
        <f t="shared" si="23"/>
        <v>5.0864699898270603E-2</v>
      </c>
    </row>
    <row r="201" spans="2:11" x14ac:dyDescent="0.45">
      <c r="B201" s="3"/>
      <c r="C201">
        <f t="shared" si="22"/>
        <v>199</v>
      </c>
      <c r="D201" s="3">
        <v>35307</v>
      </c>
      <c r="E201" s="4">
        <v>1916</v>
      </c>
      <c r="F201" s="8">
        <f t="shared" si="18"/>
        <v>-1</v>
      </c>
      <c r="G201" s="20">
        <f t="shared" si="19"/>
        <v>0.1882567849686847</v>
      </c>
      <c r="H201" s="23">
        <f t="shared" si="20"/>
        <v>0.15248437778542501</v>
      </c>
      <c r="I201" s="23">
        <f t="shared" si="21"/>
        <v>0.1975377457445231</v>
      </c>
      <c r="J201">
        <v>20.36</v>
      </c>
      <c r="K201">
        <f t="shared" si="23"/>
        <v>4.9115913555992145E-2</v>
      </c>
    </row>
    <row r="202" spans="2:11" x14ac:dyDescent="0.45">
      <c r="B202" s="3"/>
      <c r="C202">
        <f t="shared" si="22"/>
        <v>200</v>
      </c>
      <c r="D202" s="3">
        <v>35338</v>
      </c>
      <c r="E202" s="4">
        <v>1945</v>
      </c>
      <c r="F202" s="8">
        <f t="shared" si="18"/>
        <v>-1</v>
      </c>
      <c r="G202" s="20">
        <f t="shared" si="19"/>
        <v>0.26221079691516702</v>
      </c>
      <c r="H202" s="23">
        <f t="shared" si="20"/>
        <v>0.14894875167620492</v>
      </c>
      <c r="I202" s="23">
        <f t="shared" si="21"/>
        <v>7.5940687427231479E-2</v>
      </c>
      <c r="J202">
        <v>20.68</v>
      </c>
      <c r="K202">
        <f t="shared" si="23"/>
        <v>4.8355899419729211E-2</v>
      </c>
    </row>
    <row r="203" spans="2:11" x14ac:dyDescent="0.45">
      <c r="B203" s="3"/>
      <c r="C203">
        <f t="shared" si="22"/>
        <v>201</v>
      </c>
      <c r="D203" s="3">
        <v>35369</v>
      </c>
      <c r="E203" s="4">
        <v>1956.9</v>
      </c>
      <c r="F203" s="8">
        <f t="shared" si="18"/>
        <v>-1</v>
      </c>
      <c r="G203" s="20">
        <f t="shared" si="19"/>
        <v>0.17219581991925992</v>
      </c>
      <c r="H203" s="23">
        <f t="shared" si="20"/>
        <v>0.29513374679430115</v>
      </c>
      <c r="I203" s="23">
        <f t="shared" si="21"/>
        <v>0.18803052483689076</v>
      </c>
      <c r="J203">
        <v>20.84</v>
      </c>
      <c r="K203">
        <f t="shared" si="23"/>
        <v>4.7984644913627639E-2</v>
      </c>
    </row>
    <row r="204" spans="2:11" x14ac:dyDescent="0.45">
      <c r="B204" s="3"/>
      <c r="C204">
        <f t="shared" si="22"/>
        <v>202</v>
      </c>
      <c r="D204" s="3">
        <v>35398</v>
      </c>
      <c r="E204" s="4">
        <v>1985.2</v>
      </c>
      <c r="F204" s="8">
        <f t="shared" si="18"/>
        <v>-1</v>
      </c>
      <c r="G204" s="20">
        <f t="shared" si="19"/>
        <v>0.15285109812613329</v>
      </c>
      <c r="H204" s="23">
        <f t="shared" si="20"/>
        <v>0.27110945530542785</v>
      </c>
      <c r="I204" s="23">
        <f t="shared" si="21"/>
        <v>0.18654999679275175</v>
      </c>
      <c r="J204">
        <v>21.2</v>
      </c>
      <c r="K204">
        <f t="shared" si="23"/>
        <v>4.716981132075472E-2</v>
      </c>
    </row>
    <row r="205" spans="2:11" x14ac:dyDescent="0.45">
      <c r="B205" s="3"/>
      <c r="C205">
        <f t="shared" si="22"/>
        <v>203</v>
      </c>
      <c r="D205" s="3">
        <v>35430</v>
      </c>
      <c r="E205" s="4">
        <v>2013.7</v>
      </c>
      <c r="F205" s="8">
        <f t="shared" si="18"/>
        <v>-1</v>
      </c>
      <c r="G205" s="20">
        <f t="shared" si="19"/>
        <v>0.19729850523911208</v>
      </c>
      <c r="H205" s="23">
        <f t="shared" si="20"/>
        <v>0.18208828325164927</v>
      </c>
      <c r="I205" s="23">
        <f t="shared" si="21"/>
        <v>0.54109786012185479</v>
      </c>
      <c r="J205">
        <v>21.18</v>
      </c>
      <c r="K205">
        <f t="shared" si="23"/>
        <v>4.7214353163361665E-2</v>
      </c>
    </row>
    <row r="206" spans="2:11" x14ac:dyDescent="0.45">
      <c r="B206" s="3"/>
      <c r="C206">
        <f t="shared" si="22"/>
        <v>204</v>
      </c>
      <c r="D206" s="3">
        <v>35461</v>
      </c>
      <c r="E206" s="4">
        <v>2087.6</v>
      </c>
      <c r="F206" s="8">
        <f t="shared" si="18"/>
        <v>-1</v>
      </c>
      <c r="G206" s="20">
        <f t="shared" si="19"/>
        <v>0.21511783866641121</v>
      </c>
      <c r="H206" s="23">
        <f t="shared" si="20"/>
        <v>9.45773258703273E-2</v>
      </c>
      <c r="I206" s="23">
        <f t="shared" si="21"/>
        <v>0.12313662067891573</v>
      </c>
      <c r="J206">
        <v>22.02</v>
      </c>
      <c r="K206">
        <f t="shared" si="23"/>
        <v>4.5413260672116255E-2</v>
      </c>
    </row>
    <row r="207" spans="2:11" x14ac:dyDescent="0.45">
      <c r="B207" s="3"/>
      <c r="C207">
        <f t="shared" si="22"/>
        <v>205</v>
      </c>
      <c r="D207" s="3">
        <v>35489</v>
      </c>
      <c r="E207" s="4">
        <v>2107.9</v>
      </c>
      <c r="F207" s="8">
        <f t="shared" si="18"/>
        <v>-1</v>
      </c>
      <c r="G207" s="20">
        <f t="shared" si="19"/>
        <v>0.27302054177143131</v>
      </c>
      <c r="H207" s="23">
        <f t="shared" si="20"/>
        <v>0.18850558330206058</v>
      </c>
      <c r="I207" s="23">
        <f t="shared" si="21"/>
        <v>-4.5695585920963899E-2</v>
      </c>
      <c r="J207">
        <v>22.01</v>
      </c>
      <c r="K207">
        <f t="shared" si="23"/>
        <v>4.5433893684688774E-2</v>
      </c>
    </row>
    <row r="208" spans="2:11" x14ac:dyDescent="0.45">
      <c r="B208" s="3"/>
      <c r="C208">
        <f t="shared" si="22"/>
        <v>206</v>
      </c>
      <c r="D208" s="3">
        <v>35516</v>
      </c>
      <c r="E208" s="4">
        <v>2099.6999999999998</v>
      </c>
      <c r="F208" s="8">
        <f t="shared" si="18"/>
        <v>-1</v>
      </c>
      <c r="G208" s="20">
        <f t="shared" si="19"/>
        <v>0.32478925560794414</v>
      </c>
      <c r="H208" s="23">
        <f t="shared" si="20"/>
        <v>0.17159956901542861</v>
      </c>
      <c r="I208" s="23">
        <f t="shared" si="21"/>
        <v>0.2235446486574677</v>
      </c>
      <c r="J208">
        <v>21.85</v>
      </c>
      <c r="K208">
        <f t="shared" si="23"/>
        <v>4.5766590389016017E-2</v>
      </c>
    </row>
    <row r="209" spans="2:11" x14ac:dyDescent="0.45">
      <c r="B209" s="3"/>
      <c r="C209">
        <f t="shared" si="22"/>
        <v>207</v>
      </c>
      <c r="D209" s="3">
        <v>35550</v>
      </c>
      <c r="E209" s="4">
        <v>2135.3000000000002</v>
      </c>
      <c r="F209" s="8">
        <f t="shared" si="18"/>
        <v>-1</v>
      </c>
      <c r="G209" s="20">
        <f t="shared" si="19"/>
        <v>0.30613496932515316</v>
      </c>
      <c r="H209" s="23">
        <f t="shared" si="20"/>
        <v>0.33489326135316655</v>
      </c>
      <c r="I209" s="23">
        <f t="shared" si="21"/>
        <v>0.43779485192816425</v>
      </c>
      <c r="J209">
        <v>21.81</v>
      </c>
      <c r="K209">
        <f t="shared" si="23"/>
        <v>4.5850527281063737E-2</v>
      </c>
    </row>
    <row r="210" spans="2:11" x14ac:dyDescent="0.45">
      <c r="B210" s="3"/>
      <c r="C210">
        <f t="shared" si="22"/>
        <v>208</v>
      </c>
      <c r="D210" s="3">
        <v>35580</v>
      </c>
      <c r="E210" s="4">
        <v>2200.9</v>
      </c>
      <c r="F210" s="8">
        <f t="shared" si="18"/>
        <v>-1</v>
      </c>
      <c r="G210" s="20">
        <f t="shared" si="19"/>
        <v>0.27319732836566857</v>
      </c>
      <c r="H210" s="23">
        <f t="shared" si="20"/>
        <v>0.1450435072807279</v>
      </c>
      <c r="I210" s="23">
        <f t="shared" si="21"/>
        <v>-8.5842843367716637E-2</v>
      </c>
      <c r="J210">
        <v>23.14</v>
      </c>
      <c r="K210">
        <f t="shared" si="23"/>
        <v>4.3215211754537596E-2</v>
      </c>
    </row>
    <row r="211" spans="2:11" x14ac:dyDescent="0.45">
      <c r="B211" s="3"/>
      <c r="C211">
        <f t="shared" si="22"/>
        <v>209</v>
      </c>
      <c r="D211" s="3">
        <v>35611</v>
      </c>
      <c r="E211" s="4">
        <v>2184.5</v>
      </c>
      <c r="F211" s="8">
        <f t="shared" si="18"/>
        <v>-1</v>
      </c>
      <c r="G211" s="20">
        <f t="shared" si="19"/>
        <v>0.25587548638132307</v>
      </c>
      <c r="H211" s="23">
        <f t="shared" si="20"/>
        <v>0.59513626844388257</v>
      </c>
      <c r="I211" s="23">
        <f t="shared" si="21"/>
        <v>0.80976353900187625</v>
      </c>
      <c r="J211">
        <v>22.86</v>
      </c>
      <c r="K211">
        <f t="shared" si="23"/>
        <v>4.3744531933508315E-2</v>
      </c>
    </row>
    <row r="212" spans="2:11" x14ac:dyDescent="0.45">
      <c r="B212" s="3"/>
      <c r="C212">
        <f t="shared" si="22"/>
        <v>210</v>
      </c>
      <c r="D212" s="3">
        <v>35642</v>
      </c>
      <c r="E212" s="4">
        <v>2295.1999999999998</v>
      </c>
      <c r="F212" s="8">
        <f t="shared" si="18"/>
        <v>-1</v>
      </c>
      <c r="G212" s="20">
        <f t="shared" si="19"/>
        <v>0.19149529452770997</v>
      </c>
      <c r="H212" s="23">
        <f t="shared" si="20"/>
        <v>-2.3158668586333864E-3</v>
      </c>
      <c r="I212" s="23">
        <f t="shared" si="21"/>
        <v>-9.2548824207571601E-2</v>
      </c>
      <c r="J212">
        <v>23.85</v>
      </c>
      <c r="K212">
        <f t="shared" si="23"/>
        <v>4.1928721174004188E-2</v>
      </c>
    </row>
    <row r="213" spans="2:11" x14ac:dyDescent="0.45">
      <c r="B213" s="3"/>
      <c r="C213">
        <f t="shared" si="22"/>
        <v>211</v>
      </c>
      <c r="D213" s="3">
        <v>35671</v>
      </c>
      <c r="E213" s="4">
        <v>2276.6999999999998</v>
      </c>
      <c r="F213" s="8">
        <f t="shared" si="18"/>
        <v>-1</v>
      </c>
      <c r="G213" s="20">
        <f t="shared" si="19"/>
        <v>7.2095576931523908E-2</v>
      </c>
      <c r="H213" s="23">
        <f t="shared" si="20"/>
        <v>2.1143333103950113E-2</v>
      </c>
      <c r="I213" s="23">
        <f t="shared" si="21"/>
        <v>1.4714297314168552</v>
      </c>
      <c r="J213">
        <v>23.22</v>
      </c>
      <c r="K213">
        <f t="shared" si="23"/>
        <v>4.3066322136089581E-2</v>
      </c>
    </row>
    <row r="214" spans="2:11" x14ac:dyDescent="0.45">
      <c r="B214" s="3"/>
      <c r="C214">
        <f t="shared" si="22"/>
        <v>212</v>
      </c>
      <c r="D214" s="3">
        <v>35703</v>
      </c>
      <c r="E214" s="4">
        <v>2455</v>
      </c>
      <c r="F214" s="8">
        <f t="shared" si="18"/>
        <v>-1</v>
      </c>
      <c r="G214" s="20">
        <f t="shared" si="19"/>
        <v>-4.487983706720966E-2</v>
      </c>
      <c r="H214" s="23">
        <f t="shared" si="20"/>
        <v>-6.9786033870178898E-2</v>
      </c>
      <c r="I214" s="23">
        <f t="shared" si="21"/>
        <v>-0.55719994972756681</v>
      </c>
      <c r="J214">
        <v>25.15</v>
      </c>
      <c r="K214">
        <f t="shared" si="23"/>
        <v>3.9761431411530816E-2</v>
      </c>
    </row>
    <row r="215" spans="2:11" x14ac:dyDescent="0.45">
      <c r="B215" s="3"/>
      <c r="C215">
        <f t="shared" si="22"/>
        <v>213</v>
      </c>
      <c r="D215" s="3">
        <v>35734</v>
      </c>
      <c r="E215" s="4">
        <v>2293.87</v>
      </c>
      <c r="F215" s="8">
        <f t="shared" si="18"/>
        <v>-1</v>
      </c>
      <c r="G215" s="20">
        <f t="shared" si="19"/>
        <v>9.1975569670469604E-2</v>
      </c>
      <c r="H215" s="23">
        <f t="shared" si="20"/>
        <v>0.49550384124389324</v>
      </c>
      <c r="I215" s="23">
        <f t="shared" si="21"/>
        <v>-2.7019379391361675E-2</v>
      </c>
      <c r="J215">
        <v>23.35</v>
      </c>
      <c r="K215">
        <f t="shared" si="23"/>
        <v>4.2826552462526764E-2</v>
      </c>
    </row>
    <row r="216" spans="2:11" x14ac:dyDescent="0.45">
      <c r="B216" s="3"/>
      <c r="C216">
        <f t="shared" si="22"/>
        <v>214</v>
      </c>
      <c r="D216" s="3">
        <v>35762</v>
      </c>
      <c r="E216" s="4">
        <v>2288.64</v>
      </c>
      <c r="F216" s="8">
        <f t="shared" si="18"/>
        <v>-1</v>
      </c>
      <c r="G216" s="20">
        <f t="shared" si="19"/>
        <v>0.14778208892617473</v>
      </c>
      <c r="H216" s="23">
        <f t="shared" si="20"/>
        <v>0.88986910482254156</v>
      </c>
      <c r="I216" s="23">
        <f t="shared" si="21"/>
        <v>0.86825741765094633</v>
      </c>
      <c r="J216">
        <v>23.19</v>
      </c>
      <c r="K216">
        <f t="shared" si="23"/>
        <v>4.3122035360068992E-2</v>
      </c>
    </row>
    <row r="217" spans="2:11" x14ac:dyDescent="0.45">
      <c r="B217" s="3"/>
      <c r="C217">
        <f t="shared" si="22"/>
        <v>215</v>
      </c>
      <c r="D217" s="3">
        <v>35795</v>
      </c>
      <c r="E217" s="4">
        <v>2411</v>
      </c>
      <c r="F217" s="8">
        <f t="shared" si="18"/>
        <v>-1</v>
      </c>
      <c r="G217" s="20">
        <f t="shared" si="19"/>
        <v>0.10905018664454591</v>
      </c>
      <c r="H217" s="23">
        <f t="shared" si="20"/>
        <v>0.77185158033027146</v>
      </c>
      <c r="I217" s="23">
        <f t="shared" si="21"/>
        <v>0.84001639666668848</v>
      </c>
      <c r="J217">
        <v>23.17</v>
      </c>
      <c r="K217">
        <f t="shared" si="23"/>
        <v>4.3159257660768231E-2</v>
      </c>
    </row>
    <row r="218" spans="2:11" x14ac:dyDescent="0.45">
      <c r="B218" s="3"/>
      <c r="C218">
        <f t="shared" si="22"/>
        <v>216</v>
      </c>
      <c r="D218" s="3">
        <v>35825</v>
      </c>
      <c r="E218" s="4">
        <v>2536.6799999999998</v>
      </c>
      <c r="F218" s="8">
        <f t="shared" si="18"/>
        <v>-1</v>
      </c>
      <c r="G218" s="20">
        <f t="shared" si="19"/>
        <v>6.2782850024441395E-2</v>
      </c>
      <c r="H218" s="23">
        <f t="shared" si="20"/>
        <v>0.46125190102850744</v>
      </c>
      <c r="I218" s="23">
        <f t="shared" si="21"/>
        <v>0.96352650321399702</v>
      </c>
      <c r="J218">
        <v>24.37</v>
      </c>
      <c r="K218">
        <f t="shared" si="23"/>
        <v>4.103405826836274E-2</v>
      </c>
    </row>
    <row r="219" spans="2:11" x14ac:dyDescent="0.45">
      <c r="B219" s="3"/>
      <c r="C219">
        <f t="shared" si="22"/>
        <v>217</v>
      </c>
      <c r="D219" s="3">
        <v>35853</v>
      </c>
      <c r="E219" s="4">
        <v>2683.4</v>
      </c>
      <c r="F219" s="8">
        <f t="shared" si="18"/>
        <v>-1</v>
      </c>
      <c r="G219" s="20">
        <f t="shared" si="19"/>
        <v>5.2914213311470393E-2</v>
      </c>
      <c r="H219" s="23">
        <f t="shared" si="20"/>
        <v>0.18916592025456902</v>
      </c>
      <c r="I219" s="23">
        <f t="shared" si="21"/>
        <v>0.53965550829050635</v>
      </c>
      <c r="J219">
        <v>27.08</v>
      </c>
      <c r="K219">
        <f t="shared" si="23"/>
        <v>3.6927621861152143E-2</v>
      </c>
    </row>
    <row r="220" spans="2:11" x14ac:dyDescent="0.45">
      <c r="B220" s="3"/>
      <c r="C220">
        <f t="shared" si="22"/>
        <v>218</v>
      </c>
      <c r="D220" s="3">
        <v>35885</v>
      </c>
      <c r="E220" s="4">
        <v>2781.66</v>
      </c>
      <c r="F220" s="8">
        <f t="shared" si="18"/>
        <v>-1</v>
      </c>
      <c r="G220" s="20">
        <f t="shared" si="19"/>
        <v>4.0669959664373145E-2</v>
      </c>
      <c r="H220" s="23">
        <f t="shared" si="20"/>
        <v>-5.3810012095744209E-2</v>
      </c>
      <c r="I220" s="23">
        <f t="shared" si="21"/>
        <v>3.2083749017443486E-2</v>
      </c>
      <c r="J220">
        <v>27.86</v>
      </c>
      <c r="K220">
        <f t="shared" si="23"/>
        <v>3.5893754486719311E-2</v>
      </c>
    </row>
    <row r="221" spans="2:11" x14ac:dyDescent="0.45">
      <c r="B221" s="3"/>
      <c r="C221">
        <f t="shared" si="22"/>
        <v>219</v>
      </c>
      <c r="D221" s="3">
        <v>35915</v>
      </c>
      <c r="E221" s="4">
        <v>2788.99</v>
      </c>
      <c r="F221" s="8">
        <f t="shared" si="18"/>
        <v>-1</v>
      </c>
      <c r="G221" s="20">
        <f t="shared" si="19"/>
        <v>8.5841110939802734E-2</v>
      </c>
      <c r="H221" s="23">
        <f t="shared" si="20"/>
        <v>-7.559212017913497E-2</v>
      </c>
      <c r="I221" s="23">
        <f t="shared" si="21"/>
        <v>5.8251428903989266E-2</v>
      </c>
      <c r="J221">
        <v>27.72</v>
      </c>
      <c r="K221">
        <f t="shared" si="23"/>
        <v>3.6075036075036079E-2</v>
      </c>
    </row>
    <row r="222" spans="2:11" x14ac:dyDescent="0.45">
      <c r="B222" s="3"/>
      <c r="C222">
        <f t="shared" si="22"/>
        <v>220</v>
      </c>
      <c r="D222" s="3">
        <v>35944</v>
      </c>
      <c r="E222" s="4">
        <v>2802.18</v>
      </c>
      <c r="F222" s="8">
        <f t="shared" si="18"/>
        <v>-1</v>
      </c>
      <c r="G222" s="20">
        <f t="shared" si="19"/>
        <v>3.1214982620674014E-2</v>
      </c>
      <c r="H222" s="23">
        <f t="shared" si="20"/>
        <v>-0.42433061836503949</v>
      </c>
      <c r="I222" s="23">
        <f t="shared" si="21"/>
        <v>-0.22441171350029987</v>
      </c>
      <c r="J222">
        <v>27.11</v>
      </c>
      <c r="K222">
        <f t="shared" si="23"/>
        <v>3.6886757654002213E-2</v>
      </c>
    </row>
    <row r="223" spans="2:11" x14ac:dyDescent="0.45">
      <c r="B223" s="3"/>
      <c r="C223">
        <f t="shared" si="22"/>
        <v>221</v>
      </c>
      <c r="D223" s="3">
        <v>35976</v>
      </c>
      <c r="E223" s="4">
        <v>2743.46</v>
      </c>
      <c r="F223" s="8">
        <f t="shared" si="18"/>
        <v>-1</v>
      </c>
      <c r="G223" s="20">
        <f t="shared" si="19"/>
        <v>7.3888447434990789E-2</v>
      </c>
      <c r="H223" s="23">
        <f t="shared" si="20"/>
        <v>-0.46636597980031136</v>
      </c>
      <c r="I223" s="23">
        <f t="shared" si="21"/>
        <v>-3.7566322349657177E-2</v>
      </c>
      <c r="J223">
        <v>26.67</v>
      </c>
      <c r="K223">
        <f t="shared" si="23"/>
        <v>3.7495313085864262E-2</v>
      </c>
    </row>
    <row r="224" spans="2:11" x14ac:dyDescent="0.45">
      <c r="B224" s="3"/>
      <c r="C224">
        <f t="shared" si="22"/>
        <v>222</v>
      </c>
      <c r="D224" s="3">
        <v>36007</v>
      </c>
      <c r="E224" s="4">
        <v>2734.72</v>
      </c>
      <c r="F224" s="8">
        <f t="shared" si="18"/>
        <v>-1</v>
      </c>
      <c r="G224" s="20">
        <f t="shared" si="19"/>
        <v>6.9630528902410616E-2</v>
      </c>
      <c r="H224" s="23">
        <f t="shared" si="20"/>
        <v>-0.29615759619541859</v>
      </c>
      <c r="I224" s="23">
        <f t="shared" si="21"/>
        <v>-0.74442560565996052</v>
      </c>
      <c r="J224">
        <v>26.56</v>
      </c>
      <c r="K224">
        <f t="shared" si="23"/>
        <v>3.7650602409638557E-2</v>
      </c>
    </row>
    <row r="225" spans="2:11" x14ac:dyDescent="0.45">
      <c r="B225" s="3"/>
      <c r="C225">
        <f t="shared" si="22"/>
        <v>223</v>
      </c>
      <c r="D225" s="3">
        <v>36035</v>
      </c>
      <c r="E225" s="4">
        <v>2440.84</v>
      </c>
      <c r="F225" s="8">
        <f t="shared" si="18"/>
        <v>-1</v>
      </c>
      <c r="G225" s="20">
        <f t="shared" si="19"/>
        <v>0.20413873912259706</v>
      </c>
      <c r="H225" s="23">
        <f t="shared" si="20"/>
        <v>0.3414993371786168</v>
      </c>
      <c r="I225" s="23">
        <f t="shared" si="21"/>
        <v>-0.38220786521441341</v>
      </c>
      <c r="J225">
        <v>26.14</v>
      </c>
      <c r="K225">
        <f t="shared" si="23"/>
        <v>3.8255547054322873E-2</v>
      </c>
    </row>
    <row r="226" spans="2:11" x14ac:dyDescent="0.45">
      <c r="B226" s="3"/>
      <c r="C226">
        <f t="shared" si="22"/>
        <v>224</v>
      </c>
      <c r="D226" s="3">
        <v>36068</v>
      </c>
      <c r="E226" s="4">
        <v>2344.8200000000002</v>
      </c>
      <c r="F226" s="8">
        <f t="shared" si="18"/>
        <v>-1</v>
      </c>
      <c r="G226" s="20">
        <f t="shared" si="19"/>
        <v>0.20525669347753772</v>
      </c>
      <c r="H226" s="23">
        <f t="shared" si="20"/>
        <v>0.69104669346036718</v>
      </c>
      <c r="I226" s="23">
        <f t="shared" si="21"/>
        <v>1.208343200553998</v>
      </c>
      <c r="J226">
        <v>22.84</v>
      </c>
      <c r="K226">
        <f t="shared" si="23"/>
        <v>4.3782837127845885E-2</v>
      </c>
    </row>
    <row r="227" spans="2:11" x14ac:dyDescent="0.45">
      <c r="B227" s="3"/>
      <c r="C227">
        <f t="shared" si="22"/>
        <v>225</v>
      </c>
      <c r="D227" s="3">
        <v>36098</v>
      </c>
      <c r="E227" s="4">
        <v>2504.85</v>
      </c>
      <c r="F227" s="8">
        <f t="shared" si="18"/>
        <v>-1</v>
      </c>
      <c r="G227" s="20">
        <f t="shared" si="19"/>
        <v>0.15950256502385374</v>
      </c>
      <c r="H227" s="23">
        <f t="shared" si="20"/>
        <v>0.34188097238969828</v>
      </c>
      <c r="I227" s="23">
        <f t="shared" si="21"/>
        <v>0.76954839257788943</v>
      </c>
      <c r="J227">
        <v>24.61</v>
      </c>
      <c r="K227">
        <f t="shared" si="23"/>
        <v>4.0633888663145067E-2</v>
      </c>
    </row>
    <row r="228" spans="2:11" x14ac:dyDescent="0.45">
      <c r="B228" s="3"/>
      <c r="C228">
        <f t="shared" si="22"/>
        <v>226</v>
      </c>
      <c r="D228" s="3">
        <v>36129</v>
      </c>
      <c r="E228" s="4">
        <v>2626.86</v>
      </c>
      <c r="F228" s="8">
        <f t="shared" si="18"/>
        <v>-1</v>
      </c>
      <c r="G228" s="20">
        <f t="shared" si="19"/>
        <v>0.1751292417563175</v>
      </c>
      <c r="H228" s="23">
        <f t="shared" si="20"/>
        <v>0.33833829551153394</v>
      </c>
      <c r="I228" s="23">
        <f t="shared" si="21"/>
        <v>0.23747885373537736</v>
      </c>
      <c r="J228">
        <v>25.96</v>
      </c>
      <c r="K228">
        <f t="shared" si="23"/>
        <v>3.8520801232665637E-2</v>
      </c>
    </row>
    <row r="229" spans="2:11" x14ac:dyDescent="0.45">
      <c r="B229" s="3"/>
      <c r="C229">
        <f t="shared" si="22"/>
        <v>227</v>
      </c>
      <c r="D229" s="3">
        <v>36159</v>
      </c>
      <c r="E229" s="4">
        <v>2673.92</v>
      </c>
      <c r="F229" s="8">
        <f t="shared" si="18"/>
        <v>-1</v>
      </c>
      <c r="G229" s="20">
        <f t="shared" si="19"/>
        <v>0.21247456917185259</v>
      </c>
      <c r="H229" s="23">
        <f t="shared" si="20"/>
        <v>0.37364533711698189</v>
      </c>
      <c r="I229" s="23">
        <f t="shared" si="21"/>
        <v>0.10342229264211444</v>
      </c>
      <c r="J229">
        <v>26.01</v>
      </c>
      <c r="K229">
        <f t="shared" si="23"/>
        <v>3.8446751249519413E-2</v>
      </c>
    </row>
    <row r="230" spans="2:11" x14ac:dyDescent="0.45">
      <c r="B230" s="3"/>
      <c r="C230">
        <f t="shared" si="22"/>
        <v>228</v>
      </c>
      <c r="D230" s="3">
        <v>36189</v>
      </c>
      <c r="E230" s="4">
        <v>2695.94</v>
      </c>
      <c r="F230" s="8">
        <f t="shared" si="18"/>
        <v>-1</v>
      </c>
      <c r="G230" s="20">
        <f t="shared" si="19"/>
        <v>0.10383391321765312</v>
      </c>
      <c r="H230" s="23">
        <f t="shared" si="20"/>
        <v>0.59225294292749298</v>
      </c>
      <c r="I230" s="23">
        <f t="shared" si="21"/>
        <v>0.75557009863184454</v>
      </c>
      <c r="J230">
        <v>26.59</v>
      </c>
      <c r="K230">
        <f t="shared" si="23"/>
        <v>3.7608123354644606E-2</v>
      </c>
    </row>
    <row r="231" spans="2:11" x14ac:dyDescent="0.45">
      <c r="B231" s="3"/>
      <c r="C231">
        <f t="shared" si="22"/>
        <v>229</v>
      </c>
      <c r="D231" s="3">
        <v>36217</v>
      </c>
      <c r="E231" s="4">
        <v>2825.39</v>
      </c>
      <c r="F231" s="8">
        <f t="shared" si="18"/>
        <v>-1</v>
      </c>
      <c r="G231" s="20">
        <f t="shared" si="19"/>
        <v>5.8059241379066151E-2</v>
      </c>
      <c r="H231" s="23">
        <f t="shared" si="20"/>
        <v>9.4126050749635981E-2</v>
      </c>
      <c r="I231" s="23">
        <f t="shared" si="21"/>
        <v>0.33802405035378813</v>
      </c>
      <c r="J231">
        <v>27.82</v>
      </c>
      <c r="K231">
        <f t="shared" si="23"/>
        <v>3.5945363048166784E-2</v>
      </c>
    </row>
    <row r="232" spans="2:11" x14ac:dyDescent="0.45">
      <c r="B232" s="3"/>
      <c r="C232">
        <f t="shared" si="22"/>
        <v>230</v>
      </c>
      <c r="D232" s="3">
        <v>36250</v>
      </c>
      <c r="E232" s="4">
        <v>2894.79</v>
      </c>
      <c r="F232" s="8">
        <f t="shared" si="18"/>
        <v>-1</v>
      </c>
      <c r="G232" s="20">
        <f t="shared" si="19"/>
        <v>7.4537358495780248E-2</v>
      </c>
      <c r="H232" s="23">
        <f t="shared" si="20"/>
        <v>7.2909169213502878E-2</v>
      </c>
      <c r="I232" s="23">
        <f t="shared" si="21"/>
        <v>0.71851800181314252</v>
      </c>
      <c r="J232">
        <v>28.5</v>
      </c>
      <c r="K232">
        <f t="shared" si="23"/>
        <v>3.5087719298245612E-2</v>
      </c>
    </row>
    <row r="233" spans="2:11" x14ac:dyDescent="0.45">
      <c r="B233" s="3"/>
      <c r="C233">
        <f t="shared" si="22"/>
        <v>231</v>
      </c>
      <c r="D233" s="3">
        <v>36280</v>
      </c>
      <c r="E233" s="4">
        <v>3028.4</v>
      </c>
      <c r="F233" s="8">
        <f t="shared" si="18"/>
        <v>-1</v>
      </c>
      <c r="G233" s="20">
        <f t="shared" si="19"/>
        <v>-8.7438911636508188E-3</v>
      </c>
      <c r="H233" s="23">
        <f t="shared" si="20"/>
        <v>-0.12957034928633815</v>
      </c>
      <c r="I233" s="23">
        <f t="shared" si="21"/>
        <v>-0.43038152061963453</v>
      </c>
      <c r="J233">
        <v>28.39</v>
      </c>
      <c r="K233">
        <f t="shared" si="23"/>
        <v>3.522367030644593E-2</v>
      </c>
    </row>
    <row r="234" spans="2:11" x14ac:dyDescent="0.45">
      <c r="B234" s="3"/>
      <c r="C234">
        <f t="shared" si="22"/>
        <v>232</v>
      </c>
      <c r="D234" s="3">
        <v>36308</v>
      </c>
      <c r="E234" s="4">
        <v>2889.65</v>
      </c>
      <c r="F234" s="8">
        <f t="shared" si="18"/>
        <v>-1</v>
      </c>
      <c r="G234" s="20">
        <f t="shared" si="19"/>
        <v>4.4150675687366858E-2</v>
      </c>
      <c r="H234" s="23">
        <f t="shared" si="20"/>
        <v>7.0242980888223006E-2</v>
      </c>
      <c r="I234" s="23">
        <f t="shared" si="21"/>
        <v>0.26168434571527999</v>
      </c>
      <c r="J234">
        <v>28.04</v>
      </c>
      <c r="K234">
        <f t="shared" si="23"/>
        <v>3.566333808844508E-2</v>
      </c>
    </row>
    <row r="235" spans="2:11" x14ac:dyDescent="0.45">
      <c r="B235" s="3"/>
      <c r="C235">
        <f t="shared" si="22"/>
        <v>233</v>
      </c>
      <c r="D235" s="3">
        <v>36341</v>
      </c>
      <c r="E235" s="4">
        <v>2946.17</v>
      </c>
      <c r="F235" s="8">
        <f t="shared" si="18"/>
        <v>-1</v>
      </c>
      <c r="G235" s="20">
        <f t="shared" si="19"/>
        <v>2.8365640815024129E-2</v>
      </c>
      <c r="H235" s="23">
        <f t="shared" si="20"/>
        <v>-0.15330882045427741</v>
      </c>
      <c r="I235" s="23">
        <f t="shared" si="21"/>
        <v>-8.237287007845373E-2</v>
      </c>
      <c r="J235">
        <v>28.48</v>
      </c>
      <c r="K235">
        <f t="shared" si="23"/>
        <v>3.51123595505618E-2</v>
      </c>
    </row>
    <row r="236" spans="2:11" x14ac:dyDescent="0.45">
      <c r="B236" s="3"/>
      <c r="C236">
        <f t="shared" si="22"/>
        <v>234</v>
      </c>
      <c r="D236" s="3">
        <v>36371</v>
      </c>
      <c r="E236" s="4">
        <v>2925.14</v>
      </c>
      <c r="F236" s="8">
        <f t="shared" si="18"/>
        <v>-1</v>
      </c>
      <c r="G236" s="20">
        <f t="shared" si="19"/>
        <v>4.6927668419289414E-2</v>
      </c>
      <c r="H236" s="23">
        <f t="shared" si="20"/>
        <v>-2.8087599533127339E-2</v>
      </c>
      <c r="I236" s="23">
        <f t="shared" si="21"/>
        <v>5.8839672272885002E-2</v>
      </c>
      <c r="J236">
        <v>28.01</v>
      </c>
      <c r="K236">
        <f t="shared" si="23"/>
        <v>3.5701535166012134E-2</v>
      </c>
    </row>
    <row r="237" spans="2:11" x14ac:dyDescent="0.45">
      <c r="B237" s="3"/>
      <c r="C237">
        <f t="shared" si="22"/>
        <v>235</v>
      </c>
      <c r="D237" s="3">
        <v>36403</v>
      </c>
      <c r="E237" s="4">
        <v>2939.11</v>
      </c>
      <c r="F237" s="8">
        <f t="shared" si="18"/>
        <v>-1</v>
      </c>
      <c r="G237" s="20">
        <f t="shared" si="19"/>
        <v>9.1483476290441512E-2</v>
      </c>
      <c r="H237" s="23">
        <f t="shared" si="20"/>
        <v>0.21682151886884227</v>
      </c>
      <c r="I237" s="23">
        <f t="shared" si="21"/>
        <v>-0.37528971445417103</v>
      </c>
      <c r="J237">
        <v>27.65</v>
      </c>
      <c r="K237">
        <f t="shared" si="23"/>
        <v>3.6166365280289332E-2</v>
      </c>
    </row>
    <row r="238" spans="2:11" x14ac:dyDescent="0.45">
      <c r="B238" s="3"/>
      <c r="C238">
        <f t="shared" si="22"/>
        <v>236</v>
      </c>
      <c r="D238" s="3">
        <v>36433</v>
      </c>
      <c r="E238" s="4">
        <v>2826.11</v>
      </c>
      <c r="F238" s="8">
        <f t="shared" si="18"/>
        <v>-1</v>
      </c>
      <c r="G238" s="20">
        <f t="shared" si="19"/>
        <v>7.1918644355669192E-2</v>
      </c>
      <c r="H238" s="23">
        <f t="shared" si="20"/>
        <v>0.73192046784678544</v>
      </c>
      <c r="I238" s="23">
        <f t="shared" si="21"/>
        <v>0.38794580426546466</v>
      </c>
      <c r="J238">
        <v>26.61</v>
      </c>
      <c r="K238">
        <f t="shared" si="23"/>
        <v>3.7579857196542651E-2</v>
      </c>
    </row>
    <row r="239" spans="2:11" x14ac:dyDescent="0.45">
      <c r="B239" s="3"/>
      <c r="C239">
        <f t="shared" si="22"/>
        <v>237</v>
      </c>
      <c r="D239" s="3">
        <v>36462</v>
      </c>
      <c r="E239" s="4">
        <v>2904.38</v>
      </c>
      <c r="F239" s="8">
        <f t="shared" si="18"/>
        <v>-1</v>
      </c>
      <c r="G239" s="20">
        <f t="shared" si="19"/>
        <v>5.9850983686707604E-2</v>
      </c>
      <c r="H239" s="23">
        <f t="shared" si="20"/>
        <v>0.10215346701476946</v>
      </c>
      <c r="I239" s="23">
        <f t="shared" si="21"/>
        <v>1.0779231395070199</v>
      </c>
      <c r="J239">
        <v>27.5</v>
      </c>
      <c r="K239">
        <f t="shared" si="23"/>
        <v>3.6363636363636362E-2</v>
      </c>
    </row>
    <row r="240" spans="2:11" x14ac:dyDescent="0.45">
      <c r="B240" s="3"/>
      <c r="C240">
        <f t="shared" si="22"/>
        <v>238</v>
      </c>
      <c r="D240" s="3">
        <v>36494</v>
      </c>
      <c r="E240" s="4">
        <v>3086.9</v>
      </c>
      <c r="F240" s="8">
        <f t="shared" si="18"/>
        <v>-1</v>
      </c>
      <c r="G240" s="20">
        <f t="shared" si="19"/>
        <v>-4.5949010333992124E-2</v>
      </c>
      <c r="H240" s="23">
        <f t="shared" si="20"/>
        <v>-0.12044437375831074</v>
      </c>
      <c r="I240" s="23">
        <f t="shared" si="21"/>
        <v>0.80128256956607102</v>
      </c>
      <c r="J240">
        <v>28.43</v>
      </c>
      <c r="K240">
        <f t="shared" si="23"/>
        <v>3.5174111853675694E-2</v>
      </c>
    </row>
    <row r="241" spans="2:11" x14ac:dyDescent="0.45">
      <c r="B241" s="3"/>
      <c r="C241">
        <f t="shared" si="22"/>
        <v>239</v>
      </c>
      <c r="D241" s="3">
        <v>36524</v>
      </c>
      <c r="E241" s="4">
        <v>3242.06</v>
      </c>
      <c r="F241" s="8">
        <f t="shared" si="18"/>
        <v>-1</v>
      </c>
      <c r="G241" s="20">
        <f t="shared" si="19"/>
        <v>-7.9656144550069974E-2</v>
      </c>
      <c r="H241" s="23">
        <f t="shared" si="20"/>
        <v>-0.15263574511690114</v>
      </c>
      <c r="I241" s="23">
        <f t="shared" si="21"/>
        <v>-0.64230333785121951</v>
      </c>
      <c r="J241">
        <v>28.4</v>
      </c>
      <c r="K241">
        <f t="shared" si="23"/>
        <v>3.5211267605633804E-2</v>
      </c>
    </row>
    <row r="242" spans="2:11" x14ac:dyDescent="0.45">
      <c r="B242" s="3"/>
      <c r="C242">
        <f t="shared" si="22"/>
        <v>240</v>
      </c>
      <c r="D242" s="3">
        <v>36556</v>
      </c>
      <c r="E242" s="4">
        <v>2975.87</v>
      </c>
      <c r="F242" s="8">
        <f t="shared" si="18"/>
        <v>-1</v>
      </c>
      <c r="G242" s="22">
        <f t="shared" si="19"/>
        <v>-1</v>
      </c>
      <c r="H242" s="23">
        <f t="shared" si="20"/>
        <v>3.5477427468711298E-2</v>
      </c>
      <c r="I242" s="23">
        <f t="shared" si="21"/>
        <v>5.6071199396166005E-2</v>
      </c>
      <c r="J242">
        <v>26.83</v>
      </c>
      <c r="K242">
        <f t="shared" si="23"/>
        <v>3.7271710771524413E-2</v>
      </c>
    </row>
    <row r="243" spans="2:11" x14ac:dyDescent="0.45">
      <c r="B243" s="3"/>
      <c r="C243">
        <f t="shared" si="22"/>
        <v>241</v>
      </c>
      <c r="D243" s="3">
        <v>36585</v>
      </c>
      <c r="E243" s="4">
        <v>2989.43</v>
      </c>
      <c r="F243" s="8">
        <f t="shared" si="18"/>
        <v>-1</v>
      </c>
      <c r="G243" s="22">
        <f t="shared" si="19"/>
        <v>-1</v>
      </c>
      <c r="H243" s="23">
        <f t="shared" si="20"/>
        <v>3.771982754945058E-2</v>
      </c>
      <c r="I243" s="23">
        <f t="shared" si="21"/>
        <v>0.61065428742627148</v>
      </c>
      <c r="J243">
        <v>26.1</v>
      </c>
      <c r="K243">
        <f t="shared" si="23"/>
        <v>3.8314176245210725E-2</v>
      </c>
    </row>
    <row r="244" spans="2:11" x14ac:dyDescent="0.45">
      <c r="B244" s="3"/>
      <c r="C244">
        <f t="shared" si="22"/>
        <v>242</v>
      </c>
      <c r="D244" s="3">
        <v>36616</v>
      </c>
      <c r="E244" s="4">
        <v>3110.56</v>
      </c>
      <c r="F244" s="8">
        <f t="shared" si="18"/>
        <v>-1</v>
      </c>
      <c r="G244" s="22">
        <f t="shared" si="19"/>
        <v>-1</v>
      </c>
      <c r="H244" s="23">
        <f t="shared" si="20"/>
        <v>-9.9949015777448413E-2</v>
      </c>
      <c r="I244" s="23">
        <f t="shared" si="21"/>
        <v>-0.34728081730631488</v>
      </c>
      <c r="J244">
        <v>27.61</v>
      </c>
      <c r="K244">
        <f t="shared" si="23"/>
        <v>3.6218761318362915E-2</v>
      </c>
    </row>
    <row r="245" spans="2:11" x14ac:dyDescent="0.45">
      <c r="B245" s="3"/>
      <c r="C245">
        <f t="shared" si="22"/>
        <v>243</v>
      </c>
      <c r="D245" s="3">
        <v>36644</v>
      </c>
      <c r="E245" s="4">
        <v>3001.92</v>
      </c>
      <c r="F245" s="8">
        <f t="shared" si="18"/>
        <v>-1</v>
      </c>
      <c r="G245" s="22">
        <f t="shared" si="19"/>
        <v>-1</v>
      </c>
      <c r="H245" s="23">
        <f t="shared" si="20"/>
        <v>8.307088130675E-2</v>
      </c>
      <c r="I245" s="23">
        <f t="shared" si="21"/>
        <v>6.2947060167763302E-2</v>
      </c>
      <c r="J245">
        <v>26.89</v>
      </c>
      <c r="K245">
        <f t="shared" si="23"/>
        <v>3.718854592785422E-2</v>
      </c>
    </row>
    <row r="246" spans="2:11" x14ac:dyDescent="0.45">
      <c r="B246" s="3"/>
      <c r="C246">
        <f t="shared" si="22"/>
        <v>244</v>
      </c>
      <c r="D246" s="3">
        <v>36677</v>
      </c>
      <c r="E246" s="4">
        <v>3017.23</v>
      </c>
      <c r="F246" s="8">
        <f t="shared" si="18"/>
        <v>-1</v>
      </c>
      <c r="G246" s="22">
        <f t="shared" si="19"/>
        <v>-1</v>
      </c>
      <c r="H246" s="23">
        <f t="shared" si="20"/>
        <v>0.27790436757771664</v>
      </c>
      <c r="I246" s="23">
        <f t="shared" si="21"/>
        <v>5.0904670123257612E-2</v>
      </c>
      <c r="J246">
        <v>27</v>
      </c>
      <c r="K246">
        <f t="shared" si="23"/>
        <v>3.7037037037037035E-2</v>
      </c>
    </row>
    <row r="247" spans="2:11" x14ac:dyDescent="0.45">
      <c r="B247" s="3"/>
      <c r="C247">
        <f t="shared" si="22"/>
        <v>245</v>
      </c>
      <c r="D247" s="3">
        <v>36707</v>
      </c>
      <c r="E247" s="4">
        <v>3029.74</v>
      </c>
      <c r="F247" s="8">
        <f t="shared" si="18"/>
        <v>-1</v>
      </c>
      <c r="G247" s="22">
        <f t="shared" si="19"/>
        <v>-1</v>
      </c>
      <c r="H247" s="23">
        <f t="shared" si="20"/>
        <v>-5.0159883646028192E-4</v>
      </c>
      <c r="I247" s="23">
        <f t="shared" si="21"/>
        <v>0.13735406044616472</v>
      </c>
      <c r="J247">
        <v>27.11</v>
      </c>
      <c r="K247">
        <f t="shared" si="23"/>
        <v>3.6886757654002213E-2</v>
      </c>
    </row>
    <row r="248" spans="2:11" x14ac:dyDescent="0.45">
      <c r="B248" s="3"/>
      <c r="C248">
        <f t="shared" si="22"/>
        <v>246</v>
      </c>
      <c r="D248" s="3">
        <v>36738</v>
      </c>
      <c r="E248" s="4">
        <v>3062.41</v>
      </c>
      <c r="F248" s="8">
        <f t="shared" si="18"/>
        <v>-1</v>
      </c>
      <c r="G248" s="22">
        <f t="shared" si="19"/>
        <v>-1</v>
      </c>
      <c r="H248" s="23">
        <f t="shared" si="20"/>
        <v>2.079760367169925E-2</v>
      </c>
      <c r="I248" s="23">
        <f t="shared" si="21"/>
        <v>0.74596711245248626</v>
      </c>
      <c r="J248">
        <v>27.41</v>
      </c>
      <c r="K248">
        <f t="shared" si="23"/>
        <v>3.6483035388544326E-2</v>
      </c>
    </row>
    <row r="249" spans="2:11" x14ac:dyDescent="0.45">
      <c r="B249" s="3"/>
      <c r="C249">
        <f t="shared" si="22"/>
        <v>247</v>
      </c>
      <c r="D249" s="3">
        <v>36769</v>
      </c>
      <c r="E249" s="4">
        <v>3207.99</v>
      </c>
      <c r="F249" s="8">
        <f t="shared" si="18"/>
        <v>-1</v>
      </c>
      <c r="G249" s="22">
        <f t="shared" si="19"/>
        <v>-1</v>
      </c>
      <c r="H249" s="23">
        <f t="shared" si="20"/>
        <v>-0.28969550133590594</v>
      </c>
      <c r="I249" s="23">
        <f t="shared" si="21"/>
        <v>-0.49717765415483728</v>
      </c>
      <c r="J249">
        <v>27.95</v>
      </c>
      <c r="K249">
        <f t="shared" si="23"/>
        <v>3.5778175313059032E-2</v>
      </c>
    </row>
    <row r="250" spans="2:11" x14ac:dyDescent="0.45">
      <c r="B250" s="3"/>
      <c r="C250">
        <f t="shared" si="22"/>
        <v>248</v>
      </c>
      <c r="D250" s="3">
        <v>36798</v>
      </c>
      <c r="E250" s="4">
        <v>3029.36</v>
      </c>
      <c r="F250" s="8">
        <f t="shared" si="18"/>
        <v>-1</v>
      </c>
      <c r="G250" s="22">
        <f t="shared" si="19"/>
        <v>-1</v>
      </c>
      <c r="H250" s="23">
        <f t="shared" si="20"/>
        <v>-5.8801743720299671E-2</v>
      </c>
      <c r="I250" s="23">
        <f t="shared" si="21"/>
        <v>0.21162519825366455</v>
      </c>
      <c r="J250">
        <v>26.85</v>
      </c>
      <c r="K250">
        <f t="shared" si="23"/>
        <v>3.7243947858472994E-2</v>
      </c>
    </row>
    <row r="251" spans="2:11" x14ac:dyDescent="0.45">
      <c r="B251" s="3"/>
      <c r="C251">
        <f t="shared" si="22"/>
        <v>249</v>
      </c>
      <c r="D251" s="3">
        <v>36830</v>
      </c>
      <c r="E251" s="4">
        <v>3078.21</v>
      </c>
      <c r="F251" s="8">
        <f t="shared" si="18"/>
        <v>-1</v>
      </c>
      <c r="G251" s="22">
        <f t="shared" si="19"/>
        <v>-1</v>
      </c>
      <c r="H251" s="24">
        <f t="shared" si="20"/>
        <v>-1</v>
      </c>
      <c r="I251" s="23">
        <f t="shared" si="21"/>
        <v>-0.41176504384431023</v>
      </c>
      <c r="J251">
        <v>27.42</v>
      </c>
      <c r="K251">
        <f t="shared" si="23"/>
        <v>3.6469730123997082E-2</v>
      </c>
    </row>
    <row r="252" spans="2:11" x14ac:dyDescent="0.45">
      <c r="B252" s="3"/>
      <c r="C252">
        <f t="shared" si="22"/>
        <v>250</v>
      </c>
      <c r="D252" s="3">
        <v>36860</v>
      </c>
      <c r="E252" s="4">
        <v>2945.06</v>
      </c>
      <c r="F252" s="8">
        <f t="shared" si="18"/>
        <v>-1</v>
      </c>
      <c r="G252" s="22">
        <f t="shared" si="19"/>
        <v>-1</v>
      </c>
      <c r="H252" s="24">
        <f t="shared" si="20"/>
        <v>-1</v>
      </c>
      <c r="I252" s="23">
        <f t="shared" si="21"/>
        <v>0.16983393610077346</v>
      </c>
      <c r="J252">
        <v>26.26</v>
      </c>
      <c r="K252">
        <f t="shared" si="23"/>
        <v>3.8080731150038079E-2</v>
      </c>
    </row>
    <row r="253" spans="2:11" x14ac:dyDescent="0.45">
      <c r="B253" s="3"/>
      <c r="C253">
        <f t="shared" si="22"/>
        <v>251</v>
      </c>
      <c r="D253" s="3">
        <v>36889</v>
      </c>
      <c r="E253" s="4">
        <v>2983.81</v>
      </c>
      <c r="F253" s="8">
        <f t="shared" si="18"/>
        <v>-1</v>
      </c>
      <c r="G253" s="22">
        <f t="shared" si="19"/>
        <v>-1</v>
      </c>
      <c r="H253" s="24">
        <f t="shared" si="20"/>
        <v>-1</v>
      </c>
      <c r="I253" s="24">
        <f t="shared" si="21"/>
        <v>-1</v>
      </c>
      <c r="J253">
        <v>26.65</v>
      </c>
      <c r="K253">
        <f t="shared" si="23"/>
        <v>3.7523452157598502E-2</v>
      </c>
    </row>
    <row r="254" spans="2:11" x14ac:dyDescent="0.45">
      <c r="B254" s="3"/>
      <c r="D254" s="3"/>
      <c r="E254" s="4"/>
      <c r="F254" s="7"/>
      <c r="G254" s="20"/>
      <c r="H254" s="23"/>
      <c r="I254" s="23"/>
    </row>
    <row r="255" spans="2:11" x14ac:dyDescent="0.45">
      <c r="B255" s="3"/>
      <c r="D255" s="3"/>
      <c r="E255" s="4"/>
      <c r="F255" s="7"/>
      <c r="G255" s="20"/>
      <c r="H255" s="23"/>
      <c r="I255" s="23"/>
    </row>
    <row r="256" spans="2:11" x14ac:dyDescent="0.45">
      <c r="B256" s="3"/>
      <c r="D256" s="3"/>
      <c r="E256" s="4"/>
      <c r="F256" s="7"/>
      <c r="G256" s="20"/>
      <c r="H256" s="23"/>
      <c r="I256" s="23"/>
    </row>
    <row r="257" spans="2:9" x14ac:dyDescent="0.45">
      <c r="B257" s="3"/>
      <c r="D257" s="3"/>
      <c r="E257" s="4"/>
      <c r="F257" s="7"/>
      <c r="G257" s="20"/>
      <c r="H257" s="23"/>
      <c r="I257" s="23"/>
    </row>
    <row r="258" spans="2:9" x14ac:dyDescent="0.45">
      <c r="B258" s="3"/>
      <c r="D258" s="3"/>
      <c r="E258" s="4"/>
      <c r="F258" s="7"/>
      <c r="G258" s="20"/>
      <c r="H258" s="23"/>
      <c r="I258" s="23"/>
    </row>
    <row r="259" spans="2:9" x14ac:dyDescent="0.45">
      <c r="B259" s="3"/>
      <c r="D259" s="3"/>
      <c r="E259" s="4"/>
      <c r="F259" s="7"/>
      <c r="G259" s="20"/>
      <c r="H259" s="23"/>
      <c r="I259" s="23"/>
    </row>
    <row r="260" spans="2:9" x14ac:dyDescent="0.45">
      <c r="B260" s="3"/>
      <c r="D260" s="3"/>
      <c r="E260" s="4"/>
      <c r="F260" s="7"/>
      <c r="G260" s="20"/>
      <c r="H260" s="23"/>
      <c r="I260" s="23"/>
    </row>
    <row r="261" spans="2:9" x14ac:dyDescent="0.45">
      <c r="B261" s="3"/>
      <c r="D261" s="3"/>
      <c r="E261" s="4"/>
      <c r="F261" s="7"/>
      <c r="G261" s="20"/>
      <c r="H261" s="23"/>
      <c r="I261" s="23"/>
    </row>
    <row r="262" spans="2:9" x14ac:dyDescent="0.45">
      <c r="B262" s="3"/>
      <c r="D262" s="3"/>
      <c r="E262" s="4"/>
      <c r="F262" s="7"/>
      <c r="G262" s="20"/>
      <c r="H262" s="23"/>
      <c r="I262" s="23"/>
    </row>
    <row r="263" spans="2:9" x14ac:dyDescent="0.45">
      <c r="B263" s="3"/>
      <c r="D263" s="3"/>
      <c r="E263" s="4"/>
      <c r="F263" s="7"/>
      <c r="G263" s="20"/>
      <c r="H263" s="23"/>
      <c r="I263" s="23"/>
    </row>
    <row r="264" spans="2:9" x14ac:dyDescent="0.45">
      <c r="B264" s="3"/>
      <c r="D264" s="3"/>
      <c r="E264" s="4"/>
      <c r="F264" s="7"/>
      <c r="G264" s="20"/>
      <c r="H264" s="23"/>
      <c r="I264" s="23"/>
    </row>
    <row r="265" spans="2:9" x14ac:dyDescent="0.45">
      <c r="B265" s="3"/>
      <c r="D265" s="3"/>
      <c r="E265" s="4"/>
      <c r="F265" s="7"/>
      <c r="G265" s="20"/>
      <c r="H265" s="23"/>
      <c r="I265" s="23"/>
    </row>
    <row r="266" spans="2:9" x14ac:dyDescent="0.45">
      <c r="B266" s="3"/>
      <c r="D266" s="3"/>
      <c r="E266" s="4"/>
      <c r="F266" s="7"/>
      <c r="G266" s="20"/>
      <c r="H266" s="23"/>
      <c r="I266" s="23"/>
    </row>
    <row r="267" spans="2:9" x14ac:dyDescent="0.45">
      <c r="B267" s="3"/>
      <c r="D267" s="3"/>
      <c r="E267" s="4"/>
      <c r="F267" s="7"/>
      <c r="G267" s="20"/>
      <c r="H267" s="23"/>
      <c r="I267" s="23"/>
    </row>
    <row r="268" spans="2:9" x14ac:dyDescent="0.45">
      <c r="B268" s="3"/>
      <c r="D268" s="3"/>
      <c r="E268" s="4"/>
      <c r="F268" s="7"/>
      <c r="G268" s="20"/>
      <c r="H268" s="23"/>
      <c r="I268" s="23"/>
    </row>
    <row r="269" spans="2:9" x14ac:dyDescent="0.45">
      <c r="B269" s="3"/>
      <c r="D269" s="3"/>
      <c r="E269" s="4"/>
      <c r="F269" s="7"/>
      <c r="G269" s="20"/>
      <c r="H269" s="23"/>
      <c r="I269" s="23"/>
    </row>
    <row r="270" spans="2:9" x14ac:dyDescent="0.45">
      <c r="B270" s="3"/>
      <c r="D270" s="3"/>
      <c r="E270" s="4"/>
      <c r="F270" s="7"/>
      <c r="G270" s="20"/>
      <c r="H270" s="23"/>
      <c r="I270" s="23"/>
    </row>
    <row r="271" spans="2:9" x14ac:dyDescent="0.45">
      <c r="B271" s="3"/>
      <c r="D271" s="3"/>
      <c r="E271" s="4"/>
      <c r="F271" s="7"/>
      <c r="G271" s="20"/>
      <c r="H271" s="23"/>
      <c r="I271" s="23"/>
    </row>
    <row r="272" spans="2:9" x14ac:dyDescent="0.45">
      <c r="B272" s="3"/>
      <c r="D272" s="3"/>
      <c r="E272" s="4"/>
      <c r="F272" s="7"/>
      <c r="G272" s="20"/>
      <c r="H272" s="23"/>
      <c r="I272" s="23"/>
    </row>
    <row r="273" spans="2:9" x14ac:dyDescent="0.45">
      <c r="B273" s="3"/>
      <c r="D273" s="3"/>
      <c r="E273" s="4"/>
      <c r="F273" s="7"/>
      <c r="G273" s="20"/>
      <c r="H273" s="23"/>
      <c r="I273" s="23"/>
    </row>
    <row r="274" spans="2:9" x14ac:dyDescent="0.45">
      <c r="B274" s="3"/>
      <c r="D274" s="3"/>
      <c r="E274" s="4"/>
      <c r="F274" s="7"/>
      <c r="G274" s="20"/>
      <c r="H274" s="23"/>
      <c r="I274" s="23"/>
    </row>
    <row r="275" spans="2:9" x14ac:dyDescent="0.45">
      <c r="B275" s="3"/>
      <c r="D275" s="3"/>
      <c r="E275" s="4"/>
      <c r="F275" s="7"/>
      <c r="G275" s="20"/>
      <c r="H275" s="23"/>
      <c r="I275" s="23"/>
    </row>
    <row r="276" spans="2:9" x14ac:dyDescent="0.45">
      <c r="B276" s="3"/>
      <c r="D276" s="3"/>
      <c r="E276" s="4"/>
      <c r="F276" s="7"/>
      <c r="G276" s="20"/>
      <c r="H276" s="23"/>
      <c r="I276" s="23"/>
    </row>
    <row r="277" spans="2:9" x14ac:dyDescent="0.45">
      <c r="B277" s="3"/>
      <c r="D277" s="3"/>
      <c r="E277" s="4"/>
      <c r="F277" s="7"/>
      <c r="G277" s="20"/>
      <c r="H277" s="23"/>
      <c r="I277" s="23"/>
    </row>
    <row r="278" spans="2:9" x14ac:dyDescent="0.45">
      <c r="B278" s="3"/>
      <c r="D278" s="3"/>
      <c r="E278" s="4"/>
      <c r="F278" s="7"/>
      <c r="G278" s="20"/>
      <c r="H278" s="23"/>
      <c r="I278" s="23"/>
    </row>
    <row r="279" spans="2:9" x14ac:dyDescent="0.45">
      <c r="B279" s="3"/>
      <c r="D279" s="3"/>
      <c r="E279" s="4"/>
      <c r="F279" s="7"/>
      <c r="G279" s="20"/>
      <c r="H279" s="23"/>
      <c r="I279" s="23"/>
    </row>
    <row r="280" spans="2:9" x14ac:dyDescent="0.45">
      <c r="B280" s="3"/>
      <c r="D280" s="3"/>
      <c r="E280" s="4"/>
      <c r="F280" s="7"/>
      <c r="G280" s="20"/>
      <c r="H280" s="23"/>
      <c r="I280" s="23"/>
    </row>
    <row r="281" spans="2:9" x14ac:dyDescent="0.45">
      <c r="B281" s="3"/>
      <c r="D281" s="3"/>
      <c r="E281" s="4"/>
      <c r="F281" s="7"/>
      <c r="G281" s="20"/>
      <c r="H281" s="23"/>
      <c r="I281" s="23"/>
    </row>
    <row r="282" spans="2:9" x14ac:dyDescent="0.45">
      <c r="B282" s="3"/>
      <c r="D282" s="3"/>
      <c r="E282" s="4"/>
      <c r="F282" s="7"/>
      <c r="G282" s="20"/>
      <c r="H282" s="23"/>
      <c r="I282" s="23"/>
    </row>
    <row r="283" spans="2:9" x14ac:dyDescent="0.45">
      <c r="B283" s="3"/>
      <c r="D283" s="3"/>
      <c r="E283" s="4"/>
      <c r="F283" s="7"/>
      <c r="G283" s="20"/>
      <c r="H283" s="23"/>
      <c r="I283" s="23"/>
    </row>
    <row r="284" spans="2:9" x14ac:dyDescent="0.45">
      <c r="B284" s="3"/>
      <c r="D284" s="3"/>
      <c r="E284" s="4"/>
      <c r="F284" s="7"/>
      <c r="G284" s="20"/>
      <c r="H284" s="23"/>
      <c r="I284" s="23"/>
    </row>
    <row r="285" spans="2:9" x14ac:dyDescent="0.45">
      <c r="B285" s="3"/>
      <c r="D285" s="3"/>
      <c r="E285" s="4"/>
      <c r="F285" s="7"/>
      <c r="G285" s="20"/>
      <c r="H285" s="23"/>
      <c r="I285" s="23"/>
    </row>
    <row r="286" spans="2:9" x14ac:dyDescent="0.45">
      <c r="B286" s="3"/>
      <c r="D286" s="3"/>
      <c r="E286" s="4"/>
      <c r="F286" s="7"/>
      <c r="G286" s="20"/>
      <c r="H286" s="23"/>
      <c r="I286" s="23"/>
    </row>
    <row r="287" spans="2:9" x14ac:dyDescent="0.45">
      <c r="B287" s="3"/>
      <c r="D287" s="3"/>
      <c r="E287" s="4"/>
      <c r="F287" s="7"/>
      <c r="G287" s="20"/>
      <c r="H287" s="23"/>
      <c r="I287" s="23"/>
    </row>
    <row r="288" spans="2:9" x14ac:dyDescent="0.45">
      <c r="B288" s="3"/>
      <c r="D288" s="3"/>
      <c r="E288" s="4"/>
      <c r="F288" s="7"/>
      <c r="G288" s="20"/>
      <c r="H288" s="23"/>
      <c r="I288" s="23"/>
    </row>
    <row r="289" spans="2:9" x14ac:dyDescent="0.45">
      <c r="B289" s="3"/>
      <c r="D289" s="3"/>
      <c r="E289" s="4"/>
      <c r="F289" s="7"/>
      <c r="G289" s="20"/>
      <c r="H289" s="23"/>
      <c r="I289" s="23"/>
    </row>
    <row r="290" spans="2:9" x14ac:dyDescent="0.45">
      <c r="B290" s="3"/>
      <c r="D290" s="3"/>
      <c r="E290" s="4"/>
      <c r="F290" s="7"/>
      <c r="G290" s="20"/>
      <c r="H290" s="23"/>
      <c r="I290" s="23"/>
    </row>
    <row r="291" spans="2:9" x14ac:dyDescent="0.45">
      <c r="B291" s="3"/>
      <c r="D291" s="3"/>
      <c r="E291" s="4"/>
      <c r="F291" s="7"/>
      <c r="G291" s="20"/>
      <c r="H291" s="23"/>
      <c r="I291" s="23"/>
    </row>
    <row r="292" spans="2:9" x14ac:dyDescent="0.45">
      <c r="B292" s="3"/>
      <c r="D292" s="3"/>
      <c r="E292" s="4"/>
      <c r="F292" s="7"/>
      <c r="G292" s="20"/>
      <c r="H292" s="23"/>
      <c r="I292" s="23"/>
    </row>
    <row r="293" spans="2:9" x14ac:dyDescent="0.45">
      <c r="B293" s="3"/>
      <c r="D293" s="3"/>
      <c r="E293" s="4"/>
      <c r="F293" s="7"/>
      <c r="G293" s="20"/>
      <c r="H293" s="23"/>
      <c r="I293" s="23"/>
    </row>
    <row r="294" spans="2:9" x14ac:dyDescent="0.45">
      <c r="B294" s="3"/>
      <c r="D294" s="3"/>
      <c r="E294" s="4"/>
      <c r="F294" s="7"/>
      <c r="G294" s="20"/>
      <c r="H294" s="23"/>
      <c r="I294" s="23"/>
    </row>
    <row r="295" spans="2:9" x14ac:dyDescent="0.45">
      <c r="B295" s="3"/>
      <c r="D295" s="3"/>
      <c r="E295" s="4"/>
      <c r="F295" s="7"/>
      <c r="G295" s="20"/>
      <c r="H295" s="23"/>
      <c r="I295" s="23"/>
    </row>
    <row r="296" spans="2:9" x14ac:dyDescent="0.45">
      <c r="B296" s="3"/>
      <c r="D296" s="3"/>
      <c r="E296" s="4"/>
      <c r="F296" s="7"/>
      <c r="G296" s="20"/>
      <c r="H296" s="23"/>
      <c r="I296" s="23"/>
    </row>
    <row r="297" spans="2:9" x14ac:dyDescent="0.45">
      <c r="B297" s="3"/>
      <c r="D297" s="3"/>
      <c r="E297" s="4"/>
      <c r="F297" s="7"/>
      <c r="G297" s="20"/>
      <c r="H297" s="23"/>
      <c r="I297" s="23"/>
    </row>
    <row r="298" spans="2:9" x14ac:dyDescent="0.45">
      <c r="B298" s="3"/>
      <c r="D298" s="3"/>
      <c r="E298" s="4"/>
      <c r="F298" s="7"/>
      <c r="G298" s="20"/>
      <c r="H298" s="23"/>
      <c r="I298" s="23"/>
    </row>
    <row r="299" spans="2:9" x14ac:dyDescent="0.45">
      <c r="B299" s="3"/>
      <c r="D299" s="3"/>
      <c r="E299" s="4"/>
      <c r="F299" s="7"/>
      <c r="G299" s="20"/>
      <c r="H299" s="23"/>
      <c r="I299" s="23"/>
    </row>
    <row r="300" spans="2:9" x14ac:dyDescent="0.45">
      <c r="B300" s="3"/>
      <c r="D300" s="3"/>
      <c r="E300" s="4"/>
      <c r="F300" s="7"/>
      <c r="G300" s="20"/>
      <c r="H300" s="23"/>
      <c r="I300" s="23"/>
    </row>
    <row r="301" spans="2:9" x14ac:dyDescent="0.45">
      <c r="B301" s="3"/>
      <c r="D301" s="3"/>
      <c r="E301" s="4"/>
      <c r="F301" s="7"/>
      <c r="G301" s="20"/>
      <c r="H301" s="23"/>
      <c r="I301" s="23"/>
    </row>
    <row r="302" spans="2:9" x14ac:dyDescent="0.45">
      <c r="B302" s="3"/>
      <c r="D302" s="3"/>
      <c r="E302" s="4"/>
      <c r="F302" s="7"/>
      <c r="G302" s="20"/>
      <c r="H302" s="23"/>
      <c r="I302" s="23"/>
    </row>
    <row r="303" spans="2:9" x14ac:dyDescent="0.45">
      <c r="B303" s="3"/>
      <c r="D303" s="3"/>
      <c r="E303" s="4"/>
      <c r="F303" s="7"/>
      <c r="G303" s="20"/>
      <c r="H303" s="23"/>
      <c r="I303" s="23"/>
    </row>
    <row r="304" spans="2:9" x14ac:dyDescent="0.45">
      <c r="B304" s="3"/>
      <c r="D304" s="3"/>
      <c r="E304" s="4"/>
      <c r="F304" s="7"/>
      <c r="G304" s="20"/>
      <c r="H304" s="23"/>
      <c r="I304" s="23"/>
    </row>
    <row r="305" spans="2:9" x14ac:dyDescent="0.45">
      <c r="B305" s="3"/>
      <c r="D305" s="3"/>
      <c r="E305" s="4"/>
      <c r="F305" s="7"/>
      <c r="G305" s="20"/>
      <c r="H305" s="23"/>
      <c r="I305" s="23"/>
    </row>
    <row r="306" spans="2:9" x14ac:dyDescent="0.45">
      <c r="B306" s="3"/>
      <c r="D306" s="3"/>
      <c r="E306" s="4"/>
      <c r="F306" s="7"/>
      <c r="G306" s="20"/>
      <c r="H306" s="23"/>
      <c r="I306" s="23"/>
    </row>
    <row r="307" spans="2:9" x14ac:dyDescent="0.45">
      <c r="B307" s="3"/>
      <c r="D307" s="3"/>
      <c r="E307" s="4"/>
      <c r="F307" s="7"/>
      <c r="G307" s="20"/>
      <c r="H307" s="23"/>
      <c r="I307" s="23"/>
    </row>
    <row r="308" spans="2:9" x14ac:dyDescent="0.45">
      <c r="B308" s="3"/>
      <c r="D308" s="3"/>
      <c r="E308" s="4"/>
      <c r="F308" s="7"/>
      <c r="G308" s="20"/>
      <c r="H308" s="23"/>
      <c r="I308" s="23"/>
    </row>
    <row r="309" spans="2:9" x14ac:dyDescent="0.45">
      <c r="B309" s="3"/>
      <c r="D309" s="3"/>
      <c r="E309" s="4"/>
      <c r="F309" s="7"/>
      <c r="G309" s="20"/>
      <c r="H309" s="23"/>
      <c r="I309" s="23"/>
    </row>
    <row r="310" spans="2:9" x14ac:dyDescent="0.45">
      <c r="B310" s="3"/>
      <c r="D310" s="3"/>
      <c r="E310" s="4"/>
      <c r="F310" s="7"/>
      <c r="G310" s="20"/>
      <c r="H310" s="23"/>
      <c r="I310" s="23"/>
    </row>
    <row r="311" spans="2:9" x14ac:dyDescent="0.45">
      <c r="B311" s="3"/>
      <c r="D311" s="3"/>
      <c r="E311" s="4"/>
      <c r="F311" s="7"/>
      <c r="G311" s="20"/>
      <c r="H311" s="23"/>
      <c r="I311" s="23"/>
    </row>
    <row r="312" spans="2:9" x14ac:dyDescent="0.45">
      <c r="B312" s="3"/>
      <c r="D312" s="3"/>
      <c r="E312" s="4"/>
      <c r="F312" s="7"/>
      <c r="G312" s="20"/>
      <c r="H312" s="23"/>
      <c r="I312" s="23"/>
    </row>
    <row r="313" spans="2:9" x14ac:dyDescent="0.45">
      <c r="B313" s="3"/>
      <c r="D313" s="3"/>
      <c r="E313" s="4"/>
      <c r="F313" s="7"/>
      <c r="G313" s="20"/>
      <c r="H313" s="23"/>
      <c r="I313" s="23"/>
    </row>
    <row r="314" spans="2:9" x14ac:dyDescent="0.45">
      <c r="B314" s="3"/>
      <c r="D314" s="3"/>
      <c r="E314" s="4"/>
      <c r="F314" s="7"/>
      <c r="G314" s="20"/>
      <c r="H314" s="23"/>
      <c r="I314" s="23"/>
    </row>
    <row r="315" spans="2:9" x14ac:dyDescent="0.45">
      <c r="B315" s="3"/>
      <c r="D315" s="3"/>
      <c r="E315" s="4"/>
      <c r="F315" s="7"/>
      <c r="G315" s="20"/>
      <c r="H315" s="23"/>
      <c r="I315" s="23"/>
    </row>
    <row r="316" spans="2:9" x14ac:dyDescent="0.45">
      <c r="B316" s="3"/>
      <c r="D316" s="3"/>
      <c r="E316" s="4"/>
      <c r="F316" s="7"/>
      <c r="G316" s="20"/>
      <c r="H316" s="23"/>
      <c r="I316" s="23"/>
    </row>
    <row r="317" spans="2:9" x14ac:dyDescent="0.45">
      <c r="B317" s="3"/>
      <c r="D317" s="3"/>
      <c r="E317" s="4"/>
      <c r="F317" s="7"/>
      <c r="G317" s="20"/>
      <c r="H317" s="23"/>
      <c r="I317" s="23"/>
    </row>
    <row r="318" spans="2:9" x14ac:dyDescent="0.45">
      <c r="B318" s="3"/>
      <c r="D318" s="3"/>
      <c r="E318" s="4"/>
      <c r="F318" s="7"/>
      <c r="G318" s="20"/>
      <c r="H318" s="23"/>
      <c r="I318" s="23"/>
    </row>
    <row r="319" spans="2:9" x14ac:dyDescent="0.45">
      <c r="B319" s="3"/>
      <c r="D319" s="3"/>
      <c r="E319" s="4"/>
      <c r="F319" s="7"/>
      <c r="G319" s="20"/>
      <c r="H319" s="23"/>
      <c r="I319" s="23"/>
    </row>
    <row r="320" spans="2:9" x14ac:dyDescent="0.45">
      <c r="B320" s="3"/>
      <c r="D320" s="3"/>
      <c r="E320" s="4"/>
      <c r="F320" s="7"/>
      <c r="G320" s="20"/>
      <c r="H320" s="23"/>
      <c r="I320" s="23"/>
    </row>
    <row r="321" spans="2:9" x14ac:dyDescent="0.45">
      <c r="B321" s="3"/>
      <c r="D321" s="3"/>
      <c r="E321" s="4"/>
      <c r="F321" s="7"/>
      <c r="G321" s="20"/>
      <c r="H321" s="23"/>
      <c r="I321" s="23"/>
    </row>
    <row r="322" spans="2:9" x14ac:dyDescent="0.45">
      <c r="B322" s="3"/>
      <c r="D322" s="3"/>
      <c r="E322" s="4"/>
      <c r="F322" s="7"/>
      <c r="G322" s="20"/>
      <c r="H322" s="23"/>
      <c r="I322" s="23"/>
    </row>
    <row r="323" spans="2:9" x14ac:dyDescent="0.45">
      <c r="B323" s="3"/>
      <c r="D323" s="3"/>
      <c r="E323" s="4"/>
      <c r="F323" s="7"/>
      <c r="G323" s="20"/>
      <c r="H323" s="23"/>
      <c r="I323" s="23"/>
    </row>
    <row r="324" spans="2:9" x14ac:dyDescent="0.45">
      <c r="B324" s="3"/>
      <c r="D324" s="3"/>
      <c r="E324" s="4"/>
      <c r="F324" s="7"/>
      <c r="G324" s="20"/>
      <c r="H324" s="23"/>
      <c r="I324" s="23"/>
    </row>
    <row r="325" spans="2:9" x14ac:dyDescent="0.45">
      <c r="B325" s="3"/>
      <c r="D325" s="3"/>
      <c r="E325" s="4"/>
      <c r="F325" s="7"/>
      <c r="G325" s="20"/>
      <c r="H325" s="23"/>
      <c r="I325" s="23"/>
    </row>
    <row r="326" spans="2:9" x14ac:dyDescent="0.45">
      <c r="B326" s="3"/>
      <c r="D326" s="3"/>
      <c r="E326" s="4"/>
      <c r="F326" s="7"/>
      <c r="G326" s="20"/>
      <c r="H326" s="23"/>
      <c r="I326" s="23"/>
    </row>
    <row r="327" spans="2:9" x14ac:dyDescent="0.45">
      <c r="B327" s="3"/>
      <c r="D327" s="3"/>
      <c r="E327" s="4"/>
      <c r="F327" s="7"/>
      <c r="G327" s="20"/>
      <c r="H327" s="23"/>
      <c r="I327" s="23"/>
    </row>
    <row r="328" spans="2:9" x14ac:dyDescent="0.45">
      <c r="B328" s="3"/>
      <c r="D328" s="3"/>
      <c r="E328" s="4"/>
      <c r="F328" s="7"/>
      <c r="G328" s="20"/>
      <c r="H328" s="23"/>
      <c r="I328" s="23"/>
    </row>
    <row r="329" spans="2:9" x14ac:dyDescent="0.45">
      <c r="B329" s="3"/>
      <c r="D329" s="3"/>
      <c r="E329" s="4"/>
      <c r="F329" s="7"/>
      <c r="G329" s="20"/>
      <c r="H329" s="23"/>
      <c r="I329" s="23"/>
    </row>
    <row r="330" spans="2:9" x14ac:dyDescent="0.45">
      <c r="B330" s="3"/>
      <c r="D330" s="3"/>
      <c r="E330" s="4"/>
      <c r="F330" s="7"/>
      <c r="G330" s="20"/>
      <c r="H330" s="23"/>
      <c r="I330" s="23"/>
    </row>
    <row r="331" spans="2:9" x14ac:dyDescent="0.45">
      <c r="B331" s="3"/>
      <c r="D331" s="3"/>
      <c r="E331" s="4"/>
      <c r="F331" s="7"/>
      <c r="G331" s="20"/>
      <c r="H331" s="23"/>
      <c r="I331" s="23"/>
    </row>
    <row r="332" spans="2:9" x14ac:dyDescent="0.45">
      <c r="B332" s="3"/>
      <c r="D332" s="3"/>
      <c r="E332" s="4"/>
      <c r="F332" s="7"/>
      <c r="G332" s="20"/>
      <c r="H332" s="23"/>
      <c r="I332" s="23"/>
    </row>
    <row r="333" spans="2:9" x14ac:dyDescent="0.45">
      <c r="B333" s="3"/>
      <c r="D333" s="3"/>
      <c r="E333" s="4"/>
      <c r="F333" s="7"/>
      <c r="G333" s="20"/>
      <c r="H333" s="23"/>
      <c r="I333" s="23"/>
    </row>
    <row r="334" spans="2:9" x14ac:dyDescent="0.45">
      <c r="B334" s="3"/>
      <c r="D334" s="3"/>
      <c r="E334" s="4"/>
      <c r="F334" s="7"/>
      <c r="G334" s="20"/>
      <c r="H334" s="23"/>
      <c r="I334" s="23"/>
    </row>
    <row r="335" spans="2:9" x14ac:dyDescent="0.45">
      <c r="B335" s="3"/>
      <c r="D335" s="3"/>
      <c r="E335" s="4"/>
      <c r="F335" s="7"/>
      <c r="G335" s="20"/>
      <c r="H335" s="23"/>
      <c r="I335" s="23"/>
    </row>
    <row r="336" spans="2:9" x14ac:dyDescent="0.45">
      <c r="B336" s="3"/>
      <c r="D336" s="3"/>
      <c r="E336" s="4"/>
      <c r="F336" s="7"/>
      <c r="G336" s="20"/>
      <c r="H336" s="23"/>
      <c r="I336" s="23"/>
    </row>
    <row r="337" spans="2:9" x14ac:dyDescent="0.45">
      <c r="B337" s="3"/>
      <c r="D337" s="3"/>
      <c r="E337" s="4"/>
      <c r="F337" s="7"/>
      <c r="G337" s="20"/>
      <c r="H337" s="23"/>
      <c r="I337" s="23"/>
    </row>
    <row r="338" spans="2:9" x14ac:dyDescent="0.45">
      <c r="B338" s="3"/>
      <c r="D338" s="3"/>
      <c r="E338" s="4"/>
      <c r="F338" s="7"/>
      <c r="G338" s="20"/>
      <c r="H338" s="23"/>
      <c r="I338" s="23"/>
    </row>
    <row r="339" spans="2:9" x14ac:dyDescent="0.45">
      <c r="B339" s="3"/>
      <c r="D339" s="3"/>
      <c r="E339" s="4"/>
      <c r="F339" s="7"/>
      <c r="G339" s="20"/>
      <c r="H339" s="23"/>
      <c r="I339" s="23"/>
    </row>
    <row r="340" spans="2:9" x14ac:dyDescent="0.45">
      <c r="B340" s="3"/>
      <c r="D340" s="3"/>
      <c r="E340" s="4"/>
      <c r="F340" s="7"/>
      <c r="G340" s="20"/>
      <c r="H340" s="23"/>
      <c r="I340" s="23"/>
    </row>
    <row r="341" spans="2:9" x14ac:dyDescent="0.45">
      <c r="B341" s="3"/>
      <c r="D341" s="3"/>
      <c r="E341" s="4"/>
      <c r="F341" s="7"/>
      <c r="G341" s="20"/>
      <c r="H341" s="23"/>
      <c r="I341" s="23"/>
    </row>
    <row r="342" spans="2:9" x14ac:dyDescent="0.45">
      <c r="B342" s="3"/>
      <c r="D342" s="3"/>
      <c r="E342" s="4"/>
      <c r="F342" s="7"/>
      <c r="G342" s="20"/>
      <c r="H342" s="23"/>
      <c r="I342" s="23"/>
    </row>
    <row r="343" spans="2:9" x14ac:dyDescent="0.45">
      <c r="B343" s="3"/>
      <c r="D343" s="3"/>
      <c r="E343" s="4"/>
      <c r="F343" s="7"/>
      <c r="G343" s="20"/>
      <c r="H343" s="23"/>
      <c r="I343" s="23"/>
    </row>
    <row r="344" spans="2:9" x14ac:dyDescent="0.45">
      <c r="B344" s="3"/>
      <c r="D344" s="3"/>
      <c r="E344" s="4"/>
      <c r="F344" s="7"/>
      <c r="G344" s="20"/>
      <c r="H344" s="23"/>
      <c r="I344" s="23"/>
    </row>
    <row r="345" spans="2:9" x14ac:dyDescent="0.45">
      <c r="B345" s="3"/>
      <c r="D345" s="3"/>
      <c r="E345" s="4"/>
      <c r="F345" s="7"/>
      <c r="G345" s="20"/>
      <c r="H345" s="23"/>
      <c r="I345" s="23"/>
    </row>
    <row r="346" spans="2:9" x14ac:dyDescent="0.45">
      <c r="B346" s="3"/>
      <c r="D346" s="3"/>
      <c r="E346" s="4"/>
      <c r="F346" s="7"/>
      <c r="G346" s="20"/>
      <c r="H346" s="23"/>
      <c r="I346" s="23"/>
    </row>
    <row r="347" spans="2:9" x14ac:dyDescent="0.45">
      <c r="B347" s="3"/>
      <c r="D347" s="3"/>
      <c r="E347" s="4"/>
      <c r="F347" s="7"/>
      <c r="G347" s="20"/>
      <c r="H347" s="23"/>
      <c r="I347" s="23"/>
    </row>
    <row r="348" spans="2:9" x14ac:dyDescent="0.45">
      <c r="B348" s="3"/>
      <c r="D348" s="3"/>
      <c r="E348" s="4"/>
      <c r="F348" s="7"/>
      <c r="G348" s="20"/>
      <c r="H348" s="23"/>
      <c r="I348" s="23"/>
    </row>
    <row r="349" spans="2:9" x14ac:dyDescent="0.45">
      <c r="B349" s="3"/>
      <c r="D349" s="3"/>
      <c r="E349" s="4"/>
      <c r="F349" s="7"/>
      <c r="G349" s="20"/>
      <c r="H349" s="23"/>
      <c r="I349" s="23"/>
    </row>
    <row r="350" spans="2:9" x14ac:dyDescent="0.45">
      <c r="B350" s="3"/>
      <c r="D350" s="3"/>
      <c r="E350" s="4"/>
      <c r="F350" s="7"/>
      <c r="G350" s="20"/>
      <c r="H350" s="23"/>
      <c r="I350" s="23"/>
    </row>
    <row r="351" spans="2:9" x14ac:dyDescent="0.45">
      <c r="B351" s="3"/>
      <c r="D351" s="3"/>
      <c r="E351" s="4"/>
      <c r="F351" s="7"/>
      <c r="G351" s="20"/>
      <c r="H351" s="23"/>
      <c r="I351" s="23"/>
    </row>
    <row r="352" spans="2:9" x14ac:dyDescent="0.45">
      <c r="B352" s="3"/>
      <c r="D352" s="3"/>
      <c r="E352" s="4"/>
      <c r="F352" s="7"/>
      <c r="G352" s="20"/>
      <c r="H352" s="23"/>
      <c r="I352" s="23"/>
    </row>
    <row r="353" spans="2:9" x14ac:dyDescent="0.45">
      <c r="B353" s="3"/>
      <c r="D353" s="3"/>
      <c r="E353" s="4"/>
      <c r="F353" s="7"/>
      <c r="G353" s="20"/>
      <c r="H353" s="23"/>
      <c r="I353" s="23"/>
    </row>
    <row r="354" spans="2:9" x14ac:dyDescent="0.45">
      <c r="B354" s="3"/>
      <c r="D354" s="3"/>
      <c r="E354" s="4"/>
      <c r="F354" s="7"/>
      <c r="G354" s="20"/>
      <c r="H354" s="23"/>
      <c r="I354" s="23"/>
    </row>
    <row r="355" spans="2:9" x14ac:dyDescent="0.45">
      <c r="B355" s="3"/>
      <c r="D355" s="3"/>
      <c r="E355" s="4"/>
      <c r="F355" s="7"/>
      <c r="G355" s="20"/>
      <c r="H355" s="23"/>
      <c r="I355" s="23"/>
    </row>
    <row r="356" spans="2:9" x14ac:dyDescent="0.45">
      <c r="B356" s="3"/>
      <c r="D356" s="3"/>
      <c r="E356" s="4"/>
      <c r="F356" s="7"/>
      <c r="G356" s="20"/>
      <c r="H356" s="23"/>
      <c r="I356" s="23"/>
    </row>
    <row r="357" spans="2:9" x14ac:dyDescent="0.45">
      <c r="B357" s="3"/>
      <c r="D357" s="3"/>
      <c r="E357" s="4"/>
      <c r="F357" s="7"/>
      <c r="G357" s="20"/>
      <c r="H357" s="23"/>
      <c r="I357" s="23"/>
    </row>
    <row r="358" spans="2:9" x14ac:dyDescent="0.45">
      <c r="B358" s="3"/>
      <c r="D358" s="3"/>
      <c r="E358" s="4"/>
      <c r="F358" s="7"/>
      <c r="G358" s="20"/>
      <c r="H358" s="23"/>
      <c r="I358" s="23"/>
    </row>
    <row r="359" spans="2:9" x14ac:dyDescent="0.45">
      <c r="B359" s="3"/>
      <c r="D359" s="3"/>
      <c r="E359" s="4"/>
      <c r="F359" s="7"/>
      <c r="G359" s="20"/>
      <c r="H359" s="23"/>
      <c r="I359" s="23"/>
    </row>
    <row r="360" spans="2:9" x14ac:dyDescent="0.45">
      <c r="B360" s="3"/>
      <c r="D360" s="3"/>
      <c r="E360" s="4"/>
      <c r="F360" s="7"/>
      <c r="G360" s="20"/>
      <c r="H360" s="23"/>
      <c r="I360" s="23"/>
    </row>
    <row r="361" spans="2:9" x14ac:dyDescent="0.45">
      <c r="B361" s="3"/>
      <c r="D361" s="3"/>
      <c r="E361" s="4"/>
      <c r="F361" s="7"/>
      <c r="G361" s="20"/>
      <c r="H361" s="23"/>
      <c r="I361" s="23"/>
    </row>
    <row r="362" spans="2:9" x14ac:dyDescent="0.45">
      <c r="B362" s="3"/>
      <c r="D362" s="3"/>
      <c r="E362" s="4"/>
      <c r="F362" s="7"/>
      <c r="G362" s="20"/>
      <c r="H362" s="23"/>
      <c r="I362" s="23"/>
    </row>
    <row r="363" spans="2:9" x14ac:dyDescent="0.45">
      <c r="B363" s="3"/>
      <c r="D363" s="3"/>
      <c r="E363" s="4"/>
      <c r="F363" s="7"/>
      <c r="G363" s="20"/>
      <c r="H363" s="23"/>
      <c r="I363" s="23"/>
    </row>
    <row r="364" spans="2:9" x14ac:dyDescent="0.45">
      <c r="B364" s="3"/>
      <c r="D364" s="3"/>
      <c r="E364" s="4"/>
      <c r="F364" s="7"/>
      <c r="G364" s="20"/>
      <c r="H364" s="23"/>
      <c r="I364" s="23"/>
    </row>
    <row r="365" spans="2:9" x14ac:dyDescent="0.45">
      <c r="B365" s="3"/>
      <c r="D365" s="3"/>
      <c r="E365" s="4"/>
      <c r="F365" s="7"/>
      <c r="G365" s="20"/>
      <c r="H365" s="23"/>
      <c r="I365" s="23"/>
    </row>
    <row r="366" spans="2:9" x14ac:dyDescent="0.45">
      <c r="B366" s="3"/>
      <c r="D366" s="3"/>
      <c r="E366" s="4"/>
      <c r="F366" s="7"/>
      <c r="G366" s="20"/>
      <c r="H366" s="23"/>
      <c r="I366" s="23"/>
    </row>
    <row r="367" spans="2:9" x14ac:dyDescent="0.45">
      <c r="B367" s="3"/>
      <c r="D367" s="3"/>
      <c r="E367" s="4"/>
      <c r="F367" s="7"/>
      <c r="G367" s="20"/>
      <c r="H367" s="23"/>
      <c r="I367" s="23"/>
    </row>
    <row r="368" spans="2:9" x14ac:dyDescent="0.45">
      <c r="B368" s="3"/>
      <c r="D368" s="3"/>
      <c r="E368" s="4"/>
      <c r="F368" s="7"/>
      <c r="G368" s="20"/>
      <c r="H368" s="23"/>
      <c r="I368" s="23"/>
    </row>
    <row r="369" spans="2:9" x14ac:dyDescent="0.45">
      <c r="B369" s="3"/>
      <c r="D369" s="3"/>
      <c r="E369" s="4"/>
      <c r="F369" s="7"/>
      <c r="G369" s="20"/>
      <c r="H369" s="23"/>
      <c r="I369" s="23"/>
    </row>
    <row r="370" spans="2:9" x14ac:dyDescent="0.45">
      <c r="B370" s="3"/>
      <c r="D370" s="3"/>
      <c r="E370" s="4"/>
      <c r="F370" s="7"/>
      <c r="G370" s="20"/>
      <c r="H370" s="23"/>
      <c r="I370" s="23"/>
    </row>
    <row r="371" spans="2:9" x14ac:dyDescent="0.45">
      <c r="B371" s="3"/>
      <c r="D371" s="3"/>
      <c r="E371" s="4"/>
      <c r="F371" s="7"/>
      <c r="G371" s="20"/>
      <c r="H371" s="23"/>
      <c r="I371" s="23"/>
    </row>
    <row r="372" spans="2:9" x14ac:dyDescent="0.45">
      <c r="B372" s="3"/>
      <c r="D372" s="3"/>
      <c r="E372" s="4"/>
      <c r="F372" s="7"/>
      <c r="G372" s="20"/>
      <c r="H372" s="23"/>
      <c r="I372" s="23"/>
    </row>
    <row r="373" spans="2:9" x14ac:dyDescent="0.45">
      <c r="B373" s="3"/>
      <c r="D373" s="3"/>
      <c r="E373" s="4"/>
      <c r="F373" s="7"/>
      <c r="G373" s="20"/>
      <c r="H373" s="23"/>
      <c r="I373" s="23"/>
    </row>
    <row r="374" spans="2:9" x14ac:dyDescent="0.45">
      <c r="B374" s="3"/>
      <c r="D374" s="3"/>
      <c r="E374" s="4"/>
      <c r="F374" s="7"/>
      <c r="G374" s="20"/>
      <c r="H374" s="23"/>
      <c r="I374" s="23"/>
    </row>
    <row r="375" spans="2:9" x14ac:dyDescent="0.45">
      <c r="B375" s="3"/>
      <c r="D375" s="3"/>
      <c r="E375" s="4"/>
      <c r="F375" s="7"/>
      <c r="G375" s="20"/>
      <c r="H375" s="23"/>
      <c r="I375" s="23"/>
    </row>
    <row r="376" spans="2:9" x14ac:dyDescent="0.45">
      <c r="B376" s="3"/>
      <c r="D376" s="3"/>
      <c r="E376" s="4"/>
      <c r="F376" s="7"/>
      <c r="G376" s="20"/>
      <c r="H376" s="23"/>
      <c r="I376" s="23"/>
    </row>
    <row r="377" spans="2:9" x14ac:dyDescent="0.45">
      <c r="B377" s="3"/>
      <c r="D377" s="3"/>
      <c r="E377" s="4"/>
      <c r="F377" s="7"/>
      <c r="G377" s="20"/>
      <c r="H377" s="23"/>
      <c r="I377" s="23"/>
    </row>
    <row r="378" spans="2:9" x14ac:dyDescent="0.45">
      <c r="B378" s="3"/>
      <c r="D378" s="3"/>
      <c r="E378" s="4"/>
      <c r="F378" s="7"/>
      <c r="G378" s="20"/>
      <c r="H378" s="23"/>
      <c r="I378" s="23"/>
    </row>
    <row r="379" spans="2:9" x14ac:dyDescent="0.45">
      <c r="B379" s="3"/>
      <c r="D379" s="3"/>
      <c r="E379" s="4"/>
      <c r="F379" s="7"/>
      <c r="G379" s="20"/>
      <c r="H379" s="23"/>
      <c r="I379" s="23"/>
    </row>
    <row r="380" spans="2:9" x14ac:dyDescent="0.45">
      <c r="B380" s="3"/>
      <c r="D380" s="3"/>
      <c r="E380" s="4"/>
      <c r="F380" s="7"/>
      <c r="G380" s="20"/>
      <c r="H380" s="23"/>
      <c r="I380" s="23"/>
    </row>
    <row r="381" spans="2:9" x14ac:dyDescent="0.45">
      <c r="B381" s="3"/>
      <c r="D381" s="3"/>
      <c r="E381" s="4"/>
      <c r="F381" s="7"/>
      <c r="G381" s="20"/>
      <c r="H381" s="23"/>
      <c r="I381" s="23"/>
    </row>
    <row r="382" spans="2:9" x14ac:dyDescent="0.45">
      <c r="B382" s="3"/>
      <c r="D382" s="3"/>
      <c r="E382" s="4"/>
      <c r="F382" s="7"/>
      <c r="G382" s="20"/>
      <c r="H382" s="23"/>
      <c r="I382" s="23"/>
    </row>
    <row r="383" spans="2:9" x14ac:dyDescent="0.45">
      <c r="B383" s="3"/>
      <c r="D383" s="3"/>
      <c r="E383" s="4"/>
      <c r="F383" s="7"/>
      <c r="G383" s="20"/>
      <c r="H383" s="23"/>
      <c r="I383" s="23"/>
    </row>
    <row r="384" spans="2:9" x14ac:dyDescent="0.45">
      <c r="B384" s="3"/>
      <c r="D384" s="3"/>
      <c r="E384" s="4"/>
      <c r="F384" s="7"/>
      <c r="G384" s="20"/>
      <c r="H384" s="23"/>
      <c r="I384" s="23"/>
    </row>
    <row r="385" spans="2:9" x14ac:dyDescent="0.45">
      <c r="B385" s="3"/>
      <c r="D385" s="3"/>
      <c r="E385" s="4"/>
      <c r="F385" s="7"/>
      <c r="G385" s="20"/>
      <c r="H385" s="23"/>
      <c r="I385" s="23"/>
    </row>
    <row r="386" spans="2:9" x14ac:dyDescent="0.45">
      <c r="B386" s="3"/>
      <c r="D386" s="3"/>
      <c r="E386" s="4"/>
      <c r="F386" s="7"/>
      <c r="G386" s="20"/>
      <c r="H386" s="23"/>
      <c r="I386" s="23"/>
    </row>
    <row r="387" spans="2:9" x14ac:dyDescent="0.45">
      <c r="B387" s="3"/>
      <c r="D387" s="3"/>
      <c r="E387" s="4"/>
      <c r="F387" s="7"/>
      <c r="G387" s="20"/>
      <c r="H387" s="23"/>
      <c r="I387" s="23"/>
    </row>
    <row r="388" spans="2:9" x14ac:dyDescent="0.45">
      <c r="B388" s="3"/>
      <c r="D388" s="3"/>
      <c r="E388" s="4"/>
      <c r="F388" s="7"/>
      <c r="G388" s="20"/>
      <c r="H388" s="23"/>
      <c r="I388" s="23"/>
    </row>
    <row r="389" spans="2:9" x14ac:dyDescent="0.45">
      <c r="B389" s="3"/>
      <c r="D389" s="3"/>
      <c r="E389" s="4"/>
      <c r="F389" s="7"/>
      <c r="G389" s="20"/>
      <c r="H389" s="23"/>
      <c r="I389" s="23"/>
    </row>
    <row r="390" spans="2:9" x14ac:dyDescent="0.45">
      <c r="B390" s="3"/>
      <c r="D390" s="3"/>
      <c r="E390" s="4"/>
      <c r="F390" s="7"/>
      <c r="G390" s="20"/>
      <c r="H390" s="23"/>
      <c r="I390" s="23"/>
    </row>
    <row r="391" spans="2:9" x14ac:dyDescent="0.45">
      <c r="B391" s="3"/>
      <c r="D391" s="3"/>
      <c r="E391" s="4"/>
      <c r="F391" s="7"/>
      <c r="G391" s="20"/>
      <c r="H391" s="23"/>
      <c r="I391" s="23"/>
    </row>
    <row r="392" spans="2:9" x14ac:dyDescent="0.45">
      <c r="B392" s="3"/>
      <c r="D392" s="3"/>
      <c r="E392" s="4"/>
      <c r="F392" s="7"/>
      <c r="G392" s="20"/>
      <c r="H392" s="23"/>
      <c r="I392" s="23"/>
    </row>
    <row r="393" spans="2:9" x14ac:dyDescent="0.45">
      <c r="B393" s="3"/>
      <c r="D393" s="3"/>
      <c r="E393" s="4"/>
      <c r="F393" s="7"/>
      <c r="G393" s="20"/>
      <c r="H393" s="23"/>
      <c r="I393" s="23"/>
    </row>
    <row r="394" spans="2:9" x14ac:dyDescent="0.45">
      <c r="B394" s="3"/>
      <c r="D394" s="3"/>
      <c r="E394" s="4"/>
      <c r="F394" s="7"/>
      <c r="G394" s="20"/>
      <c r="H394" s="23"/>
      <c r="I394" s="23"/>
    </row>
    <row r="395" spans="2:9" x14ac:dyDescent="0.45">
      <c r="B395" s="3"/>
      <c r="D395" s="3"/>
      <c r="E395" s="4"/>
      <c r="F395" s="7"/>
      <c r="G395" s="20"/>
      <c r="H395" s="23"/>
      <c r="I395" s="23"/>
    </row>
    <row r="396" spans="2:9" x14ac:dyDescent="0.45">
      <c r="B396" s="3"/>
      <c r="D396" s="3"/>
      <c r="E396" s="4"/>
      <c r="F396" s="7"/>
      <c r="G396" s="20"/>
      <c r="H396" s="23"/>
      <c r="I396" s="23"/>
    </row>
    <row r="397" spans="2:9" x14ac:dyDescent="0.45">
      <c r="B397" s="3"/>
      <c r="D397" s="3"/>
      <c r="E397" s="4"/>
      <c r="F397" s="7"/>
      <c r="G397" s="20"/>
      <c r="H397" s="23"/>
      <c r="I397" s="23"/>
    </row>
    <row r="398" spans="2:9" x14ac:dyDescent="0.45">
      <c r="B398" s="3"/>
      <c r="D398" s="3"/>
      <c r="E398" s="4"/>
      <c r="F398" s="8"/>
      <c r="G398" s="20"/>
      <c r="H398" s="23"/>
      <c r="I398" s="23"/>
    </row>
    <row r="399" spans="2:9" x14ac:dyDescent="0.45">
      <c r="B399" s="3"/>
      <c r="D399" s="3"/>
      <c r="E399" s="4"/>
      <c r="F399" s="8"/>
      <c r="G399" s="20"/>
      <c r="H399" s="23"/>
      <c r="I399" s="23"/>
    </row>
    <row r="400" spans="2:9" x14ac:dyDescent="0.45">
      <c r="B400" s="3"/>
      <c r="D400" s="3"/>
      <c r="E400" s="4"/>
      <c r="F400" s="8"/>
      <c r="G400" s="20"/>
      <c r="H400" s="23"/>
      <c r="I400" s="23"/>
    </row>
    <row r="401" spans="2:9" x14ac:dyDescent="0.45">
      <c r="B401" s="3"/>
      <c r="D401" s="3"/>
      <c r="E401" s="4"/>
      <c r="F401" s="8"/>
      <c r="G401" s="20"/>
      <c r="H401" s="23"/>
      <c r="I401" s="23"/>
    </row>
    <row r="402" spans="2:9" x14ac:dyDescent="0.45">
      <c r="B402" s="3"/>
      <c r="D402" s="3"/>
      <c r="E402" s="4"/>
      <c r="F402" s="8"/>
      <c r="G402" s="20"/>
      <c r="H402" s="23"/>
      <c r="I402" s="23"/>
    </row>
    <row r="403" spans="2:9" x14ac:dyDescent="0.45">
      <c r="B403" s="3"/>
      <c r="D403" s="3"/>
      <c r="E403" s="4"/>
      <c r="F403" s="8"/>
      <c r="G403" s="20"/>
      <c r="H403" s="23"/>
      <c r="I403" s="23"/>
    </row>
    <row r="404" spans="2:9" x14ac:dyDescent="0.45">
      <c r="B404" s="3"/>
      <c r="D404" s="3"/>
      <c r="E404" s="4"/>
      <c r="F404" s="8"/>
      <c r="G404" s="20"/>
      <c r="H404" s="23"/>
      <c r="I404" s="23"/>
    </row>
    <row r="405" spans="2:9" x14ac:dyDescent="0.45">
      <c r="B405" s="3"/>
      <c r="D405" s="3"/>
      <c r="E405" s="4"/>
      <c r="F405" s="8"/>
      <c r="G405" s="20"/>
      <c r="H405" s="23"/>
      <c r="I405" s="23"/>
    </row>
    <row r="406" spans="2:9" x14ac:dyDescent="0.45">
      <c r="B406" s="3"/>
      <c r="D406" s="3"/>
      <c r="E406" s="4"/>
      <c r="F406" s="8"/>
      <c r="G406" s="20"/>
      <c r="H406" s="23"/>
      <c r="I406" s="23"/>
    </row>
    <row r="407" spans="2:9" x14ac:dyDescent="0.45">
      <c r="B407" s="3"/>
      <c r="D407" s="3"/>
      <c r="E407" s="4"/>
      <c r="F407" s="8"/>
      <c r="G407" s="20"/>
      <c r="H407" s="23"/>
      <c r="I407" s="23"/>
    </row>
    <row r="408" spans="2:9" x14ac:dyDescent="0.45">
      <c r="B408" s="3"/>
      <c r="D408" s="3"/>
      <c r="E408" s="4"/>
      <c r="F408" s="8"/>
      <c r="G408" s="20"/>
      <c r="H408" s="23"/>
      <c r="I408" s="23"/>
    </row>
    <row r="409" spans="2:9" x14ac:dyDescent="0.45">
      <c r="B409" s="3"/>
      <c r="D409" s="3"/>
      <c r="E409" s="4"/>
      <c r="F409" s="8"/>
      <c r="G409" s="20"/>
      <c r="H409" s="23"/>
      <c r="I409" s="23"/>
    </row>
    <row r="410" spans="2:9" x14ac:dyDescent="0.45">
      <c r="B410" s="3"/>
      <c r="D410" s="3"/>
      <c r="E410" s="4"/>
      <c r="F410" s="8"/>
      <c r="G410" s="20"/>
      <c r="H410" s="23"/>
      <c r="I410" s="23"/>
    </row>
    <row r="411" spans="2:9" x14ac:dyDescent="0.45">
      <c r="B411" s="3"/>
      <c r="D411" s="3"/>
      <c r="E411" s="4"/>
      <c r="F411" s="8"/>
      <c r="G411" s="20"/>
      <c r="H411" s="23"/>
      <c r="I411" s="23"/>
    </row>
    <row r="412" spans="2:9" x14ac:dyDescent="0.45">
      <c r="B412" s="3"/>
      <c r="D412" s="3"/>
      <c r="E412" s="4"/>
      <c r="F412" s="8"/>
      <c r="G412" s="20"/>
      <c r="H412" s="23"/>
      <c r="I412" s="23"/>
    </row>
    <row r="413" spans="2:9" x14ac:dyDescent="0.45">
      <c r="B413" s="3"/>
      <c r="D413" s="3"/>
      <c r="E413" s="4"/>
      <c r="F413" s="8"/>
      <c r="G413" s="20"/>
      <c r="H413" s="23"/>
      <c r="I413" s="23"/>
    </row>
    <row r="414" spans="2:9" x14ac:dyDescent="0.45">
      <c r="B414" s="3"/>
      <c r="D414" s="3"/>
      <c r="E414" s="4"/>
      <c r="F414" s="8"/>
      <c r="G414" s="20"/>
      <c r="H414" s="23"/>
      <c r="I414" s="23"/>
    </row>
    <row r="415" spans="2:9" x14ac:dyDescent="0.45">
      <c r="B415" s="3"/>
      <c r="D415" s="3"/>
      <c r="E415" s="4"/>
      <c r="F415" s="8"/>
      <c r="G415" s="20"/>
      <c r="H415" s="23"/>
      <c r="I415" s="23"/>
    </row>
    <row r="416" spans="2:9" x14ac:dyDescent="0.45">
      <c r="B416" s="3"/>
      <c r="D416" s="3"/>
      <c r="E416" s="4"/>
      <c r="F416" s="8"/>
      <c r="G416" s="20"/>
      <c r="H416" s="23"/>
      <c r="I416" s="23"/>
    </row>
    <row r="417" spans="2:9" x14ac:dyDescent="0.45">
      <c r="B417" s="3"/>
      <c r="D417" s="3"/>
      <c r="E417" s="4"/>
      <c r="F417" s="8"/>
      <c r="G417" s="20"/>
      <c r="H417" s="23"/>
      <c r="I417" s="23"/>
    </row>
    <row r="418" spans="2:9" x14ac:dyDescent="0.45">
      <c r="B418" s="3"/>
      <c r="D418" s="3"/>
      <c r="E418" s="4"/>
      <c r="F418" s="8"/>
      <c r="G418" s="20"/>
      <c r="H418" s="23"/>
      <c r="I418" s="23"/>
    </row>
    <row r="419" spans="2:9" x14ac:dyDescent="0.45">
      <c r="B419" s="3"/>
      <c r="D419" s="3"/>
      <c r="E419" s="4"/>
      <c r="F419" s="8"/>
      <c r="G419" s="20"/>
      <c r="H419" s="23"/>
      <c r="I419" s="23"/>
    </row>
    <row r="420" spans="2:9" x14ac:dyDescent="0.45">
      <c r="B420" s="3"/>
      <c r="D420" s="3"/>
      <c r="E420" s="4"/>
      <c r="F420" s="8"/>
      <c r="G420" s="20"/>
      <c r="H420" s="23"/>
      <c r="I420" s="23"/>
    </row>
    <row r="421" spans="2:9" x14ac:dyDescent="0.45">
      <c r="B421" s="3"/>
      <c r="D421" s="3"/>
      <c r="E421" s="4"/>
      <c r="F421" s="8"/>
      <c r="G421" s="20"/>
      <c r="H421" s="23"/>
      <c r="I421" s="23"/>
    </row>
    <row r="422" spans="2:9" x14ac:dyDescent="0.45">
      <c r="B422" s="3"/>
      <c r="D422" s="3"/>
      <c r="E422" s="4"/>
      <c r="F422" s="8"/>
      <c r="G422" s="20"/>
      <c r="H422" s="23"/>
      <c r="I422" s="23"/>
    </row>
    <row r="423" spans="2:9" x14ac:dyDescent="0.45">
      <c r="B423" s="3"/>
      <c r="D423" s="3"/>
      <c r="E423" s="4"/>
      <c r="F423" s="8"/>
      <c r="G423" s="20"/>
      <c r="H423" s="23"/>
      <c r="I423" s="23"/>
    </row>
    <row r="424" spans="2:9" x14ac:dyDescent="0.45">
      <c r="B424" s="3"/>
      <c r="D424" s="3"/>
      <c r="E424" s="4"/>
      <c r="F424" s="8"/>
      <c r="G424" s="20"/>
      <c r="H424" s="23"/>
      <c r="I424" s="23"/>
    </row>
    <row r="425" spans="2:9" x14ac:dyDescent="0.45">
      <c r="B425" s="3"/>
      <c r="D425" s="3"/>
      <c r="E425" s="4"/>
      <c r="F425" s="8"/>
      <c r="G425" s="20"/>
      <c r="H425" s="23"/>
      <c r="I425" s="23"/>
    </row>
    <row r="426" spans="2:9" x14ac:dyDescent="0.45">
      <c r="B426" s="3"/>
      <c r="D426" s="3"/>
      <c r="E426" s="4"/>
      <c r="F426" s="8"/>
      <c r="G426" s="20"/>
      <c r="H426" s="23"/>
      <c r="I426" s="23"/>
    </row>
    <row r="427" spans="2:9" x14ac:dyDescent="0.45">
      <c r="B427" s="3"/>
      <c r="D427" s="3"/>
      <c r="E427" s="4"/>
      <c r="F427" s="8"/>
      <c r="G427" s="20"/>
      <c r="H427" s="23"/>
      <c r="I427" s="23"/>
    </row>
    <row r="428" spans="2:9" x14ac:dyDescent="0.45">
      <c r="B428" s="3"/>
      <c r="D428" s="3"/>
      <c r="E428" s="4"/>
      <c r="F428" s="8"/>
      <c r="G428" s="20"/>
      <c r="H428" s="23"/>
      <c r="I428" s="23"/>
    </row>
    <row r="429" spans="2:9" x14ac:dyDescent="0.45">
      <c r="B429" s="3"/>
      <c r="D429" s="3"/>
      <c r="E429" s="4"/>
      <c r="F429" s="8"/>
      <c r="G429" s="20"/>
      <c r="H429" s="23"/>
      <c r="I429" s="23"/>
    </row>
    <row r="430" spans="2:9" x14ac:dyDescent="0.45">
      <c r="B430" s="3"/>
      <c r="D430" s="3"/>
      <c r="E430" s="4"/>
      <c r="F430" s="8"/>
      <c r="G430" s="20"/>
      <c r="H430" s="23"/>
      <c r="I430" s="23"/>
    </row>
    <row r="431" spans="2:9" x14ac:dyDescent="0.45">
      <c r="B431" s="3"/>
      <c r="D431" s="3"/>
      <c r="E431" s="4"/>
      <c r="F431" s="8"/>
      <c r="G431" s="20"/>
      <c r="H431" s="23"/>
      <c r="I431" s="23"/>
    </row>
    <row r="432" spans="2:9" x14ac:dyDescent="0.45">
      <c r="B432" s="3"/>
      <c r="D432" s="3"/>
      <c r="E432" s="4"/>
      <c r="F432" s="8"/>
      <c r="G432" s="20"/>
      <c r="H432" s="23"/>
      <c r="I432" s="23"/>
    </row>
    <row r="433" spans="2:9" x14ac:dyDescent="0.45">
      <c r="B433" s="3"/>
      <c r="D433" s="3"/>
      <c r="E433" s="4"/>
      <c r="F433" s="8"/>
      <c r="G433" s="20"/>
      <c r="H433" s="23"/>
      <c r="I433" s="23"/>
    </row>
    <row r="434" spans="2:9" x14ac:dyDescent="0.45">
      <c r="B434" s="3"/>
      <c r="D434" s="3"/>
      <c r="E434" s="4"/>
      <c r="F434" s="8"/>
      <c r="G434" s="20"/>
      <c r="H434" s="23"/>
      <c r="I434" s="23"/>
    </row>
    <row r="435" spans="2:9" x14ac:dyDescent="0.45">
      <c r="B435" s="3"/>
      <c r="D435" s="3"/>
      <c r="E435" s="4"/>
      <c r="F435" s="8"/>
      <c r="G435" s="20"/>
      <c r="H435" s="23"/>
      <c r="I435" s="23"/>
    </row>
    <row r="436" spans="2:9" x14ac:dyDescent="0.45">
      <c r="B436" s="3"/>
      <c r="D436" s="3"/>
      <c r="E436" s="4"/>
      <c r="F436" s="8"/>
      <c r="G436" s="20"/>
      <c r="H436" s="23"/>
      <c r="I436" s="23"/>
    </row>
    <row r="437" spans="2:9" x14ac:dyDescent="0.45">
      <c r="B437" s="3"/>
      <c r="D437" s="3"/>
      <c r="E437" s="4"/>
      <c r="F437" s="8"/>
      <c r="G437" s="20"/>
      <c r="H437" s="23"/>
      <c r="I437" s="23"/>
    </row>
    <row r="438" spans="2:9" x14ac:dyDescent="0.45">
      <c r="B438" s="3"/>
      <c r="D438" s="3"/>
      <c r="E438" s="4"/>
      <c r="F438" s="8"/>
      <c r="G438" s="20"/>
      <c r="H438" s="23"/>
      <c r="I438" s="23"/>
    </row>
    <row r="439" spans="2:9" x14ac:dyDescent="0.45">
      <c r="B439" s="3"/>
      <c r="D439" s="3"/>
      <c r="E439" s="4"/>
      <c r="F439" s="8"/>
      <c r="G439" s="20"/>
      <c r="H439" s="23"/>
      <c r="I439" s="23"/>
    </row>
    <row r="440" spans="2:9" x14ac:dyDescent="0.45">
      <c r="B440" s="3"/>
      <c r="D440" s="3"/>
      <c r="E440" s="4"/>
      <c r="F440" s="8"/>
      <c r="G440" s="20"/>
      <c r="H440" s="23"/>
      <c r="I440" s="23"/>
    </row>
    <row r="441" spans="2:9" x14ac:dyDescent="0.45">
      <c r="B441" s="3"/>
      <c r="D441" s="3"/>
      <c r="E441" s="4"/>
      <c r="F441" s="8"/>
      <c r="G441" s="20"/>
      <c r="H441" s="23"/>
      <c r="I441" s="23"/>
    </row>
    <row r="442" spans="2:9" x14ac:dyDescent="0.45">
      <c r="B442" s="3"/>
      <c r="D442" s="3"/>
      <c r="E442" s="4"/>
      <c r="F442" s="8"/>
      <c r="G442" s="20"/>
      <c r="H442" s="23"/>
      <c r="I442" s="23"/>
    </row>
    <row r="443" spans="2:9" x14ac:dyDescent="0.45">
      <c r="B443" s="3"/>
      <c r="D443" s="3"/>
      <c r="E443" s="4"/>
      <c r="F443" s="8"/>
      <c r="G443" s="20"/>
      <c r="H443" s="23"/>
      <c r="I443" s="23"/>
    </row>
    <row r="444" spans="2:9" x14ac:dyDescent="0.45">
      <c r="B444" s="3"/>
      <c r="D444" s="3"/>
      <c r="E444" s="4"/>
      <c r="F444" s="8"/>
      <c r="G444" s="20"/>
      <c r="H444" s="23"/>
      <c r="I444" s="23"/>
    </row>
    <row r="445" spans="2:9" x14ac:dyDescent="0.45">
      <c r="B445" s="3"/>
      <c r="D445" s="3"/>
      <c r="E445" s="4"/>
      <c r="F445" s="8"/>
      <c r="G445" s="20"/>
      <c r="H445" s="23"/>
      <c r="I445" s="23"/>
    </row>
    <row r="446" spans="2:9" x14ac:dyDescent="0.45">
      <c r="B446" s="3"/>
      <c r="D446" s="3"/>
      <c r="E446" s="4"/>
      <c r="F446" s="8"/>
      <c r="G446" s="20"/>
      <c r="H446" s="23"/>
      <c r="I446" s="23"/>
    </row>
    <row r="447" spans="2:9" x14ac:dyDescent="0.45">
      <c r="B447" s="3"/>
      <c r="D447" s="3"/>
      <c r="E447" s="4"/>
      <c r="F447" s="8"/>
      <c r="G447" s="20"/>
      <c r="H447" s="23"/>
      <c r="I447" s="23"/>
    </row>
    <row r="448" spans="2:9" x14ac:dyDescent="0.45">
      <c r="B448" s="3"/>
      <c r="D448" s="3"/>
      <c r="E448" s="4"/>
      <c r="F448" s="8"/>
      <c r="G448" s="20"/>
      <c r="H448" s="23"/>
      <c r="I448" s="23"/>
    </row>
    <row r="449" spans="2:9" x14ac:dyDescent="0.45">
      <c r="B449" s="3"/>
      <c r="D449" s="3"/>
      <c r="E449" s="4"/>
      <c r="F449" s="8"/>
      <c r="G449" s="20"/>
      <c r="H449" s="23"/>
      <c r="I449" s="23"/>
    </row>
    <row r="450" spans="2:9" x14ac:dyDescent="0.45">
      <c r="B450" s="3"/>
      <c r="D450" s="3"/>
      <c r="E450" s="4"/>
      <c r="F450" s="8"/>
      <c r="G450" s="20"/>
      <c r="H450" s="23"/>
      <c r="I450" s="23"/>
    </row>
    <row r="451" spans="2:9" x14ac:dyDescent="0.45">
      <c r="B451" s="3"/>
      <c r="D451" s="3"/>
      <c r="E451" s="4"/>
      <c r="F451" s="8"/>
      <c r="G451" s="20"/>
      <c r="H451" s="23"/>
      <c r="I451" s="23"/>
    </row>
    <row r="452" spans="2:9" x14ac:dyDescent="0.45">
      <c r="B452" s="3"/>
      <c r="D452" s="3"/>
      <c r="E452" s="4"/>
      <c r="F452" s="8"/>
      <c r="G452" s="20"/>
      <c r="H452" s="23"/>
      <c r="I452" s="23"/>
    </row>
    <row r="453" spans="2:9" x14ac:dyDescent="0.45">
      <c r="B453" s="3"/>
      <c r="D453" s="3"/>
      <c r="E453" s="4"/>
      <c r="F453" s="8"/>
      <c r="G453" s="20"/>
      <c r="H453" s="23"/>
      <c r="I453" s="23"/>
    </row>
    <row r="454" spans="2:9" x14ac:dyDescent="0.45">
      <c r="B454" s="3"/>
      <c r="D454" s="3"/>
      <c r="E454" s="4"/>
      <c r="F454" s="8"/>
      <c r="G454" s="20"/>
      <c r="H454" s="23"/>
      <c r="I454" s="23"/>
    </row>
    <row r="455" spans="2:9" x14ac:dyDescent="0.45">
      <c r="B455" s="3"/>
      <c r="D455" s="3"/>
      <c r="E455" s="4"/>
      <c r="F455" s="8"/>
      <c r="G455" s="20"/>
      <c r="H455" s="23"/>
      <c r="I455" s="23"/>
    </row>
    <row r="456" spans="2:9" x14ac:dyDescent="0.45">
      <c r="B456" s="3"/>
      <c r="D456" s="3"/>
      <c r="E456" s="4"/>
      <c r="F456" s="8"/>
      <c r="G456" s="20"/>
      <c r="H456" s="23"/>
      <c r="I456" s="23"/>
    </row>
    <row r="457" spans="2:9" x14ac:dyDescent="0.45">
      <c r="B457" s="3"/>
      <c r="D457" s="3"/>
      <c r="E457" s="4"/>
      <c r="F457" s="8"/>
      <c r="G457" s="20"/>
      <c r="H457" s="23"/>
      <c r="I457" s="23"/>
    </row>
    <row r="458" spans="2:9" x14ac:dyDescent="0.45">
      <c r="B458" s="3"/>
      <c r="D458" s="3"/>
      <c r="E458" s="4"/>
      <c r="F458" s="8"/>
      <c r="G458" s="20"/>
      <c r="H458" s="23"/>
      <c r="I458" s="23"/>
    </row>
    <row r="459" spans="2:9" x14ac:dyDescent="0.45">
      <c r="B459" s="3"/>
      <c r="D459" s="3"/>
      <c r="E459" s="4"/>
      <c r="F459" s="8"/>
      <c r="G459" s="20"/>
      <c r="H459" s="23"/>
      <c r="I459" s="23"/>
    </row>
    <row r="460" spans="2:9" x14ac:dyDescent="0.45">
      <c r="B460" s="3"/>
      <c r="D460" s="3"/>
      <c r="E460" s="4"/>
      <c r="F460" s="8"/>
      <c r="G460" s="20"/>
      <c r="H460" s="23"/>
      <c r="I460" s="23"/>
    </row>
    <row r="461" spans="2:9" x14ac:dyDescent="0.45">
      <c r="B461" s="3"/>
      <c r="D461" s="3"/>
      <c r="E461" s="4"/>
      <c r="F461" s="8"/>
      <c r="G461" s="20"/>
      <c r="H461" s="23"/>
      <c r="I461" s="23"/>
    </row>
    <row r="462" spans="2:9" x14ac:dyDescent="0.45">
      <c r="B462" s="3"/>
      <c r="D462" s="3"/>
      <c r="E462" s="4"/>
      <c r="F462" s="8"/>
      <c r="G462" s="20"/>
      <c r="H462" s="23"/>
      <c r="I462" s="23"/>
    </row>
    <row r="463" spans="2:9" x14ac:dyDescent="0.45">
      <c r="B463" s="3"/>
      <c r="D463" s="3"/>
      <c r="E463" s="4"/>
      <c r="F463" s="8"/>
      <c r="G463" s="20"/>
      <c r="H463" s="23"/>
      <c r="I463" s="23"/>
    </row>
    <row r="464" spans="2:9" x14ac:dyDescent="0.45">
      <c r="B464" s="3"/>
      <c r="D464" s="3"/>
      <c r="E464" s="4"/>
      <c r="F464" s="8"/>
      <c r="G464" s="20"/>
      <c r="H464" s="23"/>
      <c r="I464" s="23"/>
    </row>
    <row r="465" spans="2:9" x14ac:dyDescent="0.45">
      <c r="B465" s="3"/>
      <c r="D465" s="3"/>
      <c r="E465" s="4"/>
      <c r="F465" s="8"/>
      <c r="G465" s="20"/>
      <c r="H465" s="23"/>
      <c r="I465" s="23"/>
    </row>
    <row r="466" spans="2:9" x14ac:dyDescent="0.45">
      <c r="B466" s="3"/>
      <c r="D466" s="3"/>
      <c r="E466" s="4"/>
      <c r="F466" s="8"/>
      <c r="G466" s="20"/>
      <c r="H466" s="23"/>
      <c r="I466" s="23"/>
    </row>
    <row r="467" spans="2:9" x14ac:dyDescent="0.45">
      <c r="B467" s="3"/>
      <c r="D467" s="3"/>
      <c r="E467" s="4"/>
      <c r="F467" s="8"/>
      <c r="G467" s="20"/>
      <c r="H467" s="23"/>
      <c r="I467" s="23"/>
    </row>
    <row r="468" spans="2:9" x14ac:dyDescent="0.45">
      <c r="B468" s="3"/>
      <c r="D468" s="3"/>
      <c r="E468" s="4"/>
      <c r="F468" s="8"/>
      <c r="G468" s="20"/>
      <c r="H468" s="23"/>
      <c r="I468" s="23"/>
    </row>
    <row r="469" spans="2:9" x14ac:dyDescent="0.45">
      <c r="B469" s="3"/>
      <c r="D469" s="3"/>
      <c r="E469" s="4"/>
      <c r="F469" s="8"/>
      <c r="G469" s="20"/>
      <c r="H469" s="23"/>
      <c r="I469" s="23"/>
    </row>
    <row r="470" spans="2:9" x14ac:dyDescent="0.45">
      <c r="B470" s="3"/>
      <c r="D470" s="3"/>
      <c r="E470" s="4"/>
      <c r="F470" s="8"/>
      <c r="G470" s="20"/>
      <c r="H470" s="23"/>
      <c r="I470" s="23"/>
    </row>
    <row r="471" spans="2:9" x14ac:dyDescent="0.45">
      <c r="B471" s="3"/>
      <c r="D471" s="3"/>
      <c r="E471" s="4"/>
      <c r="F471" s="8"/>
      <c r="G471" s="20"/>
      <c r="H471" s="23"/>
      <c r="I471" s="23"/>
    </row>
    <row r="472" spans="2:9" x14ac:dyDescent="0.45">
      <c r="B472" s="3"/>
      <c r="D472" s="3"/>
      <c r="E472" s="4"/>
      <c r="F472" s="8"/>
      <c r="G472" s="20"/>
      <c r="H472" s="23"/>
      <c r="I472" s="23"/>
    </row>
    <row r="473" spans="2:9" x14ac:dyDescent="0.45">
      <c r="B473" s="3"/>
      <c r="D473" s="3"/>
      <c r="E473" s="4"/>
      <c r="F473" s="8"/>
      <c r="G473" s="20"/>
      <c r="H473" s="23"/>
      <c r="I473" s="23"/>
    </row>
    <row r="474" spans="2:9" x14ac:dyDescent="0.45">
      <c r="B474" s="3"/>
      <c r="D474" s="3"/>
      <c r="E474" s="4"/>
      <c r="F474" s="8"/>
      <c r="G474" s="20"/>
      <c r="H474" s="23"/>
      <c r="I474" s="23"/>
    </row>
    <row r="475" spans="2:9" x14ac:dyDescent="0.45">
      <c r="B475" s="3"/>
      <c r="D475" s="3"/>
      <c r="E475" s="4"/>
      <c r="F475" s="8"/>
      <c r="G475" s="20"/>
      <c r="H475" s="23"/>
      <c r="I475" s="23"/>
    </row>
    <row r="476" spans="2:9" x14ac:dyDescent="0.45">
      <c r="B476" s="3"/>
      <c r="D476" s="3"/>
      <c r="E476" s="4"/>
      <c r="F476" s="8"/>
      <c r="G476" s="20"/>
      <c r="H476" s="23"/>
      <c r="I476" s="23"/>
    </row>
    <row r="477" spans="2:9" x14ac:dyDescent="0.45">
      <c r="B477" s="3"/>
      <c r="D477" s="3"/>
      <c r="E477" s="4"/>
      <c r="F477" s="8"/>
      <c r="G477" s="20"/>
      <c r="H477" s="23"/>
      <c r="I477" s="23"/>
    </row>
    <row r="478" spans="2:9" x14ac:dyDescent="0.45">
      <c r="B478" s="3"/>
      <c r="D478" s="3"/>
      <c r="E478" s="4"/>
      <c r="F478" s="8"/>
      <c r="G478" s="20"/>
      <c r="H478" s="23"/>
      <c r="I478" s="23"/>
    </row>
    <row r="479" spans="2:9" x14ac:dyDescent="0.45">
      <c r="B479" s="3"/>
      <c r="D479" s="3"/>
      <c r="E479" s="4"/>
      <c r="F479" s="8"/>
      <c r="G479" s="20"/>
      <c r="H479" s="23"/>
      <c r="I479" s="23"/>
    </row>
    <row r="480" spans="2:9" x14ac:dyDescent="0.45">
      <c r="B480" s="3"/>
      <c r="D480" s="3"/>
      <c r="E480" s="4"/>
      <c r="F480" s="8"/>
      <c r="G480" s="20"/>
      <c r="H480" s="23"/>
      <c r="I480" s="23"/>
    </row>
    <row r="481" spans="2:9" x14ac:dyDescent="0.45">
      <c r="B481" s="3"/>
      <c r="D481" s="3"/>
      <c r="E481" s="4"/>
      <c r="F481" s="8"/>
      <c r="G481" s="20"/>
      <c r="H481" s="23"/>
      <c r="I481" s="23"/>
    </row>
    <row r="482" spans="2:9" x14ac:dyDescent="0.45">
      <c r="B482" s="3"/>
      <c r="D482" s="3"/>
      <c r="E482" s="4"/>
      <c r="F482" s="8"/>
      <c r="G482" s="20"/>
      <c r="H482" s="23"/>
      <c r="I482" s="23"/>
    </row>
    <row r="483" spans="2:9" x14ac:dyDescent="0.45">
      <c r="B483" s="3"/>
      <c r="D483" s="3"/>
      <c r="E483" s="4"/>
      <c r="F483" s="8"/>
      <c r="G483" s="20"/>
      <c r="H483" s="23"/>
      <c r="I483" s="23"/>
    </row>
    <row r="484" spans="2:9" x14ac:dyDescent="0.45">
      <c r="B484" s="3"/>
      <c r="D484" s="3"/>
      <c r="E484" s="4"/>
      <c r="F484" s="8"/>
      <c r="G484" s="20"/>
      <c r="H484" s="23"/>
      <c r="I484" s="23"/>
    </row>
    <row r="485" spans="2:9" x14ac:dyDescent="0.45">
      <c r="B485" s="3"/>
      <c r="D485" s="3"/>
      <c r="E485" s="4"/>
      <c r="F485" s="8"/>
      <c r="G485" s="20"/>
      <c r="H485" s="23"/>
      <c r="I485" s="23"/>
    </row>
    <row r="486" spans="2:9" x14ac:dyDescent="0.45">
      <c r="B486" s="3"/>
      <c r="D486" s="3"/>
      <c r="E486" s="4"/>
      <c r="F486" s="8"/>
      <c r="G486" s="20"/>
      <c r="H486" s="23"/>
      <c r="I486" s="23"/>
    </row>
    <row r="487" spans="2:9" x14ac:dyDescent="0.45">
      <c r="B487" s="3"/>
      <c r="D487" s="3"/>
      <c r="E487" s="4"/>
      <c r="F487" s="8"/>
      <c r="G487" s="20"/>
      <c r="H487" s="23"/>
      <c r="I487" s="23"/>
    </row>
    <row r="488" spans="2:9" x14ac:dyDescent="0.45">
      <c r="B488" s="3"/>
      <c r="D488" s="3"/>
      <c r="E488" s="4"/>
      <c r="F488" s="8"/>
      <c r="G488" s="20"/>
      <c r="H488" s="23"/>
      <c r="I488" s="23"/>
    </row>
    <row r="489" spans="2:9" x14ac:dyDescent="0.45">
      <c r="B489" s="3"/>
      <c r="D489" s="3"/>
      <c r="E489" s="4"/>
      <c r="F489" s="8"/>
      <c r="G489" s="20"/>
      <c r="H489" s="23"/>
      <c r="I489" s="23"/>
    </row>
    <row r="490" spans="2:9" x14ac:dyDescent="0.45">
      <c r="B490" s="3"/>
      <c r="D490" s="3"/>
      <c r="E490" s="4"/>
      <c r="F490" s="8"/>
      <c r="G490" s="20"/>
      <c r="H490" s="23"/>
      <c r="I490" s="23"/>
    </row>
    <row r="491" spans="2:9" x14ac:dyDescent="0.45">
      <c r="B491" s="3"/>
      <c r="D491" s="3"/>
      <c r="E491" s="4"/>
      <c r="F491" s="8"/>
      <c r="G491" s="20"/>
      <c r="H491" s="23"/>
      <c r="I491" s="23"/>
    </row>
    <row r="492" spans="2:9" x14ac:dyDescent="0.45">
      <c r="B492" s="3"/>
      <c r="D492" s="3"/>
      <c r="E492" s="4"/>
      <c r="F492" s="8"/>
      <c r="G492" s="20"/>
      <c r="H492" s="23"/>
      <c r="I492" s="23"/>
    </row>
    <row r="493" spans="2:9" x14ac:dyDescent="0.45">
      <c r="B493" s="3"/>
      <c r="D493" s="3"/>
      <c r="E493" s="4"/>
      <c r="F493" s="8"/>
      <c r="G493" s="20"/>
      <c r="H493" s="23"/>
      <c r="I493" s="23"/>
    </row>
    <row r="494" spans="2:9" x14ac:dyDescent="0.45">
      <c r="B494" s="3"/>
      <c r="D494" s="3"/>
      <c r="E494" s="4"/>
      <c r="F494" s="8"/>
      <c r="G494" s="20"/>
      <c r="H494" s="23"/>
      <c r="I494" s="23"/>
    </row>
    <row r="495" spans="2:9" x14ac:dyDescent="0.45">
      <c r="B495" s="3"/>
      <c r="D495" s="3"/>
      <c r="E495" s="4"/>
      <c r="F495" s="8"/>
      <c r="G495" s="20"/>
      <c r="H495" s="23"/>
      <c r="I495" s="23"/>
    </row>
    <row r="496" spans="2:9" x14ac:dyDescent="0.45">
      <c r="B496" s="3"/>
      <c r="D496" s="3"/>
      <c r="E496" s="4"/>
      <c r="F496" s="8"/>
      <c r="G496" s="20"/>
      <c r="H496" s="23"/>
      <c r="I496" s="23"/>
    </row>
    <row r="497" spans="2:9" x14ac:dyDescent="0.45">
      <c r="B497" s="3"/>
      <c r="D497" s="3"/>
      <c r="E497" s="4"/>
      <c r="F497" s="8"/>
      <c r="G497" s="20"/>
      <c r="H497" s="23"/>
      <c r="I497" s="23"/>
    </row>
    <row r="498" spans="2:9" x14ac:dyDescent="0.45">
      <c r="B498" s="3"/>
      <c r="D498" s="3"/>
      <c r="E498" s="4"/>
      <c r="F498" s="8"/>
      <c r="G498" s="20"/>
      <c r="H498" s="23"/>
      <c r="I498" s="23"/>
    </row>
    <row r="499" spans="2:9" x14ac:dyDescent="0.45">
      <c r="B499" s="3"/>
      <c r="D499" s="3"/>
      <c r="E499" s="4"/>
      <c r="F499" s="8"/>
      <c r="G499" s="20"/>
      <c r="H499" s="23"/>
      <c r="I499" s="23"/>
    </row>
    <row r="500" spans="2:9" x14ac:dyDescent="0.45">
      <c r="B500" s="3"/>
      <c r="D500" s="3"/>
      <c r="E500" s="4"/>
      <c r="F500" s="8"/>
      <c r="G500" s="20"/>
      <c r="H500" s="23"/>
      <c r="I500" s="23"/>
    </row>
    <row r="501" spans="2:9" x14ac:dyDescent="0.45">
      <c r="B501" s="3"/>
      <c r="D501" s="3"/>
      <c r="E501" s="4"/>
      <c r="F501" s="8"/>
      <c r="G501" s="20"/>
      <c r="H501" s="23"/>
      <c r="I501" s="23"/>
    </row>
    <row r="502" spans="2:9" x14ac:dyDescent="0.45">
      <c r="B502" s="3"/>
      <c r="D502" s="3"/>
      <c r="E502" s="4"/>
      <c r="F502" s="8"/>
      <c r="G502" s="20"/>
      <c r="H502" s="23"/>
      <c r="I502" s="23"/>
    </row>
    <row r="503" spans="2:9" x14ac:dyDescent="0.45">
      <c r="B503" s="3"/>
      <c r="D503" s="3"/>
      <c r="E503" s="4"/>
      <c r="F503" s="8"/>
      <c r="G503" s="20"/>
      <c r="H503" s="23"/>
      <c r="I503" s="23"/>
    </row>
    <row r="504" spans="2:9" x14ac:dyDescent="0.45">
      <c r="B504" s="3"/>
      <c r="D504" s="3"/>
      <c r="E504" s="4"/>
      <c r="F504" s="8"/>
      <c r="G504" s="20"/>
      <c r="H504" s="23"/>
      <c r="I504" s="23"/>
    </row>
    <row r="505" spans="2:9" x14ac:dyDescent="0.45">
      <c r="B505" s="3"/>
      <c r="D505" s="3"/>
      <c r="E505" s="4"/>
      <c r="F505" s="8"/>
      <c r="G505" s="20"/>
      <c r="H505" s="23"/>
      <c r="I505" s="23"/>
    </row>
    <row r="506" spans="2:9" x14ac:dyDescent="0.45">
      <c r="B506" s="3"/>
      <c r="D506" s="3"/>
      <c r="E506" s="4"/>
      <c r="F506" s="8"/>
      <c r="G506" s="22"/>
      <c r="H506" s="23"/>
      <c r="I506" s="23"/>
    </row>
    <row r="507" spans="2:9" x14ac:dyDescent="0.45">
      <c r="B507" s="3"/>
      <c r="D507" s="3"/>
      <c r="E507" s="4"/>
      <c r="F507" s="8"/>
      <c r="G507" s="22"/>
      <c r="H507" s="23"/>
      <c r="I507" s="23"/>
    </row>
    <row r="508" spans="2:9" x14ac:dyDescent="0.45">
      <c r="B508" s="3"/>
      <c r="D508" s="3"/>
      <c r="E508" s="4"/>
      <c r="F508" s="8"/>
      <c r="G508" s="22"/>
      <c r="H508" s="23"/>
      <c r="I508" s="23"/>
    </row>
    <row r="509" spans="2:9" x14ac:dyDescent="0.45">
      <c r="B509" s="3"/>
      <c r="D509" s="3"/>
      <c r="E509" s="4"/>
      <c r="F509" s="8"/>
      <c r="G509" s="22"/>
      <c r="H509" s="23"/>
      <c r="I509" s="23"/>
    </row>
    <row r="510" spans="2:9" x14ac:dyDescent="0.45">
      <c r="B510" s="3"/>
      <c r="D510" s="3"/>
      <c r="E510" s="4"/>
      <c r="F510" s="8"/>
      <c r="G510" s="22"/>
      <c r="H510" s="23"/>
      <c r="I510" s="23"/>
    </row>
    <row r="511" spans="2:9" x14ac:dyDescent="0.45">
      <c r="B511" s="3"/>
      <c r="D511" s="3"/>
      <c r="E511" s="4"/>
      <c r="F511" s="8"/>
      <c r="G511" s="22"/>
      <c r="H511" s="23"/>
      <c r="I511" s="23"/>
    </row>
    <row r="512" spans="2:9" x14ac:dyDescent="0.45">
      <c r="B512" s="3"/>
      <c r="D512" s="3"/>
      <c r="E512" s="4"/>
      <c r="F512" s="8"/>
      <c r="G512" s="22"/>
      <c r="H512" s="23"/>
      <c r="I512" s="23"/>
    </row>
    <row r="513" spans="2:9" x14ac:dyDescent="0.45">
      <c r="B513" s="3"/>
      <c r="D513" s="3"/>
      <c r="E513" s="4"/>
      <c r="F513" s="8"/>
      <c r="G513" s="22"/>
      <c r="H513" s="23"/>
      <c r="I513" s="23"/>
    </row>
    <row r="514" spans="2:9" x14ac:dyDescent="0.45">
      <c r="B514" s="3"/>
      <c r="D514" s="3"/>
      <c r="E514" s="4"/>
      <c r="F514" s="8"/>
      <c r="G514" s="22"/>
      <c r="H514" s="23"/>
      <c r="I514" s="23"/>
    </row>
    <row r="515" spans="2:9" x14ac:dyDescent="0.45">
      <c r="B515" s="3"/>
      <c r="D515" s="3"/>
      <c r="E515" s="4"/>
      <c r="F515" s="8"/>
      <c r="G515" s="22"/>
      <c r="H515" s="24"/>
      <c r="I515" s="23"/>
    </row>
    <row r="516" spans="2:9" x14ac:dyDescent="0.45">
      <c r="B516" s="3"/>
      <c r="D516" s="3"/>
      <c r="E516" s="4"/>
      <c r="F516" s="8"/>
      <c r="G516" s="22"/>
      <c r="H516" s="24"/>
      <c r="I516" s="23"/>
    </row>
    <row r="517" spans="2:9" x14ac:dyDescent="0.45">
      <c r="B517" s="3"/>
      <c r="D517" s="3"/>
      <c r="E517" s="4"/>
      <c r="F517" s="8"/>
      <c r="G517" s="22"/>
      <c r="H517" s="24"/>
      <c r="I517" s="24"/>
    </row>
  </sheetData>
  <autoFilter ref="B2:E517" xr:uid="{308808B1-C780-4018-BA2B-DCF076CFE5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Quarter_Data#1</vt:lpstr>
      <vt:lpstr>Quarter_Data#Chart1</vt:lpstr>
      <vt:lpstr>Quarter_Data#2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2015-06-05T18:17:20Z</dcterms:created>
  <dcterms:modified xsi:type="dcterms:W3CDTF">2023-06-17T21:00:50Z</dcterms:modified>
</cp:coreProperties>
</file>