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71DFE71B-4FF9-48E3-BDFC-F391FB0E8D6F}" xr6:coauthVersionLast="46" xr6:coauthVersionMax="46" xr10:uidLastSave="{00000000-0000-0000-0000-000000000000}"/>
  <bookViews>
    <workbookView xWindow="-98" yWindow="-98" windowWidth="23236" windowHeight="13875" activeTab="2" xr2:uid="{00000000-000D-0000-FFFF-FFFF00000000}"/>
  </bookViews>
  <sheets>
    <sheet name="Buy&amp;Hold_Daily" sheetId="1" r:id="rId1"/>
    <sheet name="MT_Rolling EP" sheetId="2" state="hidden" r:id="rId2"/>
    <sheet name="MT_RB Monthly" sheetId="3" r:id="rId3"/>
  </sheets>
  <definedNames>
    <definedName name="_xlnm._FilterDatabase" localSheetId="2" hidden="1">'MT_RB Monthly'!#REF!</definedName>
    <definedName name="_xlnm._FilterDatabase" localSheetId="1" hidden="1">'MT_Rolling EP'!$A$8:$I$380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0" i="2" l="1"/>
  <c r="G103" i="3" l="1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103" i="3"/>
  <c r="I102" i="3"/>
  <c r="E102" i="3"/>
  <c r="I101" i="3"/>
  <c r="E101" i="3"/>
  <c r="I100" i="3"/>
  <c r="E100" i="3"/>
  <c r="I99" i="3"/>
  <c r="E99" i="3"/>
  <c r="I98" i="3"/>
  <c r="E98" i="3"/>
  <c r="K97" i="3"/>
  <c r="I97" i="3"/>
  <c r="E97" i="3"/>
  <c r="I96" i="3"/>
  <c r="E96" i="3"/>
  <c r="K95" i="3"/>
  <c r="I95" i="3"/>
  <c r="E95" i="3"/>
  <c r="I94" i="3"/>
  <c r="E94" i="3"/>
  <c r="I93" i="3"/>
  <c r="E93" i="3"/>
  <c r="I92" i="3"/>
  <c r="E92" i="3"/>
  <c r="I91" i="3"/>
  <c r="E91" i="3"/>
  <c r="I90" i="3"/>
  <c r="E90" i="3"/>
  <c r="I89" i="3"/>
  <c r="E89" i="3"/>
  <c r="I88" i="3"/>
  <c r="E88" i="3"/>
  <c r="I87" i="3"/>
  <c r="E87" i="3"/>
  <c r="I86" i="3"/>
  <c r="E86" i="3"/>
  <c r="I85" i="3"/>
  <c r="E85" i="3"/>
  <c r="I84" i="3"/>
  <c r="E84" i="3"/>
  <c r="I83" i="3"/>
  <c r="E83" i="3"/>
  <c r="I82" i="3"/>
  <c r="E82" i="3"/>
  <c r="I81" i="3"/>
  <c r="E81" i="3"/>
  <c r="I80" i="3"/>
  <c r="E80" i="3"/>
  <c r="I79" i="3"/>
  <c r="E79" i="3"/>
  <c r="I78" i="3"/>
  <c r="E78" i="3"/>
  <c r="I77" i="3"/>
  <c r="E77" i="3"/>
  <c r="I76" i="3"/>
  <c r="E76" i="3"/>
  <c r="I75" i="3"/>
  <c r="E75" i="3"/>
  <c r="I74" i="3"/>
  <c r="E74" i="3"/>
  <c r="I73" i="3"/>
  <c r="E73" i="3"/>
  <c r="I72" i="3"/>
  <c r="E72" i="3"/>
  <c r="I71" i="3"/>
  <c r="E71" i="3"/>
  <c r="I70" i="3"/>
  <c r="E70" i="3"/>
  <c r="I69" i="3"/>
  <c r="E69" i="3"/>
  <c r="I68" i="3"/>
  <c r="E68" i="3"/>
  <c r="I67" i="3"/>
  <c r="E67" i="3"/>
  <c r="I66" i="3"/>
  <c r="E66" i="3"/>
  <c r="I65" i="3"/>
  <c r="E65" i="3"/>
  <c r="I64" i="3"/>
  <c r="E64" i="3"/>
  <c r="I63" i="3"/>
  <c r="E63" i="3"/>
  <c r="I62" i="3"/>
  <c r="E62" i="3"/>
  <c r="I61" i="3"/>
  <c r="E61" i="3"/>
  <c r="I60" i="3"/>
  <c r="E60" i="3"/>
  <c r="I59" i="3"/>
  <c r="E59" i="3"/>
  <c r="I58" i="3"/>
  <c r="E58" i="3"/>
  <c r="I57" i="3"/>
  <c r="E57" i="3"/>
  <c r="I56" i="3"/>
  <c r="E56" i="3"/>
  <c r="K55" i="3"/>
  <c r="I55" i="3"/>
  <c r="E55" i="3"/>
  <c r="K54" i="3"/>
  <c r="I54" i="3"/>
  <c r="E54" i="3"/>
  <c r="I53" i="3"/>
  <c r="E53" i="3"/>
  <c r="I52" i="3"/>
  <c r="E52" i="3"/>
  <c r="I51" i="3"/>
  <c r="E51" i="3"/>
  <c r="I50" i="3"/>
  <c r="E50" i="3"/>
  <c r="I49" i="3"/>
  <c r="E49" i="3"/>
  <c r="I48" i="3"/>
  <c r="E48" i="3"/>
  <c r="K47" i="3"/>
  <c r="I47" i="3"/>
  <c r="E47" i="3"/>
  <c r="I46" i="3"/>
  <c r="E46" i="3"/>
  <c r="I45" i="3"/>
  <c r="E45" i="3"/>
  <c r="I44" i="3"/>
  <c r="E44" i="3"/>
  <c r="I43" i="3"/>
  <c r="E43" i="3"/>
  <c r="I42" i="3"/>
  <c r="E42" i="3"/>
  <c r="K41" i="3"/>
  <c r="I41" i="3"/>
  <c r="E41" i="3"/>
  <c r="I40" i="3"/>
  <c r="E40" i="3"/>
  <c r="I39" i="3"/>
  <c r="E39" i="3"/>
  <c r="I38" i="3"/>
  <c r="E38" i="3"/>
  <c r="I37" i="3"/>
  <c r="E37" i="3"/>
  <c r="I36" i="3"/>
  <c r="E36" i="3"/>
  <c r="K35" i="3"/>
  <c r="I35" i="3"/>
  <c r="E35" i="3"/>
  <c r="I34" i="3"/>
  <c r="E34" i="3"/>
  <c r="K33" i="3"/>
  <c r="I33" i="3"/>
  <c r="E33" i="3"/>
  <c r="K32" i="3"/>
  <c r="I32" i="3"/>
  <c r="E32" i="3"/>
  <c r="K31" i="3"/>
  <c r="I31" i="3"/>
  <c r="E31" i="3"/>
  <c r="K30" i="3"/>
  <c r="I30" i="3"/>
  <c r="E30" i="3"/>
  <c r="K29" i="3"/>
  <c r="I29" i="3"/>
  <c r="E29" i="3"/>
  <c r="K28" i="3"/>
  <c r="I28" i="3"/>
  <c r="E28" i="3"/>
  <c r="K27" i="3"/>
  <c r="I27" i="3"/>
  <c r="E27" i="3"/>
  <c r="K26" i="3"/>
  <c r="I26" i="3"/>
  <c r="E26" i="3"/>
  <c r="K25" i="3"/>
  <c r="I25" i="3"/>
  <c r="E25" i="3"/>
  <c r="K24" i="3"/>
  <c r="I24" i="3"/>
  <c r="E24" i="3"/>
  <c r="K23" i="3"/>
  <c r="I23" i="3"/>
  <c r="E23" i="3"/>
  <c r="K22" i="3"/>
  <c r="I22" i="3"/>
  <c r="E22" i="3"/>
  <c r="I21" i="3"/>
  <c r="E21" i="3"/>
  <c r="I20" i="3"/>
  <c r="E20" i="3"/>
  <c r="I19" i="3"/>
  <c r="E19" i="3"/>
  <c r="I18" i="3"/>
  <c r="E18" i="3"/>
  <c r="I17" i="3"/>
  <c r="E17" i="3"/>
  <c r="I16" i="3"/>
  <c r="E16" i="3"/>
  <c r="I15" i="3"/>
  <c r="E15" i="3"/>
  <c r="I14" i="3"/>
  <c r="E14" i="3"/>
  <c r="I13" i="3"/>
  <c r="E13" i="3"/>
  <c r="I12" i="3"/>
  <c r="E12" i="3"/>
  <c r="I11" i="3"/>
  <c r="E11" i="3"/>
  <c r="I10" i="3"/>
  <c r="E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I9" i="3"/>
  <c r="E9" i="3"/>
  <c r="AB104" i="2"/>
  <c r="X104" i="2"/>
  <c r="AI7" i="2"/>
  <c r="AM8" i="2"/>
  <c r="AM7" i="2"/>
  <c r="AI8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O10" i="2" s="1"/>
  <c r="I188" i="2"/>
  <c r="I187" i="2"/>
  <c r="I186" i="2"/>
  <c r="I185" i="2"/>
  <c r="I178" i="2"/>
  <c r="I172" i="2"/>
  <c r="I97" i="2"/>
  <c r="I95" i="2"/>
  <c r="I55" i="2"/>
  <c r="I54" i="2"/>
  <c r="I47" i="2"/>
  <c r="I41" i="2"/>
  <c r="I35" i="2"/>
  <c r="I33" i="2"/>
  <c r="I32" i="2"/>
  <c r="I31" i="2"/>
  <c r="I30" i="2"/>
  <c r="I29" i="2"/>
  <c r="I28" i="2"/>
  <c r="I27" i="2"/>
  <c r="I26" i="2"/>
  <c r="I25" i="2"/>
  <c r="I24" i="2"/>
  <c r="I23" i="2"/>
  <c r="I22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9" i="2"/>
  <c r="G10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I1" i="3" l="1"/>
  <c r="J1" i="3" s="1"/>
  <c r="I2" i="3"/>
  <c r="I3" i="3"/>
  <c r="Q34" i="3"/>
  <c r="Q86" i="3"/>
  <c r="Q22" i="3"/>
  <c r="Q27" i="3"/>
  <c r="Q32" i="3"/>
  <c r="Q44" i="3"/>
  <c r="Q63" i="3"/>
  <c r="Q83" i="3"/>
  <c r="Q96" i="3"/>
  <c r="Q29" i="3"/>
  <c r="Q55" i="3"/>
  <c r="Q38" i="3"/>
  <c r="Q70" i="3"/>
  <c r="Q90" i="3"/>
  <c r="Q79" i="3"/>
  <c r="Q35" i="3"/>
  <c r="Q16" i="3"/>
  <c r="Q51" i="3"/>
  <c r="Q57" i="3"/>
  <c r="Q77" i="3"/>
  <c r="Q60" i="3"/>
  <c r="Q45" i="3"/>
  <c r="Q64" i="3"/>
  <c r="Q84" i="3"/>
  <c r="Q97" i="3"/>
  <c r="Q11" i="3"/>
  <c r="Q47" i="3"/>
  <c r="Q10" i="3"/>
  <c r="Q23" i="3"/>
  <c r="Q28" i="3"/>
  <c r="Q33" i="3"/>
  <c r="Q39" i="3"/>
  <c r="Q71" i="3"/>
  <c r="Q91" i="3"/>
  <c r="Q40" i="3"/>
  <c r="Q17" i="3"/>
  <c r="Q52" i="3"/>
  <c r="Q58" i="3"/>
  <c r="Q78" i="3"/>
  <c r="Q18" i="3"/>
  <c r="Q66" i="3"/>
  <c r="Q46" i="3"/>
  <c r="Q65" i="3"/>
  <c r="Q85" i="3"/>
  <c r="Q12" i="3"/>
  <c r="Q41" i="3"/>
  <c r="Q73" i="3"/>
  <c r="Q93" i="3"/>
  <c r="Q99" i="3"/>
  <c r="Q72" i="3"/>
  <c r="Q98" i="3"/>
  <c r="Q80" i="3"/>
  <c r="Q25" i="3"/>
  <c r="Q30" i="3"/>
  <c r="Q67" i="3"/>
  <c r="Q87" i="3"/>
  <c r="Q92" i="3"/>
  <c r="Q13" i="3"/>
  <c r="Q48" i="3"/>
  <c r="Q74" i="3"/>
  <c r="Q94" i="3"/>
  <c r="Q100" i="3"/>
  <c r="Q20" i="3"/>
  <c r="Q42" i="3"/>
  <c r="Q61" i="3"/>
  <c r="Q81" i="3"/>
  <c r="Q54" i="3"/>
  <c r="Q68" i="3"/>
  <c r="Q88" i="3"/>
  <c r="Q14" i="3"/>
  <c r="Q26" i="3"/>
  <c r="Q31" i="3"/>
  <c r="Q49" i="3"/>
  <c r="Q75" i="3"/>
  <c r="Q95" i="3"/>
  <c r="Q101" i="3"/>
  <c r="Q21" i="3"/>
  <c r="Q43" i="3"/>
  <c r="Q62" i="3"/>
  <c r="Q82" i="3"/>
  <c r="Q24" i="3"/>
  <c r="Q53" i="3"/>
  <c r="Q36" i="3"/>
  <c r="Q37" i="3"/>
  <c r="Q69" i="3"/>
  <c r="Q89" i="3"/>
  <c r="Q59" i="3"/>
  <c r="Q19" i="3"/>
  <c r="Q15" i="3"/>
  <c r="Q50" i="3"/>
  <c r="Q56" i="3"/>
  <c r="Q76" i="3"/>
  <c r="Q102" i="3"/>
  <c r="Q9" i="3"/>
  <c r="O11" i="2"/>
  <c r="G3" i="2"/>
  <c r="G1" i="2"/>
  <c r="G2" i="2"/>
  <c r="Q6" i="3" l="1"/>
  <c r="J89" i="3"/>
  <c r="J10" i="3"/>
  <c r="J48" i="3"/>
  <c r="J28" i="3"/>
  <c r="J87" i="3"/>
  <c r="J68" i="3"/>
  <c r="J67" i="3"/>
  <c r="J47" i="3"/>
  <c r="J88" i="3"/>
  <c r="J85" i="3"/>
  <c r="J102" i="3"/>
  <c r="J93" i="3"/>
  <c r="J72" i="3"/>
  <c r="J65" i="3"/>
  <c r="J86" i="3"/>
  <c r="J82" i="3"/>
  <c r="J73" i="3"/>
  <c r="J52" i="3"/>
  <c r="J27" i="3"/>
  <c r="J32" i="3"/>
  <c r="J26" i="3"/>
  <c r="J63" i="3"/>
  <c r="J22" i="3"/>
  <c r="J13" i="3"/>
  <c r="J62" i="3"/>
  <c r="J43" i="3"/>
  <c r="J66" i="3"/>
  <c r="J53" i="3"/>
  <c r="J83" i="3"/>
  <c r="J23" i="3"/>
  <c r="J101" i="3"/>
  <c r="J81" i="3"/>
  <c r="J61" i="3"/>
  <c r="J41" i="3"/>
  <c r="J21" i="3"/>
  <c r="J100" i="3"/>
  <c r="J80" i="3"/>
  <c r="J60" i="3"/>
  <c r="J40" i="3"/>
  <c r="J20" i="3"/>
  <c r="J99" i="3"/>
  <c r="J79" i="3"/>
  <c r="J59" i="3"/>
  <c r="J39" i="3"/>
  <c r="J19" i="3"/>
  <c r="J98" i="3"/>
  <c r="J78" i="3"/>
  <c r="J58" i="3"/>
  <c r="J38" i="3"/>
  <c r="J18" i="3"/>
  <c r="J97" i="3"/>
  <c r="J77" i="3"/>
  <c r="J57" i="3"/>
  <c r="J37" i="3"/>
  <c r="J17" i="3"/>
  <c r="J96" i="3"/>
  <c r="J76" i="3"/>
  <c r="J56" i="3"/>
  <c r="J36" i="3"/>
  <c r="J16" i="3"/>
  <c r="J95" i="3"/>
  <c r="J75" i="3"/>
  <c r="J55" i="3"/>
  <c r="J35" i="3"/>
  <c r="J15" i="3"/>
  <c r="J94" i="3"/>
  <c r="J74" i="3"/>
  <c r="J54" i="3"/>
  <c r="J34" i="3"/>
  <c r="J14" i="3"/>
  <c r="J91" i="3"/>
  <c r="J71" i="3"/>
  <c r="J51" i="3"/>
  <c r="J31" i="3"/>
  <c r="J11" i="3"/>
  <c r="J84" i="3"/>
  <c r="J44" i="3"/>
  <c r="J90" i="3"/>
  <c r="J69" i="3"/>
  <c r="J24" i="3"/>
  <c r="J70" i="3"/>
  <c r="J49" i="3"/>
  <c r="J25" i="3"/>
  <c r="J50" i="3"/>
  <c r="J29" i="3"/>
  <c r="J92" i="3"/>
  <c r="J103" i="3"/>
  <c r="J46" i="3"/>
  <c r="J42" i="3"/>
  <c r="J33" i="3"/>
  <c r="J12" i="3"/>
  <c r="J64" i="3"/>
  <c r="J45" i="3"/>
  <c r="J30" i="3"/>
  <c r="J9" i="3"/>
  <c r="O12" i="2"/>
  <c r="H134" i="2"/>
  <c r="H218" i="2"/>
  <c r="H19" i="2"/>
  <c r="H287" i="2"/>
  <c r="H79" i="2"/>
  <c r="H28" i="2"/>
  <c r="H357" i="2"/>
  <c r="H347" i="2"/>
  <c r="H173" i="2"/>
  <c r="H56" i="2"/>
  <c r="H217" i="2"/>
  <c r="H36" i="2"/>
  <c r="H138" i="2"/>
  <c r="H201" i="2"/>
  <c r="H39" i="2"/>
  <c r="H267" i="2"/>
  <c r="H198" i="2"/>
  <c r="H104" i="2"/>
  <c r="H281" i="2"/>
  <c r="H227" i="2"/>
  <c r="H158" i="2"/>
  <c r="H187" i="2"/>
  <c r="H177" i="2"/>
  <c r="H241" i="2"/>
  <c r="H16" i="2"/>
  <c r="H44" i="2"/>
  <c r="H221" i="2"/>
  <c r="H365" i="2"/>
  <c r="H116" i="2"/>
  <c r="H108" i="2"/>
  <c r="H124" i="2"/>
  <c r="H76" i="2"/>
  <c r="H178" i="2"/>
  <c r="H207" i="2"/>
  <c r="H113" i="2"/>
  <c r="H85" i="2"/>
  <c r="H33" i="2"/>
  <c r="H167" i="2"/>
  <c r="H137" i="2"/>
  <c r="H379" i="2"/>
  <c r="H94" i="2"/>
  <c r="H24" i="2"/>
  <c r="H114" i="2"/>
  <c r="H144" i="2"/>
  <c r="H48" i="2"/>
  <c r="H273" i="2"/>
  <c r="H165" i="2"/>
  <c r="H237" i="2"/>
  <c r="H84" i="2"/>
  <c r="H254" i="2"/>
  <c r="H64" i="2"/>
  <c r="H194" i="2"/>
  <c r="H305" i="2"/>
  <c r="H118" i="2"/>
  <c r="H147" i="2"/>
  <c r="H77" i="2"/>
  <c r="H359" i="2"/>
  <c r="H98" i="2"/>
  <c r="H376" i="2"/>
  <c r="H373" i="2"/>
  <c r="H127" i="2"/>
  <c r="H245" i="2"/>
  <c r="H225" i="2"/>
  <c r="H337" i="2"/>
  <c r="H37" i="2"/>
  <c r="H181" i="2"/>
  <c r="H339" i="2"/>
  <c r="H74" i="2"/>
  <c r="H78" i="2"/>
  <c r="H356" i="2"/>
  <c r="H353" i="2"/>
  <c r="H107" i="2"/>
  <c r="H205" i="2"/>
  <c r="H25" i="2"/>
  <c r="H342" i="2"/>
  <c r="H362" i="2"/>
  <c r="H161" i="2"/>
  <c r="H319" i="2"/>
  <c r="H253" i="2"/>
  <c r="H58" i="2"/>
  <c r="H336" i="2"/>
  <c r="H333" i="2"/>
  <c r="H87" i="2"/>
  <c r="H105" i="2"/>
  <c r="H364" i="2"/>
  <c r="H322" i="2"/>
  <c r="H302" i="2"/>
  <c r="H141" i="2"/>
  <c r="H299" i="2"/>
  <c r="H193" i="2"/>
  <c r="H38" i="2"/>
  <c r="H316" i="2"/>
  <c r="H313" i="2"/>
  <c r="H67" i="2"/>
  <c r="H45" i="2"/>
  <c r="H344" i="2"/>
  <c r="H282" i="2"/>
  <c r="H262" i="2"/>
  <c r="H121" i="2"/>
  <c r="H279" i="2"/>
  <c r="H153" i="2"/>
  <c r="H18" i="2"/>
  <c r="H369" i="2"/>
  <c r="H349" i="2"/>
  <c r="H329" i="2"/>
  <c r="H309" i="2"/>
  <c r="H289" i="2"/>
  <c r="H269" i="2"/>
  <c r="H249" i="2"/>
  <c r="H229" i="2"/>
  <c r="H209" i="2"/>
  <c r="H189" i="2"/>
  <c r="H169" i="2"/>
  <c r="H149" i="2"/>
  <c r="H129" i="2"/>
  <c r="H109" i="2"/>
  <c r="H89" i="2"/>
  <c r="H69" i="2"/>
  <c r="H49" i="2"/>
  <c r="H29" i="2"/>
  <c r="H9" i="2"/>
  <c r="H352" i="2"/>
  <c r="H52" i="2"/>
  <c r="H86" i="2"/>
  <c r="H283" i="2"/>
  <c r="H143" i="2"/>
  <c r="H23" i="2"/>
  <c r="H255" i="2"/>
  <c r="H35" i="2"/>
  <c r="H152" i="2"/>
  <c r="H66" i="2"/>
  <c r="H363" i="2"/>
  <c r="H223" i="2"/>
  <c r="H123" i="2"/>
  <c r="H235" i="2"/>
  <c r="H112" i="2"/>
  <c r="H366" i="2"/>
  <c r="H346" i="2"/>
  <c r="H326" i="2"/>
  <c r="H306" i="2"/>
  <c r="H286" i="2"/>
  <c r="H266" i="2"/>
  <c r="H246" i="2"/>
  <c r="H226" i="2"/>
  <c r="H206" i="2"/>
  <c r="H186" i="2"/>
  <c r="H166" i="2"/>
  <c r="H146" i="2"/>
  <c r="H126" i="2"/>
  <c r="H106" i="2"/>
  <c r="H46" i="2"/>
  <c r="H26" i="2"/>
  <c r="H343" i="2"/>
  <c r="H263" i="2"/>
  <c r="H163" i="2"/>
  <c r="H63" i="2"/>
  <c r="H335" i="2"/>
  <c r="H192" i="2"/>
  <c r="H323" i="2"/>
  <c r="H203" i="2"/>
  <c r="H83" i="2"/>
  <c r="H315" i="2"/>
  <c r="H312" i="2"/>
  <c r="H303" i="2"/>
  <c r="H183" i="2"/>
  <c r="H103" i="2"/>
  <c r="H15" i="2"/>
  <c r="H92" i="2"/>
  <c r="H243" i="2"/>
  <c r="H43" i="2"/>
  <c r="H75" i="2"/>
  <c r="H132" i="2"/>
  <c r="H252" i="2"/>
  <c r="H292" i="2"/>
  <c r="H380" i="2"/>
  <c r="H360" i="2"/>
  <c r="H340" i="2"/>
  <c r="H320" i="2"/>
  <c r="H300" i="2"/>
  <c r="H280" i="2"/>
  <c r="H260" i="2"/>
  <c r="H240" i="2"/>
  <c r="H220" i="2"/>
  <c r="H200" i="2"/>
  <c r="H180" i="2"/>
  <c r="H160" i="2"/>
  <c r="H140" i="2"/>
  <c r="H120" i="2"/>
  <c r="H100" i="2"/>
  <c r="H80" i="2"/>
  <c r="H60" i="2"/>
  <c r="H40" i="2"/>
  <c r="H20" i="2"/>
  <c r="H332" i="2"/>
  <c r="H275" i="2"/>
  <c r="H195" i="2"/>
  <c r="H135" i="2"/>
  <c r="H55" i="2"/>
  <c r="H272" i="2"/>
  <c r="H375" i="2"/>
  <c r="H215" i="2"/>
  <c r="H175" i="2"/>
  <c r="H115" i="2"/>
  <c r="H372" i="2"/>
  <c r="H72" i="2"/>
  <c r="H212" i="2"/>
  <c r="H32" i="2"/>
  <c r="H295" i="2"/>
  <c r="H155" i="2"/>
  <c r="H172" i="2"/>
  <c r="H355" i="2"/>
  <c r="H95" i="2"/>
  <c r="H232" i="2"/>
  <c r="H12" i="2"/>
  <c r="H374" i="2"/>
  <c r="H354" i="2"/>
  <c r="H334" i="2"/>
  <c r="H314" i="2"/>
  <c r="H294" i="2"/>
  <c r="H54" i="2"/>
  <c r="H34" i="2"/>
  <c r="H14" i="2"/>
  <c r="H371" i="2"/>
  <c r="H351" i="2"/>
  <c r="H331" i="2"/>
  <c r="H311" i="2"/>
  <c r="H291" i="2"/>
  <c r="H271" i="2"/>
  <c r="H251" i="2"/>
  <c r="H231" i="2"/>
  <c r="H211" i="2"/>
  <c r="H191" i="2"/>
  <c r="H171" i="2"/>
  <c r="H151" i="2"/>
  <c r="H131" i="2"/>
  <c r="H111" i="2"/>
  <c r="H91" i="2"/>
  <c r="H71" i="2"/>
  <c r="H51" i="2"/>
  <c r="H31" i="2"/>
  <c r="H11" i="2"/>
  <c r="H370" i="2"/>
  <c r="H350" i="2"/>
  <c r="H330" i="2"/>
  <c r="H310" i="2"/>
  <c r="H290" i="2"/>
  <c r="H270" i="2"/>
  <c r="H250" i="2"/>
  <c r="H210" i="2"/>
  <c r="H190" i="2"/>
  <c r="H170" i="2"/>
  <c r="H150" i="2"/>
  <c r="H130" i="2"/>
  <c r="H110" i="2"/>
  <c r="H90" i="2"/>
  <c r="H70" i="2"/>
  <c r="H30" i="2"/>
  <c r="H10" i="2"/>
  <c r="H230" i="2"/>
  <c r="H50" i="2"/>
  <c r="H145" i="2"/>
  <c r="H154" i="2"/>
  <c r="H293" i="2"/>
  <c r="H285" i="2"/>
  <c r="H296" i="2"/>
  <c r="H233" i="2"/>
  <c r="H47" i="2"/>
  <c r="H53" i="2"/>
  <c r="H324" i="2"/>
  <c r="H242" i="2"/>
  <c r="H222" i="2"/>
  <c r="H101" i="2"/>
  <c r="H259" i="2"/>
  <c r="H93" i="2"/>
  <c r="H377" i="2"/>
  <c r="H276" i="2"/>
  <c r="H133" i="2"/>
  <c r="H27" i="2"/>
  <c r="H308" i="2"/>
  <c r="H304" i="2"/>
  <c r="H202" i="2"/>
  <c r="H182" i="2"/>
  <c r="H41" i="2"/>
  <c r="H239" i="2"/>
  <c r="H378" i="2"/>
  <c r="H317" i="2"/>
  <c r="H256" i="2"/>
  <c r="H348" i="2"/>
  <c r="H265" i="2"/>
  <c r="H288" i="2"/>
  <c r="H284" i="2"/>
  <c r="H162" i="2"/>
  <c r="H142" i="2"/>
  <c r="H277" i="2"/>
  <c r="H219" i="2"/>
  <c r="H358" i="2"/>
  <c r="H257" i="2"/>
  <c r="H236" i="2"/>
  <c r="H248" i="2"/>
  <c r="H185" i="2"/>
  <c r="H208" i="2"/>
  <c r="H264" i="2"/>
  <c r="H122" i="2"/>
  <c r="H102" i="2"/>
  <c r="H213" i="2"/>
  <c r="H199" i="2"/>
  <c r="H338" i="2"/>
  <c r="H197" i="2"/>
  <c r="H216" i="2"/>
  <c r="H168" i="2"/>
  <c r="H125" i="2"/>
  <c r="H128" i="2"/>
  <c r="H244" i="2"/>
  <c r="H82" i="2"/>
  <c r="H62" i="2"/>
  <c r="H13" i="2"/>
  <c r="H179" i="2"/>
  <c r="H318" i="2"/>
  <c r="H157" i="2"/>
  <c r="H148" i="2"/>
  <c r="H321" i="2"/>
  <c r="H96" i="2"/>
  <c r="H301" i="2"/>
  <c r="H247" i="2"/>
  <c r="H297" i="2"/>
  <c r="H345" i="2"/>
  <c r="H261" i="2"/>
  <c r="H325" i="2"/>
  <c r="H88" i="2"/>
  <c r="H68" i="2"/>
  <c r="H367" i="2"/>
  <c r="H196" i="2"/>
  <c r="H65" i="2"/>
  <c r="H224" i="2"/>
  <c r="H42" i="2"/>
  <c r="H81" i="2"/>
  <c r="H274" i="2"/>
  <c r="H159" i="2"/>
  <c r="H298" i="2"/>
  <c r="H117" i="2"/>
  <c r="H176" i="2"/>
  <c r="H73" i="2"/>
  <c r="H368" i="2"/>
  <c r="H204" i="2"/>
  <c r="H22" i="2"/>
  <c r="H59" i="2"/>
  <c r="H234" i="2"/>
  <c r="H139" i="2"/>
  <c r="H278" i="2"/>
  <c r="H97" i="2"/>
  <c r="H156" i="2"/>
  <c r="H327" i="2"/>
  <c r="H328" i="2"/>
  <c r="H268" i="2"/>
  <c r="H184" i="2"/>
  <c r="H61" i="2"/>
  <c r="H361" i="2"/>
  <c r="H214" i="2"/>
  <c r="H119" i="2"/>
  <c r="H258" i="2"/>
  <c r="H57" i="2"/>
  <c r="H136" i="2"/>
  <c r="H307" i="2"/>
  <c r="H228" i="2"/>
  <c r="H188" i="2"/>
  <c r="H164" i="2"/>
  <c r="H21" i="2"/>
  <c r="H341" i="2"/>
  <c r="H174" i="2"/>
  <c r="H99" i="2"/>
  <c r="H238" i="2"/>
  <c r="H17" i="2"/>
  <c r="M78" i="3" l="1"/>
  <c r="N78" i="3" s="1"/>
  <c r="O78" i="3" s="1"/>
  <c r="M16" i="3"/>
  <c r="M25" i="3"/>
  <c r="M53" i="3"/>
  <c r="M45" i="3"/>
  <c r="M74" i="3"/>
  <c r="M43" i="3"/>
  <c r="M96" i="3"/>
  <c r="M42" i="3"/>
  <c r="M44" i="3"/>
  <c r="M89" i="3"/>
  <c r="M51" i="3"/>
  <c r="M52" i="3"/>
  <c r="M98" i="3"/>
  <c r="M90" i="3"/>
  <c r="M19" i="3"/>
  <c r="M28" i="3"/>
  <c r="M14" i="3"/>
  <c r="M13" i="3"/>
  <c r="M47" i="3"/>
  <c r="M40" i="3"/>
  <c r="M60" i="3"/>
  <c r="M103" i="3"/>
  <c r="M63" i="3"/>
  <c r="M100" i="3"/>
  <c r="M17" i="3"/>
  <c r="M34" i="3"/>
  <c r="M64" i="3"/>
  <c r="M27" i="3"/>
  <c r="M69" i="3"/>
  <c r="M11" i="3"/>
  <c r="M33" i="3"/>
  <c r="M59" i="3"/>
  <c r="M73" i="3"/>
  <c r="M99" i="3"/>
  <c r="M71" i="3"/>
  <c r="M37" i="3"/>
  <c r="M49" i="3"/>
  <c r="M94" i="3"/>
  <c r="M29" i="3"/>
  <c r="M92" i="3"/>
  <c r="M61" i="3"/>
  <c r="M58" i="3"/>
  <c r="M57" i="3"/>
  <c r="M15" i="3"/>
  <c r="M50" i="3"/>
  <c r="M48" i="3"/>
  <c r="M66" i="3"/>
  <c r="M91" i="3"/>
  <c r="M70" i="3"/>
  <c r="M77" i="3"/>
  <c r="M86" i="3"/>
  <c r="M55" i="3"/>
  <c r="M20" i="3"/>
  <c r="M24" i="3"/>
  <c r="M81" i="3"/>
  <c r="M102" i="3"/>
  <c r="M26" i="3"/>
  <c r="M22" i="3"/>
  <c r="M30" i="3"/>
  <c r="M84" i="3"/>
  <c r="M95" i="3"/>
  <c r="M65" i="3"/>
  <c r="M36" i="3"/>
  <c r="M41" i="3"/>
  <c r="M9" i="3"/>
  <c r="M68" i="3"/>
  <c r="M46" i="3"/>
  <c r="M79" i="3"/>
  <c r="M31" i="3"/>
  <c r="M75" i="3"/>
  <c r="M35" i="3"/>
  <c r="M56" i="3"/>
  <c r="M62" i="3"/>
  <c r="M72" i="3"/>
  <c r="M101" i="3"/>
  <c r="M67" i="3"/>
  <c r="M97" i="3"/>
  <c r="M21" i="3"/>
  <c r="M85" i="3"/>
  <c r="M93" i="3"/>
  <c r="M39" i="3"/>
  <c r="M18" i="3"/>
  <c r="M83" i="3"/>
  <c r="M87" i="3"/>
  <c r="M38" i="3"/>
  <c r="M10" i="3"/>
  <c r="M82" i="3"/>
  <c r="M76" i="3"/>
  <c r="M23" i="3"/>
  <c r="M54" i="3"/>
  <c r="M12" i="3"/>
  <c r="M32" i="3"/>
  <c r="M88" i="3"/>
  <c r="M80" i="3"/>
  <c r="O13" i="2"/>
  <c r="K199" i="2"/>
  <c r="P199" i="2"/>
  <c r="K180" i="2"/>
  <c r="P180" i="2"/>
  <c r="K204" i="2"/>
  <c r="P204" i="2"/>
  <c r="K102" i="2"/>
  <c r="P102" i="2"/>
  <c r="K303" i="2"/>
  <c r="P303" i="2"/>
  <c r="K287" i="2"/>
  <c r="P287" i="2"/>
  <c r="K307" i="2"/>
  <c r="P307" i="2"/>
  <c r="K301" i="2"/>
  <c r="P301" i="2"/>
  <c r="K41" i="2"/>
  <c r="P41" i="2"/>
  <c r="K350" i="2"/>
  <c r="P350" i="2"/>
  <c r="K220" i="2"/>
  <c r="P220" i="2"/>
  <c r="K246" i="2"/>
  <c r="P246" i="2"/>
  <c r="K369" i="2"/>
  <c r="P369" i="2"/>
  <c r="K225" i="2"/>
  <c r="P225" i="2"/>
  <c r="K19" i="2"/>
  <c r="P19" i="2"/>
  <c r="K73" i="2"/>
  <c r="P73" i="2"/>
  <c r="K264" i="2"/>
  <c r="P264" i="2"/>
  <c r="K154" i="2"/>
  <c r="P154" i="2"/>
  <c r="K14" i="2"/>
  <c r="P14" i="2"/>
  <c r="K240" i="2"/>
  <c r="P240" i="2"/>
  <c r="K266" i="2"/>
  <c r="P266" i="2"/>
  <c r="K18" i="2"/>
  <c r="P18" i="2"/>
  <c r="K245" i="2"/>
  <c r="P245" i="2"/>
  <c r="K218" i="2"/>
  <c r="P218" i="2"/>
  <c r="K57" i="2"/>
  <c r="P57" i="2"/>
  <c r="K321" i="2"/>
  <c r="P321" i="2"/>
  <c r="K202" i="2"/>
  <c r="P202" i="2"/>
  <c r="K34" i="2"/>
  <c r="P34" i="2"/>
  <c r="K83" i="2"/>
  <c r="P83" i="2"/>
  <c r="K158" i="2"/>
  <c r="P158" i="2"/>
  <c r="K258" i="2"/>
  <c r="P258" i="2"/>
  <c r="K117" i="2"/>
  <c r="P117" i="2"/>
  <c r="K148" i="2"/>
  <c r="P148" i="2"/>
  <c r="K185" i="2"/>
  <c r="P185" i="2"/>
  <c r="K304" i="2"/>
  <c r="P304" i="2"/>
  <c r="K50" i="2"/>
  <c r="P50" i="2"/>
  <c r="K31" i="2"/>
  <c r="P31" i="2"/>
  <c r="K54" i="2"/>
  <c r="P54" i="2"/>
  <c r="K375" i="2"/>
  <c r="P375" i="2"/>
  <c r="K280" i="2"/>
  <c r="P280" i="2"/>
  <c r="K203" i="2"/>
  <c r="P203" i="2"/>
  <c r="K306" i="2"/>
  <c r="P306" i="2"/>
  <c r="K29" i="2"/>
  <c r="P29" i="2"/>
  <c r="K279" i="2"/>
  <c r="P279" i="2"/>
  <c r="K58" i="2"/>
  <c r="P58" i="2"/>
  <c r="K373" i="2"/>
  <c r="P373" i="2"/>
  <c r="K379" i="2"/>
  <c r="P379" i="2"/>
  <c r="K227" i="2"/>
  <c r="P227" i="2"/>
  <c r="K213" i="2"/>
  <c r="P213" i="2"/>
  <c r="K239" i="2"/>
  <c r="P239" i="2"/>
  <c r="K144" i="2"/>
  <c r="P144" i="2"/>
  <c r="K371" i="2"/>
  <c r="P371" i="2"/>
  <c r="K336" i="2"/>
  <c r="P336" i="2"/>
  <c r="K119" i="2"/>
  <c r="P119" i="2"/>
  <c r="K298" i="2"/>
  <c r="P298" i="2"/>
  <c r="K157" i="2"/>
  <c r="P157" i="2"/>
  <c r="K248" i="2"/>
  <c r="P248" i="2"/>
  <c r="K308" i="2"/>
  <c r="P308" i="2"/>
  <c r="K230" i="2"/>
  <c r="P230" i="2"/>
  <c r="K51" i="2"/>
  <c r="P51" i="2"/>
  <c r="K294" i="2"/>
  <c r="P294" i="2"/>
  <c r="K272" i="2"/>
  <c r="P272" i="2"/>
  <c r="K300" i="2"/>
  <c r="P300" i="2"/>
  <c r="K323" i="2"/>
  <c r="P323" i="2"/>
  <c r="K326" i="2"/>
  <c r="P326" i="2"/>
  <c r="K49" i="2"/>
  <c r="P49" i="2"/>
  <c r="K121" i="2"/>
  <c r="P121" i="2"/>
  <c r="K253" i="2"/>
  <c r="P253" i="2"/>
  <c r="K376" i="2"/>
  <c r="P376" i="2"/>
  <c r="K137" i="2"/>
  <c r="P137" i="2"/>
  <c r="K281" i="2"/>
  <c r="P281" i="2"/>
  <c r="K99" i="2"/>
  <c r="P99" i="2"/>
  <c r="K22" i="2"/>
  <c r="P22" i="2"/>
  <c r="K262" i="2"/>
  <c r="P262" i="2"/>
  <c r="K282" i="2"/>
  <c r="P282" i="2"/>
  <c r="K354" i="2"/>
  <c r="P354" i="2"/>
  <c r="K63" i="2"/>
  <c r="P63" i="2"/>
  <c r="K112" i="2"/>
  <c r="P112" i="2"/>
  <c r="K362" i="2"/>
  <c r="P362" i="2"/>
  <c r="K267" i="2"/>
  <c r="P267" i="2"/>
  <c r="K345" i="2"/>
  <c r="P345" i="2"/>
  <c r="K310" i="2"/>
  <c r="P310" i="2"/>
  <c r="K349" i="2"/>
  <c r="P349" i="2"/>
  <c r="K214" i="2"/>
  <c r="P214" i="2"/>
  <c r="K10" i="2"/>
  <c r="P10" i="2"/>
  <c r="K320" i="2"/>
  <c r="P320" i="2"/>
  <c r="K69" i="2"/>
  <c r="P69" i="2"/>
  <c r="K98" i="2"/>
  <c r="P98" i="2"/>
  <c r="K361" i="2"/>
  <c r="P361" i="2"/>
  <c r="K133" i="2"/>
  <c r="P133" i="2"/>
  <c r="K135" i="2"/>
  <c r="P135" i="2"/>
  <c r="K366" i="2"/>
  <c r="P366" i="2"/>
  <c r="K33" i="2"/>
  <c r="P33" i="2"/>
  <c r="K81" i="2"/>
  <c r="P81" i="2"/>
  <c r="K70" i="2"/>
  <c r="P70" i="2"/>
  <c r="K360" i="2"/>
  <c r="P360" i="2"/>
  <c r="K344" i="2"/>
  <c r="P344" i="2"/>
  <c r="K184" i="2"/>
  <c r="P184" i="2"/>
  <c r="K62" i="2"/>
  <c r="P62" i="2"/>
  <c r="K219" i="2"/>
  <c r="P219" i="2"/>
  <c r="K377" i="2"/>
  <c r="P377" i="2"/>
  <c r="K90" i="2"/>
  <c r="P90" i="2"/>
  <c r="K131" i="2"/>
  <c r="P131" i="2"/>
  <c r="K374" i="2"/>
  <c r="P374" i="2"/>
  <c r="K275" i="2"/>
  <c r="P275" i="2"/>
  <c r="L380" i="2"/>
  <c r="P380" i="2"/>
  <c r="Q380" i="2" s="1"/>
  <c r="K163" i="2"/>
  <c r="P163" i="2"/>
  <c r="K235" i="2"/>
  <c r="P235" i="2"/>
  <c r="K129" i="2"/>
  <c r="P129" i="2"/>
  <c r="K45" i="2"/>
  <c r="P45" i="2"/>
  <c r="K147" i="2"/>
  <c r="P147" i="2"/>
  <c r="K113" i="2"/>
  <c r="P113" i="2"/>
  <c r="K39" i="2"/>
  <c r="P39" i="2"/>
  <c r="K164" i="2"/>
  <c r="P164" i="2"/>
  <c r="K297" i="2"/>
  <c r="P297" i="2"/>
  <c r="K200" i="2"/>
  <c r="P200" i="2"/>
  <c r="K236" i="2"/>
  <c r="P236" i="2"/>
  <c r="K55" i="2"/>
  <c r="P55" i="2"/>
  <c r="K319" i="2"/>
  <c r="P319" i="2"/>
  <c r="K30" i="2"/>
  <c r="P30" i="2"/>
  <c r="K161" i="2"/>
  <c r="P161" i="2"/>
  <c r="K358" i="2"/>
  <c r="P358" i="2"/>
  <c r="K109" i="2"/>
  <c r="P109" i="2"/>
  <c r="K42" i="2"/>
  <c r="P42" i="2"/>
  <c r="K342" i="2"/>
  <c r="P342" i="2"/>
  <c r="K268" i="2"/>
  <c r="P268" i="2"/>
  <c r="K224" i="2"/>
  <c r="P224" i="2"/>
  <c r="K82" i="2"/>
  <c r="P82" i="2"/>
  <c r="K277" i="2"/>
  <c r="P277" i="2"/>
  <c r="K93" i="2"/>
  <c r="P93" i="2"/>
  <c r="K110" i="2"/>
  <c r="P110" i="2"/>
  <c r="K151" i="2"/>
  <c r="P151" i="2"/>
  <c r="K12" i="2"/>
  <c r="P12" i="2"/>
  <c r="K332" i="2"/>
  <c r="P332" i="2"/>
  <c r="K292" i="2"/>
  <c r="P292" i="2"/>
  <c r="K263" i="2"/>
  <c r="P263" i="2"/>
  <c r="K123" i="2"/>
  <c r="P123" i="2"/>
  <c r="K149" i="2"/>
  <c r="P149" i="2"/>
  <c r="K67" i="2"/>
  <c r="P67" i="2"/>
  <c r="K25" i="2"/>
  <c r="P25" i="2"/>
  <c r="K118" i="2"/>
  <c r="P118" i="2"/>
  <c r="K207" i="2"/>
  <c r="P207" i="2"/>
  <c r="K201" i="2"/>
  <c r="P201" i="2"/>
  <c r="K330" i="2"/>
  <c r="P330" i="2"/>
  <c r="K317" i="2"/>
  <c r="P317" i="2"/>
  <c r="K72" i="2"/>
  <c r="P72" i="2"/>
  <c r="K228" i="2"/>
  <c r="P228" i="2"/>
  <c r="K105" i="2"/>
  <c r="P105" i="2"/>
  <c r="K159" i="2"/>
  <c r="P159" i="2"/>
  <c r="K27" i="2"/>
  <c r="P27" i="2"/>
  <c r="K314" i="2"/>
  <c r="P314" i="2"/>
  <c r="K346" i="2"/>
  <c r="P346" i="2"/>
  <c r="K167" i="2"/>
  <c r="P167" i="2"/>
  <c r="K179" i="2"/>
  <c r="P179" i="2"/>
  <c r="K91" i="2"/>
  <c r="P91" i="2"/>
  <c r="K340" i="2"/>
  <c r="P340" i="2"/>
  <c r="K89" i="2"/>
  <c r="P89" i="2"/>
  <c r="K359" i="2"/>
  <c r="P359" i="2"/>
  <c r="K61" i="2"/>
  <c r="P61" i="2"/>
  <c r="K276" i="2"/>
  <c r="P276" i="2"/>
  <c r="K195" i="2"/>
  <c r="P195" i="2"/>
  <c r="K85" i="2"/>
  <c r="P85" i="2"/>
  <c r="K328" i="2"/>
  <c r="P328" i="2"/>
  <c r="K65" i="2"/>
  <c r="P65" i="2"/>
  <c r="K142" i="2"/>
  <c r="P142" i="2"/>
  <c r="K130" i="2"/>
  <c r="P130" i="2"/>
  <c r="K232" i="2"/>
  <c r="P232" i="2"/>
  <c r="K20" i="2"/>
  <c r="P20" i="2"/>
  <c r="K343" i="2"/>
  <c r="P343" i="2"/>
  <c r="K169" i="2"/>
  <c r="P169" i="2"/>
  <c r="K205" i="2"/>
  <c r="P205" i="2"/>
  <c r="K178" i="2"/>
  <c r="P178" i="2"/>
  <c r="K327" i="2"/>
  <c r="P327" i="2"/>
  <c r="K196" i="2"/>
  <c r="P196" i="2"/>
  <c r="K162" i="2"/>
  <c r="P162" i="2"/>
  <c r="K101" i="2"/>
  <c r="P101" i="2"/>
  <c r="K150" i="2"/>
  <c r="P150" i="2"/>
  <c r="K191" i="2"/>
  <c r="P191" i="2"/>
  <c r="K95" i="2"/>
  <c r="P95" i="2"/>
  <c r="K40" i="2"/>
  <c r="P40" i="2"/>
  <c r="K132" i="2"/>
  <c r="P132" i="2"/>
  <c r="K26" i="2"/>
  <c r="P26" i="2"/>
  <c r="K363" i="2"/>
  <c r="P363" i="2"/>
  <c r="K316" i="2"/>
  <c r="P316" i="2"/>
  <c r="K107" i="2"/>
  <c r="P107" i="2"/>
  <c r="K194" i="2"/>
  <c r="P194" i="2"/>
  <c r="K76" i="2"/>
  <c r="P76" i="2"/>
  <c r="K36" i="2"/>
  <c r="P36" i="2"/>
  <c r="K288" i="2"/>
  <c r="P288" i="2"/>
  <c r="K233" i="2"/>
  <c r="P233" i="2"/>
  <c r="K296" i="2"/>
  <c r="P296" i="2"/>
  <c r="K337" i="2"/>
  <c r="P337" i="2"/>
  <c r="K318" i="2"/>
  <c r="P318" i="2"/>
  <c r="K71" i="2"/>
  <c r="P71" i="2"/>
  <c r="K192" i="2"/>
  <c r="P192" i="2"/>
  <c r="K104" i="2"/>
  <c r="P104" i="2"/>
  <c r="K274" i="2"/>
  <c r="P274" i="2"/>
  <c r="K257" i="2"/>
  <c r="P257" i="2"/>
  <c r="K334" i="2"/>
  <c r="P334" i="2"/>
  <c r="K335" i="2"/>
  <c r="P335" i="2"/>
  <c r="K198" i="2"/>
  <c r="P198" i="2"/>
  <c r="K13" i="2"/>
  <c r="P13" i="2"/>
  <c r="K111" i="2"/>
  <c r="P111" i="2"/>
  <c r="K77" i="2"/>
  <c r="P77" i="2"/>
  <c r="K244" i="2"/>
  <c r="P244" i="2"/>
  <c r="K259" i="2"/>
  <c r="P259" i="2"/>
  <c r="K171" i="2"/>
  <c r="P171" i="2"/>
  <c r="K252" i="2"/>
  <c r="P252" i="2"/>
  <c r="K223" i="2"/>
  <c r="P223" i="2"/>
  <c r="K313" i="2"/>
  <c r="P313" i="2"/>
  <c r="K305" i="2"/>
  <c r="P305" i="2"/>
  <c r="K138" i="2"/>
  <c r="P138" i="2"/>
  <c r="K17" i="2"/>
  <c r="P17" i="2"/>
  <c r="K128" i="2"/>
  <c r="P128" i="2"/>
  <c r="K189" i="2"/>
  <c r="P189" i="2"/>
  <c r="K238" i="2"/>
  <c r="P238" i="2"/>
  <c r="K156" i="2"/>
  <c r="P156" i="2"/>
  <c r="K367" i="2"/>
  <c r="P367" i="2"/>
  <c r="K125" i="2"/>
  <c r="P125" i="2"/>
  <c r="K284" i="2"/>
  <c r="P284" i="2"/>
  <c r="K222" i="2"/>
  <c r="P222" i="2"/>
  <c r="K170" i="2"/>
  <c r="P170" i="2"/>
  <c r="K211" i="2"/>
  <c r="P211" i="2"/>
  <c r="K355" i="2"/>
  <c r="P355" i="2"/>
  <c r="K60" i="2"/>
  <c r="P60" i="2"/>
  <c r="K75" i="2"/>
  <c r="P75" i="2"/>
  <c r="K46" i="2"/>
  <c r="P46" i="2"/>
  <c r="K66" i="2"/>
  <c r="P66" i="2"/>
  <c r="K209" i="2"/>
  <c r="P209" i="2"/>
  <c r="K38" i="2"/>
  <c r="P38" i="2"/>
  <c r="K353" i="2"/>
  <c r="P353" i="2"/>
  <c r="K64" i="2"/>
  <c r="P64" i="2"/>
  <c r="K124" i="2"/>
  <c r="P124" i="2"/>
  <c r="K217" i="2"/>
  <c r="P217" i="2"/>
  <c r="K242" i="2"/>
  <c r="P242" i="2"/>
  <c r="K190" i="2"/>
  <c r="P190" i="2"/>
  <c r="K231" i="2"/>
  <c r="P231" i="2"/>
  <c r="K43" i="2"/>
  <c r="P43" i="2"/>
  <c r="K106" i="2"/>
  <c r="P106" i="2"/>
  <c r="K152" i="2"/>
  <c r="P152" i="2"/>
  <c r="K229" i="2"/>
  <c r="P229" i="2"/>
  <c r="K193" i="2"/>
  <c r="P193" i="2"/>
  <c r="K356" i="2"/>
  <c r="P356" i="2"/>
  <c r="K254" i="2"/>
  <c r="P254" i="2"/>
  <c r="K108" i="2"/>
  <c r="P108" i="2"/>
  <c r="K56" i="2"/>
  <c r="P56" i="2"/>
  <c r="K172" i="2"/>
  <c r="P172" i="2"/>
  <c r="K174" i="2"/>
  <c r="P174" i="2"/>
  <c r="K278" i="2"/>
  <c r="P278" i="2"/>
  <c r="K88" i="2"/>
  <c r="P88" i="2"/>
  <c r="K216" i="2"/>
  <c r="P216" i="2"/>
  <c r="K265" i="2"/>
  <c r="P265" i="2"/>
  <c r="K324" i="2"/>
  <c r="P324" i="2"/>
  <c r="K210" i="2"/>
  <c r="P210" i="2"/>
  <c r="K251" i="2"/>
  <c r="P251" i="2"/>
  <c r="K155" i="2"/>
  <c r="P155" i="2"/>
  <c r="K100" i="2"/>
  <c r="P100" i="2"/>
  <c r="K243" i="2"/>
  <c r="P243" i="2"/>
  <c r="K126" i="2"/>
  <c r="P126" i="2"/>
  <c r="K35" i="2"/>
  <c r="P35" i="2"/>
  <c r="K249" i="2"/>
  <c r="P249" i="2"/>
  <c r="K299" i="2"/>
  <c r="P299" i="2"/>
  <c r="K78" i="2"/>
  <c r="P78" i="2"/>
  <c r="K84" i="2"/>
  <c r="P84" i="2"/>
  <c r="K116" i="2"/>
  <c r="P116" i="2"/>
  <c r="K173" i="2"/>
  <c r="P173" i="2"/>
  <c r="K80" i="2"/>
  <c r="P80" i="2"/>
  <c r="K341" i="2"/>
  <c r="P341" i="2"/>
  <c r="K139" i="2"/>
  <c r="P139" i="2"/>
  <c r="K325" i="2"/>
  <c r="P325" i="2"/>
  <c r="K197" i="2"/>
  <c r="P197" i="2"/>
  <c r="K348" i="2"/>
  <c r="P348" i="2"/>
  <c r="K53" i="2"/>
  <c r="P53" i="2"/>
  <c r="K250" i="2"/>
  <c r="P250" i="2"/>
  <c r="K271" i="2"/>
  <c r="P271" i="2"/>
  <c r="K295" i="2"/>
  <c r="P295" i="2"/>
  <c r="K120" i="2"/>
  <c r="P120" i="2"/>
  <c r="K92" i="2"/>
  <c r="P92" i="2"/>
  <c r="K146" i="2"/>
  <c r="P146" i="2"/>
  <c r="K255" i="2"/>
  <c r="P255" i="2"/>
  <c r="K269" i="2"/>
  <c r="P269" i="2"/>
  <c r="K141" i="2"/>
  <c r="P141" i="2"/>
  <c r="K74" i="2"/>
  <c r="P74" i="2"/>
  <c r="K237" i="2"/>
  <c r="P237" i="2"/>
  <c r="K365" i="2"/>
  <c r="P365" i="2"/>
  <c r="K347" i="2"/>
  <c r="P347" i="2"/>
  <c r="K21" i="2"/>
  <c r="P21" i="2"/>
  <c r="K234" i="2"/>
  <c r="P234" i="2"/>
  <c r="K261" i="2"/>
  <c r="P261" i="2"/>
  <c r="K338" i="2"/>
  <c r="P338" i="2"/>
  <c r="K256" i="2"/>
  <c r="P256" i="2"/>
  <c r="K47" i="2"/>
  <c r="P47" i="2"/>
  <c r="K270" i="2"/>
  <c r="P270" i="2"/>
  <c r="K291" i="2"/>
  <c r="P291" i="2"/>
  <c r="K32" i="2"/>
  <c r="P32" i="2"/>
  <c r="K140" i="2"/>
  <c r="P140" i="2"/>
  <c r="K15" i="2"/>
  <c r="P15" i="2"/>
  <c r="K166" i="2"/>
  <c r="P166" i="2"/>
  <c r="K23" i="2"/>
  <c r="P23" i="2"/>
  <c r="K289" i="2"/>
  <c r="P289" i="2"/>
  <c r="K302" i="2"/>
  <c r="P302" i="2"/>
  <c r="K339" i="2"/>
  <c r="P339" i="2"/>
  <c r="K165" i="2"/>
  <c r="P165" i="2"/>
  <c r="K221" i="2"/>
  <c r="P221" i="2"/>
  <c r="K357" i="2"/>
  <c r="P357" i="2"/>
  <c r="K59" i="2"/>
  <c r="P59" i="2"/>
  <c r="K290" i="2"/>
  <c r="P290" i="2"/>
  <c r="K311" i="2"/>
  <c r="P311" i="2"/>
  <c r="K212" i="2"/>
  <c r="P212" i="2"/>
  <c r="K160" i="2"/>
  <c r="P160" i="2"/>
  <c r="K103" i="2"/>
  <c r="P103" i="2"/>
  <c r="K186" i="2"/>
  <c r="P186" i="2"/>
  <c r="K143" i="2"/>
  <c r="P143" i="2"/>
  <c r="K309" i="2"/>
  <c r="P309" i="2"/>
  <c r="K322" i="2"/>
  <c r="P322" i="2"/>
  <c r="K181" i="2"/>
  <c r="P181" i="2"/>
  <c r="K273" i="2"/>
  <c r="P273" i="2"/>
  <c r="K44" i="2"/>
  <c r="P44" i="2"/>
  <c r="K28" i="2"/>
  <c r="P28" i="2"/>
  <c r="K168" i="2"/>
  <c r="P168" i="2"/>
  <c r="K188" i="2"/>
  <c r="P188" i="2"/>
  <c r="K378" i="2"/>
  <c r="P378" i="2"/>
  <c r="K206" i="2"/>
  <c r="P206" i="2"/>
  <c r="K283" i="2"/>
  <c r="P283" i="2"/>
  <c r="K329" i="2"/>
  <c r="P329" i="2"/>
  <c r="K364" i="2"/>
  <c r="P364" i="2"/>
  <c r="K37" i="2"/>
  <c r="P37" i="2"/>
  <c r="K48" i="2"/>
  <c r="P48" i="2"/>
  <c r="K16" i="2"/>
  <c r="P16" i="2"/>
  <c r="K79" i="2"/>
  <c r="P79" i="2"/>
  <c r="K68" i="2"/>
  <c r="P68" i="2"/>
  <c r="K86" i="2"/>
  <c r="P86" i="2"/>
  <c r="K97" i="2"/>
  <c r="P97" i="2"/>
  <c r="K351" i="2"/>
  <c r="P351" i="2"/>
  <c r="K331" i="2"/>
  <c r="P331" i="2"/>
  <c r="K183" i="2"/>
  <c r="P183" i="2"/>
  <c r="K247" i="2"/>
  <c r="P247" i="2"/>
  <c r="K285" i="2"/>
  <c r="P285" i="2"/>
  <c r="K372" i="2"/>
  <c r="P372" i="2"/>
  <c r="K226" i="2"/>
  <c r="P226" i="2"/>
  <c r="K241" i="2"/>
  <c r="P241" i="2"/>
  <c r="K368" i="2"/>
  <c r="P368" i="2"/>
  <c r="K122" i="2"/>
  <c r="P122" i="2"/>
  <c r="K293" i="2"/>
  <c r="P293" i="2"/>
  <c r="K115" i="2"/>
  <c r="P115" i="2"/>
  <c r="K312" i="2"/>
  <c r="P312" i="2"/>
  <c r="K52" i="2"/>
  <c r="P52" i="2"/>
  <c r="K87" i="2"/>
  <c r="P87" i="2"/>
  <c r="K114" i="2"/>
  <c r="P114" i="2"/>
  <c r="K177" i="2"/>
  <c r="P177" i="2"/>
  <c r="K136" i="2"/>
  <c r="P136" i="2"/>
  <c r="K96" i="2"/>
  <c r="P96" i="2"/>
  <c r="K182" i="2"/>
  <c r="P182" i="2"/>
  <c r="K370" i="2"/>
  <c r="P370" i="2"/>
  <c r="K175" i="2"/>
  <c r="P175" i="2"/>
  <c r="K315" i="2"/>
  <c r="P315" i="2"/>
  <c r="K352" i="2"/>
  <c r="P352" i="2"/>
  <c r="K333" i="2"/>
  <c r="P333" i="2"/>
  <c r="K24" i="2"/>
  <c r="P24" i="2"/>
  <c r="K187" i="2"/>
  <c r="P187" i="2"/>
  <c r="K176" i="2"/>
  <c r="P176" i="2"/>
  <c r="K208" i="2"/>
  <c r="P208" i="2"/>
  <c r="K145" i="2"/>
  <c r="P145" i="2"/>
  <c r="K11" i="2"/>
  <c r="P11" i="2"/>
  <c r="K215" i="2"/>
  <c r="P215" i="2"/>
  <c r="K260" i="2"/>
  <c r="P260" i="2"/>
  <c r="K286" i="2"/>
  <c r="P286" i="2"/>
  <c r="K9" i="2"/>
  <c r="P9" i="2"/>
  <c r="K153" i="2"/>
  <c r="P153" i="2"/>
  <c r="K127" i="2"/>
  <c r="P127" i="2"/>
  <c r="K94" i="2"/>
  <c r="P94" i="2"/>
  <c r="K134" i="2"/>
  <c r="P134" i="2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J5" i="1" l="1"/>
  <c r="N6" i="1" s="1"/>
  <c r="J4" i="1"/>
  <c r="N5" i="1" s="1"/>
  <c r="D1079" i="1"/>
  <c r="F12" i="1"/>
  <c r="N8" i="1" s="1"/>
  <c r="S78" i="3"/>
  <c r="R78" i="3"/>
  <c r="O9" i="1"/>
  <c r="N83" i="3"/>
  <c r="O83" i="3" s="1"/>
  <c r="N95" i="3"/>
  <c r="O95" i="3" s="1"/>
  <c r="N102" i="3"/>
  <c r="O102" i="3" s="1"/>
  <c r="N33" i="3"/>
  <c r="O33" i="3" s="1"/>
  <c r="N21" i="3"/>
  <c r="O21" i="3" s="1"/>
  <c r="N15" i="3"/>
  <c r="O15" i="3" s="1"/>
  <c r="N11" i="3"/>
  <c r="O11" i="3" s="1"/>
  <c r="N54" i="3"/>
  <c r="O54" i="3" s="1"/>
  <c r="N81" i="3"/>
  <c r="O81" i="3" s="1"/>
  <c r="N66" i="3"/>
  <c r="O66" i="3" s="1"/>
  <c r="N63" i="3"/>
  <c r="O63" i="3" s="1"/>
  <c r="N18" i="3"/>
  <c r="O18" i="3" s="1"/>
  <c r="N9" i="3"/>
  <c r="O9" i="3" s="1"/>
  <c r="N41" i="3"/>
  <c r="O41" i="3" s="1"/>
  <c r="N75" i="3"/>
  <c r="O75" i="3" s="1"/>
  <c r="N22" i="3"/>
  <c r="O22" i="3" s="1"/>
  <c r="N92" i="3"/>
  <c r="O92" i="3" s="1"/>
  <c r="N29" i="3"/>
  <c r="O29" i="3" s="1"/>
  <c r="N73" i="3"/>
  <c r="O73" i="3" s="1"/>
  <c r="N69" i="3"/>
  <c r="O69" i="3" s="1"/>
  <c r="N45" i="3"/>
  <c r="O45" i="3" s="1"/>
  <c r="N84" i="3"/>
  <c r="O84" i="3" s="1"/>
  <c r="N26" i="3"/>
  <c r="O26" i="3" s="1"/>
  <c r="N71" i="3"/>
  <c r="O71" i="3" s="1"/>
  <c r="N64" i="3"/>
  <c r="O64" i="3" s="1"/>
  <c r="N31" i="3"/>
  <c r="O31" i="3" s="1"/>
  <c r="N65" i="3"/>
  <c r="O65" i="3" s="1"/>
  <c r="N24" i="3"/>
  <c r="O24" i="3" s="1"/>
  <c r="N14" i="3"/>
  <c r="O14" i="3" s="1"/>
  <c r="N98" i="3"/>
  <c r="O98" i="3" s="1"/>
  <c r="N53" i="3"/>
  <c r="O53" i="3" s="1"/>
  <c r="N97" i="3"/>
  <c r="O97" i="3" s="1"/>
  <c r="N35" i="3"/>
  <c r="O35" i="3" s="1"/>
  <c r="N79" i="3"/>
  <c r="O79" i="3" s="1"/>
  <c r="N51" i="3"/>
  <c r="O51" i="3" s="1"/>
  <c r="N23" i="3"/>
  <c r="O23" i="3" s="1"/>
  <c r="N39" i="3"/>
  <c r="O39" i="3" s="1"/>
  <c r="N30" i="3"/>
  <c r="O30" i="3" s="1"/>
  <c r="N57" i="3"/>
  <c r="O57" i="3" s="1"/>
  <c r="N94" i="3"/>
  <c r="O94" i="3" s="1"/>
  <c r="N34" i="3"/>
  <c r="O34" i="3" s="1"/>
  <c r="N96" i="3"/>
  <c r="O96" i="3" s="1"/>
  <c r="N93" i="3"/>
  <c r="O93" i="3" s="1"/>
  <c r="N67" i="3"/>
  <c r="O67" i="3" s="1"/>
  <c r="N99" i="3"/>
  <c r="O99" i="3" s="1"/>
  <c r="N17" i="3"/>
  <c r="O17" i="3" s="1"/>
  <c r="N103" i="3"/>
  <c r="N40" i="3"/>
  <c r="O40" i="3" s="1"/>
  <c r="N76" i="3"/>
  <c r="O76" i="3" s="1"/>
  <c r="N46" i="3"/>
  <c r="O46" i="3" s="1"/>
  <c r="N28" i="3"/>
  <c r="O28" i="3" s="1"/>
  <c r="N25" i="3"/>
  <c r="O25" i="3" s="1"/>
  <c r="N101" i="3"/>
  <c r="O101" i="3" s="1"/>
  <c r="N55" i="3"/>
  <c r="O55" i="3" s="1"/>
  <c r="N43" i="3"/>
  <c r="O43" i="3" s="1"/>
  <c r="N80" i="3"/>
  <c r="O80" i="3" s="1"/>
  <c r="N88" i="3"/>
  <c r="O88" i="3" s="1"/>
  <c r="N36" i="3"/>
  <c r="O36" i="3" s="1"/>
  <c r="N77" i="3"/>
  <c r="O77" i="3" s="1"/>
  <c r="N59" i="3"/>
  <c r="O59" i="3" s="1"/>
  <c r="N27" i="3"/>
  <c r="O27" i="3" s="1"/>
  <c r="N47" i="3"/>
  <c r="O47" i="3" s="1"/>
  <c r="N89" i="3"/>
  <c r="O89" i="3" s="1"/>
  <c r="N72" i="3"/>
  <c r="O72" i="3" s="1"/>
  <c r="N13" i="3"/>
  <c r="O13" i="3" s="1"/>
  <c r="N19" i="3"/>
  <c r="O19" i="3" s="1"/>
  <c r="N32" i="3"/>
  <c r="O32" i="3" s="1"/>
  <c r="N70" i="3"/>
  <c r="O70" i="3" s="1"/>
  <c r="N68" i="3"/>
  <c r="O68" i="3" s="1"/>
  <c r="N91" i="3"/>
  <c r="O91" i="3" s="1"/>
  <c r="N58" i="3"/>
  <c r="O58" i="3" s="1"/>
  <c r="N60" i="3"/>
  <c r="O60" i="3" s="1"/>
  <c r="N12" i="3"/>
  <c r="O12" i="3" s="1"/>
  <c r="N62" i="3"/>
  <c r="O62" i="3" s="1"/>
  <c r="N20" i="3"/>
  <c r="O20" i="3" s="1"/>
  <c r="N86" i="3"/>
  <c r="O86" i="3" s="1"/>
  <c r="N49" i="3"/>
  <c r="O49" i="3" s="1"/>
  <c r="N100" i="3"/>
  <c r="O100" i="3" s="1"/>
  <c r="N90" i="3"/>
  <c r="O90" i="3" s="1"/>
  <c r="N44" i="3"/>
  <c r="O44" i="3" s="1"/>
  <c r="N74" i="3"/>
  <c r="O74" i="3" s="1"/>
  <c r="N16" i="3"/>
  <c r="O16" i="3" s="1"/>
  <c r="N82" i="3"/>
  <c r="O82" i="3" s="1"/>
  <c r="N10" i="3"/>
  <c r="O10" i="3" s="1"/>
  <c r="N38" i="3"/>
  <c r="O38" i="3" s="1"/>
  <c r="N87" i="3"/>
  <c r="O87" i="3" s="1"/>
  <c r="N56" i="3"/>
  <c r="O56" i="3" s="1"/>
  <c r="N48" i="3"/>
  <c r="O48" i="3" s="1"/>
  <c r="N61" i="3"/>
  <c r="O61" i="3" s="1"/>
  <c r="N37" i="3"/>
  <c r="O37" i="3" s="1"/>
  <c r="N52" i="3"/>
  <c r="O52" i="3" s="1"/>
  <c r="N85" i="3"/>
  <c r="O85" i="3" s="1"/>
  <c r="N50" i="3"/>
  <c r="O50" i="3" s="1"/>
  <c r="N42" i="3"/>
  <c r="O42" i="3" s="1"/>
  <c r="O14" i="2"/>
  <c r="Q14" i="2"/>
  <c r="R14" i="2" s="1"/>
  <c r="V14" i="2" s="1"/>
  <c r="Q187" i="2"/>
  <c r="R187" i="2" s="1"/>
  <c r="V187" i="2" s="1"/>
  <c r="Q226" i="2"/>
  <c r="R226" i="2" s="1"/>
  <c r="V226" i="2" s="1"/>
  <c r="Q168" i="2"/>
  <c r="R168" i="2" s="1"/>
  <c r="V168" i="2" s="1"/>
  <c r="Q160" i="2"/>
  <c r="R160" i="2" s="1"/>
  <c r="V160" i="2" s="1"/>
  <c r="Q338" i="2"/>
  <c r="R338" i="2" s="1"/>
  <c r="V338" i="2" s="1"/>
  <c r="Q325" i="2"/>
  <c r="R325" i="2" s="1"/>
  <c r="V325" i="2" s="1"/>
  <c r="Q152" i="2"/>
  <c r="R152" i="2" s="1"/>
  <c r="V152" i="2" s="1"/>
  <c r="Q284" i="2"/>
  <c r="R284" i="2" s="1"/>
  <c r="V284" i="2" s="1"/>
  <c r="Q313" i="2"/>
  <c r="R313" i="2" s="1"/>
  <c r="V313" i="2" s="1"/>
  <c r="Q233" i="2"/>
  <c r="R233" i="2" s="1"/>
  <c r="V233" i="2" s="1"/>
  <c r="Q276" i="2"/>
  <c r="R276" i="2" s="1"/>
  <c r="V276" i="2" s="1"/>
  <c r="Q25" i="2"/>
  <c r="R25" i="2" s="1"/>
  <c r="V25" i="2" s="1"/>
  <c r="Q350" i="2"/>
  <c r="R350" i="2" s="1"/>
  <c r="V350" i="2" s="1"/>
  <c r="Q16" i="2"/>
  <c r="R16" i="2" s="1"/>
  <c r="V16" i="2" s="1"/>
  <c r="Q261" i="2"/>
  <c r="R261" i="2" s="1"/>
  <c r="V261" i="2" s="1"/>
  <c r="Q126" i="2"/>
  <c r="R126" i="2" s="1"/>
  <c r="V126" i="2" s="1"/>
  <c r="Q209" i="2"/>
  <c r="R209" i="2" s="1"/>
  <c r="V209" i="2" s="1"/>
  <c r="Q223" i="2"/>
  <c r="R223" i="2" s="1"/>
  <c r="V223" i="2" s="1"/>
  <c r="Q343" i="2"/>
  <c r="R343" i="2" s="1"/>
  <c r="V343" i="2" s="1"/>
  <c r="Q159" i="2"/>
  <c r="R159" i="2" s="1"/>
  <c r="V159" i="2" s="1"/>
  <c r="Q41" i="2"/>
  <c r="R41" i="2" s="1"/>
  <c r="V41" i="2" s="1"/>
  <c r="Q9" i="2"/>
  <c r="R9" i="2" s="1"/>
  <c r="Q333" i="2"/>
  <c r="R333" i="2" s="1"/>
  <c r="V333" i="2" s="1"/>
  <c r="Q87" i="2"/>
  <c r="R87" i="2" s="1"/>
  <c r="V87" i="2" s="1"/>
  <c r="Q285" i="2"/>
  <c r="R285" i="2" s="1"/>
  <c r="V285" i="2" s="1"/>
  <c r="Q48" i="2"/>
  <c r="R48" i="2" s="1"/>
  <c r="V48" i="2" s="1"/>
  <c r="Q44" i="2"/>
  <c r="R44" i="2" s="1"/>
  <c r="V44" i="2" s="1"/>
  <c r="Q311" i="2"/>
  <c r="R311" i="2" s="1"/>
  <c r="V311" i="2" s="1"/>
  <c r="Q166" i="2"/>
  <c r="R166" i="2" s="1"/>
  <c r="V166" i="2" s="1"/>
  <c r="Q234" i="2"/>
  <c r="R234" i="2" s="1"/>
  <c r="V234" i="2" s="1"/>
  <c r="Q92" i="2"/>
  <c r="R92" i="2" s="1"/>
  <c r="V92" i="2" s="1"/>
  <c r="Q341" i="2"/>
  <c r="R341" i="2" s="1"/>
  <c r="V341" i="2" s="1"/>
  <c r="Q243" i="2"/>
  <c r="R243" i="2" s="1"/>
  <c r="V243" i="2" s="1"/>
  <c r="Q174" i="2"/>
  <c r="R174" i="2" s="1"/>
  <c r="V174" i="2" s="1"/>
  <c r="Q43" i="2"/>
  <c r="R43" i="2" s="1"/>
  <c r="V43" i="2" s="1"/>
  <c r="Q66" i="2"/>
  <c r="R66" i="2" s="1"/>
  <c r="V66" i="2" s="1"/>
  <c r="Q367" i="2"/>
  <c r="R367" i="2" s="1"/>
  <c r="V367" i="2" s="1"/>
  <c r="Q252" i="2"/>
  <c r="R252" i="2" s="1"/>
  <c r="V252" i="2" s="1"/>
  <c r="Q257" i="2"/>
  <c r="R257" i="2" s="1"/>
  <c r="V257" i="2" s="1"/>
  <c r="Q36" i="2"/>
  <c r="R36" i="2" s="1"/>
  <c r="V36" i="2" s="1"/>
  <c r="Q191" i="2"/>
  <c r="R191" i="2" s="1"/>
  <c r="V191" i="2" s="1"/>
  <c r="Q20" i="2"/>
  <c r="R20" i="2" s="1"/>
  <c r="V20" i="2" s="1"/>
  <c r="Q359" i="2"/>
  <c r="R359" i="2" s="1"/>
  <c r="V359" i="2" s="1"/>
  <c r="Q105" i="2"/>
  <c r="R105" i="2" s="1"/>
  <c r="V105" i="2" s="1"/>
  <c r="Q149" i="2"/>
  <c r="R149" i="2" s="1"/>
  <c r="V149" i="2" s="1"/>
  <c r="Q82" i="2"/>
  <c r="R82" i="2" s="1"/>
  <c r="V82" i="2" s="1"/>
  <c r="Q55" i="2"/>
  <c r="R55" i="2" s="1"/>
  <c r="V55" i="2" s="1"/>
  <c r="Q235" i="2"/>
  <c r="R235" i="2" s="1"/>
  <c r="V235" i="2" s="1"/>
  <c r="Q184" i="2"/>
  <c r="R184" i="2" s="1"/>
  <c r="V184" i="2" s="1"/>
  <c r="Q98" i="2"/>
  <c r="R98" i="2" s="1"/>
  <c r="V98" i="2" s="1"/>
  <c r="Q112" i="2"/>
  <c r="R112" i="2" s="1"/>
  <c r="V112" i="2" s="1"/>
  <c r="Q253" i="2"/>
  <c r="R253" i="2" s="1"/>
  <c r="V253" i="2" s="1"/>
  <c r="Q308" i="2"/>
  <c r="R308" i="2" s="1"/>
  <c r="V308" i="2" s="1"/>
  <c r="Q227" i="2"/>
  <c r="R227" i="2" s="1"/>
  <c r="V227" i="2" s="1"/>
  <c r="Q54" i="2"/>
  <c r="R54" i="2" s="1"/>
  <c r="V54" i="2" s="1"/>
  <c r="Q34" i="2"/>
  <c r="R34" i="2" s="1"/>
  <c r="V34" i="2" s="1"/>
  <c r="Q154" i="2"/>
  <c r="R154" i="2" s="1"/>
  <c r="V154" i="2" s="1"/>
  <c r="Q301" i="2"/>
  <c r="R301" i="2" s="1"/>
  <c r="V301" i="2" s="1"/>
  <c r="Q230" i="2"/>
  <c r="R230" i="2" s="1"/>
  <c r="V230" i="2" s="1"/>
  <c r="Q133" i="2"/>
  <c r="R133" i="2" s="1"/>
  <c r="V133" i="2" s="1"/>
  <c r="Q153" i="2"/>
  <c r="R153" i="2" s="1"/>
  <c r="V153" i="2" s="1"/>
  <c r="Q212" i="2"/>
  <c r="R212" i="2" s="1"/>
  <c r="V212" i="2" s="1"/>
  <c r="Q278" i="2"/>
  <c r="R278" i="2" s="1"/>
  <c r="V278" i="2" s="1"/>
  <c r="Q288" i="2"/>
  <c r="R288" i="2" s="1"/>
  <c r="V288" i="2" s="1"/>
  <c r="Q375" i="2"/>
  <c r="R375" i="2" s="1"/>
  <c r="V375" i="2" s="1"/>
  <c r="Q286" i="2"/>
  <c r="R286" i="2" s="1"/>
  <c r="V286" i="2" s="1"/>
  <c r="Q352" i="2"/>
  <c r="R352" i="2" s="1"/>
  <c r="V352" i="2" s="1"/>
  <c r="Q52" i="2"/>
  <c r="R52" i="2" s="1"/>
  <c r="V52" i="2" s="1"/>
  <c r="Q247" i="2"/>
  <c r="R247" i="2" s="1"/>
  <c r="V247" i="2" s="1"/>
  <c r="Q37" i="2"/>
  <c r="R37" i="2" s="1"/>
  <c r="V37" i="2" s="1"/>
  <c r="Q273" i="2"/>
  <c r="R273" i="2" s="1"/>
  <c r="V273" i="2" s="1"/>
  <c r="Q290" i="2"/>
  <c r="R290" i="2" s="1"/>
  <c r="V290" i="2" s="1"/>
  <c r="Q15" i="2"/>
  <c r="R15" i="2" s="1"/>
  <c r="V15" i="2" s="1"/>
  <c r="Q21" i="2"/>
  <c r="R21" i="2" s="1"/>
  <c r="V21" i="2" s="1"/>
  <c r="Q120" i="2"/>
  <c r="R120" i="2" s="1"/>
  <c r="V120" i="2" s="1"/>
  <c r="Q80" i="2"/>
  <c r="R80" i="2" s="1"/>
  <c r="V80" i="2" s="1"/>
  <c r="Q100" i="2"/>
  <c r="R100" i="2" s="1"/>
  <c r="V100" i="2" s="1"/>
  <c r="Q172" i="2"/>
  <c r="R172" i="2" s="1"/>
  <c r="V172" i="2" s="1"/>
  <c r="Q231" i="2"/>
  <c r="R231" i="2" s="1"/>
  <c r="V231" i="2" s="1"/>
  <c r="Q46" i="2"/>
  <c r="R46" i="2" s="1"/>
  <c r="V46" i="2" s="1"/>
  <c r="Q156" i="2"/>
  <c r="R156" i="2" s="1"/>
  <c r="V156" i="2" s="1"/>
  <c r="Q171" i="2"/>
  <c r="R171" i="2" s="1"/>
  <c r="V171" i="2" s="1"/>
  <c r="Q274" i="2"/>
  <c r="R274" i="2" s="1"/>
  <c r="V274" i="2" s="1"/>
  <c r="Q76" i="2"/>
  <c r="R76" i="2" s="1"/>
  <c r="V76" i="2" s="1"/>
  <c r="Q150" i="2"/>
  <c r="R150" i="2" s="1"/>
  <c r="V150" i="2" s="1"/>
  <c r="Q232" i="2"/>
  <c r="R232" i="2" s="1"/>
  <c r="V232" i="2" s="1"/>
  <c r="Q89" i="2"/>
  <c r="R89" i="2" s="1"/>
  <c r="V89" i="2" s="1"/>
  <c r="Q228" i="2"/>
  <c r="R228" i="2" s="1"/>
  <c r="V228" i="2" s="1"/>
  <c r="Q123" i="2"/>
  <c r="R123" i="2" s="1"/>
  <c r="V123" i="2" s="1"/>
  <c r="Q224" i="2"/>
  <c r="R224" i="2" s="1"/>
  <c r="V224" i="2" s="1"/>
  <c r="Q236" i="2"/>
  <c r="R236" i="2" s="1"/>
  <c r="V236" i="2" s="1"/>
  <c r="Q163" i="2"/>
  <c r="R163" i="2" s="1"/>
  <c r="V163" i="2" s="1"/>
  <c r="Q344" i="2"/>
  <c r="R344" i="2" s="1"/>
  <c r="V344" i="2" s="1"/>
  <c r="Q69" i="2"/>
  <c r="R69" i="2" s="1"/>
  <c r="V69" i="2" s="1"/>
  <c r="Q63" i="2"/>
  <c r="R63" i="2" s="1"/>
  <c r="V63" i="2" s="1"/>
  <c r="Q121" i="2"/>
  <c r="R121" i="2" s="1"/>
  <c r="V121" i="2" s="1"/>
  <c r="Q248" i="2"/>
  <c r="R248" i="2" s="1"/>
  <c r="V248" i="2" s="1"/>
  <c r="Q379" i="2"/>
  <c r="R379" i="2" s="1"/>
  <c r="V379" i="2" s="1"/>
  <c r="Q31" i="2"/>
  <c r="R31" i="2" s="1"/>
  <c r="V31" i="2" s="1"/>
  <c r="Q202" i="2"/>
  <c r="R202" i="2" s="1"/>
  <c r="V202" i="2" s="1"/>
  <c r="Q264" i="2"/>
  <c r="R264" i="2" s="1"/>
  <c r="V264" i="2" s="1"/>
  <c r="Q307" i="2"/>
  <c r="R307" i="2" s="1"/>
  <c r="V307" i="2" s="1"/>
  <c r="Q219" i="2"/>
  <c r="R219" i="2" s="1"/>
  <c r="V219" i="2" s="1"/>
  <c r="Q139" i="2"/>
  <c r="R139" i="2" s="1"/>
  <c r="V139" i="2" s="1"/>
  <c r="Q376" i="2"/>
  <c r="R376" i="2" s="1"/>
  <c r="V376" i="2" s="1"/>
  <c r="Q137" i="2"/>
  <c r="R137" i="2" s="1"/>
  <c r="V137" i="2" s="1"/>
  <c r="Q23" i="2"/>
  <c r="R23" i="2" s="1"/>
  <c r="V23" i="2" s="1"/>
  <c r="Q334" i="2"/>
  <c r="R334" i="2" s="1"/>
  <c r="V334" i="2" s="1"/>
  <c r="Q83" i="2"/>
  <c r="R83" i="2" s="1"/>
  <c r="V83" i="2" s="1"/>
  <c r="Q260" i="2"/>
  <c r="R260" i="2" s="1"/>
  <c r="V260" i="2" s="1"/>
  <c r="Q315" i="2"/>
  <c r="R315" i="2" s="1"/>
  <c r="V315" i="2" s="1"/>
  <c r="Q312" i="2"/>
  <c r="R312" i="2" s="1"/>
  <c r="V312" i="2" s="1"/>
  <c r="Q183" i="2"/>
  <c r="R183" i="2" s="1"/>
  <c r="V183" i="2" s="1"/>
  <c r="Q364" i="2"/>
  <c r="R364" i="2" s="1"/>
  <c r="V364" i="2" s="1"/>
  <c r="Q181" i="2"/>
  <c r="R181" i="2" s="1"/>
  <c r="V181" i="2" s="1"/>
  <c r="Q59" i="2"/>
  <c r="R59" i="2" s="1"/>
  <c r="V59" i="2" s="1"/>
  <c r="Q140" i="2"/>
  <c r="R140" i="2" s="1"/>
  <c r="V140" i="2" s="1"/>
  <c r="Q347" i="2"/>
  <c r="R347" i="2" s="1"/>
  <c r="V347" i="2" s="1"/>
  <c r="Q295" i="2"/>
  <c r="R295" i="2" s="1"/>
  <c r="V295" i="2" s="1"/>
  <c r="Q173" i="2"/>
  <c r="R173" i="2" s="1"/>
  <c r="V173" i="2" s="1"/>
  <c r="Q155" i="2"/>
  <c r="R155" i="2" s="1"/>
  <c r="V155" i="2" s="1"/>
  <c r="Q56" i="2"/>
  <c r="R56" i="2" s="1"/>
  <c r="V56" i="2" s="1"/>
  <c r="Q190" i="2"/>
  <c r="R190" i="2" s="1"/>
  <c r="V190" i="2" s="1"/>
  <c r="Q75" i="2"/>
  <c r="R75" i="2" s="1"/>
  <c r="V75" i="2" s="1"/>
  <c r="Q238" i="2"/>
  <c r="R238" i="2" s="1"/>
  <c r="V238" i="2" s="1"/>
  <c r="Q259" i="2"/>
  <c r="R259" i="2" s="1"/>
  <c r="V259" i="2" s="1"/>
  <c r="Q104" i="2"/>
  <c r="R104" i="2" s="1"/>
  <c r="V104" i="2" s="1"/>
  <c r="Q194" i="2"/>
  <c r="R194" i="2" s="1"/>
  <c r="V194" i="2" s="1"/>
  <c r="Q101" i="2"/>
  <c r="R101" i="2" s="1"/>
  <c r="V101" i="2" s="1"/>
  <c r="Q130" i="2"/>
  <c r="R130" i="2" s="1"/>
  <c r="V130" i="2" s="1"/>
  <c r="Q340" i="2"/>
  <c r="R340" i="2" s="1"/>
  <c r="V340" i="2" s="1"/>
  <c r="Q72" i="2"/>
  <c r="R72" i="2" s="1"/>
  <c r="V72" i="2" s="1"/>
  <c r="Q263" i="2"/>
  <c r="R263" i="2" s="1"/>
  <c r="V263" i="2" s="1"/>
  <c r="Q268" i="2"/>
  <c r="R268" i="2" s="1"/>
  <c r="V268" i="2" s="1"/>
  <c r="Q200" i="2"/>
  <c r="R200" i="2" s="1"/>
  <c r="V200" i="2" s="1"/>
  <c r="Q360" i="2"/>
  <c r="R360" i="2" s="1"/>
  <c r="V360" i="2" s="1"/>
  <c r="Q320" i="2"/>
  <c r="R320" i="2" s="1"/>
  <c r="V320" i="2" s="1"/>
  <c r="Q354" i="2"/>
  <c r="R354" i="2" s="1"/>
  <c r="V354" i="2" s="1"/>
  <c r="Q49" i="2"/>
  <c r="R49" i="2" s="1"/>
  <c r="V49" i="2" s="1"/>
  <c r="Q157" i="2"/>
  <c r="R157" i="2" s="1"/>
  <c r="V157" i="2" s="1"/>
  <c r="Q373" i="2"/>
  <c r="R373" i="2" s="1"/>
  <c r="V373" i="2" s="1"/>
  <c r="Q50" i="2"/>
  <c r="R50" i="2" s="1"/>
  <c r="V50" i="2" s="1"/>
  <c r="Q321" i="2"/>
  <c r="R321" i="2" s="1"/>
  <c r="V321" i="2" s="1"/>
  <c r="Q73" i="2"/>
  <c r="R73" i="2" s="1"/>
  <c r="V73" i="2" s="1"/>
  <c r="Q287" i="2"/>
  <c r="R287" i="2" s="1"/>
  <c r="V287" i="2" s="1"/>
  <c r="Q127" i="2"/>
  <c r="R127" i="2" s="1"/>
  <c r="V127" i="2" s="1"/>
  <c r="Q177" i="2"/>
  <c r="R177" i="2" s="1"/>
  <c r="V177" i="2" s="1"/>
  <c r="Q79" i="2"/>
  <c r="R79" i="2" s="1"/>
  <c r="V79" i="2" s="1"/>
  <c r="Q289" i="2"/>
  <c r="R289" i="2" s="1"/>
  <c r="V289" i="2" s="1"/>
  <c r="Q255" i="2"/>
  <c r="R255" i="2" s="1"/>
  <c r="V255" i="2" s="1"/>
  <c r="Q35" i="2"/>
  <c r="R35" i="2" s="1"/>
  <c r="V35" i="2" s="1"/>
  <c r="Q38" i="2"/>
  <c r="R38" i="2" s="1"/>
  <c r="V38" i="2" s="1"/>
  <c r="Q335" i="2"/>
  <c r="R335" i="2" s="1"/>
  <c r="V335" i="2" s="1"/>
  <c r="Q40" i="2"/>
  <c r="R40" i="2" s="1"/>
  <c r="V40" i="2" s="1"/>
  <c r="Q169" i="2"/>
  <c r="R169" i="2" s="1"/>
  <c r="V169" i="2" s="1"/>
  <c r="Q27" i="2"/>
  <c r="R27" i="2" s="1"/>
  <c r="V27" i="2" s="1"/>
  <c r="Q240" i="2"/>
  <c r="R240" i="2" s="1"/>
  <c r="V240" i="2" s="1"/>
  <c r="Q24" i="2"/>
  <c r="R24" i="2" s="1"/>
  <c r="V24" i="2" s="1"/>
  <c r="Q28" i="2"/>
  <c r="R28" i="2" s="1"/>
  <c r="V28" i="2" s="1"/>
  <c r="Q146" i="2"/>
  <c r="R146" i="2" s="1"/>
  <c r="V146" i="2" s="1"/>
  <c r="Q106" i="2"/>
  <c r="R106" i="2" s="1"/>
  <c r="V106" i="2" s="1"/>
  <c r="Q125" i="2"/>
  <c r="R125" i="2" s="1"/>
  <c r="V125" i="2" s="1"/>
  <c r="Q95" i="2"/>
  <c r="R95" i="2" s="1"/>
  <c r="V95" i="2" s="1"/>
  <c r="Q61" i="2"/>
  <c r="R61" i="2" s="1"/>
  <c r="V61" i="2" s="1"/>
  <c r="Q213" i="2"/>
  <c r="R213" i="2" s="1"/>
  <c r="V213" i="2" s="1"/>
  <c r="Q280" i="2"/>
  <c r="R280" i="2" s="1"/>
  <c r="V280" i="2" s="1"/>
  <c r="Q372" i="2"/>
  <c r="R372" i="2" s="1"/>
  <c r="V372" i="2" s="1"/>
  <c r="Q362" i="2"/>
  <c r="R362" i="2" s="1"/>
  <c r="V362" i="2" s="1"/>
  <c r="Q215" i="2"/>
  <c r="R215" i="2" s="1"/>
  <c r="V215" i="2" s="1"/>
  <c r="Q175" i="2"/>
  <c r="R175" i="2" s="1"/>
  <c r="V175" i="2" s="1"/>
  <c r="Q115" i="2"/>
  <c r="R115" i="2" s="1"/>
  <c r="V115" i="2" s="1"/>
  <c r="Q331" i="2"/>
  <c r="R331" i="2" s="1"/>
  <c r="V331" i="2" s="1"/>
  <c r="Q329" i="2"/>
  <c r="R329" i="2" s="1"/>
  <c r="V329" i="2" s="1"/>
  <c r="Q322" i="2"/>
  <c r="R322" i="2" s="1"/>
  <c r="V322" i="2" s="1"/>
  <c r="Q357" i="2"/>
  <c r="R357" i="2" s="1"/>
  <c r="V357" i="2" s="1"/>
  <c r="Q32" i="2"/>
  <c r="R32" i="2" s="1"/>
  <c r="V32" i="2" s="1"/>
  <c r="Q365" i="2"/>
  <c r="R365" i="2" s="1"/>
  <c r="V365" i="2" s="1"/>
  <c r="Q271" i="2"/>
  <c r="R271" i="2" s="1"/>
  <c r="V271" i="2" s="1"/>
  <c r="Q116" i="2"/>
  <c r="R116" i="2" s="1"/>
  <c r="V116" i="2" s="1"/>
  <c r="Q251" i="2"/>
  <c r="R251" i="2" s="1"/>
  <c r="V251" i="2" s="1"/>
  <c r="Q108" i="2"/>
  <c r="R108" i="2" s="1"/>
  <c r="V108" i="2" s="1"/>
  <c r="Q242" i="2"/>
  <c r="R242" i="2" s="1"/>
  <c r="V242" i="2" s="1"/>
  <c r="Q60" i="2"/>
  <c r="R60" i="2" s="1"/>
  <c r="V60" i="2" s="1"/>
  <c r="Q189" i="2"/>
  <c r="R189" i="2" s="1"/>
  <c r="V189" i="2" s="1"/>
  <c r="Q244" i="2"/>
  <c r="R244" i="2" s="1"/>
  <c r="V244" i="2" s="1"/>
  <c r="Q192" i="2"/>
  <c r="R192" i="2" s="1"/>
  <c r="V192" i="2" s="1"/>
  <c r="Q107" i="2"/>
  <c r="R107" i="2" s="1"/>
  <c r="V107" i="2" s="1"/>
  <c r="Q162" i="2"/>
  <c r="R162" i="2" s="1"/>
  <c r="V162" i="2" s="1"/>
  <c r="Q142" i="2"/>
  <c r="R142" i="2" s="1"/>
  <c r="V142" i="2" s="1"/>
  <c r="Q91" i="2"/>
  <c r="R91" i="2" s="1"/>
  <c r="V91" i="2" s="1"/>
  <c r="Q317" i="2"/>
  <c r="R317" i="2" s="1"/>
  <c r="V317" i="2" s="1"/>
  <c r="Q292" i="2"/>
  <c r="R292" i="2" s="1"/>
  <c r="V292" i="2" s="1"/>
  <c r="Q342" i="2"/>
  <c r="R342" i="2" s="1"/>
  <c r="V342" i="2" s="1"/>
  <c r="Q297" i="2"/>
  <c r="R297" i="2" s="1"/>
  <c r="V297" i="2" s="1"/>
  <c r="Q275" i="2"/>
  <c r="R275" i="2" s="1"/>
  <c r="V275" i="2" s="1"/>
  <c r="Q70" i="2"/>
  <c r="R70" i="2" s="1"/>
  <c r="V70" i="2" s="1"/>
  <c r="Q10" i="2"/>
  <c r="R10" i="2" s="1"/>
  <c r="V10" i="2" s="1"/>
  <c r="Q282" i="2"/>
  <c r="R282" i="2" s="1"/>
  <c r="V282" i="2" s="1"/>
  <c r="Q326" i="2"/>
  <c r="R326" i="2" s="1"/>
  <c r="V326" i="2" s="1"/>
  <c r="Q298" i="2"/>
  <c r="R298" i="2" s="1"/>
  <c r="V298" i="2" s="1"/>
  <c r="Q58" i="2"/>
  <c r="R58" i="2" s="1"/>
  <c r="V58" i="2" s="1"/>
  <c r="Q304" i="2"/>
  <c r="R304" i="2" s="1"/>
  <c r="V304" i="2" s="1"/>
  <c r="Q57" i="2"/>
  <c r="R57" i="2" s="1"/>
  <c r="V57" i="2" s="1"/>
  <c r="Q19" i="2"/>
  <c r="R19" i="2" s="1"/>
  <c r="V19" i="2" s="1"/>
  <c r="Q303" i="2"/>
  <c r="R303" i="2" s="1"/>
  <c r="V303" i="2" s="1"/>
  <c r="Q88" i="2"/>
  <c r="R88" i="2" s="1"/>
  <c r="V88" i="2" s="1"/>
  <c r="Q158" i="2"/>
  <c r="R158" i="2" s="1"/>
  <c r="V158" i="2" s="1"/>
  <c r="Q114" i="2"/>
  <c r="R114" i="2" s="1"/>
  <c r="V114" i="2" s="1"/>
  <c r="Q361" i="2"/>
  <c r="R361" i="2" s="1"/>
  <c r="V361" i="2" s="1"/>
  <c r="Q51" i="2"/>
  <c r="R51" i="2" s="1"/>
  <c r="V51" i="2" s="1"/>
  <c r="Q319" i="2"/>
  <c r="R319" i="2" s="1"/>
  <c r="V319" i="2" s="1"/>
  <c r="Q11" i="2"/>
  <c r="R11" i="2" s="1"/>
  <c r="V11" i="2" s="1"/>
  <c r="Q370" i="2"/>
  <c r="R370" i="2" s="1"/>
  <c r="V370" i="2" s="1"/>
  <c r="Q293" i="2"/>
  <c r="R293" i="2" s="1"/>
  <c r="V293" i="2" s="1"/>
  <c r="Q351" i="2"/>
  <c r="R351" i="2" s="1"/>
  <c r="V351" i="2" s="1"/>
  <c r="Q283" i="2"/>
  <c r="R283" i="2" s="1"/>
  <c r="V283" i="2" s="1"/>
  <c r="Q309" i="2"/>
  <c r="R309" i="2" s="1"/>
  <c r="V309" i="2" s="1"/>
  <c r="Q221" i="2"/>
  <c r="R221" i="2" s="1"/>
  <c r="V221" i="2" s="1"/>
  <c r="Q291" i="2"/>
  <c r="R291" i="2" s="1"/>
  <c r="V291" i="2" s="1"/>
  <c r="Q237" i="2"/>
  <c r="R237" i="2" s="1"/>
  <c r="V237" i="2" s="1"/>
  <c r="Q250" i="2"/>
  <c r="R250" i="2" s="1"/>
  <c r="V250" i="2" s="1"/>
  <c r="Q84" i="2"/>
  <c r="R84" i="2" s="1"/>
  <c r="V84" i="2" s="1"/>
  <c r="Q210" i="2"/>
  <c r="R210" i="2" s="1"/>
  <c r="V210" i="2" s="1"/>
  <c r="Q254" i="2"/>
  <c r="R254" i="2" s="1"/>
  <c r="V254" i="2" s="1"/>
  <c r="Q217" i="2"/>
  <c r="R217" i="2" s="1"/>
  <c r="V217" i="2" s="1"/>
  <c r="Q355" i="2"/>
  <c r="R355" i="2" s="1"/>
  <c r="V355" i="2" s="1"/>
  <c r="Q128" i="2"/>
  <c r="R128" i="2" s="1"/>
  <c r="V128" i="2" s="1"/>
  <c r="Q77" i="2"/>
  <c r="R77" i="2" s="1"/>
  <c r="V77" i="2" s="1"/>
  <c r="Q71" i="2"/>
  <c r="R71" i="2" s="1"/>
  <c r="V71" i="2" s="1"/>
  <c r="Q316" i="2"/>
  <c r="R316" i="2" s="1"/>
  <c r="V316" i="2" s="1"/>
  <c r="Q196" i="2"/>
  <c r="R196" i="2" s="1"/>
  <c r="V196" i="2" s="1"/>
  <c r="Q65" i="2"/>
  <c r="R65" i="2" s="1"/>
  <c r="V65" i="2" s="1"/>
  <c r="Q179" i="2"/>
  <c r="R179" i="2" s="1"/>
  <c r="V179" i="2" s="1"/>
  <c r="Q330" i="2"/>
  <c r="R330" i="2" s="1"/>
  <c r="V330" i="2" s="1"/>
  <c r="Q332" i="2"/>
  <c r="R332" i="2" s="1"/>
  <c r="V332" i="2" s="1"/>
  <c r="Q42" i="2"/>
  <c r="R42" i="2" s="1"/>
  <c r="V42" i="2" s="1"/>
  <c r="Q164" i="2"/>
  <c r="R164" i="2" s="1"/>
  <c r="V164" i="2" s="1"/>
  <c r="Q374" i="2"/>
  <c r="R374" i="2" s="1"/>
  <c r="V374" i="2" s="1"/>
  <c r="Q81" i="2"/>
  <c r="R81" i="2" s="1"/>
  <c r="V81" i="2" s="1"/>
  <c r="Q214" i="2"/>
  <c r="R214" i="2" s="1"/>
  <c r="V214" i="2" s="1"/>
  <c r="Q262" i="2"/>
  <c r="R262" i="2" s="1"/>
  <c r="V262" i="2" s="1"/>
  <c r="Q323" i="2"/>
  <c r="R323" i="2" s="1"/>
  <c r="V323" i="2" s="1"/>
  <c r="Q119" i="2"/>
  <c r="R119" i="2" s="1"/>
  <c r="V119" i="2" s="1"/>
  <c r="Q279" i="2"/>
  <c r="R279" i="2" s="1"/>
  <c r="V279" i="2" s="1"/>
  <c r="Q185" i="2"/>
  <c r="R185" i="2" s="1"/>
  <c r="V185" i="2" s="1"/>
  <c r="Q218" i="2"/>
  <c r="R218" i="2" s="1"/>
  <c r="V218" i="2" s="1"/>
  <c r="Q225" i="2"/>
  <c r="R225" i="2" s="1"/>
  <c r="V225" i="2" s="1"/>
  <c r="Q102" i="2"/>
  <c r="R102" i="2" s="1"/>
  <c r="V102" i="2" s="1"/>
  <c r="Q267" i="2"/>
  <c r="R267" i="2" s="1"/>
  <c r="V267" i="2" s="1"/>
  <c r="Q277" i="2"/>
  <c r="R277" i="2" s="1"/>
  <c r="V277" i="2" s="1"/>
  <c r="Q45" i="2"/>
  <c r="R45" i="2" s="1"/>
  <c r="V45" i="2" s="1"/>
  <c r="Q145" i="2"/>
  <c r="R145" i="2" s="1"/>
  <c r="V145" i="2" s="1"/>
  <c r="Q182" i="2"/>
  <c r="R182" i="2" s="1"/>
  <c r="V182" i="2" s="1"/>
  <c r="Q122" i="2"/>
  <c r="R122" i="2" s="1"/>
  <c r="V122" i="2" s="1"/>
  <c r="Q97" i="2"/>
  <c r="R97" i="2" s="1"/>
  <c r="V97" i="2" s="1"/>
  <c r="Q206" i="2"/>
  <c r="R206" i="2" s="1"/>
  <c r="V206" i="2" s="1"/>
  <c r="Q143" i="2"/>
  <c r="R143" i="2" s="1"/>
  <c r="V143" i="2" s="1"/>
  <c r="Q165" i="2"/>
  <c r="R165" i="2" s="1"/>
  <c r="V165" i="2" s="1"/>
  <c r="Q270" i="2"/>
  <c r="R270" i="2" s="1"/>
  <c r="V270" i="2" s="1"/>
  <c r="Q74" i="2"/>
  <c r="R74" i="2" s="1"/>
  <c r="V74" i="2" s="1"/>
  <c r="Q53" i="2"/>
  <c r="R53" i="2" s="1"/>
  <c r="V53" i="2" s="1"/>
  <c r="Q78" i="2"/>
  <c r="R78" i="2" s="1"/>
  <c r="V78" i="2" s="1"/>
  <c r="Q324" i="2"/>
  <c r="R324" i="2" s="1"/>
  <c r="V324" i="2" s="1"/>
  <c r="Q356" i="2"/>
  <c r="R356" i="2" s="1"/>
  <c r="V356" i="2" s="1"/>
  <c r="Q124" i="2"/>
  <c r="R124" i="2" s="1"/>
  <c r="V124" i="2" s="1"/>
  <c r="Q211" i="2"/>
  <c r="R211" i="2" s="1"/>
  <c r="V211" i="2" s="1"/>
  <c r="Q17" i="2"/>
  <c r="R17" i="2" s="1"/>
  <c r="V17" i="2" s="1"/>
  <c r="Q111" i="2"/>
  <c r="R111" i="2" s="1"/>
  <c r="V111" i="2" s="1"/>
  <c r="Q318" i="2"/>
  <c r="R318" i="2" s="1"/>
  <c r="V318" i="2" s="1"/>
  <c r="Q363" i="2"/>
  <c r="R363" i="2" s="1"/>
  <c r="V363" i="2" s="1"/>
  <c r="Q327" i="2"/>
  <c r="R327" i="2" s="1"/>
  <c r="V327" i="2" s="1"/>
  <c r="Q328" i="2"/>
  <c r="R328" i="2" s="1"/>
  <c r="V328" i="2" s="1"/>
  <c r="Q167" i="2"/>
  <c r="R167" i="2" s="1"/>
  <c r="V167" i="2" s="1"/>
  <c r="Q201" i="2"/>
  <c r="R201" i="2" s="1"/>
  <c r="V201" i="2" s="1"/>
  <c r="Q12" i="2"/>
  <c r="R12" i="2" s="1"/>
  <c r="V12" i="2" s="1"/>
  <c r="Q109" i="2"/>
  <c r="R109" i="2" s="1"/>
  <c r="V109" i="2" s="1"/>
  <c r="Q39" i="2"/>
  <c r="R39" i="2" s="1"/>
  <c r="V39" i="2" s="1"/>
  <c r="Q131" i="2"/>
  <c r="R131" i="2" s="1"/>
  <c r="V131" i="2" s="1"/>
  <c r="Q33" i="2"/>
  <c r="R33" i="2" s="1"/>
  <c r="V33" i="2" s="1"/>
  <c r="Q349" i="2"/>
  <c r="R349" i="2" s="1"/>
  <c r="V349" i="2" s="1"/>
  <c r="Q22" i="2"/>
  <c r="R22" i="2" s="1"/>
  <c r="V22" i="2" s="1"/>
  <c r="Q300" i="2"/>
  <c r="R300" i="2" s="1"/>
  <c r="V300" i="2" s="1"/>
  <c r="Q336" i="2"/>
  <c r="R336" i="2" s="1"/>
  <c r="V336" i="2" s="1"/>
  <c r="Q29" i="2"/>
  <c r="R29" i="2" s="1"/>
  <c r="V29" i="2" s="1"/>
  <c r="Q148" i="2"/>
  <c r="R148" i="2" s="1"/>
  <c r="V148" i="2" s="1"/>
  <c r="Q245" i="2"/>
  <c r="R245" i="2" s="1"/>
  <c r="V245" i="2" s="1"/>
  <c r="Q369" i="2"/>
  <c r="R369" i="2" s="1"/>
  <c r="V369" i="2" s="1"/>
  <c r="Q204" i="2"/>
  <c r="R204" i="2" s="1"/>
  <c r="V204" i="2" s="1"/>
  <c r="Q239" i="2"/>
  <c r="R239" i="2" s="1"/>
  <c r="V239" i="2" s="1"/>
  <c r="Q67" i="2"/>
  <c r="R67" i="2" s="1"/>
  <c r="V67" i="2" s="1"/>
  <c r="Q134" i="2"/>
  <c r="R134" i="2" s="1"/>
  <c r="V134" i="2" s="1"/>
  <c r="Q208" i="2"/>
  <c r="R208" i="2" s="1"/>
  <c r="V208" i="2" s="1"/>
  <c r="Q96" i="2"/>
  <c r="R96" i="2" s="1"/>
  <c r="V96" i="2" s="1"/>
  <c r="Q368" i="2"/>
  <c r="R368" i="2" s="1"/>
  <c r="V368" i="2" s="1"/>
  <c r="Q86" i="2"/>
  <c r="R86" i="2" s="1"/>
  <c r="V86" i="2" s="1"/>
  <c r="Q378" i="2"/>
  <c r="R378" i="2" s="1"/>
  <c r="V378" i="2" s="1"/>
  <c r="Q186" i="2"/>
  <c r="R186" i="2" s="1"/>
  <c r="V186" i="2" s="1"/>
  <c r="Q339" i="2"/>
  <c r="R339" i="2" s="1"/>
  <c r="V339" i="2" s="1"/>
  <c r="Q47" i="2"/>
  <c r="R47" i="2" s="1"/>
  <c r="V47" i="2" s="1"/>
  <c r="Q141" i="2"/>
  <c r="R141" i="2" s="1"/>
  <c r="V141" i="2" s="1"/>
  <c r="Q348" i="2"/>
  <c r="R348" i="2" s="1"/>
  <c r="V348" i="2" s="1"/>
  <c r="Q299" i="2"/>
  <c r="R299" i="2" s="1"/>
  <c r="V299" i="2" s="1"/>
  <c r="Q265" i="2"/>
  <c r="R265" i="2" s="1"/>
  <c r="V265" i="2" s="1"/>
  <c r="Q193" i="2"/>
  <c r="R193" i="2" s="1"/>
  <c r="V193" i="2" s="1"/>
  <c r="Q64" i="2"/>
  <c r="R64" i="2" s="1"/>
  <c r="V64" i="2" s="1"/>
  <c r="Q170" i="2"/>
  <c r="R170" i="2" s="1"/>
  <c r="V170" i="2" s="1"/>
  <c r="Q138" i="2"/>
  <c r="R138" i="2" s="1"/>
  <c r="V138" i="2" s="1"/>
  <c r="Q13" i="2"/>
  <c r="R13" i="2" s="1"/>
  <c r="V13" i="2" s="1"/>
  <c r="Q337" i="2"/>
  <c r="R337" i="2" s="1"/>
  <c r="V337" i="2" s="1"/>
  <c r="Q26" i="2"/>
  <c r="R26" i="2" s="1"/>
  <c r="V26" i="2" s="1"/>
  <c r="Q178" i="2"/>
  <c r="R178" i="2" s="1"/>
  <c r="V178" i="2" s="1"/>
  <c r="Q85" i="2"/>
  <c r="R85" i="2" s="1"/>
  <c r="V85" i="2" s="1"/>
  <c r="Q346" i="2"/>
  <c r="R346" i="2" s="1"/>
  <c r="V346" i="2" s="1"/>
  <c r="Q207" i="2"/>
  <c r="R207" i="2" s="1"/>
  <c r="V207" i="2" s="1"/>
  <c r="Q151" i="2"/>
  <c r="R151" i="2" s="1"/>
  <c r="V151" i="2" s="1"/>
  <c r="Q358" i="2"/>
  <c r="R358" i="2" s="1"/>
  <c r="V358" i="2" s="1"/>
  <c r="Q113" i="2"/>
  <c r="R113" i="2" s="1"/>
  <c r="V113" i="2" s="1"/>
  <c r="Q90" i="2"/>
  <c r="R90" i="2" s="1"/>
  <c r="V90" i="2" s="1"/>
  <c r="Q366" i="2"/>
  <c r="R366" i="2" s="1"/>
  <c r="V366" i="2" s="1"/>
  <c r="Q310" i="2"/>
  <c r="R310" i="2" s="1"/>
  <c r="V310" i="2" s="1"/>
  <c r="Q99" i="2"/>
  <c r="R99" i="2" s="1"/>
  <c r="V99" i="2" s="1"/>
  <c r="Q272" i="2"/>
  <c r="R272" i="2" s="1"/>
  <c r="V272" i="2" s="1"/>
  <c r="Q371" i="2"/>
  <c r="R371" i="2" s="1"/>
  <c r="V371" i="2" s="1"/>
  <c r="Q306" i="2"/>
  <c r="R306" i="2" s="1"/>
  <c r="V306" i="2" s="1"/>
  <c r="Q117" i="2"/>
  <c r="R117" i="2" s="1"/>
  <c r="V117" i="2" s="1"/>
  <c r="Q18" i="2"/>
  <c r="R18" i="2" s="1"/>
  <c r="V18" i="2" s="1"/>
  <c r="Q246" i="2"/>
  <c r="R246" i="2" s="1"/>
  <c r="V246" i="2" s="1"/>
  <c r="Q180" i="2"/>
  <c r="R180" i="2" s="1"/>
  <c r="V180" i="2" s="1"/>
  <c r="Q30" i="2"/>
  <c r="R30" i="2" s="1"/>
  <c r="V30" i="2" s="1"/>
  <c r="Q129" i="2"/>
  <c r="R129" i="2" s="1"/>
  <c r="V129" i="2" s="1"/>
  <c r="Q62" i="2"/>
  <c r="R62" i="2" s="1"/>
  <c r="V62" i="2" s="1"/>
  <c r="Q94" i="2"/>
  <c r="R94" i="2" s="1"/>
  <c r="V94" i="2" s="1"/>
  <c r="Q176" i="2"/>
  <c r="R176" i="2" s="1"/>
  <c r="V176" i="2" s="1"/>
  <c r="Q136" i="2"/>
  <c r="R136" i="2" s="1"/>
  <c r="V136" i="2" s="1"/>
  <c r="Q241" i="2"/>
  <c r="R241" i="2" s="1"/>
  <c r="V241" i="2" s="1"/>
  <c r="Q68" i="2"/>
  <c r="R68" i="2" s="1"/>
  <c r="V68" i="2" s="1"/>
  <c r="Q188" i="2"/>
  <c r="R188" i="2" s="1"/>
  <c r="V188" i="2" s="1"/>
  <c r="Q103" i="2"/>
  <c r="R103" i="2" s="1"/>
  <c r="V103" i="2" s="1"/>
  <c r="Q302" i="2"/>
  <c r="R302" i="2" s="1"/>
  <c r="V302" i="2" s="1"/>
  <c r="Q256" i="2"/>
  <c r="R256" i="2" s="1"/>
  <c r="V256" i="2" s="1"/>
  <c r="Q269" i="2"/>
  <c r="R269" i="2" s="1"/>
  <c r="V269" i="2" s="1"/>
  <c r="Q197" i="2"/>
  <c r="R197" i="2" s="1"/>
  <c r="V197" i="2" s="1"/>
  <c r="Q249" i="2"/>
  <c r="R249" i="2" s="1"/>
  <c r="V249" i="2" s="1"/>
  <c r="Q216" i="2"/>
  <c r="R216" i="2" s="1"/>
  <c r="V216" i="2" s="1"/>
  <c r="Q229" i="2"/>
  <c r="R229" i="2" s="1"/>
  <c r="V229" i="2" s="1"/>
  <c r="Q353" i="2"/>
  <c r="R353" i="2" s="1"/>
  <c r="V353" i="2" s="1"/>
  <c r="Q222" i="2"/>
  <c r="R222" i="2" s="1"/>
  <c r="V222" i="2" s="1"/>
  <c r="Q305" i="2"/>
  <c r="R305" i="2" s="1"/>
  <c r="V305" i="2" s="1"/>
  <c r="Q198" i="2"/>
  <c r="R198" i="2" s="1"/>
  <c r="V198" i="2" s="1"/>
  <c r="Q296" i="2"/>
  <c r="R296" i="2" s="1"/>
  <c r="V296" i="2" s="1"/>
  <c r="Q132" i="2"/>
  <c r="R132" i="2" s="1"/>
  <c r="V132" i="2" s="1"/>
  <c r="Q205" i="2"/>
  <c r="R205" i="2" s="1"/>
  <c r="V205" i="2" s="1"/>
  <c r="Q195" i="2"/>
  <c r="R195" i="2" s="1"/>
  <c r="V195" i="2" s="1"/>
  <c r="Q314" i="2"/>
  <c r="R314" i="2" s="1"/>
  <c r="V314" i="2" s="1"/>
  <c r="Q118" i="2"/>
  <c r="R118" i="2" s="1"/>
  <c r="V118" i="2" s="1"/>
  <c r="Q110" i="2"/>
  <c r="R110" i="2" s="1"/>
  <c r="V110" i="2" s="1"/>
  <c r="Q161" i="2"/>
  <c r="R161" i="2" s="1"/>
  <c r="V161" i="2" s="1"/>
  <c r="Q147" i="2"/>
  <c r="R147" i="2" s="1"/>
  <c r="V147" i="2" s="1"/>
  <c r="Q377" i="2"/>
  <c r="R377" i="2" s="1"/>
  <c r="V377" i="2" s="1"/>
  <c r="Q135" i="2"/>
  <c r="R135" i="2" s="1"/>
  <c r="V135" i="2" s="1"/>
  <c r="Q345" i="2"/>
  <c r="R345" i="2" s="1"/>
  <c r="V345" i="2" s="1"/>
  <c r="Q281" i="2"/>
  <c r="R281" i="2" s="1"/>
  <c r="V281" i="2" s="1"/>
  <c r="Q294" i="2"/>
  <c r="R294" i="2" s="1"/>
  <c r="V294" i="2" s="1"/>
  <c r="Q144" i="2"/>
  <c r="R144" i="2" s="1"/>
  <c r="V144" i="2" s="1"/>
  <c r="Q203" i="2"/>
  <c r="R203" i="2" s="1"/>
  <c r="V203" i="2" s="1"/>
  <c r="Q258" i="2"/>
  <c r="R258" i="2" s="1"/>
  <c r="V258" i="2" s="1"/>
  <c r="Q266" i="2"/>
  <c r="R266" i="2" s="1"/>
  <c r="V266" i="2" s="1"/>
  <c r="Q220" i="2"/>
  <c r="R220" i="2" s="1"/>
  <c r="V220" i="2" s="1"/>
  <c r="Q199" i="2"/>
  <c r="R199" i="2" s="1"/>
  <c r="V199" i="2" s="1"/>
  <c r="Q93" i="2"/>
  <c r="R93" i="2" s="1"/>
  <c r="V93" i="2" s="1"/>
  <c r="L127" i="2"/>
  <c r="M127" i="2" s="1"/>
  <c r="U127" i="2" s="1"/>
  <c r="L187" i="2"/>
  <c r="M187" i="2" s="1"/>
  <c r="U187" i="2" s="1"/>
  <c r="L177" i="2"/>
  <c r="M177" i="2" s="1"/>
  <c r="U177" i="2" s="1"/>
  <c r="L226" i="2"/>
  <c r="M226" i="2" s="1"/>
  <c r="U226" i="2" s="1"/>
  <c r="L79" i="2"/>
  <c r="M79" i="2" s="1"/>
  <c r="U79" i="2" s="1"/>
  <c r="L168" i="2"/>
  <c r="M168" i="2" s="1"/>
  <c r="U168" i="2" s="1"/>
  <c r="L160" i="2"/>
  <c r="M160" i="2" s="1"/>
  <c r="U160" i="2" s="1"/>
  <c r="L289" i="2"/>
  <c r="M289" i="2" s="1"/>
  <c r="U289" i="2" s="1"/>
  <c r="L338" i="2"/>
  <c r="M338" i="2" s="1"/>
  <c r="U338" i="2" s="1"/>
  <c r="L255" i="2"/>
  <c r="M255" i="2" s="1"/>
  <c r="U255" i="2" s="1"/>
  <c r="L325" i="2"/>
  <c r="M325" i="2" s="1"/>
  <c r="U325" i="2" s="1"/>
  <c r="L35" i="2"/>
  <c r="M35" i="2" s="1"/>
  <c r="U35" i="2" s="1"/>
  <c r="L88" i="2"/>
  <c r="M88" i="2" s="1"/>
  <c r="U88" i="2" s="1"/>
  <c r="L152" i="2"/>
  <c r="M152" i="2" s="1"/>
  <c r="U152" i="2" s="1"/>
  <c r="L38" i="2"/>
  <c r="M38" i="2" s="1"/>
  <c r="U38" i="2" s="1"/>
  <c r="L284" i="2"/>
  <c r="M284" i="2" s="1"/>
  <c r="U284" i="2" s="1"/>
  <c r="L313" i="2"/>
  <c r="M313" i="2" s="1"/>
  <c r="U313" i="2" s="1"/>
  <c r="L335" i="2"/>
  <c r="M335" i="2" s="1"/>
  <c r="U335" i="2" s="1"/>
  <c r="L233" i="2"/>
  <c r="M233" i="2" s="1"/>
  <c r="U233" i="2" s="1"/>
  <c r="L40" i="2"/>
  <c r="M40" i="2" s="1"/>
  <c r="U40" i="2" s="1"/>
  <c r="L169" i="2"/>
  <c r="M169" i="2" s="1"/>
  <c r="U169" i="2" s="1"/>
  <c r="L276" i="2"/>
  <c r="M276" i="2" s="1"/>
  <c r="U276" i="2" s="1"/>
  <c r="L27" i="2"/>
  <c r="M27" i="2" s="1"/>
  <c r="U27" i="2" s="1"/>
  <c r="L25" i="2"/>
  <c r="M25" i="2" s="1"/>
  <c r="U25" i="2" s="1"/>
  <c r="L93" i="2"/>
  <c r="M93" i="2" s="1"/>
  <c r="U93" i="2" s="1"/>
  <c r="L30" i="2"/>
  <c r="M30" i="2" s="1"/>
  <c r="U30" i="2" s="1"/>
  <c r="L45" i="2"/>
  <c r="M45" i="2" s="1"/>
  <c r="U45" i="2" s="1"/>
  <c r="L219" i="2"/>
  <c r="M219" i="2" s="1"/>
  <c r="U219" i="2" s="1"/>
  <c r="L133" i="2"/>
  <c r="M133" i="2" s="1"/>
  <c r="U133" i="2" s="1"/>
  <c r="L267" i="2"/>
  <c r="M267" i="2" s="1"/>
  <c r="U267" i="2" s="1"/>
  <c r="L137" i="2"/>
  <c r="M137" i="2" s="1"/>
  <c r="U137" i="2" s="1"/>
  <c r="L51" i="2"/>
  <c r="M51" i="2" s="1"/>
  <c r="U51" i="2" s="1"/>
  <c r="L239" i="2"/>
  <c r="M239" i="2" s="1"/>
  <c r="U239" i="2" s="1"/>
  <c r="L280" i="2"/>
  <c r="M280" i="2" s="1"/>
  <c r="U280" i="2" s="1"/>
  <c r="L158" i="2"/>
  <c r="M158" i="2" s="1"/>
  <c r="U158" i="2" s="1"/>
  <c r="L240" i="2"/>
  <c r="M240" i="2" s="1"/>
  <c r="U240" i="2" s="1"/>
  <c r="L350" i="2"/>
  <c r="M350" i="2" s="1"/>
  <c r="U350" i="2" s="1"/>
  <c r="L153" i="2"/>
  <c r="M153" i="2" s="1"/>
  <c r="U153" i="2" s="1"/>
  <c r="L24" i="2"/>
  <c r="M24" i="2" s="1"/>
  <c r="U24" i="2" s="1"/>
  <c r="L114" i="2"/>
  <c r="M114" i="2" s="1"/>
  <c r="U114" i="2" s="1"/>
  <c r="L372" i="2"/>
  <c r="M372" i="2" s="1"/>
  <c r="U372" i="2" s="1"/>
  <c r="L16" i="2"/>
  <c r="M16" i="2" s="1"/>
  <c r="U16" i="2" s="1"/>
  <c r="L28" i="2"/>
  <c r="M28" i="2" s="1"/>
  <c r="U28" i="2" s="1"/>
  <c r="L212" i="2"/>
  <c r="M212" i="2" s="1"/>
  <c r="U212" i="2" s="1"/>
  <c r="L23" i="2"/>
  <c r="M23" i="2" s="1"/>
  <c r="U23" i="2" s="1"/>
  <c r="L261" i="2"/>
  <c r="M261" i="2" s="1"/>
  <c r="U261" i="2" s="1"/>
  <c r="L146" i="2"/>
  <c r="M146" i="2" s="1"/>
  <c r="U146" i="2" s="1"/>
  <c r="L139" i="2"/>
  <c r="M139" i="2" s="1"/>
  <c r="U139" i="2" s="1"/>
  <c r="L126" i="2"/>
  <c r="M126" i="2" s="1"/>
  <c r="U126" i="2" s="1"/>
  <c r="L278" i="2"/>
  <c r="M278" i="2" s="1"/>
  <c r="U278" i="2" s="1"/>
  <c r="L106" i="2"/>
  <c r="M106" i="2" s="1"/>
  <c r="U106" i="2" s="1"/>
  <c r="L209" i="2"/>
  <c r="M209" i="2" s="1"/>
  <c r="U209" i="2" s="1"/>
  <c r="L125" i="2"/>
  <c r="M125" i="2" s="1"/>
  <c r="U125" i="2" s="1"/>
  <c r="L223" i="2"/>
  <c r="M223" i="2" s="1"/>
  <c r="U223" i="2" s="1"/>
  <c r="L334" i="2"/>
  <c r="M334" i="2" s="1"/>
  <c r="U334" i="2" s="1"/>
  <c r="L288" i="2"/>
  <c r="M288" i="2" s="1"/>
  <c r="U288" i="2" s="1"/>
  <c r="L95" i="2"/>
  <c r="M95" i="2" s="1"/>
  <c r="U95" i="2" s="1"/>
  <c r="L343" i="2"/>
  <c r="M343" i="2" s="1"/>
  <c r="U343" i="2" s="1"/>
  <c r="L61" i="2"/>
  <c r="M61" i="2" s="1"/>
  <c r="U61" i="2" s="1"/>
  <c r="L159" i="2"/>
  <c r="M159" i="2" s="1"/>
  <c r="U159" i="2" s="1"/>
  <c r="L67" i="2"/>
  <c r="M67" i="2" s="1"/>
  <c r="U67" i="2" s="1"/>
  <c r="L277" i="2"/>
  <c r="M277" i="2" s="1"/>
  <c r="U277" i="2" s="1"/>
  <c r="L319" i="2"/>
  <c r="M319" i="2" s="1"/>
  <c r="U319" i="2" s="1"/>
  <c r="L129" i="2"/>
  <c r="M129" i="2" s="1"/>
  <c r="U129" i="2" s="1"/>
  <c r="L62" i="2"/>
  <c r="M62" i="2" s="1"/>
  <c r="U62" i="2" s="1"/>
  <c r="L361" i="2"/>
  <c r="M361" i="2" s="1"/>
  <c r="U361" i="2" s="1"/>
  <c r="L362" i="2"/>
  <c r="M362" i="2" s="1"/>
  <c r="U362" i="2" s="1"/>
  <c r="L376" i="2"/>
  <c r="M376" i="2" s="1"/>
  <c r="U376" i="2" s="1"/>
  <c r="L230" i="2"/>
  <c r="M230" i="2" s="1"/>
  <c r="U230" i="2" s="1"/>
  <c r="L213" i="2"/>
  <c r="M213" i="2" s="1"/>
  <c r="U213" i="2" s="1"/>
  <c r="L375" i="2"/>
  <c r="M375" i="2" s="1"/>
  <c r="U375" i="2" s="1"/>
  <c r="L83" i="2"/>
  <c r="M83" i="2" s="1"/>
  <c r="U83" i="2" s="1"/>
  <c r="L14" i="2"/>
  <c r="M14" i="2" s="1"/>
  <c r="U14" i="2" s="1"/>
  <c r="L41" i="2"/>
  <c r="M41" i="2" s="1"/>
  <c r="U41" i="2" s="1"/>
  <c r="L9" i="2"/>
  <c r="L333" i="2"/>
  <c r="M333" i="2" s="1"/>
  <c r="U333" i="2" s="1"/>
  <c r="L87" i="2"/>
  <c r="M87" i="2" s="1"/>
  <c r="U87" i="2" s="1"/>
  <c r="L285" i="2"/>
  <c r="M285" i="2" s="1"/>
  <c r="U285" i="2" s="1"/>
  <c r="L48" i="2"/>
  <c r="M48" i="2" s="1"/>
  <c r="U48" i="2" s="1"/>
  <c r="L44" i="2"/>
  <c r="M44" i="2" s="1"/>
  <c r="U44" i="2" s="1"/>
  <c r="L311" i="2"/>
  <c r="M311" i="2" s="1"/>
  <c r="U311" i="2" s="1"/>
  <c r="L166" i="2"/>
  <c r="M166" i="2" s="1"/>
  <c r="U166" i="2" s="1"/>
  <c r="L234" i="2"/>
  <c r="M234" i="2" s="1"/>
  <c r="U234" i="2" s="1"/>
  <c r="L92" i="2"/>
  <c r="M92" i="2" s="1"/>
  <c r="U92" i="2" s="1"/>
  <c r="L341" i="2"/>
  <c r="M341" i="2" s="1"/>
  <c r="U341" i="2" s="1"/>
  <c r="L243" i="2"/>
  <c r="M243" i="2" s="1"/>
  <c r="U243" i="2" s="1"/>
  <c r="L174" i="2"/>
  <c r="M174" i="2" s="1"/>
  <c r="U174" i="2" s="1"/>
  <c r="L43" i="2"/>
  <c r="M43" i="2" s="1"/>
  <c r="U43" i="2" s="1"/>
  <c r="L66" i="2"/>
  <c r="M66" i="2" s="1"/>
  <c r="U66" i="2" s="1"/>
  <c r="L367" i="2"/>
  <c r="M367" i="2" s="1"/>
  <c r="U367" i="2" s="1"/>
  <c r="L252" i="2"/>
  <c r="M252" i="2" s="1"/>
  <c r="U252" i="2" s="1"/>
  <c r="L257" i="2"/>
  <c r="M257" i="2" s="1"/>
  <c r="U257" i="2" s="1"/>
  <c r="L36" i="2"/>
  <c r="M36" i="2" s="1"/>
  <c r="U36" i="2" s="1"/>
  <c r="L191" i="2"/>
  <c r="M191" i="2" s="1"/>
  <c r="U191" i="2" s="1"/>
  <c r="L20" i="2"/>
  <c r="M20" i="2" s="1"/>
  <c r="U20" i="2" s="1"/>
  <c r="L359" i="2"/>
  <c r="M359" i="2" s="1"/>
  <c r="U359" i="2" s="1"/>
  <c r="L105" i="2"/>
  <c r="M105" i="2" s="1"/>
  <c r="U105" i="2" s="1"/>
  <c r="L149" i="2"/>
  <c r="M149" i="2" s="1"/>
  <c r="U149" i="2" s="1"/>
  <c r="L82" i="2"/>
  <c r="M82" i="2" s="1"/>
  <c r="U82" i="2" s="1"/>
  <c r="L55" i="2"/>
  <c r="M55" i="2" s="1"/>
  <c r="U55" i="2" s="1"/>
  <c r="L235" i="2"/>
  <c r="M235" i="2" s="1"/>
  <c r="U235" i="2" s="1"/>
  <c r="L184" i="2"/>
  <c r="M184" i="2" s="1"/>
  <c r="U184" i="2" s="1"/>
  <c r="L98" i="2"/>
  <c r="M98" i="2" s="1"/>
  <c r="U98" i="2" s="1"/>
  <c r="L112" i="2"/>
  <c r="M112" i="2" s="1"/>
  <c r="U112" i="2" s="1"/>
  <c r="L253" i="2"/>
  <c r="M253" i="2" s="1"/>
  <c r="U253" i="2" s="1"/>
  <c r="L308" i="2"/>
  <c r="M308" i="2" s="1"/>
  <c r="U308" i="2" s="1"/>
  <c r="L227" i="2"/>
  <c r="M227" i="2" s="1"/>
  <c r="U227" i="2" s="1"/>
  <c r="L54" i="2"/>
  <c r="M54" i="2" s="1"/>
  <c r="U54" i="2" s="1"/>
  <c r="L34" i="2"/>
  <c r="M34" i="2" s="1"/>
  <c r="U34" i="2" s="1"/>
  <c r="L154" i="2"/>
  <c r="M154" i="2" s="1"/>
  <c r="U154" i="2" s="1"/>
  <c r="L301" i="2"/>
  <c r="M301" i="2" s="1"/>
  <c r="U301" i="2" s="1"/>
  <c r="L286" i="2"/>
  <c r="M286" i="2" s="1"/>
  <c r="U286" i="2" s="1"/>
  <c r="L352" i="2"/>
  <c r="M352" i="2" s="1"/>
  <c r="U352" i="2" s="1"/>
  <c r="L52" i="2"/>
  <c r="M52" i="2" s="1"/>
  <c r="U52" i="2" s="1"/>
  <c r="L247" i="2"/>
  <c r="M247" i="2" s="1"/>
  <c r="U247" i="2" s="1"/>
  <c r="L37" i="2"/>
  <c r="M37" i="2" s="1"/>
  <c r="U37" i="2" s="1"/>
  <c r="L273" i="2"/>
  <c r="M273" i="2" s="1"/>
  <c r="U273" i="2" s="1"/>
  <c r="L290" i="2"/>
  <c r="M290" i="2" s="1"/>
  <c r="U290" i="2" s="1"/>
  <c r="L15" i="2"/>
  <c r="M15" i="2" s="1"/>
  <c r="U15" i="2" s="1"/>
  <c r="L21" i="2"/>
  <c r="M21" i="2" s="1"/>
  <c r="U21" i="2" s="1"/>
  <c r="L120" i="2"/>
  <c r="M120" i="2" s="1"/>
  <c r="U120" i="2" s="1"/>
  <c r="L80" i="2"/>
  <c r="M80" i="2" s="1"/>
  <c r="U80" i="2" s="1"/>
  <c r="L100" i="2"/>
  <c r="M100" i="2" s="1"/>
  <c r="U100" i="2" s="1"/>
  <c r="L172" i="2"/>
  <c r="M172" i="2" s="1"/>
  <c r="U172" i="2" s="1"/>
  <c r="L231" i="2"/>
  <c r="M231" i="2" s="1"/>
  <c r="U231" i="2" s="1"/>
  <c r="L46" i="2"/>
  <c r="M46" i="2" s="1"/>
  <c r="U46" i="2" s="1"/>
  <c r="L156" i="2"/>
  <c r="M156" i="2" s="1"/>
  <c r="U156" i="2" s="1"/>
  <c r="L171" i="2"/>
  <c r="M171" i="2" s="1"/>
  <c r="U171" i="2" s="1"/>
  <c r="L274" i="2"/>
  <c r="M274" i="2" s="1"/>
  <c r="U274" i="2" s="1"/>
  <c r="L76" i="2"/>
  <c r="M76" i="2" s="1"/>
  <c r="U76" i="2" s="1"/>
  <c r="L150" i="2"/>
  <c r="M150" i="2" s="1"/>
  <c r="U150" i="2" s="1"/>
  <c r="L232" i="2"/>
  <c r="M232" i="2" s="1"/>
  <c r="U232" i="2" s="1"/>
  <c r="L89" i="2"/>
  <c r="M89" i="2" s="1"/>
  <c r="U89" i="2" s="1"/>
  <c r="L228" i="2"/>
  <c r="M228" i="2" s="1"/>
  <c r="U228" i="2" s="1"/>
  <c r="L123" i="2"/>
  <c r="M123" i="2" s="1"/>
  <c r="U123" i="2" s="1"/>
  <c r="L224" i="2"/>
  <c r="M224" i="2" s="1"/>
  <c r="U224" i="2" s="1"/>
  <c r="L236" i="2"/>
  <c r="M236" i="2" s="1"/>
  <c r="U236" i="2" s="1"/>
  <c r="L163" i="2"/>
  <c r="M163" i="2" s="1"/>
  <c r="U163" i="2" s="1"/>
  <c r="L344" i="2"/>
  <c r="M344" i="2" s="1"/>
  <c r="U344" i="2" s="1"/>
  <c r="L69" i="2"/>
  <c r="M69" i="2" s="1"/>
  <c r="U69" i="2" s="1"/>
  <c r="L63" i="2"/>
  <c r="M63" i="2" s="1"/>
  <c r="U63" i="2" s="1"/>
  <c r="L121" i="2"/>
  <c r="M121" i="2" s="1"/>
  <c r="U121" i="2" s="1"/>
  <c r="L248" i="2"/>
  <c r="M248" i="2" s="1"/>
  <c r="U248" i="2" s="1"/>
  <c r="L379" i="2"/>
  <c r="M379" i="2" s="1"/>
  <c r="U379" i="2" s="1"/>
  <c r="L31" i="2"/>
  <c r="M31" i="2" s="1"/>
  <c r="U31" i="2" s="1"/>
  <c r="L202" i="2"/>
  <c r="M202" i="2" s="1"/>
  <c r="U202" i="2" s="1"/>
  <c r="L264" i="2"/>
  <c r="M264" i="2" s="1"/>
  <c r="U264" i="2" s="1"/>
  <c r="L307" i="2"/>
  <c r="M307" i="2" s="1"/>
  <c r="U307" i="2" s="1"/>
  <c r="L260" i="2"/>
  <c r="M260" i="2" s="1"/>
  <c r="U260" i="2" s="1"/>
  <c r="L315" i="2"/>
  <c r="M315" i="2" s="1"/>
  <c r="U315" i="2" s="1"/>
  <c r="L312" i="2"/>
  <c r="M312" i="2" s="1"/>
  <c r="U312" i="2" s="1"/>
  <c r="L183" i="2"/>
  <c r="M183" i="2" s="1"/>
  <c r="U183" i="2" s="1"/>
  <c r="L364" i="2"/>
  <c r="M364" i="2" s="1"/>
  <c r="U364" i="2" s="1"/>
  <c r="L181" i="2"/>
  <c r="M181" i="2" s="1"/>
  <c r="U181" i="2" s="1"/>
  <c r="L59" i="2"/>
  <c r="M59" i="2" s="1"/>
  <c r="U59" i="2" s="1"/>
  <c r="L140" i="2"/>
  <c r="M140" i="2" s="1"/>
  <c r="U140" i="2" s="1"/>
  <c r="L347" i="2"/>
  <c r="M347" i="2" s="1"/>
  <c r="U347" i="2" s="1"/>
  <c r="L295" i="2"/>
  <c r="M295" i="2" s="1"/>
  <c r="U295" i="2" s="1"/>
  <c r="L173" i="2"/>
  <c r="M173" i="2" s="1"/>
  <c r="U173" i="2" s="1"/>
  <c r="L155" i="2"/>
  <c r="M155" i="2" s="1"/>
  <c r="U155" i="2" s="1"/>
  <c r="L56" i="2"/>
  <c r="M56" i="2" s="1"/>
  <c r="U56" i="2" s="1"/>
  <c r="L190" i="2"/>
  <c r="M190" i="2" s="1"/>
  <c r="U190" i="2" s="1"/>
  <c r="L75" i="2"/>
  <c r="M75" i="2" s="1"/>
  <c r="U75" i="2" s="1"/>
  <c r="L238" i="2"/>
  <c r="M238" i="2" s="1"/>
  <c r="U238" i="2" s="1"/>
  <c r="L259" i="2"/>
  <c r="M259" i="2" s="1"/>
  <c r="U259" i="2" s="1"/>
  <c r="L104" i="2"/>
  <c r="M104" i="2" s="1"/>
  <c r="U104" i="2" s="1"/>
  <c r="L194" i="2"/>
  <c r="M194" i="2" s="1"/>
  <c r="U194" i="2" s="1"/>
  <c r="L101" i="2"/>
  <c r="M101" i="2" s="1"/>
  <c r="U101" i="2" s="1"/>
  <c r="L130" i="2"/>
  <c r="M130" i="2" s="1"/>
  <c r="U130" i="2" s="1"/>
  <c r="L340" i="2"/>
  <c r="M340" i="2" s="1"/>
  <c r="U340" i="2" s="1"/>
  <c r="L72" i="2"/>
  <c r="M72" i="2" s="1"/>
  <c r="U72" i="2" s="1"/>
  <c r="L263" i="2"/>
  <c r="M263" i="2" s="1"/>
  <c r="U263" i="2" s="1"/>
  <c r="L268" i="2"/>
  <c r="M268" i="2" s="1"/>
  <c r="U268" i="2" s="1"/>
  <c r="L200" i="2"/>
  <c r="M200" i="2" s="1"/>
  <c r="U200" i="2" s="1"/>
  <c r="L360" i="2"/>
  <c r="M360" i="2" s="1"/>
  <c r="U360" i="2" s="1"/>
  <c r="L320" i="2"/>
  <c r="M320" i="2" s="1"/>
  <c r="U320" i="2" s="1"/>
  <c r="L354" i="2"/>
  <c r="M354" i="2" s="1"/>
  <c r="U354" i="2" s="1"/>
  <c r="L49" i="2"/>
  <c r="M49" i="2" s="1"/>
  <c r="U49" i="2" s="1"/>
  <c r="L157" i="2"/>
  <c r="M157" i="2" s="1"/>
  <c r="U157" i="2" s="1"/>
  <c r="L373" i="2"/>
  <c r="M373" i="2" s="1"/>
  <c r="U373" i="2" s="1"/>
  <c r="L50" i="2"/>
  <c r="M50" i="2" s="1"/>
  <c r="U50" i="2" s="1"/>
  <c r="L321" i="2"/>
  <c r="M321" i="2" s="1"/>
  <c r="U321" i="2" s="1"/>
  <c r="L73" i="2"/>
  <c r="M73" i="2" s="1"/>
  <c r="U73" i="2" s="1"/>
  <c r="L287" i="2"/>
  <c r="M287" i="2" s="1"/>
  <c r="U287" i="2" s="1"/>
  <c r="L215" i="2"/>
  <c r="M215" i="2" s="1"/>
  <c r="U215" i="2" s="1"/>
  <c r="L175" i="2"/>
  <c r="M175" i="2" s="1"/>
  <c r="U175" i="2" s="1"/>
  <c r="L115" i="2"/>
  <c r="M115" i="2" s="1"/>
  <c r="U115" i="2" s="1"/>
  <c r="L331" i="2"/>
  <c r="M331" i="2" s="1"/>
  <c r="U331" i="2" s="1"/>
  <c r="L329" i="2"/>
  <c r="M329" i="2" s="1"/>
  <c r="U329" i="2" s="1"/>
  <c r="L322" i="2"/>
  <c r="M322" i="2" s="1"/>
  <c r="U322" i="2" s="1"/>
  <c r="L357" i="2"/>
  <c r="M357" i="2" s="1"/>
  <c r="U357" i="2" s="1"/>
  <c r="L32" i="2"/>
  <c r="M32" i="2" s="1"/>
  <c r="U32" i="2" s="1"/>
  <c r="L365" i="2"/>
  <c r="M365" i="2" s="1"/>
  <c r="U365" i="2" s="1"/>
  <c r="L271" i="2"/>
  <c r="M271" i="2" s="1"/>
  <c r="U271" i="2" s="1"/>
  <c r="L116" i="2"/>
  <c r="M116" i="2" s="1"/>
  <c r="U116" i="2" s="1"/>
  <c r="L251" i="2"/>
  <c r="M251" i="2" s="1"/>
  <c r="U251" i="2" s="1"/>
  <c r="L108" i="2"/>
  <c r="M108" i="2" s="1"/>
  <c r="U108" i="2" s="1"/>
  <c r="L242" i="2"/>
  <c r="M242" i="2" s="1"/>
  <c r="U242" i="2" s="1"/>
  <c r="L60" i="2"/>
  <c r="M60" i="2" s="1"/>
  <c r="U60" i="2" s="1"/>
  <c r="L189" i="2"/>
  <c r="M189" i="2" s="1"/>
  <c r="U189" i="2" s="1"/>
  <c r="L244" i="2"/>
  <c r="M244" i="2" s="1"/>
  <c r="U244" i="2" s="1"/>
  <c r="L192" i="2"/>
  <c r="M192" i="2" s="1"/>
  <c r="U192" i="2" s="1"/>
  <c r="L107" i="2"/>
  <c r="M107" i="2" s="1"/>
  <c r="U107" i="2" s="1"/>
  <c r="L162" i="2"/>
  <c r="M162" i="2" s="1"/>
  <c r="U162" i="2" s="1"/>
  <c r="L142" i="2"/>
  <c r="M142" i="2" s="1"/>
  <c r="U142" i="2" s="1"/>
  <c r="L91" i="2"/>
  <c r="M91" i="2" s="1"/>
  <c r="U91" i="2" s="1"/>
  <c r="L317" i="2"/>
  <c r="M317" i="2" s="1"/>
  <c r="U317" i="2" s="1"/>
  <c r="L292" i="2"/>
  <c r="M292" i="2" s="1"/>
  <c r="U292" i="2" s="1"/>
  <c r="L342" i="2"/>
  <c r="M342" i="2" s="1"/>
  <c r="U342" i="2" s="1"/>
  <c r="L297" i="2"/>
  <c r="M297" i="2" s="1"/>
  <c r="U297" i="2" s="1"/>
  <c r="L275" i="2"/>
  <c r="M275" i="2" s="1"/>
  <c r="U275" i="2" s="1"/>
  <c r="L70" i="2"/>
  <c r="M70" i="2" s="1"/>
  <c r="U70" i="2" s="1"/>
  <c r="L10" i="2"/>
  <c r="M10" i="2" s="1"/>
  <c r="U10" i="2" s="1"/>
  <c r="L282" i="2"/>
  <c r="M282" i="2" s="1"/>
  <c r="U282" i="2" s="1"/>
  <c r="L326" i="2"/>
  <c r="M326" i="2" s="1"/>
  <c r="U326" i="2" s="1"/>
  <c r="L298" i="2"/>
  <c r="M298" i="2" s="1"/>
  <c r="U298" i="2" s="1"/>
  <c r="L58" i="2"/>
  <c r="M58" i="2" s="1"/>
  <c r="U58" i="2" s="1"/>
  <c r="L304" i="2"/>
  <c r="M304" i="2" s="1"/>
  <c r="U304" i="2" s="1"/>
  <c r="L57" i="2"/>
  <c r="M57" i="2" s="1"/>
  <c r="U57" i="2" s="1"/>
  <c r="L19" i="2"/>
  <c r="M19" i="2" s="1"/>
  <c r="U19" i="2" s="1"/>
  <c r="L303" i="2"/>
  <c r="M303" i="2" s="1"/>
  <c r="U303" i="2" s="1"/>
  <c r="L11" i="2"/>
  <c r="M11" i="2" s="1"/>
  <c r="U11" i="2" s="1"/>
  <c r="L370" i="2"/>
  <c r="M370" i="2" s="1"/>
  <c r="U370" i="2" s="1"/>
  <c r="L293" i="2"/>
  <c r="M293" i="2" s="1"/>
  <c r="U293" i="2" s="1"/>
  <c r="L351" i="2"/>
  <c r="M351" i="2" s="1"/>
  <c r="U351" i="2" s="1"/>
  <c r="L283" i="2"/>
  <c r="M283" i="2" s="1"/>
  <c r="U283" i="2" s="1"/>
  <c r="L309" i="2"/>
  <c r="M309" i="2" s="1"/>
  <c r="U309" i="2" s="1"/>
  <c r="L221" i="2"/>
  <c r="M221" i="2" s="1"/>
  <c r="U221" i="2" s="1"/>
  <c r="L291" i="2"/>
  <c r="M291" i="2" s="1"/>
  <c r="U291" i="2" s="1"/>
  <c r="L237" i="2"/>
  <c r="M237" i="2" s="1"/>
  <c r="U237" i="2" s="1"/>
  <c r="L250" i="2"/>
  <c r="M250" i="2" s="1"/>
  <c r="U250" i="2" s="1"/>
  <c r="L84" i="2"/>
  <c r="M84" i="2" s="1"/>
  <c r="U84" i="2" s="1"/>
  <c r="L210" i="2"/>
  <c r="M210" i="2" s="1"/>
  <c r="U210" i="2" s="1"/>
  <c r="L254" i="2"/>
  <c r="M254" i="2" s="1"/>
  <c r="U254" i="2" s="1"/>
  <c r="L217" i="2"/>
  <c r="M217" i="2" s="1"/>
  <c r="U217" i="2" s="1"/>
  <c r="L355" i="2"/>
  <c r="M355" i="2" s="1"/>
  <c r="U355" i="2" s="1"/>
  <c r="L128" i="2"/>
  <c r="M128" i="2" s="1"/>
  <c r="U128" i="2" s="1"/>
  <c r="L77" i="2"/>
  <c r="M77" i="2" s="1"/>
  <c r="U77" i="2" s="1"/>
  <c r="L71" i="2"/>
  <c r="M71" i="2" s="1"/>
  <c r="U71" i="2" s="1"/>
  <c r="L316" i="2"/>
  <c r="M316" i="2" s="1"/>
  <c r="U316" i="2" s="1"/>
  <c r="L196" i="2"/>
  <c r="M196" i="2" s="1"/>
  <c r="U196" i="2" s="1"/>
  <c r="L65" i="2"/>
  <c r="M65" i="2" s="1"/>
  <c r="U65" i="2" s="1"/>
  <c r="L179" i="2"/>
  <c r="M179" i="2" s="1"/>
  <c r="U179" i="2" s="1"/>
  <c r="L330" i="2"/>
  <c r="M330" i="2" s="1"/>
  <c r="U330" i="2" s="1"/>
  <c r="L332" i="2"/>
  <c r="M332" i="2" s="1"/>
  <c r="U332" i="2" s="1"/>
  <c r="L42" i="2"/>
  <c r="M42" i="2" s="1"/>
  <c r="U42" i="2" s="1"/>
  <c r="L164" i="2"/>
  <c r="M164" i="2" s="1"/>
  <c r="U164" i="2" s="1"/>
  <c r="L374" i="2"/>
  <c r="M374" i="2" s="1"/>
  <c r="U374" i="2" s="1"/>
  <c r="L81" i="2"/>
  <c r="M81" i="2" s="1"/>
  <c r="U81" i="2" s="1"/>
  <c r="L214" i="2"/>
  <c r="M214" i="2" s="1"/>
  <c r="U214" i="2" s="1"/>
  <c r="L262" i="2"/>
  <c r="M262" i="2" s="1"/>
  <c r="U262" i="2" s="1"/>
  <c r="L323" i="2"/>
  <c r="M323" i="2" s="1"/>
  <c r="U323" i="2" s="1"/>
  <c r="L119" i="2"/>
  <c r="M119" i="2" s="1"/>
  <c r="U119" i="2" s="1"/>
  <c r="L279" i="2"/>
  <c r="M279" i="2" s="1"/>
  <c r="U279" i="2" s="1"/>
  <c r="L185" i="2"/>
  <c r="M185" i="2" s="1"/>
  <c r="U185" i="2" s="1"/>
  <c r="L218" i="2"/>
  <c r="M218" i="2" s="1"/>
  <c r="U218" i="2" s="1"/>
  <c r="L225" i="2"/>
  <c r="M225" i="2" s="1"/>
  <c r="U225" i="2" s="1"/>
  <c r="L102" i="2"/>
  <c r="M102" i="2" s="1"/>
  <c r="U102" i="2" s="1"/>
  <c r="L145" i="2"/>
  <c r="M145" i="2" s="1"/>
  <c r="U145" i="2" s="1"/>
  <c r="L182" i="2"/>
  <c r="M182" i="2" s="1"/>
  <c r="U182" i="2" s="1"/>
  <c r="L122" i="2"/>
  <c r="M122" i="2" s="1"/>
  <c r="U122" i="2" s="1"/>
  <c r="L97" i="2"/>
  <c r="M97" i="2" s="1"/>
  <c r="U97" i="2" s="1"/>
  <c r="L206" i="2"/>
  <c r="M206" i="2" s="1"/>
  <c r="U206" i="2" s="1"/>
  <c r="L143" i="2"/>
  <c r="M143" i="2" s="1"/>
  <c r="U143" i="2" s="1"/>
  <c r="L165" i="2"/>
  <c r="M165" i="2" s="1"/>
  <c r="U165" i="2" s="1"/>
  <c r="L270" i="2"/>
  <c r="M270" i="2" s="1"/>
  <c r="U270" i="2" s="1"/>
  <c r="L74" i="2"/>
  <c r="M74" i="2" s="1"/>
  <c r="U74" i="2" s="1"/>
  <c r="L53" i="2"/>
  <c r="M53" i="2" s="1"/>
  <c r="U53" i="2" s="1"/>
  <c r="L78" i="2"/>
  <c r="M78" i="2" s="1"/>
  <c r="U78" i="2" s="1"/>
  <c r="L324" i="2"/>
  <c r="M324" i="2" s="1"/>
  <c r="U324" i="2" s="1"/>
  <c r="L356" i="2"/>
  <c r="M356" i="2" s="1"/>
  <c r="U356" i="2" s="1"/>
  <c r="L124" i="2"/>
  <c r="M124" i="2" s="1"/>
  <c r="U124" i="2" s="1"/>
  <c r="L211" i="2"/>
  <c r="M211" i="2" s="1"/>
  <c r="U211" i="2" s="1"/>
  <c r="L17" i="2"/>
  <c r="M17" i="2" s="1"/>
  <c r="U17" i="2" s="1"/>
  <c r="L111" i="2"/>
  <c r="M111" i="2" s="1"/>
  <c r="U111" i="2" s="1"/>
  <c r="L318" i="2"/>
  <c r="M318" i="2" s="1"/>
  <c r="U318" i="2" s="1"/>
  <c r="L363" i="2"/>
  <c r="M363" i="2" s="1"/>
  <c r="U363" i="2" s="1"/>
  <c r="L327" i="2"/>
  <c r="M327" i="2" s="1"/>
  <c r="U327" i="2" s="1"/>
  <c r="L328" i="2"/>
  <c r="M328" i="2" s="1"/>
  <c r="U328" i="2" s="1"/>
  <c r="L167" i="2"/>
  <c r="M167" i="2" s="1"/>
  <c r="U167" i="2" s="1"/>
  <c r="L201" i="2"/>
  <c r="M201" i="2" s="1"/>
  <c r="U201" i="2" s="1"/>
  <c r="L12" i="2"/>
  <c r="M12" i="2" s="1"/>
  <c r="U12" i="2" s="1"/>
  <c r="L109" i="2"/>
  <c r="M109" i="2" s="1"/>
  <c r="U109" i="2" s="1"/>
  <c r="L39" i="2"/>
  <c r="M39" i="2" s="1"/>
  <c r="U39" i="2" s="1"/>
  <c r="L131" i="2"/>
  <c r="M131" i="2" s="1"/>
  <c r="U131" i="2" s="1"/>
  <c r="L33" i="2"/>
  <c r="M33" i="2" s="1"/>
  <c r="U33" i="2" s="1"/>
  <c r="L349" i="2"/>
  <c r="M349" i="2" s="1"/>
  <c r="U349" i="2" s="1"/>
  <c r="L22" i="2"/>
  <c r="M22" i="2" s="1"/>
  <c r="U22" i="2" s="1"/>
  <c r="L300" i="2"/>
  <c r="M300" i="2" s="1"/>
  <c r="U300" i="2" s="1"/>
  <c r="L336" i="2"/>
  <c r="M336" i="2" s="1"/>
  <c r="U336" i="2" s="1"/>
  <c r="L29" i="2"/>
  <c r="M29" i="2" s="1"/>
  <c r="U29" i="2" s="1"/>
  <c r="L148" i="2"/>
  <c r="M148" i="2" s="1"/>
  <c r="U148" i="2" s="1"/>
  <c r="L245" i="2"/>
  <c r="M245" i="2" s="1"/>
  <c r="U245" i="2" s="1"/>
  <c r="L369" i="2"/>
  <c r="M369" i="2" s="1"/>
  <c r="U369" i="2" s="1"/>
  <c r="L204" i="2"/>
  <c r="M204" i="2" s="1"/>
  <c r="U204" i="2" s="1"/>
  <c r="L134" i="2"/>
  <c r="M134" i="2" s="1"/>
  <c r="U134" i="2" s="1"/>
  <c r="L208" i="2"/>
  <c r="M208" i="2" s="1"/>
  <c r="U208" i="2" s="1"/>
  <c r="L96" i="2"/>
  <c r="M96" i="2" s="1"/>
  <c r="U96" i="2" s="1"/>
  <c r="L368" i="2"/>
  <c r="M368" i="2" s="1"/>
  <c r="U368" i="2" s="1"/>
  <c r="L86" i="2"/>
  <c r="M86" i="2" s="1"/>
  <c r="U86" i="2" s="1"/>
  <c r="L378" i="2"/>
  <c r="M378" i="2" s="1"/>
  <c r="U378" i="2" s="1"/>
  <c r="L186" i="2"/>
  <c r="M186" i="2" s="1"/>
  <c r="U186" i="2" s="1"/>
  <c r="L339" i="2"/>
  <c r="M339" i="2" s="1"/>
  <c r="U339" i="2" s="1"/>
  <c r="L47" i="2"/>
  <c r="M47" i="2" s="1"/>
  <c r="U47" i="2" s="1"/>
  <c r="L141" i="2"/>
  <c r="M141" i="2" s="1"/>
  <c r="U141" i="2" s="1"/>
  <c r="L348" i="2"/>
  <c r="M348" i="2" s="1"/>
  <c r="U348" i="2" s="1"/>
  <c r="L299" i="2"/>
  <c r="M299" i="2" s="1"/>
  <c r="U299" i="2" s="1"/>
  <c r="L265" i="2"/>
  <c r="M265" i="2" s="1"/>
  <c r="U265" i="2" s="1"/>
  <c r="L193" i="2"/>
  <c r="M193" i="2" s="1"/>
  <c r="U193" i="2" s="1"/>
  <c r="L64" i="2"/>
  <c r="M64" i="2" s="1"/>
  <c r="U64" i="2" s="1"/>
  <c r="L170" i="2"/>
  <c r="M170" i="2" s="1"/>
  <c r="U170" i="2" s="1"/>
  <c r="L138" i="2"/>
  <c r="M138" i="2" s="1"/>
  <c r="U138" i="2" s="1"/>
  <c r="L13" i="2"/>
  <c r="M13" i="2" s="1"/>
  <c r="U13" i="2" s="1"/>
  <c r="L337" i="2"/>
  <c r="M337" i="2" s="1"/>
  <c r="U337" i="2" s="1"/>
  <c r="L26" i="2"/>
  <c r="M26" i="2" s="1"/>
  <c r="U26" i="2" s="1"/>
  <c r="L178" i="2"/>
  <c r="M178" i="2" s="1"/>
  <c r="U178" i="2" s="1"/>
  <c r="L85" i="2"/>
  <c r="M85" i="2" s="1"/>
  <c r="U85" i="2" s="1"/>
  <c r="L346" i="2"/>
  <c r="M346" i="2" s="1"/>
  <c r="U346" i="2" s="1"/>
  <c r="L207" i="2"/>
  <c r="M207" i="2" s="1"/>
  <c r="U207" i="2" s="1"/>
  <c r="L151" i="2"/>
  <c r="M151" i="2" s="1"/>
  <c r="U151" i="2" s="1"/>
  <c r="L358" i="2"/>
  <c r="M358" i="2" s="1"/>
  <c r="U358" i="2" s="1"/>
  <c r="L113" i="2"/>
  <c r="M113" i="2" s="1"/>
  <c r="U113" i="2" s="1"/>
  <c r="L90" i="2"/>
  <c r="M90" i="2" s="1"/>
  <c r="U90" i="2" s="1"/>
  <c r="L366" i="2"/>
  <c r="M366" i="2" s="1"/>
  <c r="U366" i="2" s="1"/>
  <c r="L310" i="2"/>
  <c r="M310" i="2" s="1"/>
  <c r="U310" i="2" s="1"/>
  <c r="L99" i="2"/>
  <c r="M99" i="2" s="1"/>
  <c r="U99" i="2" s="1"/>
  <c r="L272" i="2"/>
  <c r="M272" i="2" s="1"/>
  <c r="U272" i="2" s="1"/>
  <c r="L371" i="2"/>
  <c r="M371" i="2" s="1"/>
  <c r="U371" i="2" s="1"/>
  <c r="L306" i="2"/>
  <c r="M306" i="2" s="1"/>
  <c r="U306" i="2" s="1"/>
  <c r="L117" i="2"/>
  <c r="M117" i="2" s="1"/>
  <c r="U117" i="2" s="1"/>
  <c r="L18" i="2"/>
  <c r="M18" i="2" s="1"/>
  <c r="U18" i="2" s="1"/>
  <c r="L246" i="2"/>
  <c r="M246" i="2" s="1"/>
  <c r="U246" i="2" s="1"/>
  <c r="L180" i="2"/>
  <c r="M180" i="2" s="1"/>
  <c r="U180" i="2" s="1"/>
  <c r="L94" i="2"/>
  <c r="M94" i="2" s="1"/>
  <c r="U94" i="2" s="1"/>
  <c r="L176" i="2"/>
  <c r="M176" i="2" s="1"/>
  <c r="U176" i="2" s="1"/>
  <c r="L136" i="2"/>
  <c r="M136" i="2" s="1"/>
  <c r="U136" i="2" s="1"/>
  <c r="L241" i="2"/>
  <c r="M241" i="2" s="1"/>
  <c r="U241" i="2" s="1"/>
  <c r="L68" i="2"/>
  <c r="M68" i="2" s="1"/>
  <c r="U68" i="2" s="1"/>
  <c r="L188" i="2"/>
  <c r="M188" i="2" s="1"/>
  <c r="U188" i="2" s="1"/>
  <c r="L103" i="2"/>
  <c r="M103" i="2" s="1"/>
  <c r="U103" i="2" s="1"/>
  <c r="L302" i="2"/>
  <c r="M302" i="2" s="1"/>
  <c r="U302" i="2" s="1"/>
  <c r="L256" i="2"/>
  <c r="M256" i="2" s="1"/>
  <c r="U256" i="2" s="1"/>
  <c r="L269" i="2"/>
  <c r="M269" i="2" s="1"/>
  <c r="U269" i="2" s="1"/>
  <c r="L197" i="2"/>
  <c r="M197" i="2" s="1"/>
  <c r="U197" i="2" s="1"/>
  <c r="L249" i="2"/>
  <c r="M249" i="2" s="1"/>
  <c r="U249" i="2" s="1"/>
  <c r="L216" i="2"/>
  <c r="M216" i="2" s="1"/>
  <c r="U216" i="2" s="1"/>
  <c r="L229" i="2"/>
  <c r="M229" i="2" s="1"/>
  <c r="U229" i="2" s="1"/>
  <c r="L353" i="2"/>
  <c r="M353" i="2" s="1"/>
  <c r="U353" i="2" s="1"/>
  <c r="L222" i="2"/>
  <c r="M222" i="2" s="1"/>
  <c r="U222" i="2" s="1"/>
  <c r="L305" i="2"/>
  <c r="M305" i="2" s="1"/>
  <c r="U305" i="2" s="1"/>
  <c r="L198" i="2"/>
  <c r="M198" i="2" s="1"/>
  <c r="U198" i="2" s="1"/>
  <c r="L296" i="2"/>
  <c r="M296" i="2" s="1"/>
  <c r="U296" i="2" s="1"/>
  <c r="L132" i="2"/>
  <c r="M132" i="2" s="1"/>
  <c r="U132" i="2" s="1"/>
  <c r="L205" i="2"/>
  <c r="M205" i="2" s="1"/>
  <c r="U205" i="2" s="1"/>
  <c r="L195" i="2"/>
  <c r="M195" i="2" s="1"/>
  <c r="U195" i="2" s="1"/>
  <c r="L314" i="2"/>
  <c r="M314" i="2" s="1"/>
  <c r="U314" i="2" s="1"/>
  <c r="L118" i="2"/>
  <c r="M118" i="2" s="1"/>
  <c r="U118" i="2" s="1"/>
  <c r="L110" i="2"/>
  <c r="M110" i="2" s="1"/>
  <c r="U110" i="2" s="1"/>
  <c r="L161" i="2"/>
  <c r="M161" i="2" s="1"/>
  <c r="U161" i="2" s="1"/>
  <c r="L147" i="2"/>
  <c r="M147" i="2" s="1"/>
  <c r="U147" i="2" s="1"/>
  <c r="L377" i="2"/>
  <c r="M377" i="2" s="1"/>
  <c r="U377" i="2" s="1"/>
  <c r="L135" i="2"/>
  <c r="M135" i="2" s="1"/>
  <c r="U135" i="2" s="1"/>
  <c r="L345" i="2"/>
  <c r="M345" i="2" s="1"/>
  <c r="U345" i="2" s="1"/>
  <c r="L281" i="2"/>
  <c r="M281" i="2" s="1"/>
  <c r="U281" i="2" s="1"/>
  <c r="L294" i="2"/>
  <c r="M294" i="2" s="1"/>
  <c r="U294" i="2" s="1"/>
  <c r="L144" i="2"/>
  <c r="M144" i="2" s="1"/>
  <c r="U144" i="2" s="1"/>
  <c r="L203" i="2"/>
  <c r="M203" i="2" s="1"/>
  <c r="U203" i="2" s="1"/>
  <c r="L258" i="2"/>
  <c r="M258" i="2" s="1"/>
  <c r="U258" i="2" s="1"/>
  <c r="L266" i="2"/>
  <c r="M266" i="2" s="1"/>
  <c r="U266" i="2" s="1"/>
  <c r="L220" i="2"/>
  <c r="M220" i="2" s="1"/>
  <c r="U220" i="2" s="1"/>
  <c r="L199" i="2"/>
  <c r="M199" i="2" s="1"/>
  <c r="U199" i="2" s="1"/>
  <c r="E1084" i="1" l="1"/>
  <c r="E1085" i="1" s="1"/>
  <c r="E1086" i="1" s="1"/>
  <c r="J2" i="1" s="1"/>
  <c r="E1079" i="1"/>
  <c r="E1080" i="1" s="1"/>
  <c r="E1081" i="1" s="1"/>
  <c r="J3" i="1" s="1"/>
  <c r="R9" i="3"/>
  <c r="S28" i="3"/>
  <c r="R28" i="3"/>
  <c r="S37" i="3"/>
  <c r="R37" i="3"/>
  <c r="S42" i="3"/>
  <c r="R42" i="3"/>
  <c r="S100" i="3"/>
  <c r="R100" i="3"/>
  <c r="S68" i="3"/>
  <c r="R68" i="3"/>
  <c r="S96" i="3"/>
  <c r="R96" i="3"/>
  <c r="S98" i="3"/>
  <c r="R98" i="3"/>
  <c r="S65" i="3"/>
  <c r="R65" i="3"/>
  <c r="S88" i="3"/>
  <c r="R88" i="3"/>
  <c r="S30" i="3"/>
  <c r="R30" i="3"/>
  <c r="S14" i="3"/>
  <c r="R14" i="3"/>
  <c r="S41" i="3"/>
  <c r="R41" i="3"/>
  <c r="S62" i="3"/>
  <c r="R62" i="3"/>
  <c r="S77" i="3"/>
  <c r="R77" i="3"/>
  <c r="S55" i="3"/>
  <c r="R55" i="3"/>
  <c r="S25" i="3"/>
  <c r="R25" i="3"/>
  <c r="S64" i="3"/>
  <c r="R64" i="3"/>
  <c r="S15" i="3"/>
  <c r="R15" i="3"/>
  <c r="S80" i="3"/>
  <c r="R80" i="3"/>
  <c r="S49" i="3"/>
  <c r="R49" i="3"/>
  <c r="S31" i="3"/>
  <c r="R31" i="3"/>
  <c r="S79" i="3"/>
  <c r="R79" i="3"/>
  <c r="S71" i="3"/>
  <c r="R71" i="3"/>
  <c r="S69" i="3"/>
  <c r="R69" i="3"/>
  <c r="S75" i="3"/>
  <c r="R75" i="3"/>
  <c r="S102" i="3"/>
  <c r="R102" i="3"/>
  <c r="S58" i="3"/>
  <c r="R58" i="3"/>
  <c r="S32" i="3"/>
  <c r="R32" i="3"/>
  <c r="S34" i="3"/>
  <c r="R34" i="3"/>
  <c r="S35" i="3"/>
  <c r="R35" i="3"/>
  <c r="S73" i="3"/>
  <c r="R73" i="3"/>
  <c r="S18" i="3"/>
  <c r="R18" i="3"/>
  <c r="S43" i="3"/>
  <c r="R43" i="3"/>
  <c r="S56" i="3"/>
  <c r="R56" i="3"/>
  <c r="S40" i="3"/>
  <c r="R40" i="3"/>
  <c r="S97" i="3"/>
  <c r="R97" i="3"/>
  <c r="S66" i="3"/>
  <c r="R66" i="3"/>
  <c r="S54" i="3"/>
  <c r="R54" i="3"/>
  <c r="S85" i="3"/>
  <c r="R85" i="3"/>
  <c r="S91" i="3"/>
  <c r="R91" i="3"/>
  <c r="S89" i="3"/>
  <c r="R89" i="3"/>
  <c r="S29" i="3"/>
  <c r="R29" i="3"/>
  <c r="S17" i="3"/>
  <c r="R17" i="3"/>
  <c r="S39" i="3"/>
  <c r="R39" i="3"/>
  <c r="S92" i="3"/>
  <c r="R92" i="3"/>
  <c r="S95" i="3"/>
  <c r="R95" i="3"/>
  <c r="S36" i="3"/>
  <c r="R36" i="3"/>
  <c r="S94" i="3"/>
  <c r="R94" i="3"/>
  <c r="S81" i="3"/>
  <c r="R81" i="3"/>
  <c r="S38" i="3"/>
  <c r="R38" i="3"/>
  <c r="S10" i="3"/>
  <c r="R10" i="3"/>
  <c r="S20" i="3"/>
  <c r="R20" i="3"/>
  <c r="S47" i="3"/>
  <c r="R47" i="3"/>
  <c r="S67" i="3"/>
  <c r="R67" i="3"/>
  <c r="S50" i="3"/>
  <c r="R50" i="3"/>
  <c r="S82" i="3"/>
  <c r="R82" i="3"/>
  <c r="S46" i="3"/>
  <c r="R46" i="3"/>
  <c r="S99" i="3"/>
  <c r="R99" i="3"/>
  <c r="S93" i="3"/>
  <c r="R93" i="3"/>
  <c r="S57" i="3"/>
  <c r="R57" i="3"/>
  <c r="S87" i="3"/>
  <c r="R87" i="3"/>
  <c r="S23" i="3"/>
  <c r="R23" i="3"/>
  <c r="S86" i="3"/>
  <c r="R86" i="3"/>
  <c r="S19" i="3"/>
  <c r="R19" i="3"/>
  <c r="S16" i="3"/>
  <c r="R16" i="3"/>
  <c r="S13" i="3"/>
  <c r="R13" i="3"/>
  <c r="S27" i="3"/>
  <c r="R27" i="3"/>
  <c r="S45" i="3"/>
  <c r="R45" i="3"/>
  <c r="S70" i="3"/>
  <c r="R70" i="3"/>
  <c r="S61" i="3"/>
  <c r="R61" i="3"/>
  <c r="S74" i="3"/>
  <c r="R74" i="3"/>
  <c r="S44" i="3"/>
  <c r="R44" i="3"/>
  <c r="S59" i="3"/>
  <c r="R59" i="3"/>
  <c r="S101" i="3"/>
  <c r="R101" i="3"/>
  <c r="S24" i="3"/>
  <c r="R24" i="3"/>
  <c r="S33" i="3"/>
  <c r="R33" i="3"/>
  <c r="S53" i="3"/>
  <c r="R53" i="3"/>
  <c r="S26" i="3"/>
  <c r="R26" i="3"/>
  <c r="S90" i="3"/>
  <c r="R90" i="3"/>
  <c r="S22" i="3"/>
  <c r="R22" i="3"/>
  <c r="S11" i="3"/>
  <c r="R11" i="3"/>
  <c r="S48" i="3"/>
  <c r="R48" i="3"/>
  <c r="S60" i="3"/>
  <c r="R60" i="3"/>
  <c r="S72" i="3"/>
  <c r="R72" i="3"/>
  <c r="S84" i="3"/>
  <c r="R84" i="3"/>
  <c r="S21" i="3"/>
  <c r="R21" i="3"/>
  <c r="S83" i="3"/>
  <c r="R83" i="3"/>
  <c r="S12" i="3"/>
  <c r="R12" i="3"/>
  <c r="S52" i="3"/>
  <c r="R52" i="3"/>
  <c r="S76" i="3"/>
  <c r="R76" i="3"/>
  <c r="S51" i="3"/>
  <c r="R51" i="3"/>
  <c r="S63" i="3"/>
  <c r="R63" i="3"/>
  <c r="S9" i="3"/>
  <c r="X6" i="3"/>
  <c r="P10" i="3"/>
  <c r="X5" i="3"/>
  <c r="O15" i="2"/>
  <c r="V9" i="2"/>
  <c r="S10" i="2"/>
  <c r="AE7" i="2"/>
  <c r="AE9" i="2"/>
  <c r="M9" i="2"/>
  <c r="N10" i="2" s="1"/>
  <c r="Q105" i="3" l="1"/>
  <c r="N4" i="1"/>
  <c r="J7" i="1"/>
  <c r="J9" i="1" s="1"/>
  <c r="N7" i="1" s="1"/>
  <c r="O5" i="1"/>
  <c r="O6" i="1"/>
  <c r="R6" i="3"/>
  <c r="P11" i="3"/>
  <c r="S110" i="3"/>
  <c r="S105" i="3"/>
  <c r="S11" i="2"/>
  <c r="N11" i="2"/>
  <c r="O16" i="2"/>
  <c r="AC7" i="2"/>
  <c r="AC9" i="2"/>
  <c r="U9" i="2"/>
  <c r="V387" i="2"/>
  <c r="V382" i="2"/>
  <c r="S106" i="3" l="1"/>
  <c r="S107" i="3" s="1"/>
  <c r="X4" i="3" s="1"/>
  <c r="P12" i="3"/>
  <c r="S111" i="3"/>
  <c r="S112" i="3" s="1"/>
  <c r="X3" i="3" s="1"/>
  <c r="X8" i="3" s="1"/>
  <c r="S12" i="2"/>
  <c r="O17" i="2"/>
  <c r="N12" i="2"/>
  <c r="U387" i="2"/>
  <c r="T382" i="2"/>
  <c r="V388" i="2" s="1"/>
  <c r="V389" i="2" s="1"/>
  <c r="AE3" i="2" s="1"/>
  <c r="U382" i="2"/>
  <c r="O4" i="1" l="1"/>
  <c r="P13" i="3"/>
  <c r="S13" i="2"/>
  <c r="N13" i="2"/>
  <c r="O18" i="2"/>
  <c r="U383" i="2"/>
  <c r="U384" i="2" s="1"/>
  <c r="AC5" i="2" s="1"/>
  <c r="U388" i="2"/>
  <c r="U389" i="2" s="1"/>
  <c r="AC3" i="2" s="1"/>
  <c r="V383" i="2"/>
  <c r="V384" i="2" s="1"/>
  <c r="AE5" i="2" s="1"/>
  <c r="P14" i="3" l="1"/>
  <c r="S14" i="2"/>
  <c r="O19" i="2"/>
  <c r="N14" i="2"/>
  <c r="P15" i="3" l="1"/>
  <c r="S15" i="2"/>
  <c r="N15" i="2"/>
  <c r="O20" i="2"/>
  <c r="P16" i="3" l="1"/>
  <c r="S16" i="2"/>
  <c r="O21" i="2"/>
  <c r="N16" i="2"/>
  <c r="P17" i="3" l="1"/>
  <c r="S17" i="2"/>
  <c r="N17" i="2"/>
  <c r="O22" i="2"/>
  <c r="P18" i="3" l="1"/>
  <c r="S18" i="2"/>
  <c r="O23" i="2"/>
  <c r="N18" i="2"/>
  <c r="P19" i="3" l="1"/>
  <c r="S19" i="2"/>
  <c r="N19" i="2"/>
  <c r="O24" i="2"/>
  <c r="P20" i="3" l="1"/>
  <c r="S20" i="2"/>
  <c r="O25" i="2"/>
  <c r="N20" i="2"/>
  <c r="P21" i="3" l="1"/>
  <c r="S21" i="2"/>
  <c r="N21" i="2"/>
  <c r="O26" i="2"/>
  <c r="P22" i="3" l="1"/>
  <c r="S22" i="2"/>
  <c r="O27" i="2"/>
  <c r="N22" i="2"/>
  <c r="P23" i="3" l="1"/>
  <c r="S23" i="2"/>
  <c r="N23" i="2"/>
  <c r="O28" i="2"/>
  <c r="P24" i="3" l="1"/>
  <c r="S24" i="2"/>
  <c r="O29" i="2"/>
  <c r="N24" i="2"/>
  <c r="P25" i="3" l="1"/>
  <c r="S25" i="2"/>
  <c r="N25" i="2"/>
  <c r="O30" i="2"/>
  <c r="P26" i="3" l="1"/>
  <c r="S26" i="2"/>
  <c r="O31" i="2"/>
  <c r="N26" i="2"/>
  <c r="P27" i="3" l="1"/>
  <c r="S27" i="2"/>
  <c r="N27" i="2"/>
  <c r="O32" i="2"/>
  <c r="P28" i="3" l="1"/>
  <c r="S28" i="2"/>
  <c r="O33" i="2"/>
  <c r="N28" i="2"/>
  <c r="P29" i="3" l="1"/>
  <c r="S29" i="2"/>
  <c r="N29" i="2"/>
  <c r="O34" i="2"/>
  <c r="P30" i="3" l="1"/>
  <c r="S30" i="2"/>
  <c r="O35" i="2"/>
  <c r="N30" i="2"/>
  <c r="P31" i="3" l="1"/>
  <c r="S31" i="2"/>
  <c r="N31" i="2"/>
  <c r="O36" i="2"/>
  <c r="P32" i="3" l="1"/>
  <c r="S32" i="2"/>
  <c r="O37" i="2"/>
  <c r="N32" i="2"/>
  <c r="P33" i="3" l="1"/>
  <c r="S33" i="2"/>
  <c r="N33" i="2"/>
  <c r="O38" i="2"/>
  <c r="P34" i="3" l="1"/>
  <c r="S34" i="2"/>
  <c r="N34" i="2"/>
  <c r="O39" i="2"/>
  <c r="P35" i="3" l="1"/>
  <c r="S35" i="2"/>
  <c r="O40" i="2"/>
  <c r="N35" i="2"/>
  <c r="P36" i="3" l="1"/>
  <c r="S36" i="2"/>
  <c r="N36" i="2"/>
  <c r="O41" i="2"/>
  <c r="P37" i="3" l="1"/>
  <c r="S37" i="2"/>
  <c r="O42" i="2"/>
  <c r="N37" i="2"/>
  <c r="P38" i="3" l="1"/>
  <c r="S38" i="2"/>
  <c r="N38" i="2"/>
  <c r="O43" i="2"/>
  <c r="P39" i="3" l="1"/>
  <c r="S39" i="2"/>
  <c r="O44" i="2"/>
  <c r="N39" i="2"/>
  <c r="P40" i="3" l="1"/>
  <c r="S40" i="2"/>
  <c r="N40" i="2"/>
  <c r="O45" i="2"/>
  <c r="P41" i="3" l="1"/>
  <c r="S41" i="2"/>
  <c r="O46" i="2"/>
  <c r="N41" i="2"/>
  <c r="P42" i="3" l="1"/>
  <c r="S42" i="2"/>
  <c r="N42" i="2"/>
  <c r="O47" i="2"/>
  <c r="P43" i="3" l="1"/>
  <c r="S43" i="2"/>
  <c r="O48" i="2"/>
  <c r="N43" i="2"/>
  <c r="P44" i="3" l="1"/>
  <c r="S44" i="2"/>
  <c r="N44" i="2"/>
  <c r="O49" i="2"/>
  <c r="P45" i="3" l="1"/>
  <c r="S45" i="2"/>
  <c r="O50" i="2"/>
  <c r="N45" i="2"/>
  <c r="P46" i="3" l="1"/>
  <c r="S46" i="2"/>
  <c r="N46" i="2"/>
  <c r="O51" i="2"/>
  <c r="P47" i="3" l="1"/>
  <c r="S47" i="2"/>
  <c r="O52" i="2"/>
  <c r="N47" i="2"/>
  <c r="P48" i="3" l="1"/>
  <c r="S48" i="2"/>
  <c r="N48" i="2"/>
  <c r="O53" i="2"/>
  <c r="P49" i="3" l="1"/>
  <c r="S49" i="2"/>
  <c r="O54" i="2"/>
  <c r="N49" i="2"/>
  <c r="P50" i="3" l="1"/>
  <c r="S50" i="2"/>
  <c r="N50" i="2"/>
  <c r="O55" i="2"/>
  <c r="P51" i="3" l="1"/>
  <c r="S51" i="2"/>
  <c r="O56" i="2"/>
  <c r="N51" i="2"/>
  <c r="P52" i="3" l="1"/>
  <c r="S52" i="2"/>
  <c r="N52" i="2"/>
  <c r="O57" i="2"/>
  <c r="P53" i="3" l="1"/>
  <c r="S53" i="2"/>
  <c r="O58" i="2"/>
  <c r="N53" i="2"/>
  <c r="P54" i="3" l="1"/>
  <c r="S54" i="2"/>
  <c r="N54" i="2"/>
  <c r="O59" i="2"/>
  <c r="P55" i="3" l="1"/>
  <c r="S55" i="2"/>
  <c r="O60" i="2"/>
  <c r="N55" i="2"/>
  <c r="P56" i="3" l="1"/>
  <c r="S56" i="2"/>
  <c r="N56" i="2"/>
  <c r="O61" i="2"/>
  <c r="P57" i="3" l="1"/>
  <c r="S57" i="2"/>
  <c r="O62" i="2"/>
  <c r="N57" i="2"/>
  <c r="P58" i="3" l="1"/>
  <c r="S58" i="2"/>
  <c r="N58" i="2"/>
  <c r="O63" i="2"/>
  <c r="P59" i="3" l="1"/>
  <c r="S59" i="2"/>
  <c r="O64" i="2"/>
  <c r="N59" i="2"/>
  <c r="P60" i="3" l="1"/>
  <c r="S60" i="2"/>
  <c r="N60" i="2"/>
  <c r="O65" i="2"/>
  <c r="P61" i="3" l="1"/>
  <c r="S61" i="2"/>
  <c r="O66" i="2"/>
  <c r="N61" i="2"/>
  <c r="P62" i="3" l="1"/>
  <c r="S62" i="2"/>
  <c r="N62" i="2"/>
  <c r="O67" i="2"/>
  <c r="P63" i="3" l="1"/>
  <c r="S63" i="2"/>
  <c r="O68" i="2"/>
  <c r="N63" i="2"/>
  <c r="P64" i="3" l="1"/>
  <c r="S64" i="2"/>
  <c r="N64" i="2"/>
  <c r="O69" i="2"/>
  <c r="P65" i="3" l="1"/>
  <c r="S65" i="2"/>
  <c r="O70" i="2"/>
  <c r="N65" i="2"/>
  <c r="P66" i="3" l="1"/>
  <c r="S66" i="2"/>
  <c r="N66" i="2"/>
  <c r="O71" i="2"/>
  <c r="P67" i="3" l="1"/>
  <c r="S67" i="2"/>
  <c r="O72" i="2"/>
  <c r="N67" i="2"/>
  <c r="P68" i="3" l="1"/>
  <c r="S68" i="2"/>
  <c r="N68" i="2"/>
  <c r="O73" i="2"/>
  <c r="P69" i="3" l="1"/>
  <c r="S69" i="2"/>
  <c r="O74" i="2"/>
  <c r="N69" i="2"/>
  <c r="P70" i="3" l="1"/>
  <c r="S70" i="2"/>
  <c r="N70" i="2"/>
  <c r="O75" i="2"/>
  <c r="P71" i="3" l="1"/>
  <c r="S71" i="2"/>
  <c r="O76" i="2"/>
  <c r="N71" i="2"/>
  <c r="P72" i="3" l="1"/>
  <c r="S72" i="2"/>
  <c r="N72" i="2"/>
  <c r="O77" i="2"/>
  <c r="P73" i="3" l="1"/>
  <c r="S73" i="2"/>
  <c r="O78" i="2"/>
  <c r="N73" i="2"/>
  <c r="P74" i="3" l="1"/>
  <c r="S74" i="2"/>
  <c r="N74" i="2"/>
  <c r="O79" i="2"/>
  <c r="P75" i="3" l="1"/>
  <c r="S75" i="2"/>
  <c r="O80" i="2"/>
  <c r="N75" i="2"/>
  <c r="P76" i="3" l="1"/>
  <c r="S76" i="2"/>
  <c r="N76" i="2"/>
  <c r="O81" i="2"/>
  <c r="P77" i="3" l="1"/>
  <c r="S77" i="2"/>
  <c r="O82" i="2"/>
  <c r="N77" i="2"/>
  <c r="P78" i="3" l="1"/>
  <c r="S78" i="2"/>
  <c r="N78" i="2"/>
  <c r="O83" i="2"/>
  <c r="P79" i="3" l="1"/>
  <c r="S79" i="2"/>
  <c r="O84" i="2"/>
  <c r="N79" i="2"/>
  <c r="P80" i="3" l="1"/>
  <c r="S80" i="2"/>
  <c r="N80" i="2"/>
  <c r="O85" i="2"/>
  <c r="P81" i="3" l="1"/>
  <c r="S81" i="2"/>
  <c r="O86" i="2"/>
  <c r="N81" i="2"/>
  <c r="P82" i="3" l="1"/>
  <c r="S82" i="2"/>
  <c r="N82" i="2"/>
  <c r="O87" i="2"/>
  <c r="P83" i="3" l="1"/>
  <c r="S83" i="2"/>
  <c r="O88" i="2"/>
  <c r="N83" i="2"/>
  <c r="P84" i="3" l="1"/>
  <c r="S84" i="2"/>
  <c r="N84" i="2"/>
  <c r="O89" i="2"/>
  <c r="P85" i="3" l="1"/>
  <c r="S85" i="2"/>
  <c r="O90" i="2"/>
  <c r="N85" i="2"/>
  <c r="P86" i="3" l="1"/>
  <c r="S86" i="2"/>
  <c r="N86" i="2"/>
  <c r="O91" i="2"/>
  <c r="P87" i="3" l="1"/>
  <c r="S87" i="2"/>
  <c r="O92" i="2"/>
  <c r="N87" i="2"/>
  <c r="P88" i="3" l="1"/>
  <c r="S88" i="2"/>
  <c r="N88" i="2"/>
  <c r="O93" i="2"/>
  <c r="P89" i="3" l="1"/>
  <c r="S89" i="2"/>
  <c r="O94" i="2"/>
  <c r="N89" i="2"/>
  <c r="P90" i="3" l="1"/>
  <c r="S90" i="2"/>
  <c r="N90" i="2"/>
  <c r="O95" i="2"/>
  <c r="P91" i="3" l="1"/>
  <c r="S91" i="2"/>
  <c r="O96" i="2"/>
  <c r="N91" i="2"/>
  <c r="P92" i="3" l="1"/>
  <c r="S92" i="2"/>
  <c r="N92" i="2"/>
  <c r="O97" i="2"/>
  <c r="P93" i="3" l="1"/>
  <c r="S93" i="2"/>
  <c r="O98" i="2"/>
  <c r="N93" i="2"/>
  <c r="P94" i="3" l="1"/>
  <c r="S94" i="2"/>
  <c r="N94" i="2"/>
  <c r="O99" i="2"/>
  <c r="P95" i="3" l="1"/>
  <c r="S95" i="2"/>
  <c r="O100" i="2"/>
  <c r="N95" i="2"/>
  <c r="P96" i="3" l="1"/>
  <c r="S96" i="2"/>
  <c r="N96" i="2"/>
  <c r="O101" i="2"/>
  <c r="P97" i="3" l="1"/>
  <c r="S97" i="2"/>
  <c r="O102" i="2"/>
  <c r="N97" i="2"/>
  <c r="P98" i="3" l="1"/>
  <c r="S98" i="2"/>
  <c r="N98" i="2"/>
  <c r="O103" i="2"/>
  <c r="P99" i="3" l="1"/>
  <c r="S99" i="2"/>
  <c r="O104" i="2"/>
  <c r="N99" i="2"/>
  <c r="P100" i="3" l="1"/>
  <c r="S100" i="2"/>
  <c r="N100" i="2"/>
  <c r="O105" i="2"/>
  <c r="P101" i="3" l="1"/>
  <c r="S101" i="2"/>
  <c r="O106" i="2"/>
  <c r="N101" i="2"/>
  <c r="P102" i="3" l="1"/>
  <c r="S102" i="2"/>
  <c r="N102" i="2"/>
  <c r="O107" i="2"/>
  <c r="P103" i="3" l="1"/>
  <c r="S103" i="2"/>
  <c r="N103" i="2"/>
  <c r="O108" i="2"/>
  <c r="S104" i="2" l="1"/>
  <c r="O109" i="2"/>
  <c r="N104" i="2"/>
  <c r="S105" i="2" l="1"/>
  <c r="N105" i="2"/>
  <c r="O110" i="2"/>
  <c r="S106" i="2" l="1"/>
  <c r="O111" i="2"/>
  <c r="N106" i="2"/>
  <c r="S107" i="2" l="1"/>
  <c r="N107" i="2"/>
  <c r="O112" i="2"/>
  <c r="S108" i="2" l="1"/>
  <c r="O113" i="2"/>
  <c r="N108" i="2"/>
  <c r="S109" i="2" l="1"/>
  <c r="N109" i="2"/>
  <c r="O114" i="2"/>
  <c r="S110" i="2" l="1"/>
  <c r="O115" i="2"/>
  <c r="N110" i="2"/>
  <c r="S111" i="2" l="1"/>
  <c r="N111" i="2"/>
  <c r="O116" i="2"/>
  <c r="S112" i="2" l="1"/>
  <c r="O117" i="2"/>
  <c r="N112" i="2"/>
  <c r="S113" i="2" l="1"/>
  <c r="N113" i="2"/>
  <c r="O118" i="2"/>
  <c r="S114" i="2" l="1"/>
  <c r="O119" i="2"/>
  <c r="N114" i="2"/>
  <c r="S115" i="2" l="1"/>
  <c r="N115" i="2"/>
  <c r="O120" i="2"/>
  <c r="S116" i="2" l="1"/>
  <c r="O121" i="2"/>
  <c r="N116" i="2"/>
  <c r="S117" i="2" l="1"/>
  <c r="N117" i="2"/>
  <c r="O122" i="2"/>
  <c r="S118" i="2" l="1"/>
  <c r="O123" i="2"/>
  <c r="N118" i="2"/>
  <c r="S119" i="2" l="1"/>
  <c r="N119" i="2"/>
  <c r="O124" i="2"/>
  <c r="S120" i="2" l="1"/>
  <c r="O125" i="2"/>
  <c r="N120" i="2"/>
  <c r="S121" i="2" l="1"/>
  <c r="N121" i="2"/>
  <c r="O126" i="2"/>
  <c r="S122" i="2" l="1"/>
  <c r="O127" i="2"/>
  <c r="N122" i="2"/>
  <c r="S123" i="2" l="1"/>
  <c r="N123" i="2"/>
  <c r="O128" i="2"/>
  <c r="S124" i="2" l="1"/>
  <c r="O129" i="2"/>
  <c r="N124" i="2"/>
  <c r="S125" i="2" l="1"/>
  <c r="N125" i="2"/>
  <c r="O130" i="2"/>
  <c r="S126" i="2" l="1"/>
  <c r="O131" i="2"/>
  <c r="N126" i="2"/>
  <c r="S127" i="2" l="1"/>
  <c r="N127" i="2"/>
  <c r="O132" i="2"/>
  <c r="S128" i="2" l="1"/>
  <c r="O133" i="2"/>
  <c r="N128" i="2"/>
  <c r="S129" i="2" l="1"/>
  <c r="N129" i="2"/>
  <c r="O134" i="2"/>
  <c r="S130" i="2" l="1"/>
  <c r="O135" i="2"/>
  <c r="N130" i="2"/>
  <c r="S131" i="2" l="1"/>
  <c r="N131" i="2"/>
  <c r="O136" i="2"/>
  <c r="S132" i="2" l="1"/>
  <c r="O137" i="2"/>
  <c r="N132" i="2"/>
  <c r="S133" i="2" l="1"/>
  <c r="N133" i="2"/>
  <c r="O138" i="2"/>
  <c r="S134" i="2" l="1"/>
  <c r="O139" i="2"/>
  <c r="N134" i="2"/>
  <c r="S135" i="2" l="1"/>
  <c r="N135" i="2"/>
  <c r="O140" i="2"/>
  <c r="S136" i="2" l="1"/>
  <c r="O141" i="2"/>
  <c r="N136" i="2"/>
  <c r="S137" i="2" l="1"/>
  <c r="N137" i="2"/>
  <c r="O142" i="2"/>
  <c r="S138" i="2" l="1"/>
  <c r="O143" i="2"/>
  <c r="N138" i="2"/>
  <c r="S139" i="2" l="1"/>
  <c r="N139" i="2"/>
  <c r="O144" i="2"/>
  <c r="S140" i="2" l="1"/>
  <c r="O145" i="2"/>
  <c r="N140" i="2"/>
  <c r="S141" i="2" l="1"/>
  <c r="N141" i="2"/>
  <c r="O146" i="2"/>
  <c r="S142" i="2" l="1"/>
  <c r="O147" i="2"/>
  <c r="N142" i="2"/>
  <c r="S143" i="2" l="1"/>
  <c r="N143" i="2"/>
  <c r="O148" i="2"/>
  <c r="S144" i="2" l="1"/>
  <c r="O149" i="2"/>
  <c r="N144" i="2"/>
  <c r="S145" i="2" l="1"/>
  <c r="N145" i="2"/>
  <c r="O150" i="2"/>
  <c r="S146" i="2" l="1"/>
  <c r="O151" i="2"/>
  <c r="N146" i="2"/>
  <c r="S147" i="2" l="1"/>
  <c r="N147" i="2"/>
  <c r="O152" i="2"/>
  <c r="S148" i="2" l="1"/>
  <c r="O153" i="2"/>
  <c r="N148" i="2"/>
  <c r="S149" i="2" l="1"/>
  <c r="N149" i="2"/>
  <c r="O154" i="2"/>
  <c r="S150" i="2" l="1"/>
  <c r="O155" i="2"/>
  <c r="N150" i="2"/>
  <c r="S151" i="2" l="1"/>
  <c r="N151" i="2"/>
  <c r="O156" i="2"/>
  <c r="S152" i="2" l="1"/>
  <c r="O157" i="2"/>
  <c r="N152" i="2"/>
  <c r="S153" i="2" l="1"/>
  <c r="N153" i="2"/>
  <c r="O158" i="2"/>
  <c r="S154" i="2" l="1"/>
  <c r="O159" i="2"/>
  <c r="N154" i="2"/>
  <c r="S155" i="2" l="1"/>
  <c r="N155" i="2"/>
  <c r="O160" i="2"/>
  <c r="S156" i="2" l="1"/>
  <c r="O161" i="2"/>
  <c r="N156" i="2"/>
  <c r="S157" i="2" l="1"/>
  <c r="N157" i="2"/>
  <c r="O162" i="2"/>
  <c r="S158" i="2" l="1"/>
  <c r="O163" i="2"/>
  <c r="N158" i="2"/>
  <c r="S159" i="2" l="1"/>
  <c r="N159" i="2"/>
  <c r="O164" i="2"/>
  <c r="S160" i="2" l="1"/>
  <c r="O165" i="2"/>
  <c r="N160" i="2"/>
  <c r="S161" i="2" l="1"/>
  <c r="N161" i="2"/>
  <c r="O166" i="2"/>
  <c r="S162" i="2" l="1"/>
  <c r="O167" i="2"/>
  <c r="N162" i="2"/>
  <c r="S163" i="2" l="1"/>
  <c r="N163" i="2"/>
  <c r="O168" i="2"/>
  <c r="S164" i="2" l="1"/>
  <c r="O169" i="2"/>
  <c r="N164" i="2"/>
  <c r="S165" i="2" l="1"/>
  <c r="N165" i="2"/>
  <c r="O170" i="2"/>
  <c r="S166" i="2" l="1"/>
  <c r="O171" i="2"/>
  <c r="N166" i="2"/>
  <c r="S167" i="2" l="1"/>
  <c r="N167" i="2"/>
  <c r="O172" i="2"/>
  <c r="S168" i="2" l="1"/>
  <c r="O173" i="2"/>
  <c r="N168" i="2"/>
  <c r="S169" i="2" l="1"/>
  <c r="N169" i="2"/>
  <c r="O174" i="2"/>
  <c r="S170" i="2" l="1"/>
  <c r="O175" i="2"/>
  <c r="N170" i="2"/>
  <c r="S171" i="2" l="1"/>
  <c r="N171" i="2"/>
  <c r="O176" i="2"/>
  <c r="S172" i="2" l="1"/>
  <c r="O177" i="2"/>
  <c r="N172" i="2"/>
  <c r="S173" i="2" l="1"/>
  <c r="N173" i="2"/>
  <c r="O178" i="2"/>
  <c r="S174" i="2" l="1"/>
  <c r="O179" i="2"/>
  <c r="N174" i="2"/>
  <c r="S175" i="2" l="1"/>
  <c r="N175" i="2"/>
  <c r="O180" i="2"/>
  <c r="S176" i="2" l="1"/>
  <c r="O181" i="2"/>
  <c r="N176" i="2"/>
  <c r="S177" i="2" l="1"/>
  <c r="N177" i="2"/>
  <c r="O182" i="2"/>
  <c r="S178" i="2" l="1"/>
  <c r="O183" i="2"/>
  <c r="N178" i="2"/>
  <c r="S179" i="2" l="1"/>
  <c r="N179" i="2"/>
  <c r="O184" i="2"/>
  <c r="S180" i="2" l="1"/>
  <c r="O185" i="2"/>
  <c r="N180" i="2"/>
  <c r="S181" i="2" l="1"/>
  <c r="O186" i="2"/>
  <c r="N181" i="2"/>
  <c r="S182" i="2" l="1"/>
  <c r="N182" i="2"/>
  <c r="O187" i="2"/>
  <c r="S183" i="2" l="1"/>
  <c r="O188" i="2"/>
  <c r="N183" i="2"/>
  <c r="S184" i="2" l="1"/>
  <c r="N184" i="2"/>
  <c r="O189" i="2"/>
  <c r="S185" i="2" l="1"/>
  <c r="O190" i="2"/>
  <c r="N185" i="2"/>
  <c r="S186" i="2" l="1"/>
  <c r="N186" i="2"/>
  <c r="O191" i="2"/>
  <c r="S187" i="2" l="1"/>
  <c r="O192" i="2"/>
  <c r="N187" i="2"/>
  <c r="S188" i="2" l="1"/>
  <c r="N188" i="2"/>
  <c r="O193" i="2"/>
  <c r="S189" i="2" l="1"/>
  <c r="O194" i="2"/>
  <c r="N189" i="2"/>
  <c r="S190" i="2" l="1"/>
  <c r="N190" i="2"/>
  <c r="O195" i="2"/>
  <c r="S191" i="2" l="1"/>
  <c r="O196" i="2"/>
  <c r="N191" i="2"/>
  <c r="S192" i="2" l="1"/>
  <c r="N192" i="2"/>
  <c r="O197" i="2"/>
  <c r="S193" i="2" l="1"/>
  <c r="O198" i="2"/>
  <c r="N193" i="2"/>
  <c r="S194" i="2" l="1"/>
  <c r="N194" i="2"/>
  <c r="O199" i="2"/>
  <c r="S195" i="2" l="1"/>
  <c r="O200" i="2"/>
  <c r="N195" i="2"/>
  <c r="S196" i="2" l="1"/>
  <c r="N196" i="2"/>
  <c r="O201" i="2"/>
  <c r="S197" i="2" l="1"/>
  <c r="O202" i="2"/>
  <c r="N197" i="2"/>
  <c r="S198" i="2" l="1"/>
  <c r="N198" i="2"/>
  <c r="O203" i="2"/>
  <c r="S199" i="2" l="1"/>
  <c r="O204" i="2"/>
  <c r="N199" i="2"/>
  <c r="S200" i="2" l="1"/>
  <c r="N200" i="2"/>
  <c r="O205" i="2"/>
  <c r="S201" i="2" l="1"/>
  <c r="O206" i="2"/>
  <c r="N201" i="2"/>
  <c r="S202" i="2" l="1"/>
  <c r="N202" i="2"/>
  <c r="O207" i="2"/>
  <c r="S203" i="2" l="1"/>
  <c r="O208" i="2"/>
  <c r="N203" i="2"/>
  <c r="S204" i="2" l="1"/>
  <c r="N204" i="2"/>
  <c r="O209" i="2"/>
  <c r="S205" i="2" l="1"/>
  <c r="O210" i="2"/>
  <c r="N205" i="2"/>
  <c r="S206" i="2" l="1"/>
  <c r="N206" i="2"/>
  <c r="O211" i="2"/>
  <c r="S207" i="2" l="1"/>
  <c r="O212" i="2"/>
  <c r="N207" i="2"/>
  <c r="S208" i="2" l="1"/>
  <c r="N208" i="2"/>
  <c r="O213" i="2"/>
  <c r="S209" i="2" l="1"/>
  <c r="O214" i="2"/>
  <c r="N209" i="2"/>
  <c r="S210" i="2" l="1"/>
  <c r="N210" i="2"/>
  <c r="O215" i="2"/>
  <c r="S211" i="2" l="1"/>
  <c r="O216" i="2"/>
  <c r="N211" i="2"/>
  <c r="S212" i="2" l="1"/>
  <c r="N212" i="2"/>
  <c r="O217" i="2"/>
  <c r="S213" i="2" l="1"/>
  <c r="O218" i="2"/>
  <c r="N213" i="2"/>
  <c r="S214" i="2" l="1"/>
  <c r="N214" i="2"/>
  <c r="O219" i="2"/>
  <c r="S215" i="2" l="1"/>
  <c r="O220" i="2"/>
  <c r="N215" i="2"/>
  <c r="S216" i="2" l="1"/>
  <c r="N216" i="2"/>
  <c r="O221" i="2"/>
  <c r="S217" i="2" l="1"/>
  <c r="O222" i="2"/>
  <c r="N217" i="2"/>
  <c r="S218" i="2" l="1"/>
  <c r="N218" i="2"/>
  <c r="O223" i="2"/>
  <c r="S219" i="2" l="1"/>
  <c r="O224" i="2"/>
  <c r="N219" i="2"/>
  <c r="S220" i="2" l="1"/>
  <c r="N220" i="2"/>
  <c r="O225" i="2"/>
  <c r="S221" i="2" l="1"/>
  <c r="O226" i="2"/>
  <c r="N221" i="2"/>
  <c r="S222" i="2" l="1"/>
  <c r="N222" i="2"/>
  <c r="O227" i="2"/>
  <c r="S223" i="2" l="1"/>
  <c r="O228" i="2"/>
  <c r="N223" i="2"/>
  <c r="S224" i="2" l="1"/>
  <c r="N224" i="2"/>
  <c r="O229" i="2"/>
  <c r="S225" i="2" l="1"/>
  <c r="O230" i="2"/>
  <c r="N225" i="2"/>
  <c r="S226" i="2" l="1"/>
  <c r="N226" i="2"/>
  <c r="O231" i="2"/>
  <c r="S227" i="2" l="1"/>
  <c r="O232" i="2"/>
  <c r="N227" i="2"/>
  <c r="S228" i="2" l="1"/>
  <c r="N228" i="2"/>
  <c r="O233" i="2"/>
  <c r="S229" i="2" l="1"/>
  <c r="O234" i="2"/>
  <c r="N229" i="2"/>
  <c r="S230" i="2" l="1"/>
  <c r="N230" i="2"/>
  <c r="O235" i="2"/>
  <c r="S231" i="2" l="1"/>
  <c r="O236" i="2"/>
  <c r="N231" i="2"/>
  <c r="S232" i="2" l="1"/>
  <c r="N232" i="2"/>
  <c r="O237" i="2"/>
  <c r="S233" i="2" l="1"/>
  <c r="O238" i="2"/>
  <c r="N233" i="2"/>
  <c r="S234" i="2" l="1"/>
  <c r="N234" i="2"/>
  <c r="O239" i="2"/>
  <c r="S235" i="2" l="1"/>
  <c r="O240" i="2"/>
  <c r="N235" i="2"/>
  <c r="S236" i="2" l="1"/>
  <c r="N236" i="2"/>
  <c r="O241" i="2"/>
  <c r="S237" i="2" l="1"/>
  <c r="O242" i="2"/>
  <c r="N237" i="2"/>
  <c r="S238" i="2" l="1"/>
  <c r="N238" i="2"/>
  <c r="O243" i="2"/>
  <c r="S239" i="2" l="1"/>
  <c r="O244" i="2"/>
  <c r="N239" i="2"/>
  <c r="S240" i="2" l="1"/>
  <c r="N240" i="2"/>
  <c r="O245" i="2"/>
  <c r="S241" i="2" l="1"/>
  <c r="O246" i="2"/>
  <c r="N241" i="2"/>
  <c r="S242" i="2" l="1"/>
  <c r="N242" i="2"/>
  <c r="O247" i="2"/>
  <c r="S243" i="2" l="1"/>
  <c r="O248" i="2"/>
  <c r="N243" i="2"/>
  <c r="S244" i="2" l="1"/>
  <c r="N244" i="2"/>
  <c r="O249" i="2"/>
  <c r="S245" i="2" l="1"/>
  <c r="O250" i="2"/>
  <c r="N245" i="2"/>
  <c r="S246" i="2" l="1"/>
  <c r="N246" i="2"/>
  <c r="O251" i="2"/>
  <c r="S247" i="2" l="1"/>
  <c r="O252" i="2"/>
  <c r="N247" i="2"/>
  <c r="S248" i="2" l="1"/>
  <c r="N248" i="2"/>
  <c r="O253" i="2"/>
  <c r="S249" i="2" l="1"/>
  <c r="O254" i="2"/>
  <c r="N249" i="2"/>
  <c r="S250" i="2" l="1"/>
  <c r="N250" i="2"/>
  <c r="O255" i="2"/>
  <c r="S251" i="2" l="1"/>
  <c r="O256" i="2"/>
  <c r="N251" i="2"/>
  <c r="S252" i="2" l="1"/>
  <c r="N252" i="2"/>
  <c r="O257" i="2"/>
  <c r="S253" i="2" l="1"/>
  <c r="O258" i="2"/>
  <c r="N253" i="2"/>
  <c r="S254" i="2" l="1"/>
  <c r="N254" i="2"/>
  <c r="O259" i="2"/>
  <c r="S255" i="2" l="1"/>
  <c r="O260" i="2"/>
  <c r="N255" i="2"/>
  <c r="S256" i="2" l="1"/>
  <c r="N256" i="2"/>
  <c r="O261" i="2"/>
  <c r="S257" i="2" l="1"/>
  <c r="O262" i="2"/>
  <c r="N257" i="2"/>
  <c r="S258" i="2" l="1"/>
  <c r="N258" i="2"/>
  <c r="O263" i="2"/>
  <c r="S259" i="2" l="1"/>
  <c r="O264" i="2"/>
  <c r="N259" i="2"/>
  <c r="S260" i="2" l="1"/>
  <c r="N260" i="2"/>
  <c r="O265" i="2"/>
  <c r="S261" i="2" l="1"/>
  <c r="O266" i="2"/>
  <c r="N261" i="2"/>
  <c r="S262" i="2" l="1"/>
  <c r="N262" i="2"/>
  <c r="O267" i="2"/>
  <c r="S263" i="2" l="1"/>
  <c r="O268" i="2"/>
  <c r="N263" i="2"/>
  <c r="S264" i="2" l="1"/>
  <c r="N264" i="2"/>
  <c r="O269" i="2"/>
  <c r="S265" i="2" l="1"/>
  <c r="O270" i="2"/>
  <c r="N265" i="2"/>
  <c r="S266" i="2" l="1"/>
  <c r="N266" i="2"/>
  <c r="O271" i="2"/>
  <c r="S267" i="2" l="1"/>
  <c r="O272" i="2"/>
  <c r="N267" i="2"/>
  <c r="S268" i="2" l="1"/>
  <c r="N268" i="2"/>
  <c r="O273" i="2"/>
  <c r="S269" i="2" l="1"/>
  <c r="O274" i="2"/>
  <c r="N269" i="2"/>
  <c r="S270" i="2" l="1"/>
  <c r="N270" i="2"/>
  <c r="O275" i="2"/>
  <c r="S271" i="2" l="1"/>
  <c r="O276" i="2"/>
  <c r="N271" i="2"/>
  <c r="S272" i="2" l="1"/>
  <c r="N272" i="2"/>
  <c r="O277" i="2"/>
  <c r="S273" i="2" l="1"/>
  <c r="O278" i="2"/>
  <c r="N273" i="2"/>
  <c r="S274" i="2" l="1"/>
  <c r="N274" i="2"/>
  <c r="O279" i="2"/>
  <c r="S275" i="2" l="1"/>
  <c r="O280" i="2"/>
  <c r="N275" i="2"/>
  <c r="S276" i="2" l="1"/>
  <c r="N276" i="2"/>
  <c r="O281" i="2"/>
  <c r="S277" i="2" l="1"/>
  <c r="O282" i="2"/>
  <c r="N277" i="2"/>
  <c r="S278" i="2" l="1"/>
  <c r="N278" i="2"/>
  <c r="O283" i="2"/>
  <c r="S279" i="2" l="1"/>
  <c r="O284" i="2"/>
  <c r="N279" i="2"/>
  <c r="S280" i="2" l="1"/>
  <c r="N280" i="2"/>
  <c r="O285" i="2"/>
  <c r="S281" i="2" l="1"/>
  <c r="O286" i="2"/>
  <c r="N281" i="2"/>
  <c r="S282" i="2" l="1"/>
  <c r="N282" i="2"/>
  <c r="O287" i="2"/>
  <c r="S283" i="2" l="1"/>
  <c r="O288" i="2"/>
  <c r="N283" i="2"/>
  <c r="S284" i="2" l="1"/>
  <c r="N284" i="2"/>
  <c r="O289" i="2"/>
  <c r="S285" i="2" l="1"/>
  <c r="O290" i="2"/>
  <c r="N285" i="2"/>
  <c r="S286" i="2" l="1"/>
  <c r="N286" i="2"/>
  <c r="O291" i="2"/>
  <c r="S287" i="2" l="1"/>
  <c r="O292" i="2"/>
  <c r="N287" i="2"/>
  <c r="S288" i="2" l="1"/>
  <c r="N288" i="2"/>
  <c r="O293" i="2"/>
  <c r="S289" i="2" l="1"/>
  <c r="O294" i="2"/>
  <c r="N289" i="2"/>
  <c r="S290" i="2" l="1"/>
  <c r="N290" i="2"/>
  <c r="O295" i="2"/>
  <c r="S291" i="2" l="1"/>
  <c r="O296" i="2"/>
  <c r="N291" i="2"/>
  <c r="S292" i="2" l="1"/>
  <c r="N292" i="2"/>
  <c r="O297" i="2"/>
  <c r="S293" i="2" l="1"/>
  <c r="O298" i="2"/>
  <c r="N293" i="2"/>
  <c r="S294" i="2" l="1"/>
  <c r="N294" i="2"/>
  <c r="O299" i="2"/>
  <c r="S295" i="2" l="1"/>
  <c r="O300" i="2"/>
  <c r="N295" i="2"/>
  <c r="S296" i="2" l="1"/>
  <c r="N296" i="2"/>
  <c r="O301" i="2"/>
  <c r="S297" i="2" l="1"/>
  <c r="O302" i="2"/>
  <c r="N297" i="2"/>
  <c r="S298" i="2" l="1"/>
  <c r="N298" i="2"/>
  <c r="O303" i="2"/>
  <c r="S299" i="2" l="1"/>
  <c r="O304" i="2"/>
  <c r="N299" i="2"/>
  <c r="S300" i="2" l="1"/>
  <c r="N300" i="2"/>
  <c r="O305" i="2"/>
  <c r="S301" i="2" l="1"/>
  <c r="O306" i="2"/>
  <c r="N301" i="2"/>
  <c r="S302" i="2" l="1"/>
  <c r="N302" i="2"/>
  <c r="O307" i="2"/>
  <c r="S303" i="2" l="1"/>
  <c r="O308" i="2"/>
  <c r="N303" i="2"/>
  <c r="S304" i="2" l="1"/>
  <c r="N304" i="2"/>
  <c r="O309" i="2"/>
  <c r="S305" i="2" l="1"/>
  <c r="O310" i="2"/>
  <c r="N305" i="2"/>
  <c r="S306" i="2" l="1"/>
  <c r="N306" i="2"/>
  <c r="O311" i="2"/>
  <c r="S307" i="2" l="1"/>
  <c r="O312" i="2"/>
  <c r="N307" i="2"/>
  <c r="S308" i="2" l="1"/>
  <c r="N308" i="2"/>
  <c r="O313" i="2"/>
  <c r="S309" i="2" l="1"/>
  <c r="O314" i="2"/>
  <c r="N309" i="2"/>
  <c r="S310" i="2" l="1"/>
  <c r="N310" i="2"/>
  <c r="O315" i="2"/>
  <c r="S311" i="2" l="1"/>
  <c r="O316" i="2"/>
  <c r="N311" i="2"/>
  <c r="S312" i="2" l="1"/>
  <c r="N312" i="2"/>
  <c r="O317" i="2"/>
  <c r="S313" i="2" l="1"/>
  <c r="O318" i="2"/>
  <c r="N313" i="2"/>
  <c r="S314" i="2" l="1"/>
  <c r="N314" i="2"/>
  <c r="O319" i="2"/>
  <c r="S315" i="2" l="1"/>
  <c r="O320" i="2"/>
  <c r="N315" i="2"/>
  <c r="S316" i="2" l="1"/>
  <c r="N316" i="2"/>
  <c r="O321" i="2"/>
  <c r="S317" i="2" l="1"/>
  <c r="O322" i="2"/>
  <c r="N317" i="2"/>
  <c r="S318" i="2" l="1"/>
  <c r="N318" i="2"/>
  <c r="O323" i="2"/>
  <c r="S319" i="2" l="1"/>
  <c r="O324" i="2"/>
  <c r="N319" i="2"/>
  <c r="S320" i="2" l="1"/>
  <c r="N320" i="2"/>
  <c r="O325" i="2"/>
  <c r="S321" i="2" l="1"/>
  <c r="O326" i="2"/>
  <c r="N321" i="2"/>
  <c r="S322" i="2" l="1"/>
  <c r="N322" i="2"/>
  <c r="O327" i="2"/>
  <c r="S323" i="2" l="1"/>
  <c r="O328" i="2"/>
  <c r="N323" i="2"/>
  <c r="S324" i="2" l="1"/>
  <c r="N324" i="2"/>
  <c r="O329" i="2"/>
  <c r="S325" i="2" l="1"/>
  <c r="O330" i="2"/>
  <c r="N325" i="2"/>
  <c r="S326" i="2" l="1"/>
  <c r="O331" i="2"/>
  <c r="N326" i="2"/>
  <c r="S327" i="2" l="1"/>
  <c r="N327" i="2"/>
  <c r="O332" i="2"/>
  <c r="S328" i="2" l="1"/>
  <c r="O333" i="2"/>
  <c r="N328" i="2"/>
  <c r="S329" i="2" l="1"/>
  <c r="N329" i="2"/>
  <c r="O334" i="2"/>
  <c r="S330" i="2" l="1"/>
  <c r="O335" i="2"/>
  <c r="N330" i="2"/>
  <c r="S331" i="2" l="1"/>
  <c r="N331" i="2"/>
  <c r="O336" i="2"/>
  <c r="S332" i="2" l="1"/>
  <c r="O337" i="2"/>
  <c r="N332" i="2"/>
  <c r="S333" i="2" l="1"/>
  <c r="N333" i="2"/>
  <c r="O338" i="2"/>
  <c r="S334" i="2" l="1"/>
  <c r="O339" i="2"/>
  <c r="N334" i="2"/>
  <c r="S335" i="2" l="1"/>
  <c r="N335" i="2"/>
  <c r="O340" i="2"/>
  <c r="S336" i="2" l="1"/>
  <c r="O341" i="2"/>
  <c r="N336" i="2"/>
  <c r="S337" i="2" l="1"/>
  <c r="N337" i="2"/>
  <c r="O342" i="2"/>
  <c r="S338" i="2" l="1"/>
  <c r="O343" i="2"/>
  <c r="N338" i="2"/>
  <c r="S339" i="2" l="1"/>
  <c r="N339" i="2"/>
  <c r="O344" i="2"/>
  <c r="S340" i="2" l="1"/>
  <c r="O345" i="2"/>
  <c r="N340" i="2"/>
  <c r="S341" i="2" l="1"/>
  <c r="N341" i="2"/>
  <c r="O346" i="2"/>
  <c r="S342" i="2" l="1"/>
  <c r="O347" i="2"/>
  <c r="N342" i="2"/>
  <c r="S343" i="2" l="1"/>
  <c r="N343" i="2"/>
  <c r="O348" i="2"/>
  <c r="S344" i="2" l="1"/>
  <c r="O349" i="2"/>
  <c r="N344" i="2"/>
  <c r="S345" i="2" l="1"/>
  <c r="N345" i="2"/>
  <c r="O350" i="2"/>
  <c r="S346" i="2" l="1"/>
  <c r="O351" i="2"/>
  <c r="N346" i="2"/>
  <c r="S347" i="2" l="1"/>
  <c r="N347" i="2"/>
  <c r="O352" i="2"/>
  <c r="S348" i="2" l="1"/>
  <c r="O353" i="2"/>
  <c r="N348" i="2"/>
  <c r="S349" i="2" l="1"/>
  <c r="N349" i="2"/>
  <c r="O354" i="2"/>
  <c r="S350" i="2" l="1"/>
  <c r="O355" i="2"/>
  <c r="N350" i="2"/>
  <c r="S351" i="2" l="1"/>
  <c r="N351" i="2"/>
  <c r="O356" i="2"/>
  <c r="S352" i="2" l="1"/>
  <c r="O357" i="2"/>
  <c r="N352" i="2"/>
  <c r="S353" i="2" l="1"/>
  <c r="N353" i="2"/>
  <c r="O358" i="2"/>
  <c r="S354" i="2" l="1"/>
  <c r="O359" i="2"/>
  <c r="N354" i="2"/>
  <c r="S355" i="2" l="1"/>
  <c r="N355" i="2"/>
  <c r="O360" i="2"/>
  <c r="S356" i="2" l="1"/>
  <c r="O361" i="2"/>
  <c r="N356" i="2"/>
  <c r="S357" i="2" l="1"/>
  <c r="N357" i="2"/>
  <c r="O362" i="2"/>
  <c r="S358" i="2" l="1"/>
  <c r="O363" i="2"/>
  <c r="N358" i="2"/>
  <c r="S359" i="2" l="1"/>
  <c r="N359" i="2"/>
  <c r="O364" i="2"/>
  <c r="S360" i="2" l="1"/>
  <c r="O365" i="2"/>
  <c r="N360" i="2"/>
  <c r="S361" i="2" l="1"/>
  <c r="N361" i="2"/>
  <c r="O366" i="2"/>
  <c r="S362" i="2" l="1"/>
  <c r="O367" i="2"/>
  <c r="N362" i="2"/>
  <c r="S363" i="2" l="1"/>
  <c r="N363" i="2"/>
  <c r="O368" i="2"/>
  <c r="S364" i="2" l="1"/>
  <c r="O369" i="2"/>
  <c r="N364" i="2"/>
  <c r="S365" i="2" l="1"/>
  <c r="N365" i="2"/>
  <c r="O370" i="2"/>
  <c r="S366" i="2" l="1"/>
  <c r="O371" i="2"/>
  <c r="N366" i="2"/>
  <c r="S367" i="2" l="1"/>
  <c r="N367" i="2"/>
  <c r="O372" i="2"/>
  <c r="S368" i="2" l="1"/>
  <c r="O373" i="2"/>
  <c r="N368" i="2"/>
  <c r="S369" i="2" l="1"/>
  <c r="N369" i="2"/>
  <c r="O374" i="2"/>
  <c r="S370" i="2" l="1"/>
  <c r="O375" i="2"/>
  <c r="N370" i="2"/>
  <c r="S371" i="2" l="1"/>
  <c r="N371" i="2"/>
  <c r="O376" i="2"/>
  <c r="S372" i="2" l="1"/>
  <c r="O377" i="2"/>
  <c r="N372" i="2"/>
  <c r="S373" i="2" l="1"/>
  <c r="N373" i="2"/>
  <c r="O378" i="2"/>
  <c r="S374" i="2" l="1"/>
  <c r="O379" i="2"/>
  <c r="N374" i="2"/>
  <c r="S375" i="2" l="1"/>
  <c r="N375" i="2"/>
  <c r="O380" i="2"/>
  <c r="X379" i="2"/>
  <c r="X373" i="2"/>
  <c r="X371" i="2"/>
  <c r="S376" i="2" l="1"/>
  <c r="X380" i="2"/>
  <c r="X10" i="2"/>
  <c r="X13" i="2"/>
  <c r="X9" i="2"/>
  <c r="X11" i="2"/>
  <c r="X18" i="2"/>
  <c r="X12" i="2"/>
  <c r="X14" i="2"/>
  <c r="X15" i="2"/>
  <c r="X16" i="2"/>
  <c r="X17" i="2"/>
  <c r="X22" i="2"/>
  <c r="X20" i="2"/>
  <c r="X19" i="2"/>
  <c r="X24" i="2"/>
  <c r="X21" i="2"/>
  <c r="X23" i="2"/>
  <c r="X25" i="2"/>
  <c r="X27" i="2"/>
  <c r="X26" i="2"/>
  <c r="X28" i="2"/>
  <c r="X29" i="2"/>
  <c r="X30" i="2"/>
  <c r="X31" i="2"/>
  <c r="X33" i="2"/>
  <c r="X32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61" i="2"/>
  <c r="X57" i="2"/>
  <c r="X58" i="2"/>
  <c r="X63" i="2"/>
  <c r="X59" i="2"/>
  <c r="X60" i="2"/>
  <c r="X62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6" i="2"/>
  <c r="X83" i="2"/>
  <c r="X84" i="2"/>
  <c r="X85" i="2"/>
  <c r="X87" i="2"/>
  <c r="X88" i="2"/>
  <c r="X89" i="2"/>
  <c r="X90" i="2"/>
  <c r="X91" i="2"/>
  <c r="X92" i="2"/>
  <c r="X93" i="2"/>
  <c r="X94" i="2"/>
  <c r="X96" i="2"/>
  <c r="X95" i="2"/>
  <c r="X97" i="2"/>
  <c r="X98" i="2"/>
  <c r="X100" i="2"/>
  <c r="X99" i="2"/>
  <c r="X102" i="2"/>
  <c r="X101" i="2"/>
  <c r="X103" i="2"/>
  <c r="X105" i="2"/>
  <c r="X106" i="2"/>
  <c r="X107" i="2"/>
  <c r="X111" i="2"/>
  <c r="X108" i="2"/>
  <c r="X109" i="2"/>
  <c r="X110" i="2"/>
  <c r="X115" i="2"/>
  <c r="X112" i="2"/>
  <c r="X113" i="2"/>
  <c r="X114" i="2"/>
  <c r="X116" i="2"/>
  <c r="X117" i="2"/>
  <c r="X118" i="2"/>
  <c r="X119" i="2"/>
  <c r="X121" i="2"/>
  <c r="X120" i="2"/>
  <c r="X123" i="2"/>
  <c r="X122" i="2"/>
  <c r="X124" i="2"/>
  <c r="X125" i="2"/>
  <c r="X129" i="2"/>
  <c r="X126" i="2"/>
  <c r="X127" i="2"/>
  <c r="X128" i="2"/>
  <c r="X130" i="2"/>
  <c r="X131" i="2"/>
  <c r="X132" i="2"/>
  <c r="X133" i="2"/>
  <c r="X134" i="2"/>
  <c r="X135" i="2"/>
  <c r="X137" i="2"/>
  <c r="X136" i="2"/>
  <c r="X141" i="2"/>
  <c r="X139" i="2"/>
  <c r="X138" i="2"/>
  <c r="X140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9" i="2"/>
  <c r="X158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3" i="2"/>
  <c r="X180" i="2"/>
  <c r="X181" i="2"/>
  <c r="X182" i="2"/>
  <c r="X184" i="2"/>
  <c r="X185" i="2"/>
  <c r="X186" i="2"/>
  <c r="X187" i="2"/>
  <c r="X188" i="2"/>
  <c r="X189" i="2"/>
  <c r="X190" i="2"/>
  <c r="X191" i="2"/>
  <c r="X195" i="2"/>
  <c r="X192" i="2"/>
  <c r="X193" i="2"/>
  <c r="X194" i="2"/>
  <c r="X196" i="2"/>
  <c r="X197" i="2"/>
  <c r="X198" i="2"/>
  <c r="X199" i="2"/>
  <c r="X200" i="2"/>
  <c r="X201" i="2"/>
  <c r="X202" i="2"/>
  <c r="X206" i="2"/>
  <c r="X203" i="2"/>
  <c r="X204" i="2"/>
  <c r="X205" i="2"/>
  <c r="X207" i="2"/>
  <c r="X208" i="2"/>
  <c r="X209" i="2"/>
  <c r="X210" i="2"/>
  <c r="X212" i="2"/>
  <c r="X211" i="2"/>
  <c r="X213" i="2"/>
  <c r="X214" i="2"/>
  <c r="X215" i="2"/>
  <c r="X216" i="2"/>
  <c r="X217" i="2"/>
  <c r="X218" i="2"/>
  <c r="X222" i="2"/>
  <c r="X219" i="2"/>
  <c r="X220" i="2"/>
  <c r="X221" i="2"/>
  <c r="X223" i="2"/>
  <c r="X224" i="2"/>
  <c r="X225" i="2"/>
  <c r="X230" i="2"/>
  <c r="X226" i="2"/>
  <c r="X227" i="2"/>
  <c r="X228" i="2"/>
  <c r="X229" i="2"/>
  <c r="X232" i="2"/>
  <c r="X231" i="2"/>
  <c r="X233" i="2"/>
  <c r="X234" i="2"/>
  <c r="X235" i="2"/>
  <c r="X236" i="2"/>
  <c r="X237" i="2"/>
  <c r="X238" i="2"/>
  <c r="X239" i="2"/>
  <c r="X240" i="2"/>
  <c r="X242" i="2"/>
  <c r="X241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6" i="2"/>
  <c r="X265" i="2"/>
  <c r="X267" i="2"/>
  <c r="X268" i="2"/>
  <c r="X269" i="2"/>
  <c r="X270" i="2"/>
  <c r="X271" i="2"/>
  <c r="X272" i="2"/>
  <c r="X274" i="2"/>
  <c r="X273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8" i="2"/>
  <c r="X297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8" i="2"/>
  <c r="X367" i="2"/>
  <c r="X370" i="2"/>
  <c r="X369" i="2"/>
  <c r="X378" i="2"/>
  <c r="X376" i="2"/>
  <c r="X375" i="2"/>
  <c r="X374" i="2"/>
  <c r="X377" i="2"/>
  <c r="X372" i="2"/>
  <c r="N376" i="2"/>
  <c r="S377" i="2" l="1"/>
  <c r="X6" i="2"/>
  <c r="N377" i="2"/>
  <c r="S378" i="2" l="1"/>
  <c r="N378" i="2"/>
  <c r="S379" i="2" l="1"/>
  <c r="N379" i="2"/>
  <c r="S380" i="2" l="1"/>
  <c r="Z379" i="2"/>
  <c r="Z377" i="2"/>
  <c r="Z375" i="2"/>
  <c r="Z373" i="2"/>
  <c r="Z371" i="2"/>
  <c r="N380" i="2"/>
  <c r="Y379" i="2" s="1"/>
  <c r="Y377" i="2"/>
  <c r="Y373" i="2"/>
  <c r="Y375" i="2"/>
  <c r="X10" i="3" l="1"/>
  <c r="U9" i="3"/>
  <c r="U10" i="3"/>
  <c r="U12" i="3"/>
  <c r="U11" i="3"/>
  <c r="U13" i="3"/>
  <c r="U14" i="3"/>
  <c r="U15" i="3"/>
  <c r="U16" i="3"/>
  <c r="U17" i="3"/>
  <c r="U19" i="3"/>
  <c r="U18" i="3"/>
  <c r="U20" i="3"/>
  <c r="U21" i="3"/>
  <c r="U22" i="3"/>
  <c r="U23" i="3"/>
  <c r="U24" i="3"/>
  <c r="U25" i="3"/>
  <c r="U26" i="3"/>
  <c r="U27" i="3"/>
  <c r="U29" i="3"/>
  <c r="U28" i="3"/>
  <c r="U30" i="3"/>
  <c r="U31" i="3"/>
  <c r="U32" i="3"/>
  <c r="U33" i="3"/>
  <c r="U34" i="3"/>
  <c r="U35" i="3"/>
  <c r="U36" i="3"/>
  <c r="U40" i="3"/>
  <c r="U38" i="3"/>
  <c r="U39" i="3"/>
  <c r="U37" i="3"/>
  <c r="U42" i="3"/>
  <c r="U41" i="3"/>
  <c r="U44" i="3"/>
  <c r="U43" i="3"/>
  <c r="U45" i="3"/>
  <c r="U46" i="3"/>
  <c r="U47" i="3"/>
  <c r="U48" i="3"/>
  <c r="U49" i="3"/>
  <c r="U50" i="3"/>
  <c r="U51" i="3"/>
  <c r="U52" i="3"/>
  <c r="U53" i="3"/>
  <c r="U54" i="3"/>
  <c r="U55" i="3"/>
  <c r="U57" i="3"/>
  <c r="U56" i="3"/>
  <c r="U58" i="3"/>
  <c r="U60" i="3"/>
  <c r="U59" i="3"/>
  <c r="U61" i="3"/>
  <c r="U62" i="3"/>
  <c r="U64" i="3"/>
  <c r="U63" i="3"/>
  <c r="U68" i="3"/>
  <c r="U66" i="3"/>
  <c r="U65" i="3"/>
  <c r="U67" i="3"/>
  <c r="U69" i="3"/>
  <c r="U70" i="3"/>
  <c r="U73" i="3"/>
  <c r="U71" i="3"/>
  <c r="U72" i="3"/>
  <c r="U74" i="3"/>
  <c r="U75" i="3"/>
  <c r="U76" i="3"/>
  <c r="U77" i="3"/>
  <c r="U79" i="3"/>
  <c r="U78" i="3"/>
  <c r="U80" i="3"/>
  <c r="U81" i="3"/>
  <c r="U82" i="3"/>
  <c r="U83" i="3"/>
  <c r="U84" i="3"/>
  <c r="U85" i="3"/>
  <c r="U86" i="3"/>
  <c r="U88" i="3"/>
  <c r="U87" i="3"/>
  <c r="U89" i="3"/>
  <c r="U90" i="3"/>
  <c r="U92" i="3"/>
  <c r="U91" i="3"/>
  <c r="U93" i="3"/>
  <c r="U94" i="3"/>
  <c r="U95" i="3"/>
  <c r="U96" i="3"/>
  <c r="U97" i="3"/>
  <c r="U98" i="3"/>
  <c r="U99" i="3"/>
  <c r="U100" i="3"/>
  <c r="U101" i="3"/>
  <c r="U103" i="3"/>
  <c r="U102" i="3"/>
  <c r="Z380" i="2"/>
  <c r="AE12" i="2"/>
  <c r="AE14" i="2" s="1"/>
  <c r="Z11" i="2"/>
  <c r="Z9" i="2"/>
  <c r="Z10" i="2"/>
  <c r="Z12" i="2"/>
  <c r="Z13" i="2"/>
  <c r="Z14" i="2"/>
  <c r="Z15" i="2"/>
  <c r="Z16" i="2"/>
  <c r="Z17" i="2"/>
  <c r="Z18" i="2"/>
  <c r="Z19" i="2"/>
  <c r="Z20" i="2"/>
  <c r="Z22" i="2"/>
  <c r="Z21" i="2"/>
  <c r="Z24" i="2"/>
  <c r="Z23" i="2"/>
  <c r="Z26" i="2"/>
  <c r="Z28" i="2"/>
  <c r="Z25" i="2"/>
  <c r="Z27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6" i="2"/>
  <c r="Z103" i="2"/>
  <c r="Z104" i="2"/>
  <c r="Z105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8" i="2"/>
  <c r="Z235" i="2"/>
  <c r="Z236" i="2"/>
  <c r="Z237" i="2"/>
  <c r="Z239" i="2"/>
  <c r="Z243" i="2"/>
  <c r="Z241" i="2"/>
  <c r="Z240" i="2"/>
  <c r="Z242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1" i="2"/>
  <c r="Z260" i="2"/>
  <c r="Z263" i="2"/>
  <c r="Z262" i="2"/>
  <c r="Z265" i="2"/>
  <c r="Z267" i="2"/>
  <c r="Z264" i="2"/>
  <c r="Z266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4" i="2"/>
  <c r="Z283" i="2"/>
  <c r="Z286" i="2"/>
  <c r="Z285" i="2"/>
  <c r="Z290" i="2"/>
  <c r="Z288" i="2"/>
  <c r="Z287" i="2"/>
  <c r="Z289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5" i="2"/>
  <c r="Z304" i="2"/>
  <c r="Z307" i="2"/>
  <c r="Z306" i="2"/>
  <c r="Z309" i="2"/>
  <c r="Z311" i="2"/>
  <c r="Z308" i="2"/>
  <c r="Z310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7" i="2"/>
  <c r="Z324" i="2"/>
  <c r="Z325" i="2"/>
  <c r="Z326" i="2"/>
  <c r="Z328" i="2"/>
  <c r="Z329" i="2"/>
  <c r="Z332" i="2"/>
  <c r="Z334" i="2"/>
  <c r="Z330" i="2"/>
  <c r="Z331" i="2"/>
  <c r="Z333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8" i="2"/>
  <c r="Z372" i="2"/>
  <c r="Z370" i="2"/>
  <c r="Z374" i="2"/>
  <c r="Z376" i="2"/>
  <c r="Y380" i="2"/>
  <c r="AC12" i="2"/>
  <c r="AC14" i="2" s="1"/>
  <c r="Y11" i="2"/>
  <c r="Y9" i="2"/>
  <c r="Y10" i="2"/>
  <c r="Y12" i="2"/>
  <c r="Y13" i="2"/>
  <c r="Y14" i="2"/>
  <c r="Y15" i="2"/>
  <c r="Y16" i="2"/>
  <c r="Y17" i="2"/>
  <c r="Y18" i="2"/>
  <c r="Y19" i="2"/>
  <c r="Y20" i="2"/>
  <c r="Y21" i="2"/>
  <c r="Y22" i="2"/>
  <c r="Y23" i="2"/>
  <c r="Y27" i="2"/>
  <c r="Y25" i="2"/>
  <c r="Y28" i="2"/>
  <c r="Y24" i="2"/>
  <c r="Y26" i="2"/>
  <c r="Y30" i="2"/>
  <c r="Y29" i="2"/>
  <c r="Y32" i="2"/>
  <c r="Y31" i="2"/>
  <c r="Y36" i="2"/>
  <c r="Y34" i="2"/>
  <c r="Y33" i="2"/>
  <c r="Y35" i="2"/>
  <c r="Y37" i="2"/>
  <c r="Y38" i="2"/>
  <c r="Y40" i="2"/>
  <c r="Y39" i="2"/>
  <c r="Y41" i="2"/>
  <c r="Y42" i="2"/>
  <c r="Y47" i="2"/>
  <c r="Y43" i="2"/>
  <c r="Y45" i="2"/>
  <c r="Y44" i="2"/>
  <c r="Y46" i="2"/>
  <c r="Y48" i="2"/>
  <c r="Y49" i="2"/>
  <c r="Y50" i="2"/>
  <c r="Y52" i="2"/>
  <c r="Y51" i="2"/>
  <c r="Y53" i="2"/>
  <c r="Y54" i="2"/>
  <c r="Y55" i="2"/>
  <c r="Y56" i="2"/>
  <c r="Y58" i="2"/>
  <c r="Y57" i="2"/>
  <c r="Y59" i="2"/>
  <c r="Y60" i="2"/>
  <c r="Y61" i="2"/>
  <c r="Y62" i="2"/>
  <c r="Y65" i="2"/>
  <c r="Y66" i="2"/>
  <c r="Y63" i="2"/>
  <c r="Y64" i="2"/>
  <c r="Y67" i="2"/>
  <c r="Y68" i="2"/>
  <c r="Y69" i="2"/>
  <c r="Y70" i="2"/>
  <c r="Y71" i="2"/>
  <c r="Y72" i="2"/>
  <c r="Y73" i="2"/>
  <c r="Y74" i="2"/>
  <c r="Y75" i="2"/>
  <c r="Y76" i="2"/>
  <c r="Y77" i="2"/>
  <c r="Y78" i="2"/>
  <c r="Y80" i="2"/>
  <c r="Y79" i="2"/>
  <c r="Y81" i="2"/>
  <c r="Y82" i="2"/>
  <c r="Y84" i="2"/>
  <c r="Y83" i="2"/>
  <c r="Y88" i="2"/>
  <c r="Y85" i="2"/>
  <c r="Y86" i="2"/>
  <c r="Y87" i="2"/>
  <c r="Y89" i="2"/>
  <c r="Y90" i="2"/>
  <c r="Y91" i="2"/>
  <c r="Y92" i="2"/>
  <c r="Y93" i="2"/>
  <c r="Y94" i="2"/>
  <c r="Y95" i="2"/>
  <c r="Y97" i="2"/>
  <c r="Y96" i="2"/>
  <c r="Y99" i="2"/>
  <c r="Y98" i="2"/>
  <c r="Y100" i="2"/>
  <c r="Y101" i="2"/>
  <c r="Y103" i="2"/>
  <c r="Y102" i="2"/>
  <c r="Y104" i="2"/>
  <c r="Y105" i="2"/>
  <c r="Y107" i="2"/>
  <c r="Y106" i="2"/>
  <c r="Y109" i="2"/>
  <c r="Y108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1" i="2"/>
  <c r="Y140" i="2"/>
  <c r="Y143" i="2"/>
  <c r="Y142" i="2"/>
  <c r="Y144" i="2"/>
  <c r="Y145" i="2"/>
  <c r="Y146" i="2"/>
  <c r="Y147" i="2"/>
  <c r="Y148" i="2"/>
  <c r="Y149" i="2"/>
  <c r="Y151" i="2"/>
  <c r="Y150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2" i="2"/>
  <c r="Y181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200" i="2"/>
  <c r="Y199" i="2"/>
  <c r="Y201" i="2"/>
  <c r="Y202" i="2"/>
  <c r="Y204" i="2"/>
  <c r="Y203" i="2"/>
  <c r="Y205" i="2"/>
  <c r="Y206" i="2"/>
  <c r="Y208" i="2"/>
  <c r="Y210" i="2"/>
  <c r="Y207" i="2"/>
  <c r="Y209" i="2"/>
  <c r="Y211" i="2"/>
  <c r="Y212" i="2"/>
  <c r="Y214" i="2"/>
  <c r="Y213" i="2"/>
  <c r="Y215" i="2"/>
  <c r="Y216" i="2"/>
  <c r="Y218" i="2"/>
  <c r="Y217" i="2"/>
  <c r="Y222" i="2"/>
  <c r="Y219" i="2"/>
  <c r="Y220" i="2"/>
  <c r="Y224" i="2"/>
  <c r="Y221" i="2"/>
  <c r="Y223" i="2"/>
  <c r="Y225" i="2"/>
  <c r="Y226" i="2"/>
  <c r="Y227" i="2"/>
  <c r="Y228" i="2"/>
  <c r="Y230" i="2"/>
  <c r="Y229" i="2"/>
  <c r="Y234" i="2"/>
  <c r="Y231" i="2"/>
  <c r="Y232" i="2"/>
  <c r="Y233" i="2"/>
  <c r="Y240" i="2"/>
  <c r="Y235" i="2"/>
  <c r="Y236" i="2"/>
  <c r="Y237" i="2"/>
  <c r="Y238" i="2"/>
  <c r="Y242" i="2"/>
  <c r="Y239" i="2"/>
  <c r="Y241" i="2"/>
  <c r="Y243" i="2"/>
  <c r="Y248" i="2"/>
  <c r="Y244" i="2"/>
  <c r="Y245" i="2"/>
  <c r="Y246" i="2"/>
  <c r="Y247" i="2"/>
  <c r="Y252" i="2"/>
  <c r="Y249" i="2"/>
  <c r="Y254" i="2"/>
  <c r="Y250" i="2"/>
  <c r="Y251" i="2"/>
  <c r="Y253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8" i="2"/>
  <c r="Y295" i="2"/>
  <c r="Y296" i="2"/>
  <c r="Y297" i="2"/>
  <c r="Y299" i="2"/>
  <c r="Y300" i="2"/>
  <c r="Y301" i="2"/>
  <c r="Y302" i="2"/>
  <c r="Y303" i="2"/>
  <c r="Y304" i="2"/>
  <c r="Y305" i="2"/>
  <c r="Y306" i="2"/>
  <c r="Y307" i="2"/>
  <c r="Y308" i="2"/>
  <c r="Y310" i="2"/>
  <c r="Y309" i="2"/>
  <c r="Y311" i="2"/>
  <c r="Y312" i="2"/>
  <c r="Y313" i="2"/>
  <c r="Y314" i="2"/>
  <c r="Y315" i="2"/>
  <c r="Y316" i="2"/>
  <c r="Y318" i="2"/>
  <c r="Y317" i="2"/>
  <c r="Y319" i="2"/>
  <c r="Y320" i="2"/>
  <c r="Y321" i="2"/>
  <c r="Y322" i="2"/>
  <c r="Y323" i="2"/>
  <c r="Y324" i="2"/>
  <c r="Y325" i="2"/>
  <c r="Y327" i="2"/>
  <c r="Y326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1" i="2"/>
  <c r="Y340" i="2"/>
  <c r="Y343" i="2"/>
  <c r="Y342" i="2"/>
  <c r="Y344" i="2"/>
  <c r="Y345" i="2"/>
  <c r="Y346" i="2"/>
  <c r="Y347" i="2"/>
  <c r="Y348" i="2"/>
  <c r="Y349" i="2"/>
  <c r="Y350" i="2"/>
  <c r="Y351" i="2"/>
  <c r="Y353" i="2"/>
  <c r="Y352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9" i="2"/>
  <c r="Y368" i="2"/>
  <c r="Y371" i="2"/>
  <c r="Y378" i="2"/>
  <c r="Y374" i="2"/>
  <c r="Y372" i="2"/>
  <c r="Y370" i="2"/>
  <c r="Y376" i="2"/>
  <c r="O7" i="1" l="1"/>
  <c r="U6" i="3"/>
  <c r="Z6" i="2"/>
  <c r="Y6" i="2"/>
  <c r="O8" i="1" l="1"/>
</calcChain>
</file>

<file path=xl/sharedStrings.xml><?xml version="1.0" encoding="utf-8"?>
<sst xmlns="http://schemas.openxmlformats.org/spreadsheetml/2006/main" count="140" uniqueCount="69">
  <si>
    <t>Date</t>
  </si>
  <si>
    <t>FTSE</t>
  </si>
  <si>
    <t>Return</t>
  </si>
  <si>
    <t>Return + 1</t>
  </si>
  <si>
    <t>Drawdowns</t>
  </si>
  <si>
    <t>arithmetic</t>
  </si>
  <si>
    <t>Daily</t>
  </si>
  <si>
    <t>Yearly</t>
  </si>
  <si>
    <t>Geometric</t>
  </si>
  <si>
    <t xml:space="preserve">Geometric </t>
  </si>
  <si>
    <t>Arithmetic</t>
  </si>
  <si>
    <t>Volatility (std)</t>
  </si>
  <si>
    <t>Variance</t>
  </si>
  <si>
    <t>CAGR</t>
  </si>
  <si>
    <t>Shapre Ratio</t>
  </si>
  <si>
    <t>Average 1Y Bond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</si>
  <si>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</si>
  <si>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</si>
  <si>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</si>
  <si>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</si>
  <si>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</si>
  <si>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</si>
  <si>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</si>
  <si>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</si>
  <si>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</si>
  <si>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</si>
  <si>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</si>
  <si>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</si>
  <si>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</si>
  <si>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</si>
  <si>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Buy-and-hold</t>
  </si>
  <si>
    <t>Volatility</t>
  </si>
  <si>
    <t>Sharpe ratio</t>
  </si>
  <si>
    <t>Max drawdown</t>
  </si>
  <si>
    <t>Average position</t>
  </si>
  <si>
    <t>#</t>
  </si>
  <si>
    <t>Monthly FTSE Index (EOM)</t>
  </si>
  <si>
    <t>Rolling 10Y CAPE</t>
  </si>
  <si>
    <t>5th</t>
  </si>
  <si>
    <t>95th</t>
  </si>
  <si>
    <t>Portfolio Investment</t>
  </si>
  <si>
    <t>No Leverage</t>
  </si>
  <si>
    <t>Port (Max: 100%)</t>
  </si>
  <si>
    <t>Cash</t>
  </si>
  <si>
    <t>Code</t>
  </si>
  <si>
    <t>Cash Return (1M)_Yearly</t>
  </si>
  <si>
    <t>Cash Return (1M)_Monthly</t>
  </si>
  <si>
    <t>Index Monthly Return (Calculated by Average Monthly)</t>
  </si>
  <si>
    <t>Index</t>
  </si>
  <si>
    <t>Leverage</t>
  </si>
  <si>
    <t>Port (min 50%, max 150%)</t>
  </si>
  <si>
    <t>Value Timing (Leverage)</t>
  </si>
  <si>
    <t>Value Timing (No Leverage)</t>
  </si>
  <si>
    <t>VT Return (Leverage)</t>
  </si>
  <si>
    <t>VT Return (No Leverage)</t>
  </si>
  <si>
    <t>VT Return (No Leverage) + 1</t>
  </si>
  <si>
    <t>VT Return (Leverage) + 1</t>
  </si>
  <si>
    <t>Market Timing (Leverage)</t>
  </si>
  <si>
    <t>VT Return (No Leverage)_Monthly</t>
  </si>
  <si>
    <t>VT Return (Leverage)_Monthly</t>
  </si>
  <si>
    <t>Drawdowns (index)</t>
  </si>
  <si>
    <t>Drawdowns (VT No_Lev)</t>
  </si>
  <si>
    <t>Drawdowns (VT Lev)</t>
  </si>
  <si>
    <t>10Y rolling EP</t>
  </si>
  <si>
    <t>CAPE</t>
  </si>
  <si>
    <t>1/ CAPE</t>
  </si>
  <si>
    <t>Geometric Return</t>
  </si>
  <si>
    <t>Excess Return</t>
  </si>
  <si>
    <t>Buy&amp;Hold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</si>
</sst>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_(* #,##0.0000_);_(* \(#,##0.0000\);_(* &quot;-&quot;??_);_(@_)"/>
    <numFmt numFmtId="168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9" fontId="0" fillId="0" borderId="0" xfId="0" applyNumberFormat="1"/>
    <xf numFmtId="9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5" fontId="2" fillId="0" borderId="0" xfId="0" applyNumberFormat="1" applyFont="1"/>
    <xf numFmtId="0" fontId="2" fillId="2" borderId="0" xfId="0" applyFont="1" applyFill="1"/>
    <xf numFmtId="10" fontId="2" fillId="2" borderId="0" xfId="0" applyNumberFormat="1" applyFont="1" applyFill="1"/>
    <xf numFmtId="0" fontId="3" fillId="0" borderId="0" xfId="0" applyFont="1"/>
    <xf numFmtId="43" fontId="3" fillId="0" borderId="0" xfId="1" applyFont="1"/>
    <xf numFmtId="43" fontId="0" fillId="0" borderId="0" xfId="1" applyFont="1" applyFill="1" applyBorder="1" applyAlignment="1"/>
    <xf numFmtId="166" fontId="0" fillId="0" borderId="0" xfId="0" applyNumberFormat="1"/>
    <xf numFmtId="0" fontId="2" fillId="4" borderId="0" xfId="0" applyFont="1" applyFill="1"/>
    <xf numFmtId="43" fontId="0" fillId="0" borderId="0" xfId="0" applyNumberFormat="1"/>
    <xf numFmtId="0" fontId="0" fillId="0" borderId="0" xfId="0" applyAlignment="1">
      <alignment horizontal="right"/>
    </xf>
    <xf numFmtId="164" fontId="2" fillId="0" borderId="0" xfId="1" applyNumberFormat="1" applyFont="1"/>
    <xf numFmtId="43" fontId="0" fillId="0" borderId="0" xfId="1" applyFont="1"/>
    <xf numFmtId="167" fontId="2" fillId="0" borderId="0" xfId="0" applyNumberFormat="1" applyFont="1"/>
    <xf numFmtId="167" fontId="2" fillId="0" borderId="0" xfId="1" applyNumberFormat="1" applyFont="1"/>
    <xf numFmtId="15" fontId="2" fillId="0" borderId="0" xfId="0" applyNumberFormat="1" applyFont="1"/>
    <xf numFmtId="0" fontId="0" fillId="3" borderId="0" xfId="0" applyFill="1"/>
    <xf numFmtId="165" fontId="0" fillId="3" borderId="0" xfId="0" applyNumberFormat="1" applyFill="1"/>
    <xf numFmtId="9" fontId="0" fillId="3" borderId="0" xfId="0" applyNumberFormat="1" applyFill="1"/>
    <xf numFmtId="10" fontId="0" fillId="3" borderId="0" xfId="1" applyNumberFormat="1" applyFont="1" applyFill="1"/>
    <xf numFmtId="0" fontId="2" fillId="3" borderId="0" xfId="0" applyFont="1" applyFill="1"/>
    <xf numFmtId="164" fontId="0" fillId="0" borderId="0" xfId="1" applyNumberFormat="1" applyFont="1" applyFill="1" applyBorder="1" applyAlignment="1"/>
    <xf numFmtId="0" fontId="5" fillId="2" borderId="1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Continuous"/>
    </xf>
    <xf numFmtId="9" fontId="1" fillId="0" borderId="0" xfId="1" applyNumberFormat="1" applyFont="1"/>
    <xf numFmtId="10" fontId="3" fillId="0" borderId="0" xfId="0" applyNumberFormat="1" applyFont="1"/>
    <xf numFmtId="164" fontId="0" fillId="0" borderId="0" xfId="0" applyNumberFormat="1"/>
    <xf numFmtId="15" fontId="0" fillId="3" borderId="0" xfId="0" applyNumberFormat="1" applyFill="1"/>
    <xf numFmtId="164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0" fontId="0" fillId="3" borderId="0" xfId="0" applyNumberFormat="1" applyFill="1"/>
    <xf numFmtId="9" fontId="1" fillId="3" borderId="0" xfId="1" applyNumberFormat="1" applyFont="1" applyFill="1"/>
    <xf numFmtId="10" fontId="1" fillId="3" borderId="0" xfId="1" applyNumberFormat="1" applyFont="1" applyFill="1"/>
    <xf numFmtId="168" fontId="0" fillId="0" borderId="0" xfId="1" applyNumberFormat="1" applyFont="1"/>
    <xf numFmtId="10" fontId="2" fillId="0" borderId="0" xfId="0" applyNumberFormat="1" applyFont="1"/>
    <xf numFmtId="168" fontId="0" fillId="0" borderId="0" xfId="0" applyNumberFormat="1"/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Value</a:t>
            </a:r>
            <a:r>
              <a:rPr lang="en-US" b="1" baseline="0"/>
              <a:t> Timing vs. Buy&amp;Hold</a:t>
            </a:r>
            <a:endParaRPr lang="en-US" b="1"/>
          </a:p>
        </c:rich>
      </c:tx>
      <c:layout>
        <c:manualLayout>
          <c:xMode val="edge"/>
          <c:yMode val="edge"/>
          <c:x val="0.44374436574941201"/>
          <c:y val="1.7957347482026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'MT_Rolling EP'!$O$8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'MT_Rolling EP'!$C$9:$C$380</c:f>
              <c:numCache>
                <c:formatCode>d\-mmm\-yy</c:formatCode>
                <c:ptCount val="372"/>
                <c:pt idx="0">
                  <c:v>33634</c:v>
                </c:pt>
                <c:pt idx="1">
                  <c:v>33662</c:v>
                </c:pt>
                <c:pt idx="2">
                  <c:v>33694</c:v>
                </c:pt>
                <c:pt idx="3">
                  <c:v>33724</c:v>
                </c:pt>
                <c:pt idx="4">
                  <c:v>33753</c:v>
                </c:pt>
                <c:pt idx="5">
                  <c:v>33785</c:v>
                </c:pt>
                <c:pt idx="6">
                  <c:v>33816</c:v>
                </c:pt>
                <c:pt idx="7">
                  <c:v>33844</c:v>
                </c:pt>
                <c:pt idx="8">
                  <c:v>33877</c:v>
                </c:pt>
                <c:pt idx="9">
                  <c:v>33907</c:v>
                </c:pt>
                <c:pt idx="10">
                  <c:v>33938</c:v>
                </c:pt>
                <c:pt idx="11">
                  <c:v>33969</c:v>
                </c:pt>
                <c:pt idx="12">
                  <c:v>33998</c:v>
                </c:pt>
                <c:pt idx="13">
                  <c:v>34026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34180</c:v>
                </c:pt>
                <c:pt idx="19">
                  <c:v>34212</c:v>
                </c:pt>
                <c:pt idx="20">
                  <c:v>34242</c:v>
                </c:pt>
                <c:pt idx="21">
                  <c:v>34271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34453</c:v>
                </c:pt>
                <c:pt idx="28">
                  <c:v>34485</c:v>
                </c:pt>
                <c:pt idx="29">
                  <c:v>34515</c:v>
                </c:pt>
                <c:pt idx="30">
                  <c:v>34544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34698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34817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34971</c:v>
                </c:pt>
                <c:pt idx="45">
                  <c:v>35003</c:v>
                </c:pt>
                <c:pt idx="46">
                  <c:v>35033</c:v>
                </c:pt>
                <c:pt idx="47">
                  <c:v>35062</c:v>
                </c:pt>
                <c:pt idx="48">
                  <c:v>35095</c:v>
                </c:pt>
                <c:pt idx="49">
                  <c:v>35124</c:v>
                </c:pt>
                <c:pt idx="50">
                  <c:v>35153</c:v>
                </c:pt>
                <c:pt idx="51">
                  <c:v>35185</c:v>
                </c:pt>
                <c:pt idx="52">
                  <c:v>35216</c:v>
                </c:pt>
                <c:pt idx="53">
                  <c:v>35244</c:v>
                </c:pt>
                <c:pt idx="54">
                  <c:v>35277</c:v>
                </c:pt>
                <c:pt idx="55">
                  <c:v>35307</c:v>
                </c:pt>
                <c:pt idx="56">
                  <c:v>35338</c:v>
                </c:pt>
                <c:pt idx="57">
                  <c:v>35369</c:v>
                </c:pt>
                <c:pt idx="58">
                  <c:v>35398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35516</c:v>
                </c:pt>
                <c:pt idx="63">
                  <c:v>35550</c:v>
                </c:pt>
                <c:pt idx="64">
                  <c:v>35580</c:v>
                </c:pt>
                <c:pt idx="65">
                  <c:v>35611</c:v>
                </c:pt>
                <c:pt idx="66">
                  <c:v>35642</c:v>
                </c:pt>
                <c:pt idx="67">
                  <c:v>35671</c:v>
                </c:pt>
                <c:pt idx="68">
                  <c:v>35703</c:v>
                </c:pt>
                <c:pt idx="69">
                  <c:v>35734</c:v>
                </c:pt>
                <c:pt idx="70">
                  <c:v>35762</c:v>
                </c:pt>
                <c:pt idx="71">
                  <c:v>35795</c:v>
                </c:pt>
                <c:pt idx="72">
                  <c:v>35825</c:v>
                </c:pt>
                <c:pt idx="73">
                  <c:v>35853</c:v>
                </c:pt>
                <c:pt idx="74">
                  <c:v>35885</c:v>
                </c:pt>
                <c:pt idx="75">
                  <c:v>35915</c:v>
                </c:pt>
                <c:pt idx="76">
                  <c:v>35944</c:v>
                </c:pt>
                <c:pt idx="77">
                  <c:v>35976</c:v>
                </c:pt>
                <c:pt idx="78">
                  <c:v>36007</c:v>
                </c:pt>
                <c:pt idx="79">
                  <c:v>36035</c:v>
                </c:pt>
                <c:pt idx="80">
                  <c:v>36068</c:v>
                </c:pt>
                <c:pt idx="81">
                  <c:v>36098</c:v>
                </c:pt>
                <c:pt idx="82">
                  <c:v>36129</c:v>
                </c:pt>
                <c:pt idx="83">
                  <c:v>36159</c:v>
                </c:pt>
                <c:pt idx="84">
                  <c:v>36189</c:v>
                </c:pt>
                <c:pt idx="85">
                  <c:v>36217</c:v>
                </c:pt>
                <c:pt idx="86">
                  <c:v>36250</c:v>
                </c:pt>
                <c:pt idx="87">
                  <c:v>36280</c:v>
                </c:pt>
                <c:pt idx="88">
                  <c:v>36308</c:v>
                </c:pt>
                <c:pt idx="89">
                  <c:v>36341</c:v>
                </c:pt>
                <c:pt idx="90">
                  <c:v>36371</c:v>
                </c:pt>
                <c:pt idx="91">
                  <c:v>36403</c:v>
                </c:pt>
                <c:pt idx="92">
                  <c:v>36433</c:v>
                </c:pt>
                <c:pt idx="93">
                  <c:v>36462</c:v>
                </c:pt>
                <c:pt idx="94">
                  <c:v>36494</c:v>
                </c:pt>
                <c:pt idx="95">
                  <c:v>36524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36644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36798</c:v>
                </c:pt>
                <c:pt idx="105">
                  <c:v>36830</c:v>
                </c:pt>
                <c:pt idx="106">
                  <c:v>36860</c:v>
                </c:pt>
                <c:pt idx="107">
                  <c:v>36889</c:v>
                </c:pt>
                <c:pt idx="108">
                  <c:v>36922</c:v>
                </c:pt>
                <c:pt idx="109">
                  <c:v>36950</c:v>
                </c:pt>
                <c:pt idx="110">
                  <c:v>36980</c:v>
                </c:pt>
                <c:pt idx="111">
                  <c:v>37011</c:v>
                </c:pt>
                <c:pt idx="112">
                  <c:v>37042</c:v>
                </c:pt>
                <c:pt idx="113">
                  <c:v>37071</c:v>
                </c:pt>
                <c:pt idx="114">
                  <c:v>37103</c:v>
                </c:pt>
                <c:pt idx="115">
                  <c:v>37134</c:v>
                </c:pt>
                <c:pt idx="116">
                  <c:v>37162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37343</c:v>
                </c:pt>
                <c:pt idx="123">
                  <c:v>37376</c:v>
                </c:pt>
                <c:pt idx="124">
                  <c:v>37407</c:v>
                </c:pt>
                <c:pt idx="125">
                  <c:v>37435</c:v>
                </c:pt>
                <c:pt idx="126">
                  <c:v>37468</c:v>
                </c:pt>
                <c:pt idx="127">
                  <c:v>37498</c:v>
                </c:pt>
                <c:pt idx="128">
                  <c:v>37529</c:v>
                </c:pt>
                <c:pt idx="129">
                  <c:v>37560</c:v>
                </c:pt>
                <c:pt idx="130">
                  <c:v>37589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37771</c:v>
                </c:pt>
                <c:pt idx="137">
                  <c:v>37802</c:v>
                </c:pt>
                <c:pt idx="138">
                  <c:v>37833</c:v>
                </c:pt>
                <c:pt idx="139">
                  <c:v>37862</c:v>
                </c:pt>
                <c:pt idx="140">
                  <c:v>37894</c:v>
                </c:pt>
                <c:pt idx="141">
                  <c:v>37925</c:v>
                </c:pt>
                <c:pt idx="142">
                  <c:v>37953</c:v>
                </c:pt>
                <c:pt idx="143">
                  <c:v>37986</c:v>
                </c:pt>
                <c:pt idx="144">
                  <c:v>38016</c:v>
                </c:pt>
                <c:pt idx="145">
                  <c:v>38044</c:v>
                </c:pt>
                <c:pt idx="146">
                  <c:v>38077</c:v>
                </c:pt>
                <c:pt idx="147">
                  <c:v>38107</c:v>
                </c:pt>
                <c:pt idx="148">
                  <c:v>38135</c:v>
                </c:pt>
                <c:pt idx="149">
                  <c:v>38168</c:v>
                </c:pt>
                <c:pt idx="150">
                  <c:v>38198</c:v>
                </c:pt>
                <c:pt idx="151">
                  <c:v>38230</c:v>
                </c:pt>
                <c:pt idx="152">
                  <c:v>38260</c:v>
                </c:pt>
                <c:pt idx="153">
                  <c:v>38289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38471</c:v>
                </c:pt>
                <c:pt idx="160">
                  <c:v>38503</c:v>
                </c:pt>
                <c:pt idx="161">
                  <c:v>38533</c:v>
                </c:pt>
                <c:pt idx="162">
                  <c:v>38562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38716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38835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38989</c:v>
                </c:pt>
                <c:pt idx="177">
                  <c:v>39021</c:v>
                </c:pt>
                <c:pt idx="178">
                  <c:v>39051</c:v>
                </c:pt>
                <c:pt idx="179">
                  <c:v>39080</c:v>
                </c:pt>
                <c:pt idx="180">
                  <c:v>39113</c:v>
                </c:pt>
                <c:pt idx="181">
                  <c:v>39141</c:v>
                </c:pt>
                <c:pt idx="182">
                  <c:v>39171</c:v>
                </c:pt>
                <c:pt idx="183">
                  <c:v>39202</c:v>
                </c:pt>
                <c:pt idx="184">
                  <c:v>39233</c:v>
                </c:pt>
                <c:pt idx="185">
                  <c:v>39262</c:v>
                </c:pt>
                <c:pt idx="186">
                  <c:v>39294</c:v>
                </c:pt>
                <c:pt idx="187">
                  <c:v>39325</c:v>
                </c:pt>
                <c:pt idx="188">
                  <c:v>39353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39598</c:v>
                </c:pt>
                <c:pt idx="197">
                  <c:v>39629</c:v>
                </c:pt>
                <c:pt idx="198">
                  <c:v>39660</c:v>
                </c:pt>
                <c:pt idx="199">
                  <c:v>39689</c:v>
                </c:pt>
                <c:pt idx="200">
                  <c:v>39721</c:v>
                </c:pt>
                <c:pt idx="201">
                  <c:v>39752</c:v>
                </c:pt>
                <c:pt idx="202">
                  <c:v>39780</c:v>
                </c:pt>
                <c:pt idx="203">
                  <c:v>39813</c:v>
                </c:pt>
                <c:pt idx="204">
                  <c:v>39843</c:v>
                </c:pt>
                <c:pt idx="205">
                  <c:v>39871</c:v>
                </c:pt>
                <c:pt idx="206">
                  <c:v>39903</c:v>
                </c:pt>
                <c:pt idx="207">
                  <c:v>39933</c:v>
                </c:pt>
                <c:pt idx="208">
                  <c:v>39962</c:v>
                </c:pt>
                <c:pt idx="209">
                  <c:v>39994</c:v>
                </c:pt>
                <c:pt idx="210">
                  <c:v>40025</c:v>
                </c:pt>
                <c:pt idx="211">
                  <c:v>40053</c:v>
                </c:pt>
                <c:pt idx="212">
                  <c:v>40086</c:v>
                </c:pt>
                <c:pt idx="213">
                  <c:v>40116</c:v>
                </c:pt>
                <c:pt idx="214">
                  <c:v>40147</c:v>
                </c:pt>
                <c:pt idx="215">
                  <c:v>40178</c:v>
                </c:pt>
                <c:pt idx="216">
                  <c:v>40207</c:v>
                </c:pt>
                <c:pt idx="217">
                  <c:v>40235</c:v>
                </c:pt>
                <c:pt idx="218">
                  <c:v>40268</c:v>
                </c:pt>
                <c:pt idx="219">
                  <c:v>40298</c:v>
                </c:pt>
                <c:pt idx="220">
                  <c:v>40326</c:v>
                </c:pt>
                <c:pt idx="221">
                  <c:v>40359</c:v>
                </c:pt>
                <c:pt idx="222">
                  <c:v>40389</c:v>
                </c:pt>
                <c:pt idx="223">
                  <c:v>40421</c:v>
                </c:pt>
                <c:pt idx="224">
                  <c:v>40451</c:v>
                </c:pt>
                <c:pt idx="225">
                  <c:v>40480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40661</c:v>
                </c:pt>
                <c:pt idx="232">
                  <c:v>40694</c:v>
                </c:pt>
                <c:pt idx="233">
                  <c:v>40724</c:v>
                </c:pt>
                <c:pt idx="234">
                  <c:v>40753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40907</c:v>
                </c:pt>
                <c:pt idx="240">
                  <c:v>40939</c:v>
                </c:pt>
                <c:pt idx="241">
                  <c:v>40968</c:v>
                </c:pt>
                <c:pt idx="242">
                  <c:v>40998</c:v>
                </c:pt>
                <c:pt idx="243">
                  <c:v>41029</c:v>
                </c:pt>
                <c:pt idx="244">
                  <c:v>41060</c:v>
                </c:pt>
                <c:pt idx="245">
                  <c:v>41089</c:v>
                </c:pt>
                <c:pt idx="246">
                  <c:v>41121</c:v>
                </c:pt>
                <c:pt idx="247">
                  <c:v>41152</c:v>
                </c:pt>
                <c:pt idx="248">
                  <c:v>41180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41361</c:v>
                </c:pt>
                <c:pt idx="255">
                  <c:v>41394</c:v>
                </c:pt>
                <c:pt idx="256">
                  <c:v>41425</c:v>
                </c:pt>
                <c:pt idx="257">
                  <c:v>41453</c:v>
                </c:pt>
                <c:pt idx="258">
                  <c:v>41486</c:v>
                </c:pt>
                <c:pt idx="259">
                  <c:v>41516</c:v>
                </c:pt>
                <c:pt idx="260">
                  <c:v>41547</c:v>
                </c:pt>
                <c:pt idx="261">
                  <c:v>41578</c:v>
                </c:pt>
                <c:pt idx="262">
                  <c:v>41607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41789</c:v>
                </c:pt>
                <c:pt idx="269">
                  <c:v>41820</c:v>
                </c:pt>
                <c:pt idx="270">
                  <c:v>41851</c:v>
                </c:pt>
                <c:pt idx="271">
                  <c:v>41880</c:v>
                </c:pt>
                <c:pt idx="272">
                  <c:v>41912</c:v>
                </c:pt>
                <c:pt idx="273">
                  <c:v>41943</c:v>
                </c:pt>
                <c:pt idx="274">
                  <c:v>41971</c:v>
                </c:pt>
                <c:pt idx="275">
                  <c:v>42004</c:v>
                </c:pt>
                <c:pt idx="276">
                  <c:v>42034</c:v>
                </c:pt>
                <c:pt idx="277">
                  <c:v>42062</c:v>
                </c:pt>
                <c:pt idx="278">
                  <c:v>42094</c:v>
                </c:pt>
                <c:pt idx="279">
                  <c:v>42124</c:v>
                </c:pt>
                <c:pt idx="280">
                  <c:v>42153</c:v>
                </c:pt>
                <c:pt idx="281">
                  <c:v>42185</c:v>
                </c:pt>
                <c:pt idx="282">
                  <c:v>42216</c:v>
                </c:pt>
                <c:pt idx="283">
                  <c:v>42244</c:v>
                </c:pt>
                <c:pt idx="284">
                  <c:v>42277</c:v>
                </c:pt>
                <c:pt idx="285">
                  <c:v>42307</c:v>
                </c:pt>
                <c:pt idx="286">
                  <c:v>42338</c:v>
                </c:pt>
                <c:pt idx="287">
                  <c:v>42369</c:v>
                </c:pt>
                <c:pt idx="288">
                  <c:v>42398</c:v>
                </c:pt>
                <c:pt idx="289">
                  <c:v>42429</c:v>
                </c:pt>
                <c:pt idx="290">
                  <c:v>42460</c:v>
                </c:pt>
                <c:pt idx="291">
                  <c:v>42489</c:v>
                </c:pt>
                <c:pt idx="292">
                  <c:v>42521</c:v>
                </c:pt>
                <c:pt idx="293">
                  <c:v>42551</c:v>
                </c:pt>
                <c:pt idx="294">
                  <c:v>42580</c:v>
                </c:pt>
                <c:pt idx="295">
                  <c:v>42613</c:v>
                </c:pt>
                <c:pt idx="296">
                  <c:v>42643</c:v>
                </c:pt>
                <c:pt idx="297">
                  <c:v>42674</c:v>
                </c:pt>
                <c:pt idx="298">
                  <c:v>42704</c:v>
                </c:pt>
                <c:pt idx="299">
                  <c:v>42734</c:v>
                </c:pt>
                <c:pt idx="300">
                  <c:v>42766</c:v>
                </c:pt>
                <c:pt idx="301">
                  <c:v>42794</c:v>
                </c:pt>
                <c:pt idx="302">
                  <c:v>42825</c:v>
                </c:pt>
                <c:pt idx="303">
                  <c:v>42853</c:v>
                </c:pt>
                <c:pt idx="304">
                  <c:v>42886</c:v>
                </c:pt>
                <c:pt idx="305">
                  <c:v>42916</c:v>
                </c:pt>
                <c:pt idx="306">
                  <c:v>42947</c:v>
                </c:pt>
                <c:pt idx="307">
                  <c:v>42978</c:v>
                </c:pt>
                <c:pt idx="308">
                  <c:v>43007</c:v>
                </c:pt>
                <c:pt idx="309">
                  <c:v>43039</c:v>
                </c:pt>
                <c:pt idx="310">
                  <c:v>43069</c:v>
                </c:pt>
                <c:pt idx="311">
                  <c:v>43098</c:v>
                </c:pt>
                <c:pt idx="312">
                  <c:v>43131</c:v>
                </c:pt>
                <c:pt idx="313">
                  <c:v>43159</c:v>
                </c:pt>
                <c:pt idx="314">
                  <c:v>43188</c:v>
                </c:pt>
                <c:pt idx="315">
                  <c:v>43220</c:v>
                </c:pt>
                <c:pt idx="316">
                  <c:v>43251</c:v>
                </c:pt>
                <c:pt idx="317">
                  <c:v>43280</c:v>
                </c:pt>
                <c:pt idx="318">
                  <c:v>43312</c:v>
                </c:pt>
                <c:pt idx="319">
                  <c:v>43343</c:v>
                </c:pt>
                <c:pt idx="320">
                  <c:v>43371</c:v>
                </c:pt>
                <c:pt idx="321">
                  <c:v>43404</c:v>
                </c:pt>
                <c:pt idx="322">
                  <c:v>43434</c:v>
                </c:pt>
                <c:pt idx="323">
                  <c:v>43465</c:v>
                </c:pt>
                <c:pt idx="324">
                  <c:v>43496</c:v>
                </c:pt>
                <c:pt idx="325">
                  <c:v>43524</c:v>
                </c:pt>
                <c:pt idx="326">
                  <c:v>43553</c:v>
                </c:pt>
                <c:pt idx="327">
                  <c:v>43585</c:v>
                </c:pt>
                <c:pt idx="328">
                  <c:v>43616</c:v>
                </c:pt>
                <c:pt idx="329">
                  <c:v>43644</c:v>
                </c:pt>
                <c:pt idx="330">
                  <c:v>43677</c:v>
                </c:pt>
                <c:pt idx="331">
                  <c:v>43707</c:v>
                </c:pt>
                <c:pt idx="332">
                  <c:v>43738</c:v>
                </c:pt>
                <c:pt idx="333">
                  <c:v>43769</c:v>
                </c:pt>
                <c:pt idx="334">
                  <c:v>43798</c:v>
                </c:pt>
                <c:pt idx="335">
                  <c:v>43830</c:v>
                </c:pt>
                <c:pt idx="336">
                  <c:v>43861</c:v>
                </c:pt>
                <c:pt idx="337">
                  <c:v>43889</c:v>
                </c:pt>
                <c:pt idx="338">
                  <c:v>43921</c:v>
                </c:pt>
                <c:pt idx="339">
                  <c:v>43951</c:v>
                </c:pt>
                <c:pt idx="340">
                  <c:v>43980</c:v>
                </c:pt>
                <c:pt idx="341">
                  <c:v>44012</c:v>
                </c:pt>
                <c:pt idx="342">
                  <c:v>44043</c:v>
                </c:pt>
                <c:pt idx="343">
                  <c:v>44071</c:v>
                </c:pt>
                <c:pt idx="344">
                  <c:v>44104</c:v>
                </c:pt>
                <c:pt idx="345">
                  <c:v>44134</c:v>
                </c:pt>
                <c:pt idx="346">
                  <c:v>44165</c:v>
                </c:pt>
                <c:pt idx="347">
                  <c:v>44196</c:v>
                </c:pt>
                <c:pt idx="348">
                  <c:v>44225</c:v>
                </c:pt>
                <c:pt idx="349">
                  <c:v>44253</c:v>
                </c:pt>
                <c:pt idx="350">
                  <c:v>44286</c:v>
                </c:pt>
                <c:pt idx="351">
                  <c:v>44316</c:v>
                </c:pt>
                <c:pt idx="352">
                  <c:v>44344</c:v>
                </c:pt>
                <c:pt idx="353">
                  <c:v>44377</c:v>
                </c:pt>
                <c:pt idx="354">
                  <c:v>44407</c:v>
                </c:pt>
                <c:pt idx="355">
                  <c:v>44439</c:v>
                </c:pt>
                <c:pt idx="356">
                  <c:v>44469</c:v>
                </c:pt>
                <c:pt idx="357">
                  <c:v>44498</c:v>
                </c:pt>
                <c:pt idx="358">
                  <c:v>44530</c:v>
                </c:pt>
                <c:pt idx="359">
                  <c:v>44561</c:v>
                </c:pt>
                <c:pt idx="360">
                  <c:v>44592</c:v>
                </c:pt>
                <c:pt idx="361">
                  <c:v>44620</c:v>
                </c:pt>
                <c:pt idx="362">
                  <c:v>44651</c:v>
                </c:pt>
                <c:pt idx="363">
                  <c:v>44680</c:v>
                </c:pt>
                <c:pt idx="364">
                  <c:v>44712</c:v>
                </c:pt>
                <c:pt idx="365">
                  <c:v>44742</c:v>
                </c:pt>
                <c:pt idx="366">
                  <c:v>44771</c:v>
                </c:pt>
                <c:pt idx="367">
                  <c:v>44804</c:v>
                </c:pt>
                <c:pt idx="368">
                  <c:v>44834</c:v>
                </c:pt>
                <c:pt idx="369">
                  <c:v>44865</c:v>
                </c:pt>
                <c:pt idx="370">
                  <c:v>44895</c:v>
                </c:pt>
                <c:pt idx="371">
                  <c:v>44925</c:v>
                </c:pt>
              </c:numCache>
            </c:numRef>
          </c:cat>
          <c:val>
            <c:numRef>
              <c:f>'MT_Rolling EP'!$O$9:$O$380</c:f>
              <c:numCache>
                <c:formatCode>_(* #,##0_);_(* \(#,##0\);_(* "-"??_);_(@_)</c:formatCode>
                <c:ptCount val="372"/>
                <c:pt idx="0">
                  <c:v>100000</c:v>
                </c:pt>
                <c:pt idx="1">
                  <c:v>100162.8929793126</c:v>
                </c:pt>
                <c:pt idx="2">
                  <c:v>95430.851930281817</c:v>
                </c:pt>
                <c:pt idx="3">
                  <c:v>104479.55693109627</c:v>
                </c:pt>
                <c:pt idx="4">
                  <c:v>106841.50513112886</c:v>
                </c:pt>
                <c:pt idx="5">
                  <c:v>99087.799315849494</c:v>
                </c:pt>
                <c:pt idx="6">
                  <c:v>93101.482326111742</c:v>
                </c:pt>
                <c:pt idx="7">
                  <c:v>89346.799152956519</c:v>
                </c:pt>
                <c:pt idx="8">
                  <c:v>98240.755823424028</c:v>
                </c:pt>
                <c:pt idx="9">
                  <c:v>102353.80355106697</c:v>
                </c:pt>
                <c:pt idx="10">
                  <c:v>106939.24091871642</c:v>
                </c:pt>
                <c:pt idx="11">
                  <c:v>111076.72259325623</c:v>
                </c:pt>
                <c:pt idx="12">
                  <c:v>111117.44583808439</c:v>
                </c:pt>
                <c:pt idx="13">
                  <c:v>112518.32546017268</c:v>
                </c:pt>
                <c:pt idx="14">
                  <c:v>114684.80208503014</c:v>
                </c:pt>
                <c:pt idx="15">
                  <c:v>113121.02948362927</c:v>
                </c:pt>
                <c:pt idx="16">
                  <c:v>114302.00358364556</c:v>
                </c:pt>
                <c:pt idx="17">
                  <c:v>116655.80713471249</c:v>
                </c:pt>
                <c:pt idx="18">
                  <c:v>117999.67421404137</c:v>
                </c:pt>
                <c:pt idx="19">
                  <c:v>125199.54389965792</c:v>
                </c:pt>
                <c:pt idx="20">
                  <c:v>122707.28131617526</c:v>
                </c:pt>
                <c:pt idx="21">
                  <c:v>127496.33490796546</c:v>
                </c:pt>
                <c:pt idx="22">
                  <c:v>126763.3165010588</c:v>
                </c:pt>
                <c:pt idx="23">
                  <c:v>137001.14025085515</c:v>
                </c:pt>
                <c:pt idx="24">
                  <c:v>142197.42629092684</c:v>
                </c:pt>
                <c:pt idx="25">
                  <c:v>136463.59341912362</c:v>
                </c:pt>
                <c:pt idx="26">
                  <c:v>127219.41684313404</c:v>
                </c:pt>
                <c:pt idx="27">
                  <c:v>128718.03225280989</c:v>
                </c:pt>
                <c:pt idx="28">
                  <c:v>122267.47027203125</c:v>
                </c:pt>
                <c:pt idx="29">
                  <c:v>119180.64831405763</c:v>
                </c:pt>
                <c:pt idx="30">
                  <c:v>125891.83906173642</c:v>
                </c:pt>
                <c:pt idx="31">
                  <c:v>132480.86007493074</c:v>
                </c:pt>
                <c:pt idx="32">
                  <c:v>123065.64587066295</c:v>
                </c:pt>
                <c:pt idx="33">
                  <c:v>125126.24205896721</c:v>
                </c:pt>
                <c:pt idx="34">
                  <c:v>124458.38084378559</c:v>
                </c:pt>
                <c:pt idx="35">
                  <c:v>123912.68936308842</c:v>
                </c:pt>
                <c:pt idx="36">
                  <c:v>120589.67258511152</c:v>
                </c:pt>
                <c:pt idx="37">
                  <c:v>121110.93011891183</c:v>
                </c:pt>
                <c:pt idx="38">
                  <c:v>125313.56898517668</c:v>
                </c:pt>
                <c:pt idx="39">
                  <c:v>128579.57322039414</c:v>
                </c:pt>
                <c:pt idx="40">
                  <c:v>132969.53901286848</c:v>
                </c:pt>
                <c:pt idx="41">
                  <c:v>132228.3759569962</c:v>
                </c:pt>
                <c:pt idx="42">
                  <c:v>138703.37188467171</c:v>
                </c:pt>
                <c:pt idx="43">
                  <c:v>140039.09431503498</c:v>
                </c:pt>
                <c:pt idx="44">
                  <c:v>141203.77911711999</c:v>
                </c:pt>
                <c:pt idx="45">
                  <c:v>141236.35771298251</c:v>
                </c:pt>
                <c:pt idx="46">
                  <c:v>145675.19139925065</c:v>
                </c:pt>
                <c:pt idx="47">
                  <c:v>146856.16549926694</c:v>
                </c:pt>
                <c:pt idx="48">
                  <c:v>150024.43394689684</c:v>
                </c:pt>
                <c:pt idx="49">
                  <c:v>149926.69815930928</c:v>
                </c:pt>
                <c:pt idx="50">
                  <c:v>150138.45903241565</c:v>
                </c:pt>
                <c:pt idx="51">
                  <c:v>155937.44909594388</c:v>
                </c:pt>
                <c:pt idx="52">
                  <c:v>153591.79019384258</c:v>
                </c:pt>
                <c:pt idx="53">
                  <c:v>151189.11874898185</c:v>
                </c:pt>
                <c:pt idx="54">
                  <c:v>149486.88711516527</c:v>
                </c:pt>
                <c:pt idx="55">
                  <c:v>156051.47418146269</c:v>
                </c:pt>
                <c:pt idx="56">
                  <c:v>158413.42238149527</c:v>
                </c:pt>
                <c:pt idx="57">
                  <c:v>159382.63560840519</c:v>
                </c:pt>
                <c:pt idx="58">
                  <c:v>161687.57126567836</c:v>
                </c:pt>
                <c:pt idx="59">
                  <c:v>164008.79622088277</c:v>
                </c:pt>
                <c:pt idx="60">
                  <c:v>170027.69180648302</c:v>
                </c:pt>
                <c:pt idx="61">
                  <c:v>171681.05554650584</c:v>
                </c:pt>
                <c:pt idx="62">
                  <c:v>171013.19433132419</c:v>
                </c:pt>
                <c:pt idx="63">
                  <c:v>173912.68936308834</c:v>
                </c:pt>
                <c:pt idx="64">
                  <c:v>179255.57908454136</c:v>
                </c:pt>
                <c:pt idx="65">
                  <c:v>177919.85665417809</c:v>
                </c:pt>
                <c:pt idx="66">
                  <c:v>186935.98305913</c:v>
                </c:pt>
                <c:pt idx="67">
                  <c:v>185429.22300048854</c:v>
                </c:pt>
                <c:pt idx="68">
                  <c:v>199951.13210620609</c:v>
                </c:pt>
                <c:pt idx="69">
                  <c:v>186827.65922788714</c:v>
                </c:pt>
                <c:pt idx="70">
                  <c:v>186401.6940869847</c:v>
                </c:pt>
                <c:pt idx="71">
                  <c:v>196367.48656132907</c:v>
                </c:pt>
                <c:pt idx="72">
                  <c:v>206603.68138133231</c:v>
                </c:pt>
                <c:pt idx="73">
                  <c:v>218553.51034370402</c:v>
                </c:pt>
                <c:pt idx="74">
                  <c:v>226556.44241733162</c:v>
                </c:pt>
                <c:pt idx="75">
                  <c:v>227153.44518651225</c:v>
                </c:pt>
                <c:pt idx="76">
                  <c:v>228227.72438507879</c:v>
                </c:pt>
                <c:pt idx="77">
                  <c:v>223445.18651246111</c:v>
                </c:pt>
                <c:pt idx="78">
                  <c:v>222733.34419286507</c:v>
                </c:pt>
                <c:pt idx="79">
                  <c:v>198797.84981267291</c:v>
                </c:pt>
                <c:pt idx="80">
                  <c:v>190977.3578758754</c:v>
                </c:pt>
                <c:pt idx="81">
                  <c:v>204011.23961557238</c:v>
                </c:pt>
                <c:pt idx="82">
                  <c:v>213948.52581853708</c:v>
                </c:pt>
                <c:pt idx="83">
                  <c:v>217781.39762176236</c:v>
                </c:pt>
                <c:pt idx="84">
                  <c:v>219574.84932399399</c:v>
                </c:pt>
                <c:pt idx="85">
                  <c:v>230118.09741000144</c:v>
                </c:pt>
                <c:pt idx="86">
                  <c:v>235770.48379214838</c:v>
                </c:pt>
                <c:pt idx="87">
                  <c:v>246652.54927512605</c:v>
                </c:pt>
                <c:pt idx="88">
                  <c:v>235351.848835315</c:v>
                </c:pt>
                <c:pt idx="89">
                  <c:v>239955.20443068881</c:v>
                </c:pt>
                <c:pt idx="90">
                  <c:v>238242.3847532169</c:v>
                </c:pt>
                <c:pt idx="91">
                  <c:v>239380.19221371537</c:v>
                </c:pt>
                <c:pt idx="92">
                  <c:v>230176.73888255397</c:v>
                </c:pt>
                <c:pt idx="93">
                  <c:v>236551.55562795224</c:v>
                </c:pt>
                <c:pt idx="94">
                  <c:v>251417.16892001935</c:v>
                </c:pt>
                <c:pt idx="95">
                  <c:v>264054.4062550902</c:v>
                </c:pt>
                <c:pt idx="96">
                  <c:v>242374.16517348084</c:v>
                </c:pt>
                <c:pt idx="97">
                  <c:v>243478.57957322022</c:v>
                </c:pt>
                <c:pt idx="98">
                  <c:v>253344.19286528733</c:v>
                </c:pt>
                <c:pt idx="99">
                  <c:v>244495.84622902737</c:v>
                </c:pt>
                <c:pt idx="100">
                  <c:v>245742.79198566527</c:v>
                </c:pt>
                <c:pt idx="101">
                  <c:v>246761.6875712655</c:v>
                </c:pt>
                <c:pt idx="102">
                  <c:v>249422.54438833671</c:v>
                </c:pt>
                <c:pt idx="103">
                  <c:v>261279.52435250024</c:v>
                </c:pt>
                <c:pt idx="104">
                  <c:v>246730.73790519615</c:v>
                </c:pt>
                <c:pt idx="105">
                  <c:v>250709.39892490621</c:v>
                </c:pt>
                <c:pt idx="106">
                  <c:v>239864.79882717042</c:v>
                </c:pt>
                <c:pt idx="107">
                  <c:v>243020.85030135189</c:v>
                </c:pt>
                <c:pt idx="108">
                  <c:v>246786.93598305903</c:v>
                </c:pt>
                <c:pt idx="109">
                  <c:v>233588.53233425628</c:v>
                </c:pt>
                <c:pt idx="110">
                  <c:v>220834.01205408038</c:v>
                </c:pt>
                <c:pt idx="111">
                  <c:v>233673.23668349881</c:v>
                </c:pt>
                <c:pt idx="112">
                  <c:v>228964.00065157178</c:v>
                </c:pt>
                <c:pt idx="113">
                  <c:v>222195.79736113359</c:v>
                </c:pt>
                <c:pt idx="114">
                  <c:v>216966.93272519941</c:v>
                </c:pt>
                <c:pt idx="115">
                  <c:v>210960.25411304762</c:v>
                </c:pt>
                <c:pt idx="116">
                  <c:v>190623.88011076712</c:v>
                </c:pt>
                <c:pt idx="117">
                  <c:v>196571.10278546982</c:v>
                </c:pt>
                <c:pt idx="118">
                  <c:v>204762.17625020351</c:v>
                </c:pt>
                <c:pt idx="119">
                  <c:v>205561.16631373175</c:v>
                </c:pt>
                <c:pt idx="120">
                  <c:v>203292.06711190735</c:v>
                </c:pt>
                <c:pt idx="121">
                  <c:v>200926.86105228853</c:v>
                </c:pt>
                <c:pt idx="122">
                  <c:v>208291.25264701078</c:v>
                </c:pt>
                <c:pt idx="123">
                  <c:v>204596.83987620121</c:v>
                </c:pt>
                <c:pt idx="124">
                  <c:v>201626.4863984361</c:v>
                </c:pt>
                <c:pt idx="125">
                  <c:v>184322.3652060595</c:v>
                </c:pt>
                <c:pt idx="126">
                  <c:v>167031.27545202791</c:v>
                </c:pt>
                <c:pt idx="127">
                  <c:v>166656.62159960894</c:v>
                </c:pt>
                <c:pt idx="128">
                  <c:v>146724.22218602369</c:v>
                </c:pt>
                <c:pt idx="129">
                  <c:v>157901.12396155717</c:v>
                </c:pt>
                <c:pt idx="130">
                  <c:v>163134.87538687073</c:v>
                </c:pt>
                <c:pt idx="131">
                  <c:v>154237.66085681698</c:v>
                </c:pt>
                <c:pt idx="132">
                  <c:v>140273.66020524508</c:v>
                </c:pt>
                <c:pt idx="133">
                  <c:v>143270.89102459676</c:v>
                </c:pt>
                <c:pt idx="134">
                  <c:v>141368.3010262257</c:v>
                </c:pt>
                <c:pt idx="135">
                  <c:v>154056.03518488345</c:v>
                </c:pt>
                <c:pt idx="136">
                  <c:v>160354.29223000479</c:v>
                </c:pt>
                <c:pt idx="137">
                  <c:v>160552.20719986959</c:v>
                </c:pt>
                <c:pt idx="138">
                  <c:v>166624.85746864299</c:v>
                </c:pt>
                <c:pt idx="139">
                  <c:v>168165.82505294008</c:v>
                </c:pt>
                <c:pt idx="140">
                  <c:v>165150.67600586405</c:v>
                </c:pt>
                <c:pt idx="141">
                  <c:v>173103.92572080132</c:v>
                </c:pt>
                <c:pt idx="142">
                  <c:v>174842.80827496323</c:v>
                </c:pt>
                <c:pt idx="143">
                  <c:v>179783.35233751417</c:v>
                </c:pt>
                <c:pt idx="144">
                  <c:v>178131.61752728448</c:v>
                </c:pt>
                <c:pt idx="145">
                  <c:v>182717.86935983051</c:v>
                </c:pt>
                <c:pt idx="146">
                  <c:v>178935.49438019213</c:v>
                </c:pt>
                <c:pt idx="147">
                  <c:v>182223.48916761685</c:v>
                </c:pt>
                <c:pt idx="148">
                  <c:v>179329.69539012865</c:v>
                </c:pt>
                <c:pt idx="149">
                  <c:v>181517.34810229679</c:v>
                </c:pt>
                <c:pt idx="150">
                  <c:v>178548.62355432479</c:v>
                </c:pt>
                <c:pt idx="151">
                  <c:v>180338.00293207364</c:v>
                </c:pt>
                <c:pt idx="152">
                  <c:v>185019.54715751752</c:v>
                </c:pt>
                <c:pt idx="153">
                  <c:v>187136.34142368461</c:v>
                </c:pt>
                <c:pt idx="154">
                  <c:v>191009.1220068415</c:v>
                </c:pt>
                <c:pt idx="155">
                  <c:v>196347.12493891513</c:v>
                </c:pt>
                <c:pt idx="156">
                  <c:v>198828.79947874244</c:v>
                </c:pt>
                <c:pt idx="157">
                  <c:v>203246.45707769998</c:v>
                </c:pt>
                <c:pt idx="158">
                  <c:v>200173.48102296793</c:v>
                </c:pt>
                <c:pt idx="159">
                  <c:v>195231.30803062391</c:v>
                </c:pt>
                <c:pt idx="160">
                  <c:v>202260.14008796224</c:v>
                </c:pt>
                <c:pt idx="161">
                  <c:v>208516.8594233589</c:v>
                </c:pt>
                <c:pt idx="162">
                  <c:v>215405.60351848838</c:v>
                </c:pt>
                <c:pt idx="163">
                  <c:v>216583.31975891843</c:v>
                </c:pt>
                <c:pt idx="164">
                  <c:v>223634.95683336051</c:v>
                </c:pt>
                <c:pt idx="165">
                  <c:v>217006.02704023459</c:v>
                </c:pt>
                <c:pt idx="166">
                  <c:v>223248.90047238968</c:v>
                </c:pt>
                <c:pt idx="167">
                  <c:v>231879.78498126735</c:v>
                </c:pt>
                <c:pt idx="168">
                  <c:v>238520.93174784171</c:v>
                </c:pt>
                <c:pt idx="169">
                  <c:v>240765.59700276924</c:v>
                </c:pt>
                <c:pt idx="170">
                  <c:v>248245.64261280344</c:v>
                </c:pt>
                <c:pt idx="171">
                  <c:v>250387.68529076406</c:v>
                </c:pt>
                <c:pt idx="172">
                  <c:v>237567.19335396652</c:v>
                </c:pt>
                <c:pt idx="173">
                  <c:v>241698.9737742304</c:v>
                </c:pt>
                <c:pt idx="174">
                  <c:v>244688.05994461649</c:v>
                </c:pt>
                <c:pt idx="175">
                  <c:v>244951.13210620632</c:v>
                </c:pt>
                <c:pt idx="176">
                  <c:v>248447.6299071511</c:v>
                </c:pt>
                <c:pt idx="177">
                  <c:v>255780.25737090743</c:v>
                </c:pt>
                <c:pt idx="178">
                  <c:v>254100.83075419461</c:v>
                </c:pt>
                <c:pt idx="179">
                  <c:v>262373.35070858459</c:v>
                </c:pt>
                <c:pt idx="180">
                  <c:v>261593.0933376773</c:v>
                </c:pt>
                <c:pt idx="181">
                  <c:v>260488.67893793795</c:v>
                </c:pt>
                <c:pt idx="182">
                  <c:v>267405.92930444714</c:v>
                </c:pt>
                <c:pt idx="183">
                  <c:v>273301.84069066634</c:v>
                </c:pt>
                <c:pt idx="184">
                  <c:v>280070.04398110451</c:v>
                </c:pt>
                <c:pt idx="185">
                  <c:v>277255.25329858292</c:v>
                </c:pt>
                <c:pt idx="186">
                  <c:v>267887.2780583158</c:v>
                </c:pt>
                <c:pt idx="187">
                  <c:v>265554.6505945595</c:v>
                </c:pt>
                <c:pt idx="188">
                  <c:v>270149.04707607115</c:v>
                </c:pt>
                <c:pt idx="189">
                  <c:v>281325.94885160465</c:v>
                </c:pt>
                <c:pt idx="190">
                  <c:v>267215.34451865137</c:v>
                </c:pt>
                <c:pt idx="191">
                  <c:v>267687.7341586579</c:v>
                </c:pt>
                <c:pt idx="192">
                  <c:v>244347.61361785317</c:v>
                </c:pt>
                <c:pt idx="193">
                  <c:v>245399.90226421249</c:v>
                </c:pt>
                <c:pt idx="194">
                  <c:v>238397.94754846074</c:v>
                </c:pt>
                <c:pt idx="195">
                  <c:v>252479.23114513772</c:v>
                </c:pt>
                <c:pt idx="196">
                  <c:v>251039.2572080144</c:v>
                </c:pt>
                <c:pt idx="197">
                  <c:v>232585.92604658744</c:v>
                </c:pt>
                <c:pt idx="198">
                  <c:v>223913.50382798506</c:v>
                </c:pt>
                <c:pt idx="199">
                  <c:v>233644.73041211927</c:v>
                </c:pt>
                <c:pt idx="200">
                  <c:v>202286.20296465227</c:v>
                </c:pt>
                <c:pt idx="201">
                  <c:v>177853.88499755666</c:v>
                </c:pt>
                <c:pt idx="202">
                  <c:v>173805.99446163874</c:v>
                </c:pt>
                <c:pt idx="203">
                  <c:v>179938.91513275783</c:v>
                </c:pt>
                <c:pt idx="204">
                  <c:v>169320.73627626654</c:v>
                </c:pt>
                <c:pt idx="205">
                  <c:v>157171.3634142369</c:v>
                </c:pt>
                <c:pt idx="206">
                  <c:v>161603.68138133254</c:v>
                </c:pt>
                <c:pt idx="207">
                  <c:v>176988.10881251027</c:v>
                </c:pt>
                <c:pt idx="208">
                  <c:v>183469.6204593583</c:v>
                </c:pt>
                <c:pt idx="209">
                  <c:v>176908.29125264712</c:v>
                </c:pt>
                <c:pt idx="210">
                  <c:v>191681.87001140261</c:v>
                </c:pt>
                <c:pt idx="211">
                  <c:v>205298.90861703872</c:v>
                </c:pt>
                <c:pt idx="212">
                  <c:v>214594.39648151177</c:v>
                </c:pt>
                <c:pt idx="213">
                  <c:v>210505.78270076573</c:v>
                </c:pt>
                <c:pt idx="214">
                  <c:v>215705.32660042364</c:v>
                </c:pt>
                <c:pt idx="215">
                  <c:v>224857.46864310166</c:v>
                </c:pt>
                <c:pt idx="216">
                  <c:v>216687.57126567859</c:v>
                </c:pt>
                <c:pt idx="217">
                  <c:v>222902.75289135057</c:v>
                </c:pt>
                <c:pt idx="218">
                  <c:v>237024.75973285572</c:v>
                </c:pt>
                <c:pt idx="219">
                  <c:v>233209.80615735482</c:v>
                </c:pt>
                <c:pt idx="220">
                  <c:v>217720.31275452048</c:v>
                </c:pt>
                <c:pt idx="221">
                  <c:v>207156.70304609888</c:v>
                </c:pt>
                <c:pt idx="222">
                  <c:v>221156.5401531196</c:v>
                </c:pt>
                <c:pt idx="223">
                  <c:v>219638.37758592621</c:v>
                </c:pt>
                <c:pt idx="224">
                  <c:v>233554.32480860094</c:v>
                </c:pt>
                <c:pt idx="225">
                  <c:v>239139.11060433317</c:v>
                </c:pt>
                <c:pt idx="226">
                  <c:v>233068.08926535287</c:v>
                </c:pt>
                <c:pt idx="227">
                  <c:v>249458.38084378582</c:v>
                </c:pt>
                <c:pt idx="228">
                  <c:v>247945.10506597185</c:v>
                </c:pt>
                <c:pt idx="229">
                  <c:v>253020.03583645565</c:v>
                </c:pt>
                <c:pt idx="230">
                  <c:v>249855.83971330855</c:v>
                </c:pt>
                <c:pt idx="231">
                  <c:v>256966.11826030319</c:v>
                </c:pt>
                <c:pt idx="232">
                  <c:v>254200.1954715754</c:v>
                </c:pt>
                <c:pt idx="233">
                  <c:v>252216.97344844457</c:v>
                </c:pt>
                <c:pt idx="234">
                  <c:v>246458.70662974447</c:v>
                </c:pt>
                <c:pt idx="235">
                  <c:v>228091.7087473532</c:v>
                </c:pt>
                <c:pt idx="236">
                  <c:v>216189.93321387868</c:v>
                </c:pt>
                <c:pt idx="237">
                  <c:v>233007.00439811067</c:v>
                </c:pt>
                <c:pt idx="238">
                  <c:v>230969.21322691013</c:v>
                </c:pt>
                <c:pt idx="239">
                  <c:v>232764.29385893486</c:v>
                </c:pt>
                <c:pt idx="240">
                  <c:v>238875.22397784673</c:v>
                </c:pt>
                <c:pt idx="241">
                  <c:v>247915.7843296956</c:v>
                </c:pt>
                <c:pt idx="242">
                  <c:v>244565.89021013217</c:v>
                </c:pt>
                <c:pt idx="243">
                  <c:v>243090.89428245663</c:v>
                </c:pt>
                <c:pt idx="244">
                  <c:v>225369.76706303976</c:v>
                </c:pt>
                <c:pt idx="245">
                  <c:v>235498.45251669668</c:v>
                </c:pt>
                <c:pt idx="246">
                  <c:v>238415.86577618521</c:v>
                </c:pt>
                <c:pt idx="247">
                  <c:v>242110.27854699481</c:v>
                </c:pt>
                <c:pt idx="248">
                  <c:v>244246.61997067946</c:v>
                </c:pt>
                <c:pt idx="249">
                  <c:v>246326.76331650125</c:v>
                </c:pt>
                <c:pt idx="250">
                  <c:v>249657.92474344379</c:v>
                </c:pt>
                <c:pt idx="251">
                  <c:v>251947.38556768221</c:v>
                </c:pt>
                <c:pt idx="252">
                  <c:v>267745.56116631394</c:v>
                </c:pt>
                <c:pt idx="253">
                  <c:v>272796.05798990082</c:v>
                </c:pt>
                <c:pt idx="254">
                  <c:v>275341.26079166005</c:v>
                </c:pt>
                <c:pt idx="255">
                  <c:v>276118.15131128865</c:v>
                </c:pt>
                <c:pt idx="256">
                  <c:v>282930.58759407082</c:v>
                </c:pt>
                <c:pt idx="257">
                  <c:v>267934.94531031122</c:v>
                </c:pt>
                <c:pt idx="258">
                  <c:v>285872.24750855204</c:v>
                </c:pt>
                <c:pt idx="259">
                  <c:v>277767.53961231484</c:v>
                </c:pt>
                <c:pt idx="260">
                  <c:v>280489.74944290618</c:v>
                </c:pt>
                <c:pt idx="261">
                  <c:v>292011.99802085047</c:v>
                </c:pt>
                <c:pt idx="262">
                  <c:v>289008.4931275454</c:v>
                </c:pt>
                <c:pt idx="263">
                  <c:v>293991.47826193215</c:v>
                </c:pt>
                <c:pt idx="264">
                  <c:v>284778.44753868732</c:v>
                </c:pt>
                <c:pt idx="265">
                  <c:v>298636.8998745727</c:v>
                </c:pt>
                <c:pt idx="266">
                  <c:v>289590.58526225796</c:v>
                </c:pt>
                <c:pt idx="267">
                  <c:v>294822.0630900801</c:v>
                </c:pt>
                <c:pt idx="268">
                  <c:v>297687.47539257241</c:v>
                </c:pt>
                <c:pt idx="269">
                  <c:v>293223.11372862064</c:v>
                </c:pt>
                <c:pt idx="270">
                  <c:v>292036.31591545889</c:v>
                </c:pt>
                <c:pt idx="271">
                  <c:v>296427.98808356444</c:v>
                </c:pt>
                <c:pt idx="272">
                  <c:v>287826.33111663169</c:v>
                </c:pt>
                <c:pt idx="273">
                  <c:v>285344.50747108686</c:v>
                </c:pt>
                <c:pt idx="274">
                  <c:v>292663.05533474544</c:v>
                </c:pt>
                <c:pt idx="275">
                  <c:v>287729.1916859427</c:v>
                </c:pt>
                <c:pt idx="276">
                  <c:v>294983.98871640372</c:v>
                </c:pt>
                <c:pt idx="277">
                  <c:v>304956.59606939281</c:v>
                </c:pt>
                <c:pt idx="278">
                  <c:v>298385.9683042845</c:v>
                </c:pt>
                <c:pt idx="279">
                  <c:v>306244.07273741695</c:v>
                </c:pt>
                <c:pt idx="280">
                  <c:v>309261.92636911594</c:v>
                </c:pt>
                <c:pt idx="281">
                  <c:v>290811.22742466239</c:v>
                </c:pt>
                <c:pt idx="282">
                  <c:v>297506.90829125309</c:v>
                </c:pt>
                <c:pt idx="283">
                  <c:v>279740.86701335764</c:v>
                </c:pt>
                <c:pt idx="284">
                  <c:v>271698.86922870215</c:v>
                </c:pt>
                <c:pt idx="285">
                  <c:v>283808.08810636954</c:v>
                </c:pt>
                <c:pt idx="286">
                  <c:v>284421.73857875913</c:v>
                </c:pt>
                <c:pt idx="287">
                  <c:v>280523.21365287545</c:v>
                </c:pt>
                <c:pt idx="288">
                  <c:v>271697.04490226461</c:v>
                </c:pt>
                <c:pt idx="289">
                  <c:v>272507.22243606491</c:v>
                </c:pt>
                <c:pt idx="290">
                  <c:v>276526.60665010632</c:v>
                </c:pt>
                <c:pt idx="291">
                  <c:v>278685.59909350099</c:v>
                </c:pt>
                <c:pt idx="292">
                  <c:v>279342.7638426458</c:v>
                </c:pt>
                <c:pt idx="293">
                  <c:v>286321.3686577623</c:v>
                </c:pt>
                <c:pt idx="294">
                  <c:v>297591.36498778348</c:v>
                </c:pt>
                <c:pt idx="295">
                  <c:v>301123.39438915183</c:v>
                </c:pt>
                <c:pt idx="296">
                  <c:v>305858.8973424015</c:v>
                </c:pt>
                <c:pt idx="297">
                  <c:v>306902.02284574084</c:v>
                </c:pt>
                <c:pt idx="298">
                  <c:v>300732.72607427969</c:v>
                </c:pt>
                <c:pt idx="299">
                  <c:v>315459.96915132803</c:v>
                </c:pt>
                <c:pt idx="300">
                  <c:v>314241.83082342445</c:v>
                </c:pt>
                <c:pt idx="301">
                  <c:v>321992.53115898406</c:v>
                </c:pt>
                <c:pt idx="302">
                  <c:v>324971.57510832435</c:v>
                </c:pt>
                <c:pt idx="303">
                  <c:v>322730.55438426504</c:v>
                </c:pt>
                <c:pt idx="304">
                  <c:v>335240.21756475052</c:v>
                </c:pt>
                <c:pt idx="305">
                  <c:v>325963.49211679481</c:v>
                </c:pt>
                <c:pt idx="306">
                  <c:v>329548.653329533</c:v>
                </c:pt>
                <c:pt idx="307">
                  <c:v>331729.94387685339</c:v>
                </c:pt>
                <c:pt idx="308">
                  <c:v>329849.61854618066</c:v>
                </c:pt>
                <c:pt idx="309">
                  <c:v>335371.57052777376</c:v>
                </c:pt>
                <c:pt idx="310">
                  <c:v>328542.00278791384</c:v>
                </c:pt>
                <c:pt idx="311">
                  <c:v>343852.23255416245</c:v>
                </c:pt>
                <c:pt idx="312">
                  <c:v>336997.59197181999</c:v>
                </c:pt>
                <c:pt idx="313">
                  <c:v>324287.9537880767</c:v>
                </c:pt>
                <c:pt idx="314">
                  <c:v>317166.31219009659</c:v>
                </c:pt>
                <c:pt idx="315">
                  <c:v>336184.96805505827</c:v>
                </c:pt>
                <c:pt idx="316">
                  <c:v>343883.3219270244</c:v>
                </c:pt>
                <c:pt idx="317">
                  <c:v>342258.41878889117</c:v>
                </c:pt>
                <c:pt idx="318">
                  <c:v>346417.36760221579</c:v>
                </c:pt>
                <c:pt idx="319">
                  <c:v>334431.04437449138</c:v>
                </c:pt>
                <c:pt idx="320">
                  <c:v>336203.82815279404</c:v>
                </c:pt>
                <c:pt idx="321">
                  <c:v>317986.12141228252</c:v>
                </c:pt>
                <c:pt idx="322">
                  <c:v>311397.99749226292</c:v>
                </c:pt>
                <c:pt idx="323">
                  <c:v>299320.78208828834</c:v>
                </c:pt>
                <c:pt idx="324">
                  <c:v>311583.48910897574</c:v>
                </c:pt>
                <c:pt idx="325">
                  <c:v>316729.95512461342</c:v>
                </c:pt>
                <c:pt idx="326">
                  <c:v>324017.33753054275</c:v>
                </c:pt>
                <c:pt idx="327">
                  <c:v>331322.77911793487</c:v>
                </c:pt>
                <c:pt idx="328">
                  <c:v>319585.26911549148</c:v>
                </c:pt>
                <c:pt idx="329">
                  <c:v>330418.7127854703</c:v>
                </c:pt>
                <c:pt idx="330">
                  <c:v>336702.02457973646</c:v>
                </c:pt>
                <c:pt idx="331">
                  <c:v>321959.95481756015</c:v>
                </c:pt>
                <c:pt idx="332">
                  <c:v>330814.65538687113</c:v>
                </c:pt>
                <c:pt idx="333">
                  <c:v>325253.1210718361</c:v>
                </c:pt>
                <c:pt idx="334">
                  <c:v>331221.07976787782</c:v>
                </c:pt>
                <c:pt idx="335">
                  <c:v>341788.04298501415</c:v>
                </c:pt>
                <c:pt idx="336">
                  <c:v>330466.69872129039</c:v>
                </c:pt>
                <c:pt idx="337">
                  <c:v>299202.82581527962</c:v>
                </c:pt>
                <c:pt idx="338">
                  <c:v>253088.26828718054</c:v>
                </c:pt>
                <c:pt idx="339">
                  <c:v>265719.66154911247</c:v>
                </c:pt>
                <c:pt idx="340">
                  <c:v>273959.01151490491</c:v>
                </c:pt>
                <c:pt idx="341">
                  <c:v>277808.19214855862</c:v>
                </c:pt>
                <c:pt idx="342">
                  <c:v>267309.39831487235</c:v>
                </c:pt>
                <c:pt idx="343">
                  <c:v>272230.3849014499</c:v>
                </c:pt>
                <c:pt idx="344">
                  <c:v>267327.86177309026</c:v>
                </c:pt>
                <c:pt idx="345">
                  <c:v>256637.88890698829</c:v>
                </c:pt>
                <c:pt idx="346">
                  <c:v>288564.91285225627</c:v>
                </c:pt>
                <c:pt idx="347">
                  <c:v>299234.40299723105</c:v>
                </c:pt>
                <c:pt idx="348">
                  <c:v>296628.11532822956</c:v>
                </c:pt>
                <c:pt idx="349">
                  <c:v>301514.90470760729</c:v>
                </c:pt>
                <c:pt idx="350">
                  <c:v>312021.5018732695</c:v>
                </c:pt>
                <c:pt idx="351">
                  <c:v>324482.81479068275</c:v>
                </c:pt>
                <c:pt idx="352">
                  <c:v>327089.10245968425</c:v>
                </c:pt>
                <c:pt idx="353">
                  <c:v>327007.65597002796</c:v>
                </c:pt>
                <c:pt idx="354">
                  <c:v>328229.35331487242</c:v>
                </c:pt>
                <c:pt idx="355">
                  <c:v>334745.07248737611</c:v>
                </c:pt>
                <c:pt idx="356">
                  <c:v>330591.301514905</c:v>
                </c:pt>
                <c:pt idx="357">
                  <c:v>336292.55579084571</c:v>
                </c:pt>
                <c:pt idx="358">
                  <c:v>327903.56735624722</c:v>
                </c:pt>
                <c:pt idx="359">
                  <c:v>342726.82847369305</c:v>
                </c:pt>
                <c:pt idx="360">
                  <c:v>341423.6846391923</c:v>
                </c:pt>
                <c:pt idx="361">
                  <c:v>338654.50399087823</c:v>
                </c:pt>
                <c:pt idx="362">
                  <c:v>341097.8986805671</c:v>
                </c:pt>
                <c:pt idx="363">
                  <c:v>340853.55921159819</c:v>
                </c:pt>
                <c:pt idx="364">
                  <c:v>342238.14953575522</c:v>
                </c:pt>
                <c:pt idx="365">
                  <c:v>320980.61573546199</c:v>
                </c:pt>
                <c:pt idx="366">
                  <c:v>334500.73301840713</c:v>
                </c:pt>
                <c:pt idx="367">
                  <c:v>326356.08405277756</c:v>
                </c:pt>
                <c:pt idx="368">
                  <c:v>306483.14057664137</c:v>
                </c:pt>
                <c:pt idx="369">
                  <c:v>315686.59390780277</c:v>
                </c:pt>
                <c:pt idx="370">
                  <c:v>337188.46717706486</c:v>
                </c:pt>
                <c:pt idx="371">
                  <c:v>331894.44534940564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D-4249-B543-93F1CA00A97B}"/>
            </c:ext>
          </c:extLst>
        </c:ser>
        <c:ser>
          <c:idx val="1"/>
          <c:order val="1"/>
          <c:tx>
            <c:strRef>
              <c:f>'MT_Rolling EP'!$N$8</c:f>
              <c:strCache>
                <c:ptCount val="1"/>
                <c:pt idx="0">
                  <c:v>Value Timing (No Leverage)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'MT_Rolling EP'!$C$9:$C$380</c:f>
              <c:numCache>
                <c:formatCode>d\-mmm\-yy</c:formatCode>
                <c:ptCount val="372"/>
                <c:pt idx="0">
                  <c:v>33634</c:v>
                </c:pt>
                <c:pt idx="1">
                  <c:v>33662</c:v>
                </c:pt>
                <c:pt idx="2">
                  <c:v>33694</c:v>
                </c:pt>
                <c:pt idx="3">
                  <c:v>33724</c:v>
                </c:pt>
                <c:pt idx="4">
                  <c:v>33753</c:v>
                </c:pt>
                <c:pt idx="5">
                  <c:v>33785</c:v>
                </c:pt>
                <c:pt idx="6">
                  <c:v>33816</c:v>
                </c:pt>
                <c:pt idx="7">
                  <c:v>33844</c:v>
                </c:pt>
                <c:pt idx="8">
                  <c:v>33877</c:v>
                </c:pt>
                <c:pt idx="9">
                  <c:v>33907</c:v>
                </c:pt>
                <c:pt idx="10">
                  <c:v>33938</c:v>
                </c:pt>
                <c:pt idx="11">
                  <c:v>33969</c:v>
                </c:pt>
                <c:pt idx="12">
                  <c:v>33998</c:v>
                </c:pt>
                <c:pt idx="13">
                  <c:v>34026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34180</c:v>
                </c:pt>
                <c:pt idx="19">
                  <c:v>34212</c:v>
                </c:pt>
                <c:pt idx="20">
                  <c:v>34242</c:v>
                </c:pt>
                <c:pt idx="21">
                  <c:v>34271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34453</c:v>
                </c:pt>
                <c:pt idx="28">
                  <c:v>34485</c:v>
                </c:pt>
                <c:pt idx="29">
                  <c:v>34515</c:v>
                </c:pt>
                <c:pt idx="30">
                  <c:v>34544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34698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34817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34971</c:v>
                </c:pt>
                <c:pt idx="45">
                  <c:v>35003</c:v>
                </c:pt>
                <c:pt idx="46">
                  <c:v>35033</c:v>
                </c:pt>
                <c:pt idx="47">
                  <c:v>35062</c:v>
                </c:pt>
                <c:pt idx="48">
                  <c:v>35095</c:v>
                </c:pt>
                <c:pt idx="49">
                  <c:v>35124</c:v>
                </c:pt>
                <c:pt idx="50">
                  <c:v>35153</c:v>
                </c:pt>
                <c:pt idx="51">
                  <c:v>35185</c:v>
                </c:pt>
                <c:pt idx="52">
                  <c:v>35216</c:v>
                </c:pt>
                <c:pt idx="53">
                  <c:v>35244</c:v>
                </c:pt>
                <c:pt idx="54">
                  <c:v>35277</c:v>
                </c:pt>
                <c:pt idx="55">
                  <c:v>35307</c:v>
                </c:pt>
                <c:pt idx="56">
                  <c:v>35338</c:v>
                </c:pt>
                <c:pt idx="57">
                  <c:v>35369</c:v>
                </c:pt>
                <c:pt idx="58">
                  <c:v>35398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35516</c:v>
                </c:pt>
                <c:pt idx="63">
                  <c:v>35550</c:v>
                </c:pt>
                <c:pt idx="64">
                  <c:v>35580</c:v>
                </c:pt>
                <c:pt idx="65">
                  <c:v>35611</c:v>
                </c:pt>
                <c:pt idx="66">
                  <c:v>35642</c:v>
                </c:pt>
                <c:pt idx="67">
                  <c:v>35671</c:v>
                </c:pt>
                <c:pt idx="68">
                  <c:v>35703</c:v>
                </c:pt>
                <c:pt idx="69">
                  <c:v>35734</c:v>
                </c:pt>
                <c:pt idx="70">
                  <c:v>35762</c:v>
                </c:pt>
                <c:pt idx="71">
                  <c:v>35795</c:v>
                </c:pt>
                <c:pt idx="72">
                  <c:v>35825</c:v>
                </c:pt>
                <c:pt idx="73">
                  <c:v>35853</c:v>
                </c:pt>
                <c:pt idx="74">
                  <c:v>35885</c:v>
                </c:pt>
                <c:pt idx="75">
                  <c:v>35915</c:v>
                </c:pt>
                <c:pt idx="76">
                  <c:v>35944</c:v>
                </c:pt>
                <c:pt idx="77">
                  <c:v>35976</c:v>
                </c:pt>
                <c:pt idx="78">
                  <c:v>36007</c:v>
                </c:pt>
                <c:pt idx="79">
                  <c:v>36035</c:v>
                </c:pt>
                <c:pt idx="80">
                  <c:v>36068</c:v>
                </c:pt>
                <c:pt idx="81">
                  <c:v>36098</c:v>
                </c:pt>
                <c:pt idx="82">
                  <c:v>36129</c:v>
                </c:pt>
                <c:pt idx="83">
                  <c:v>36159</c:v>
                </c:pt>
                <c:pt idx="84">
                  <c:v>36189</c:v>
                </c:pt>
                <c:pt idx="85">
                  <c:v>36217</c:v>
                </c:pt>
                <c:pt idx="86">
                  <c:v>36250</c:v>
                </c:pt>
                <c:pt idx="87">
                  <c:v>36280</c:v>
                </c:pt>
                <c:pt idx="88">
                  <c:v>36308</c:v>
                </c:pt>
                <c:pt idx="89">
                  <c:v>36341</c:v>
                </c:pt>
                <c:pt idx="90">
                  <c:v>36371</c:v>
                </c:pt>
                <c:pt idx="91">
                  <c:v>36403</c:v>
                </c:pt>
                <c:pt idx="92">
                  <c:v>36433</c:v>
                </c:pt>
                <c:pt idx="93">
                  <c:v>36462</c:v>
                </c:pt>
                <c:pt idx="94">
                  <c:v>36494</c:v>
                </c:pt>
                <c:pt idx="95">
                  <c:v>36524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36644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36798</c:v>
                </c:pt>
                <c:pt idx="105">
                  <c:v>36830</c:v>
                </c:pt>
                <c:pt idx="106">
                  <c:v>36860</c:v>
                </c:pt>
                <c:pt idx="107">
                  <c:v>36889</c:v>
                </c:pt>
                <c:pt idx="108">
                  <c:v>36922</c:v>
                </c:pt>
                <c:pt idx="109">
                  <c:v>36950</c:v>
                </c:pt>
                <c:pt idx="110">
                  <c:v>36980</c:v>
                </c:pt>
                <c:pt idx="111">
                  <c:v>37011</c:v>
                </c:pt>
                <c:pt idx="112">
                  <c:v>37042</c:v>
                </c:pt>
                <c:pt idx="113">
                  <c:v>37071</c:v>
                </c:pt>
                <c:pt idx="114">
                  <c:v>37103</c:v>
                </c:pt>
                <c:pt idx="115">
                  <c:v>37134</c:v>
                </c:pt>
                <c:pt idx="116">
                  <c:v>37162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37343</c:v>
                </c:pt>
                <c:pt idx="123">
                  <c:v>37376</c:v>
                </c:pt>
                <c:pt idx="124">
                  <c:v>37407</c:v>
                </c:pt>
                <c:pt idx="125">
                  <c:v>37435</c:v>
                </c:pt>
                <c:pt idx="126">
                  <c:v>37468</c:v>
                </c:pt>
                <c:pt idx="127">
                  <c:v>37498</c:v>
                </c:pt>
                <c:pt idx="128">
                  <c:v>37529</c:v>
                </c:pt>
                <c:pt idx="129">
                  <c:v>37560</c:v>
                </c:pt>
                <c:pt idx="130">
                  <c:v>37589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37771</c:v>
                </c:pt>
                <c:pt idx="137">
                  <c:v>37802</c:v>
                </c:pt>
                <c:pt idx="138">
                  <c:v>37833</c:v>
                </c:pt>
                <c:pt idx="139">
                  <c:v>37862</c:v>
                </c:pt>
                <c:pt idx="140">
                  <c:v>37894</c:v>
                </c:pt>
                <c:pt idx="141">
                  <c:v>37925</c:v>
                </c:pt>
                <c:pt idx="142">
                  <c:v>37953</c:v>
                </c:pt>
                <c:pt idx="143">
                  <c:v>37986</c:v>
                </c:pt>
                <c:pt idx="144">
                  <c:v>38016</c:v>
                </c:pt>
                <c:pt idx="145">
                  <c:v>38044</c:v>
                </c:pt>
                <c:pt idx="146">
                  <c:v>38077</c:v>
                </c:pt>
                <c:pt idx="147">
                  <c:v>38107</c:v>
                </c:pt>
                <c:pt idx="148">
                  <c:v>38135</c:v>
                </c:pt>
                <c:pt idx="149">
                  <c:v>38168</c:v>
                </c:pt>
                <c:pt idx="150">
                  <c:v>38198</c:v>
                </c:pt>
                <c:pt idx="151">
                  <c:v>38230</c:v>
                </c:pt>
                <c:pt idx="152">
                  <c:v>38260</c:v>
                </c:pt>
                <c:pt idx="153">
                  <c:v>38289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38471</c:v>
                </c:pt>
                <c:pt idx="160">
                  <c:v>38503</c:v>
                </c:pt>
                <c:pt idx="161">
                  <c:v>38533</c:v>
                </c:pt>
                <c:pt idx="162">
                  <c:v>38562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38716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38835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38989</c:v>
                </c:pt>
                <c:pt idx="177">
                  <c:v>39021</c:v>
                </c:pt>
                <c:pt idx="178">
                  <c:v>39051</c:v>
                </c:pt>
                <c:pt idx="179">
                  <c:v>39080</c:v>
                </c:pt>
                <c:pt idx="180">
                  <c:v>39113</c:v>
                </c:pt>
                <c:pt idx="181">
                  <c:v>39141</c:v>
                </c:pt>
                <c:pt idx="182">
                  <c:v>39171</c:v>
                </c:pt>
                <c:pt idx="183">
                  <c:v>39202</c:v>
                </c:pt>
                <c:pt idx="184">
                  <c:v>39233</c:v>
                </c:pt>
                <c:pt idx="185">
                  <c:v>39262</c:v>
                </c:pt>
                <c:pt idx="186">
                  <c:v>39294</c:v>
                </c:pt>
                <c:pt idx="187">
                  <c:v>39325</c:v>
                </c:pt>
                <c:pt idx="188">
                  <c:v>39353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39598</c:v>
                </c:pt>
                <c:pt idx="197">
                  <c:v>39629</c:v>
                </c:pt>
                <c:pt idx="198">
                  <c:v>39660</c:v>
                </c:pt>
                <c:pt idx="199">
                  <c:v>39689</c:v>
                </c:pt>
                <c:pt idx="200">
                  <c:v>39721</c:v>
                </c:pt>
                <c:pt idx="201">
                  <c:v>39752</c:v>
                </c:pt>
                <c:pt idx="202">
                  <c:v>39780</c:v>
                </c:pt>
                <c:pt idx="203">
                  <c:v>39813</c:v>
                </c:pt>
                <c:pt idx="204">
                  <c:v>39843</c:v>
                </c:pt>
                <c:pt idx="205">
                  <c:v>39871</c:v>
                </c:pt>
                <c:pt idx="206">
                  <c:v>39903</c:v>
                </c:pt>
                <c:pt idx="207">
                  <c:v>39933</c:v>
                </c:pt>
                <c:pt idx="208">
                  <c:v>39962</c:v>
                </c:pt>
                <c:pt idx="209">
                  <c:v>39994</c:v>
                </c:pt>
                <c:pt idx="210">
                  <c:v>40025</c:v>
                </c:pt>
                <c:pt idx="211">
                  <c:v>40053</c:v>
                </c:pt>
                <c:pt idx="212">
                  <c:v>40086</c:v>
                </c:pt>
                <c:pt idx="213">
                  <c:v>40116</c:v>
                </c:pt>
                <c:pt idx="214">
                  <c:v>40147</c:v>
                </c:pt>
                <c:pt idx="215">
                  <c:v>40178</c:v>
                </c:pt>
                <c:pt idx="216">
                  <c:v>40207</c:v>
                </c:pt>
                <c:pt idx="217">
                  <c:v>40235</c:v>
                </c:pt>
                <c:pt idx="218">
                  <c:v>40268</c:v>
                </c:pt>
                <c:pt idx="219">
                  <c:v>40298</c:v>
                </c:pt>
                <c:pt idx="220">
                  <c:v>40326</c:v>
                </c:pt>
                <c:pt idx="221">
                  <c:v>40359</c:v>
                </c:pt>
                <c:pt idx="222">
                  <c:v>40389</c:v>
                </c:pt>
                <c:pt idx="223">
                  <c:v>40421</c:v>
                </c:pt>
                <c:pt idx="224">
                  <c:v>40451</c:v>
                </c:pt>
                <c:pt idx="225">
                  <c:v>40480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40661</c:v>
                </c:pt>
                <c:pt idx="232">
                  <c:v>40694</c:v>
                </c:pt>
                <c:pt idx="233">
                  <c:v>40724</c:v>
                </c:pt>
                <c:pt idx="234">
                  <c:v>40753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40907</c:v>
                </c:pt>
                <c:pt idx="240">
                  <c:v>40939</c:v>
                </c:pt>
                <c:pt idx="241">
                  <c:v>40968</c:v>
                </c:pt>
                <c:pt idx="242">
                  <c:v>40998</c:v>
                </c:pt>
                <c:pt idx="243">
                  <c:v>41029</c:v>
                </c:pt>
                <c:pt idx="244">
                  <c:v>41060</c:v>
                </c:pt>
                <c:pt idx="245">
                  <c:v>41089</c:v>
                </c:pt>
                <c:pt idx="246">
                  <c:v>41121</c:v>
                </c:pt>
                <c:pt idx="247">
                  <c:v>41152</c:v>
                </c:pt>
                <c:pt idx="248">
                  <c:v>41180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41361</c:v>
                </c:pt>
                <c:pt idx="255">
                  <c:v>41394</c:v>
                </c:pt>
                <c:pt idx="256">
                  <c:v>41425</c:v>
                </c:pt>
                <c:pt idx="257">
                  <c:v>41453</c:v>
                </c:pt>
                <c:pt idx="258">
                  <c:v>41486</c:v>
                </c:pt>
                <c:pt idx="259">
                  <c:v>41516</c:v>
                </c:pt>
                <c:pt idx="260">
                  <c:v>41547</c:v>
                </c:pt>
                <c:pt idx="261">
                  <c:v>41578</c:v>
                </c:pt>
                <c:pt idx="262">
                  <c:v>41607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41789</c:v>
                </c:pt>
                <c:pt idx="269">
                  <c:v>41820</c:v>
                </c:pt>
                <c:pt idx="270">
                  <c:v>41851</c:v>
                </c:pt>
                <c:pt idx="271">
                  <c:v>41880</c:v>
                </c:pt>
                <c:pt idx="272">
                  <c:v>41912</c:v>
                </c:pt>
                <c:pt idx="273">
                  <c:v>41943</c:v>
                </c:pt>
                <c:pt idx="274">
                  <c:v>41971</c:v>
                </c:pt>
                <c:pt idx="275">
                  <c:v>42004</c:v>
                </c:pt>
                <c:pt idx="276">
                  <c:v>42034</c:v>
                </c:pt>
                <c:pt idx="277">
                  <c:v>42062</c:v>
                </c:pt>
                <c:pt idx="278">
                  <c:v>42094</c:v>
                </c:pt>
                <c:pt idx="279">
                  <c:v>42124</c:v>
                </c:pt>
                <c:pt idx="280">
                  <c:v>42153</c:v>
                </c:pt>
                <c:pt idx="281">
                  <c:v>42185</c:v>
                </c:pt>
                <c:pt idx="282">
                  <c:v>42216</c:v>
                </c:pt>
                <c:pt idx="283">
                  <c:v>42244</c:v>
                </c:pt>
                <c:pt idx="284">
                  <c:v>42277</c:v>
                </c:pt>
                <c:pt idx="285">
                  <c:v>42307</c:v>
                </c:pt>
                <c:pt idx="286">
                  <c:v>42338</c:v>
                </c:pt>
                <c:pt idx="287">
                  <c:v>42369</c:v>
                </c:pt>
                <c:pt idx="288">
                  <c:v>42398</c:v>
                </c:pt>
                <c:pt idx="289">
                  <c:v>42429</c:v>
                </c:pt>
                <c:pt idx="290">
                  <c:v>42460</c:v>
                </c:pt>
                <c:pt idx="291">
                  <c:v>42489</c:v>
                </c:pt>
                <c:pt idx="292">
                  <c:v>42521</c:v>
                </c:pt>
                <c:pt idx="293">
                  <c:v>42551</c:v>
                </c:pt>
                <c:pt idx="294">
                  <c:v>42580</c:v>
                </c:pt>
                <c:pt idx="295">
                  <c:v>42613</c:v>
                </c:pt>
                <c:pt idx="296">
                  <c:v>42643</c:v>
                </c:pt>
                <c:pt idx="297">
                  <c:v>42674</c:v>
                </c:pt>
                <c:pt idx="298">
                  <c:v>42704</c:v>
                </c:pt>
                <c:pt idx="299">
                  <c:v>42734</c:v>
                </c:pt>
                <c:pt idx="300">
                  <c:v>42766</c:v>
                </c:pt>
                <c:pt idx="301">
                  <c:v>42794</c:v>
                </c:pt>
                <c:pt idx="302">
                  <c:v>42825</c:v>
                </c:pt>
                <c:pt idx="303">
                  <c:v>42853</c:v>
                </c:pt>
                <c:pt idx="304">
                  <c:v>42886</c:v>
                </c:pt>
                <c:pt idx="305">
                  <c:v>42916</c:v>
                </c:pt>
                <c:pt idx="306">
                  <c:v>42947</c:v>
                </c:pt>
                <c:pt idx="307">
                  <c:v>42978</c:v>
                </c:pt>
                <c:pt idx="308">
                  <c:v>43007</c:v>
                </c:pt>
                <c:pt idx="309">
                  <c:v>43039</c:v>
                </c:pt>
                <c:pt idx="310">
                  <c:v>43069</c:v>
                </c:pt>
                <c:pt idx="311">
                  <c:v>43098</c:v>
                </c:pt>
                <c:pt idx="312">
                  <c:v>43131</c:v>
                </c:pt>
                <c:pt idx="313">
                  <c:v>43159</c:v>
                </c:pt>
                <c:pt idx="314">
                  <c:v>43188</c:v>
                </c:pt>
                <c:pt idx="315">
                  <c:v>43220</c:v>
                </c:pt>
                <c:pt idx="316">
                  <c:v>43251</c:v>
                </c:pt>
                <c:pt idx="317">
                  <c:v>43280</c:v>
                </c:pt>
                <c:pt idx="318">
                  <c:v>43312</c:v>
                </c:pt>
                <c:pt idx="319">
                  <c:v>43343</c:v>
                </c:pt>
                <c:pt idx="320">
                  <c:v>43371</c:v>
                </c:pt>
                <c:pt idx="321">
                  <c:v>43404</c:v>
                </c:pt>
                <c:pt idx="322">
                  <c:v>43434</c:v>
                </c:pt>
                <c:pt idx="323">
                  <c:v>43465</c:v>
                </c:pt>
                <c:pt idx="324">
                  <c:v>43496</c:v>
                </c:pt>
                <c:pt idx="325">
                  <c:v>43524</c:v>
                </c:pt>
                <c:pt idx="326">
                  <c:v>43553</c:v>
                </c:pt>
                <c:pt idx="327">
                  <c:v>43585</c:v>
                </c:pt>
                <c:pt idx="328">
                  <c:v>43616</c:v>
                </c:pt>
                <c:pt idx="329">
                  <c:v>43644</c:v>
                </c:pt>
                <c:pt idx="330">
                  <c:v>43677</c:v>
                </c:pt>
                <c:pt idx="331">
                  <c:v>43707</c:v>
                </c:pt>
                <c:pt idx="332">
                  <c:v>43738</c:v>
                </c:pt>
                <c:pt idx="333">
                  <c:v>43769</c:v>
                </c:pt>
                <c:pt idx="334">
                  <c:v>43798</c:v>
                </c:pt>
                <c:pt idx="335">
                  <c:v>43830</c:v>
                </c:pt>
                <c:pt idx="336">
                  <c:v>43861</c:v>
                </c:pt>
                <c:pt idx="337">
                  <c:v>43889</c:v>
                </c:pt>
                <c:pt idx="338">
                  <c:v>43921</c:v>
                </c:pt>
                <c:pt idx="339">
                  <c:v>43951</c:v>
                </c:pt>
                <c:pt idx="340">
                  <c:v>43980</c:v>
                </c:pt>
                <c:pt idx="341">
                  <c:v>44012</c:v>
                </c:pt>
                <c:pt idx="342">
                  <c:v>44043</c:v>
                </c:pt>
                <c:pt idx="343">
                  <c:v>44071</c:v>
                </c:pt>
                <c:pt idx="344">
                  <c:v>44104</c:v>
                </c:pt>
                <c:pt idx="345">
                  <c:v>44134</c:v>
                </c:pt>
                <c:pt idx="346">
                  <c:v>44165</c:v>
                </c:pt>
                <c:pt idx="347">
                  <c:v>44196</c:v>
                </c:pt>
                <c:pt idx="348">
                  <c:v>44225</c:v>
                </c:pt>
                <c:pt idx="349">
                  <c:v>44253</c:v>
                </c:pt>
                <c:pt idx="350">
                  <c:v>44286</c:v>
                </c:pt>
                <c:pt idx="351">
                  <c:v>44316</c:v>
                </c:pt>
                <c:pt idx="352">
                  <c:v>44344</c:v>
                </c:pt>
                <c:pt idx="353">
                  <c:v>44377</c:v>
                </c:pt>
                <c:pt idx="354">
                  <c:v>44407</c:v>
                </c:pt>
                <c:pt idx="355">
                  <c:v>44439</c:v>
                </c:pt>
                <c:pt idx="356">
                  <c:v>44469</c:v>
                </c:pt>
                <c:pt idx="357">
                  <c:v>44498</c:v>
                </c:pt>
                <c:pt idx="358">
                  <c:v>44530</c:v>
                </c:pt>
                <c:pt idx="359">
                  <c:v>44561</c:v>
                </c:pt>
                <c:pt idx="360">
                  <c:v>44592</c:v>
                </c:pt>
                <c:pt idx="361">
                  <c:v>44620</c:v>
                </c:pt>
                <c:pt idx="362">
                  <c:v>44651</c:v>
                </c:pt>
                <c:pt idx="363">
                  <c:v>44680</c:v>
                </c:pt>
                <c:pt idx="364">
                  <c:v>44712</c:v>
                </c:pt>
                <c:pt idx="365">
                  <c:v>44742</c:v>
                </c:pt>
                <c:pt idx="366">
                  <c:v>44771</c:v>
                </c:pt>
                <c:pt idx="367">
                  <c:v>44804</c:v>
                </c:pt>
                <c:pt idx="368">
                  <c:v>44834</c:v>
                </c:pt>
                <c:pt idx="369">
                  <c:v>44865</c:v>
                </c:pt>
                <c:pt idx="370">
                  <c:v>44895</c:v>
                </c:pt>
                <c:pt idx="371">
                  <c:v>44925</c:v>
                </c:pt>
              </c:numCache>
            </c:numRef>
          </c:cat>
          <c:val>
            <c:numRef>
              <c:f>'MT_Rolling EP'!$N$9:$N$380</c:f>
              <c:numCache>
                <c:formatCode>_(* #,##0_);_(* \(#,##0\);_(* "-"??_);_(@_)</c:formatCode>
                <c:ptCount val="372"/>
                <c:pt idx="0">
                  <c:v>100000</c:v>
                </c:pt>
                <c:pt idx="1">
                  <c:v>100162.8929793126</c:v>
                </c:pt>
                <c:pt idx="2">
                  <c:v>95430.851930281817</c:v>
                </c:pt>
                <c:pt idx="3">
                  <c:v>104479.55693109627</c:v>
                </c:pt>
                <c:pt idx="4">
                  <c:v>106841.50513112886</c:v>
                </c:pt>
                <c:pt idx="5">
                  <c:v>99087.799315849494</c:v>
                </c:pt>
                <c:pt idx="6">
                  <c:v>93101.482326111742</c:v>
                </c:pt>
                <c:pt idx="7">
                  <c:v>89346.799152956519</c:v>
                </c:pt>
                <c:pt idx="8">
                  <c:v>98240.755823424028</c:v>
                </c:pt>
                <c:pt idx="9">
                  <c:v>102353.80355106697</c:v>
                </c:pt>
                <c:pt idx="10">
                  <c:v>106939.24091871642</c:v>
                </c:pt>
                <c:pt idx="11">
                  <c:v>111076.72259325623</c:v>
                </c:pt>
                <c:pt idx="12">
                  <c:v>111117.44583808439</c:v>
                </c:pt>
                <c:pt idx="13">
                  <c:v>112518.32546017268</c:v>
                </c:pt>
                <c:pt idx="14">
                  <c:v>114684.80208503014</c:v>
                </c:pt>
                <c:pt idx="15">
                  <c:v>113121.02948362927</c:v>
                </c:pt>
                <c:pt idx="16">
                  <c:v>114302.00358364556</c:v>
                </c:pt>
                <c:pt idx="17">
                  <c:v>116655.80713471249</c:v>
                </c:pt>
                <c:pt idx="18">
                  <c:v>117999.67421404137</c:v>
                </c:pt>
                <c:pt idx="19">
                  <c:v>125199.54389965792</c:v>
                </c:pt>
                <c:pt idx="20">
                  <c:v>122707.28131617526</c:v>
                </c:pt>
                <c:pt idx="21">
                  <c:v>127496.33490796546</c:v>
                </c:pt>
                <c:pt idx="22">
                  <c:v>126763.3165010588</c:v>
                </c:pt>
                <c:pt idx="23">
                  <c:v>137001.14025085515</c:v>
                </c:pt>
                <c:pt idx="24">
                  <c:v>142197.42629092684</c:v>
                </c:pt>
                <c:pt idx="25">
                  <c:v>136463.59341912362</c:v>
                </c:pt>
                <c:pt idx="26">
                  <c:v>127219.41684313404</c:v>
                </c:pt>
                <c:pt idx="27">
                  <c:v>128718.03225280989</c:v>
                </c:pt>
                <c:pt idx="28">
                  <c:v>122267.47027203125</c:v>
                </c:pt>
                <c:pt idx="29">
                  <c:v>119180.64831405763</c:v>
                </c:pt>
                <c:pt idx="30">
                  <c:v>125891.83906173642</c:v>
                </c:pt>
                <c:pt idx="31">
                  <c:v>132480.86007493074</c:v>
                </c:pt>
                <c:pt idx="32">
                  <c:v>123065.64587066295</c:v>
                </c:pt>
                <c:pt idx="33">
                  <c:v>125126.24205896721</c:v>
                </c:pt>
                <c:pt idx="34">
                  <c:v>124458.38084378559</c:v>
                </c:pt>
                <c:pt idx="35">
                  <c:v>123912.68936308842</c:v>
                </c:pt>
                <c:pt idx="36">
                  <c:v>120589.67258511152</c:v>
                </c:pt>
                <c:pt idx="37">
                  <c:v>121110.93011891183</c:v>
                </c:pt>
                <c:pt idx="38">
                  <c:v>125313.56898517668</c:v>
                </c:pt>
                <c:pt idx="39">
                  <c:v>128579.57322039414</c:v>
                </c:pt>
                <c:pt idx="40">
                  <c:v>132969.53901286848</c:v>
                </c:pt>
                <c:pt idx="41">
                  <c:v>132228.3759569962</c:v>
                </c:pt>
                <c:pt idx="42">
                  <c:v>138703.37188467171</c:v>
                </c:pt>
                <c:pt idx="43">
                  <c:v>140036.20408584579</c:v>
                </c:pt>
                <c:pt idx="44">
                  <c:v>141196.37217217783</c:v>
                </c:pt>
                <c:pt idx="45">
                  <c:v>141241.83798958253</c:v>
                </c:pt>
                <c:pt idx="46">
                  <c:v>145598.33474269597</c:v>
                </c:pt>
                <c:pt idx="47">
                  <c:v>146768.75803340835</c:v>
                </c:pt>
                <c:pt idx="48">
                  <c:v>149857.90071227797</c:v>
                </c:pt>
                <c:pt idx="49">
                  <c:v>149793.46521539177</c:v>
                </c:pt>
                <c:pt idx="50">
                  <c:v>150029.72631540205</c:v>
                </c:pt>
                <c:pt idx="51">
                  <c:v>155592.66235202597</c:v>
                </c:pt>
                <c:pt idx="52">
                  <c:v>153400.44629670354</c:v>
                </c:pt>
                <c:pt idx="53">
                  <c:v>151160.26955245616</c:v>
                </c:pt>
                <c:pt idx="54">
                  <c:v>149586.79418276809</c:v>
                </c:pt>
                <c:pt idx="55">
                  <c:v>155838.08909158155</c:v>
                </c:pt>
                <c:pt idx="56">
                  <c:v>158103.07463376934</c:v>
                </c:pt>
                <c:pt idx="57">
                  <c:v>159055.5235776089</c:v>
                </c:pt>
                <c:pt idx="58">
                  <c:v>161256.56352036865</c:v>
                </c:pt>
                <c:pt idx="59">
                  <c:v>163466.21498571499</c:v>
                </c:pt>
                <c:pt idx="60">
                  <c:v>169081.71241314255</c:v>
                </c:pt>
                <c:pt idx="61">
                  <c:v>170663.88474740201</c:v>
                </c:pt>
                <c:pt idx="62">
                  <c:v>170121.88381612158</c:v>
                </c:pt>
                <c:pt idx="63">
                  <c:v>172839.74177431408</c:v>
                </c:pt>
                <c:pt idx="64">
                  <c:v>177774.98005842269</c:v>
                </c:pt>
                <c:pt idx="65">
                  <c:v>176647.91753793685</c:v>
                </c:pt>
                <c:pt idx="66">
                  <c:v>184898.35391869402</c:v>
                </c:pt>
                <c:pt idx="67">
                  <c:v>183632.98774599461</c:v>
                </c:pt>
                <c:pt idx="68">
                  <c:v>196841.66569051528</c:v>
                </c:pt>
                <c:pt idx="69">
                  <c:v>185202.11726488889</c:v>
                </c:pt>
                <c:pt idx="70">
                  <c:v>184916.46691045017</c:v>
                </c:pt>
                <c:pt idx="71">
                  <c:v>193954.33124230881</c:v>
                </c:pt>
                <c:pt idx="72">
                  <c:v>203121.15647121801</c:v>
                </c:pt>
                <c:pt idx="73">
                  <c:v>213672.28352249812</c:v>
                </c:pt>
                <c:pt idx="74">
                  <c:v>220686.06430489814</c:v>
                </c:pt>
                <c:pt idx="75">
                  <c:v>221371.32132834458</c:v>
                </c:pt>
                <c:pt idx="76">
                  <c:v>222462.28710701526</c:v>
                </c:pt>
                <c:pt idx="77">
                  <c:v>218752.56771266874</c:v>
                </c:pt>
                <c:pt idx="78">
                  <c:v>218404.47018654153</c:v>
                </c:pt>
                <c:pt idx="79">
                  <c:v>199382.73151308537</c:v>
                </c:pt>
                <c:pt idx="80">
                  <c:v>193253.72808305122</c:v>
                </c:pt>
                <c:pt idx="81">
                  <c:v>204086.63758815237</c:v>
                </c:pt>
                <c:pt idx="82">
                  <c:v>212237.78637028937</c:v>
                </c:pt>
                <c:pt idx="83">
                  <c:v>215474.00017840741</c:v>
                </c:pt>
                <c:pt idx="84">
                  <c:v>217093.05393070966</c:v>
                </c:pt>
                <c:pt idx="85">
                  <c:v>225310.60598624012</c:v>
                </c:pt>
                <c:pt idx="86">
                  <c:v>229733.59506837389</c:v>
                </c:pt>
                <c:pt idx="87">
                  <c:v>237882.22215857744</c:v>
                </c:pt>
                <c:pt idx="88">
                  <c:v>230163.14012632187</c:v>
                </c:pt>
                <c:pt idx="89">
                  <c:v>233691.31321121121</c:v>
                </c:pt>
                <c:pt idx="90">
                  <c:v>232773.47326778847</c:v>
                </c:pt>
                <c:pt idx="91">
                  <c:v>233835.94228169939</c:v>
                </c:pt>
                <c:pt idx="92">
                  <c:v>227894.03319430209</c:v>
                </c:pt>
                <c:pt idx="93">
                  <c:v>232534.55991098491</c:v>
                </c:pt>
                <c:pt idx="94">
                  <c:v>242764.66802001727</c:v>
                </c:pt>
                <c:pt idx="95">
                  <c:v>251257.08648386053</c:v>
                </c:pt>
                <c:pt idx="96">
                  <c:v>238098.97157180851</c:v>
                </c:pt>
                <c:pt idx="97">
                  <c:v>239207.31119542831</c:v>
                </c:pt>
                <c:pt idx="98">
                  <c:v>245851.28004163611</c:v>
                </c:pt>
                <c:pt idx="99">
                  <c:v>240865.85873942878</c:v>
                </c:pt>
                <c:pt idx="100">
                  <c:v>242075.66755097397</c:v>
                </c:pt>
                <c:pt idx="101">
                  <c:v>243156.71001613641</c:v>
                </c:pt>
                <c:pt idx="102">
                  <c:v>245210.0860915606</c:v>
                </c:pt>
                <c:pt idx="103">
                  <c:v>252641.97428105478</c:v>
                </c:pt>
                <c:pt idx="104">
                  <c:v>244919.66635758113</c:v>
                </c:pt>
                <c:pt idx="105">
                  <c:v>247703.73966973025</c:v>
                </c:pt>
                <c:pt idx="106">
                  <c:v>242188.11300662803</c:v>
                </c:pt>
                <c:pt idx="107">
                  <c:v>244475.36191655262</c:v>
                </c:pt>
                <c:pt idx="108">
                  <c:v>247073.35109359332</c:v>
                </c:pt>
                <c:pt idx="109">
                  <c:v>240567.72347137067</c:v>
                </c:pt>
                <c:pt idx="110">
                  <c:v>234189.20539645679</c:v>
                </c:pt>
                <c:pt idx="111">
                  <c:v>241791.96976670332</c:v>
                </c:pt>
                <c:pt idx="112">
                  <c:v>239806.84522566744</c:v>
                </c:pt>
                <c:pt idx="113">
                  <c:v>236709.12840224945</c:v>
                </c:pt>
                <c:pt idx="114">
                  <c:v>234413.56745165261</c:v>
                </c:pt>
                <c:pt idx="115">
                  <c:v>231696.33450810704</c:v>
                </c:pt>
                <c:pt idx="116">
                  <c:v>221176.45924278616</c:v>
                </c:pt>
                <c:pt idx="117">
                  <c:v>224992.86958155798</c:v>
                </c:pt>
                <c:pt idx="118">
                  <c:v>229954.65759182797</c:v>
                </c:pt>
                <c:pt idx="119">
                  <c:v>230777.33378384489</c:v>
                </c:pt>
                <c:pt idx="120">
                  <c:v>229960.48557762042</c:v>
                </c:pt>
                <c:pt idx="121">
                  <c:v>229090.43282083925</c:v>
                </c:pt>
                <c:pt idx="122">
                  <c:v>233428.17718066208</c:v>
                </c:pt>
                <c:pt idx="123">
                  <c:v>231914.62738527067</c:v>
                </c:pt>
                <c:pt idx="124">
                  <c:v>230775.96696237574</c:v>
                </c:pt>
                <c:pt idx="125">
                  <c:v>222117.2093049323</c:v>
                </c:pt>
                <c:pt idx="126">
                  <c:v>212991.43106085144</c:v>
                </c:pt>
                <c:pt idx="127">
                  <c:v>213150.14815729653</c:v>
                </c:pt>
                <c:pt idx="128">
                  <c:v>201961.79855889038</c:v>
                </c:pt>
                <c:pt idx="129">
                  <c:v>209295.19383186425</c:v>
                </c:pt>
                <c:pt idx="130">
                  <c:v>212807.50009218405</c:v>
                </c:pt>
                <c:pt idx="131">
                  <c:v>207921.91790076456</c:v>
                </c:pt>
                <c:pt idx="132">
                  <c:v>199751.71708222566</c:v>
                </c:pt>
                <c:pt idx="133">
                  <c:v>202046.70972386625</c:v>
                </c:pt>
                <c:pt idx="134">
                  <c:v>201154.12159932335</c:v>
                </c:pt>
                <c:pt idx="135">
                  <c:v>209797.88023454786</c:v>
                </c:pt>
                <c:pt idx="136">
                  <c:v>214107.37881501377</c:v>
                </c:pt>
                <c:pt idx="137">
                  <c:v>214576.69342272278</c:v>
                </c:pt>
                <c:pt idx="138">
                  <c:v>218707.56354247732</c:v>
                </c:pt>
                <c:pt idx="139">
                  <c:v>219979.17914848498</c:v>
                </c:pt>
                <c:pt idx="140">
                  <c:v>218467.87457853352</c:v>
                </c:pt>
                <c:pt idx="141">
                  <c:v>223788.77516148851</c:v>
                </c:pt>
                <c:pt idx="142">
                  <c:v>225218.19470083914</c:v>
                </c:pt>
                <c:pt idx="143">
                  <c:v>228622.56677721423</c:v>
                </c:pt>
                <c:pt idx="144">
                  <c:v>227997.83347994863</c:v>
                </c:pt>
                <c:pt idx="145">
                  <c:v>231214.63904889478</c:v>
                </c:pt>
                <c:pt idx="146">
                  <c:v>229289.91763510552</c:v>
                </c:pt>
                <c:pt idx="147">
                  <c:v>231758.99759330394</c:v>
                </c:pt>
                <c:pt idx="148">
                  <c:v>230359.71653930997</c:v>
                </c:pt>
                <c:pt idx="149">
                  <c:v>232181.40730138624</c:v>
                </c:pt>
                <c:pt idx="150">
                  <c:v>230742.76274644784</c:v>
                </c:pt>
                <c:pt idx="151">
                  <c:v>232343.55403913846</c:v>
                </c:pt>
                <c:pt idx="152">
                  <c:v>235810.78956271659</c:v>
                </c:pt>
                <c:pt idx="153">
                  <c:v>237628.35782850694</c:v>
                </c:pt>
                <c:pt idx="154">
                  <c:v>240563.75669262887</c:v>
                </c:pt>
                <c:pt idx="155">
                  <c:v>244415.94063448912</c:v>
                </c:pt>
                <c:pt idx="156">
                  <c:v>246451.48191478651</c:v>
                </c:pt>
                <c:pt idx="157">
                  <c:v>249695.98613180625</c:v>
                </c:pt>
                <c:pt idx="158">
                  <c:v>248287.84083510598</c:v>
                </c:pt>
                <c:pt idx="159">
                  <c:v>245690.86723817978</c:v>
                </c:pt>
                <c:pt idx="160">
                  <c:v>250644.90901104323</c:v>
                </c:pt>
                <c:pt idx="161">
                  <c:v>255061.32730526762</c:v>
                </c:pt>
                <c:pt idx="162">
                  <c:v>259823.89457631306</c:v>
                </c:pt>
                <c:pt idx="163">
                  <c:v>261051.32522124049</c:v>
                </c:pt>
                <c:pt idx="164">
                  <c:v>265866.78040502401</c:v>
                </c:pt>
                <c:pt idx="165">
                  <c:v>262359.24517367245</c:v>
                </c:pt>
                <c:pt idx="166">
                  <c:v>266675.20352542459</c:v>
                </c:pt>
                <c:pt idx="167">
                  <c:v>272407.5328572985</c:v>
                </c:pt>
                <c:pt idx="168">
                  <c:v>276879.55441481405</c:v>
                </c:pt>
                <c:pt idx="169">
                  <c:v>278715.60775724449</c:v>
                </c:pt>
                <c:pt idx="170">
                  <c:v>283643.67606541293</c:v>
                </c:pt>
                <c:pt idx="171">
                  <c:v>285413.04871451622</c:v>
                </c:pt>
                <c:pt idx="172">
                  <c:v>278479.46662759193</c:v>
                </c:pt>
                <c:pt idx="173">
                  <c:v>281465.92903380195</c:v>
                </c:pt>
                <c:pt idx="174">
                  <c:v>283764.93173954345</c:v>
                </c:pt>
                <c:pt idx="175">
                  <c:v>284439.78245087474</c:v>
                </c:pt>
                <c:pt idx="176">
                  <c:v>287068.99447680218</c:v>
                </c:pt>
                <c:pt idx="177">
                  <c:v>291960.33226351638</c:v>
                </c:pt>
                <c:pt idx="178">
                  <c:v>291549.96475543664</c:v>
                </c:pt>
                <c:pt idx="179">
                  <c:v>296983.45772413659</c:v>
                </c:pt>
                <c:pt idx="180">
                  <c:v>297108.17098527547</c:v>
                </c:pt>
                <c:pt idx="181">
                  <c:v>297102.63795365498</c:v>
                </c:pt>
                <c:pt idx="182">
                  <c:v>301808.272292674</c:v>
                </c:pt>
                <c:pt idx="183">
                  <c:v>305900.64352242195</c:v>
                </c:pt>
                <c:pt idx="184">
                  <c:v>310499.0270199696</c:v>
                </c:pt>
                <c:pt idx="185">
                  <c:v>309565.2960694838</c:v>
                </c:pt>
                <c:pt idx="186">
                  <c:v>304807.15985685092</c:v>
                </c:pt>
                <c:pt idx="187">
                  <c:v>304115.01079115929</c:v>
                </c:pt>
                <c:pt idx="188">
                  <c:v>307597.38317346055</c:v>
                </c:pt>
                <c:pt idx="189">
                  <c:v>315045.77632783988</c:v>
                </c:pt>
                <c:pt idx="190">
                  <c:v>307298.90093924972</c:v>
                </c:pt>
                <c:pt idx="191">
                  <c:v>308264.74247272289</c:v>
                </c:pt>
                <c:pt idx="192">
                  <c:v>294366.65441296791</c:v>
                </c:pt>
                <c:pt idx="193">
                  <c:v>295652.19687747362</c:v>
                </c:pt>
                <c:pt idx="194">
                  <c:v>291579.63976301573</c:v>
                </c:pt>
                <c:pt idx="195">
                  <c:v>301783.39287576836</c:v>
                </c:pt>
                <c:pt idx="196">
                  <c:v>301350.88977776008</c:v>
                </c:pt>
                <c:pt idx="197">
                  <c:v>289099.00574175199</c:v>
                </c:pt>
                <c:pt idx="198">
                  <c:v>283287.99338443414</c:v>
                </c:pt>
                <c:pt idx="199">
                  <c:v>291122.68875127664</c:v>
                </c:pt>
                <c:pt idx="200">
                  <c:v>267947.47294406866</c:v>
                </c:pt>
                <c:pt idx="201">
                  <c:v>248402.27805550408</c:v>
                </c:pt>
                <c:pt idx="202">
                  <c:v>245165.40844732194</c:v>
                </c:pt>
                <c:pt idx="203">
                  <c:v>250842.87356657287</c:v>
                </c:pt>
                <c:pt idx="204">
                  <c:v>241323.81354212295</c:v>
                </c:pt>
                <c:pt idx="205">
                  <c:v>229901.14493712803</c:v>
                </c:pt>
                <c:pt idx="206">
                  <c:v>234349.4211588763</c:v>
                </c:pt>
                <c:pt idx="207">
                  <c:v>249889.67352521484</c:v>
                </c:pt>
                <c:pt idx="208">
                  <c:v>256424.771665573</c:v>
                </c:pt>
                <c:pt idx="209">
                  <c:v>249801.98327674493</c:v>
                </c:pt>
                <c:pt idx="210">
                  <c:v>265294.30770875484</c:v>
                </c:pt>
                <c:pt idx="211">
                  <c:v>279575.24306174897</c:v>
                </c:pt>
                <c:pt idx="212">
                  <c:v>289367.4486475896</c:v>
                </c:pt>
                <c:pt idx="213">
                  <c:v>285062.93986581563</c:v>
                </c:pt>
                <c:pt idx="214">
                  <c:v>290704.92755652656</c:v>
                </c:pt>
                <c:pt idx="215">
                  <c:v>300741.24610213528</c:v>
                </c:pt>
                <c:pt idx="216">
                  <c:v>291726.96256837831</c:v>
                </c:pt>
                <c:pt idx="217">
                  <c:v>298793.81041819614</c:v>
                </c:pt>
                <c:pt idx="218">
                  <c:v>315007.77070812555</c:v>
                </c:pt>
                <c:pt idx="219">
                  <c:v>310629.05260411691</c:v>
                </c:pt>
                <c:pt idx="220">
                  <c:v>292466.63479724043</c:v>
                </c:pt>
                <c:pt idx="221">
                  <c:v>279790.13221051218</c:v>
                </c:pt>
                <c:pt idx="222">
                  <c:v>297003.395601756</c:v>
                </c:pt>
                <c:pt idx="223">
                  <c:v>295128.63749331323</c:v>
                </c:pt>
                <c:pt idx="224">
                  <c:v>312710.45233210933</c:v>
                </c:pt>
                <c:pt idx="225">
                  <c:v>319858.75391221407</c:v>
                </c:pt>
                <c:pt idx="226">
                  <c:v>311995.75234846666</c:v>
                </c:pt>
                <c:pt idx="227">
                  <c:v>333594.37409033184</c:v>
                </c:pt>
                <c:pt idx="228">
                  <c:v>331573.80298239324</c:v>
                </c:pt>
                <c:pt idx="229">
                  <c:v>338360.44269038003</c:v>
                </c:pt>
                <c:pt idx="230">
                  <c:v>334129.00387389335</c:v>
                </c:pt>
                <c:pt idx="231">
                  <c:v>343637.48800978239</c:v>
                </c:pt>
                <c:pt idx="232">
                  <c:v>339938.65500571835</c:v>
                </c:pt>
                <c:pt idx="233">
                  <c:v>337286.51767801045</c:v>
                </c:pt>
                <c:pt idx="234">
                  <c:v>329586.06145341304</c:v>
                </c:pt>
                <c:pt idx="235">
                  <c:v>305024.11119586055</c:v>
                </c:pt>
                <c:pt idx="236">
                  <c:v>289108.01970929164</c:v>
                </c:pt>
                <c:pt idx="237">
                  <c:v>311597.27290950209</c:v>
                </c:pt>
                <c:pt idx="238">
                  <c:v>308872.16096127819</c:v>
                </c:pt>
                <c:pt idx="239">
                  <c:v>311272.69922422199</c:v>
                </c:pt>
                <c:pt idx="240">
                  <c:v>319444.76754857198</c:v>
                </c:pt>
                <c:pt idx="241">
                  <c:v>331534.59273853403</c:v>
                </c:pt>
                <c:pt idx="242">
                  <c:v>327054.8223776049</c:v>
                </c:pt>
                <c:pt idx="243">
                  <c:v>325082.32927679218</c:v>
                </c:pt>
                <c:pt idx="244">
                  <c:v>301384.09355758555</c:v>
                </c:pt>
                <c:pt idx="245">
                  <c:v>314929.05446410511</c:v>
                </c:pt>
                <c:pt idx="246">
                  <c:v>318830.47372810909</c:v>
                </c:pt>
                <c:pt idx="247">
                  <c:v>323770.96445438551</c:v>
                </c:pt>
                <c:pt idx="248">
                  <c:v>326627.86638891441</c:v>
                </c:pt>
                <c:pt idx="249">
                  <c:v>329409.61535604618</c:v>
                </c:pt>
                <c:pt idx="250">
                  <c:v>333864.33472784306</c:v>
                </c:pt>
                <c:pt idx="251">
                  <c:v>336926.00126919284</c:v>
                </c:pt>
                <c:pt idx="252">
                  <c:v>358052.69849529135</c:v>
                </c:pt>
                <c:pt idx="253">
                  <c:v>364806.66300006199</c:v>
                </c:pt>
                <c:pt idx="254">
                  <c:v>368210.33000174048</c:v>
                </c:pt>
                <c:pt idx="255">
                  <c:v>369249.25571082305</c:v>
                </c:pt>
                <c:pt idx="256">
                  <c:v>378359.43921396707</c:v>
                </c:pt>
                <c:pt idx="257">
                  <c:v>358305.95947752788</c:v>
                </c:pt>
                <c:pt idx="258">
                  <c:v>382293.28321813029</c:v>
                </c:pt>
                <c:pt idx="259">
                  <c:v>371454.96149162645</c:v>
                </c:pt>
                <c:pt idx="260">
                  <c:v>375095.33771847334</c:v>
                </c:pt>
                <c:pt idx="261">
                  <c:v>390503.89268422249</c:v>
                </c:pt>
                <c:pt idx="262">
                  <c:v>386487.34418456804</c:v>
                </c:pt>
                <c:pt idx="263">
                  <c:v>393151.02617487684</c:v>
                </c:pt>
                <c:pt idx="264">
                  <c:v>380830.55857344094</c:v>
                </c:pt>
                <c:pt idx="265">
                  <c:v>399363.28880514728</c:v>
                </c:pt>
                <c:pt idx="266">
                  <c:v>387265.76851660485</c:v>
                </c:pt>
                <c:pt idx="267">
                  <c:v>394261.75659278617</c:v>
                </c:pt>
                <c:pt idx="268">
                  <c:v>398093.63564519619</c:v>
                </c:pt>
                <c:pt idx="269">
                  <c:v>392123.5021577396</c:v>
                </c:pt>
                <c:pt idx="270">
                  <c:v>390536.41269220435</c:v>
                </c:pt>
                <c:pt idx="271">
                  <c:v>396409.33945090463</c:v>
                </c:pt>
                <c:pt idx="272">
                  <c:v>384906.45411781035</c:v>
                </c:pt>
                <c:pt idx="273">
                  <c:v>381587.54324733373</c:v>
                </c:pt>
                <c:pt idx="274">
                  <c:v>391374.54326419742</c:v>
                </c:pt>
                <c:pt idx="275">
                  <c:v>384776.55080536334</c:v>
                </c:pt>
                <c:pt idx="276">
                  <c:v>394478.29765217158</c:v>
                </c:pt>
                <c:pt idx="277">
                  <c:v>407814.5373202262</c:v>
                </c:pt>
                <c:pt idx="278">
                  <c:v>399027.72124059842</c:v>
                </c:pt>
                <c:pt idx="279">
                  <c:v>409536.26332467492</c:v>
                </c:pt>
                <c:pt idx="280">
                  <c:v>413572.00020780647</c:v>
                </c:pt>
                <c:pt idx="281">
                  <c:v>388898.11759549228</c:v>
                </c:pt>
                <c:pt idx="282">
                  <c:v>397852.16558083647</c:v>
                </c:pt>
                <c:pt idx="283">
                  <c:v>374093.86686835904</c:v>
                </c:pt>
                <c:pt idx="284">
                  <c:v>363339.40656826674</c:v>
                </c:pt>
                <c:pt idx="285">
                  <c:v>379532.90937343828</c:v>
                </c:pt>
                <c:pt idx="286">
                  <c:v>380353.53626493516</c:v>
                </c:pt>
                <c:pt idx="287">
                  <c:v>375140.08897645987</c:v>
                </c:pt>
                <c:pt idx="288">
                  <c:v>363336.96691996383</c:v>
                </c:pt>
                <c:pt idx="289">
                  <c:v>364420.40692536981</c:v>
                </c:pt>
                <c:pt idx="290">
                  <c:v>369795.47778689174</c:v>
                </c:pt>
                <c:pt idx="291">
                  <c:v>372682.67063901981</c:v>
                </c:pt>
                <c:pt idx="292">
                  <c:v>373561.4886136757</c:v>
                </c:pt>
                <c:pt idx="293">
                  <c:v>382893.88715989317</c:v>
                </c:pt>
                <c:pt idx="294">
                  <c:v>397965.10843586252</c:v>
                </c:pt>
                <c:pt idx="295">
                  <c:v>402688.44596876414</c:v>
                </c:pt>
                <c:pt idx="296">
                  <c:v>409021.17321831227</c:v>
                </c:pt>
                <c:pt idx="297">
                  <c:v>410416.13155006932</c:v>
                </c:pt>
                <c:pt idx="298">
                  <c:v>402166.01025125966</c:v>
                </c:pt>
                <c:pt idx="299">
                  <c:v>421860.56317741546</c:v>
                </c:pt>
                <c:pt idx="300">
                  <c:v>420231.56244423246</c:v>
                </c:pt>
                <c:pt idx="301">
                  <c:v>430596.4744087361</c:v>
                </c:pt>
                <c:pt idx="302">
                  <c:v>434580.31160234241</c:v>
                </c:pt>
                <c:pt idx="303">
                  <c:v>431583.42338452104</c:v>
                </c:pt>
                <c:pt idx="304">
                  <c:v>448312.43521025864</c:v>
                </c:pt>
                <c:pt idx="305">
                  <c:v>435906.78947192553</c:v>
                </c:pt>
                <c:pt idx="306">
                  <c:v>440701.17949344375</c:v>
                </c:pt>
                <c:pt idx="307">
                  <c:v>443618.19131342758</c:v>
                </c:pt>
                <c:pt idx="308">
                  <c:v>441103.65641035134</c:v>
                </c:pt>
                <c:pt idx="309">
                  <c:v>448488.09183986235</c:v>
                </c:pt>
                <c:pt idx="310">
                  <c:v>439354.99865930248</c:v>
                </c:pt>
                <c:pt idx="311">
                  <c:v>459829.1721937168</c:v>
                </c:pt>
                <c:pt idx="312">
                  <c:v>450662.54942308378</c:v>
                </c:pt>
                <c:pt idx="313">
                  <c:v>433666.11359511002</c:v>
                </c:pt>
                <c:pt idx="314">
                  <c:v>424142.43379714998</c:v>
                </c:pt>
                <c:pt idx="315">
                  <c:v>449575.83790117881</c:v>
                </c:pt>
                <c:pt idx="316">
                  <c:v>459870.74761255574</c:v>
                </c:pt>
                <c:pt idx="317">
                  <c:v>457697.78552546189</c:v>
                </c:pt>
                <c:pt idx="318">
                  <c:v>463259.49433224089</c:v>
                </c:pt>
                <c:pt idx="319">
                  <c:v>447230.33830056485</c:v>
                </c:pt>
                <c:pt idx="320">
                  <c:v>449601.05926753412</c:v>
                </c:pt>
                <c:pt idx="321">
                  <c:v>425238.75413566973</c:v>
                </c:pt>
                <c:pt idx="322">
                  <c:v>416428.54067289963</c:v>
                </c:pt>
                <c:pt idx="323">
                  <c:v>400277.83570186218</c:v>
                </c:pt>
                <c:pt idx="324">
                  <c:v>416676.59622841649</c:v>
                </c:pt>
                <c:pt idx="325">
                  <c:v>423558.89910054056</c:v>
                </c:pt>
                <c:pt idx="326">
                  <c:v>433304.22195124999</c:v>
                </c:pt>
                <c:pt idx="327">
                  <c:v>443073.69511327439</c:v>
                </c:pt>
                <c:pt idx="328">
                  <c:v>427377.27381058916</c:v>
                </c:pt>
                <c:pt idx="329">
                  <c:v>441864.69882385829</c:v>
                </c:pt>
                <c:pt idx="330">
                  <c:v>450267.29094760527</c:v>
                </c:pt>
                <c:pt idx="331">
                  <c:v>430552.91048594646</c:v>
                </c:pt>
                <c:pt idx="332">
                  <c:v>442394.18777696462</c:v>
                </c:pt>
                <c:pt idx="333">
                  <c:v>434956.8194015632</c:v>
                </c:pt>
                <c:pt idx="334">
                  <c:v>442937.69387925009</c:v>
                </c:pt>
                <c:pt idx="335">
                  <c:v>457068.75800712919</c:v>
                </c:pt>
                <c:pt idx="336">
                  <c:v>441928.86979922536</c:v>
                </c:pt>
                <c:pt idx="337">
                  <c:v>400120.09429367143</c:v>
                </c:pt>
                <c:pt idx="338">
                  <c:v>338451.6890699676</c:v>
                </c:pt>
                <c:pt idx="339">
                  <c:v>355343.48896942748</c:v>
                </c:pt>
                <c:pt idx="340">
                  <c:v>366361.86580543622</c:v>
                </c:pt>
                <c:pt idx="341">
                  <c:v>371509.32560597215</c:v>
                </c:pt>
                <c:pt idx="342">
                  <c:v>357469.42351862416</c:v>
                </c:pt>
                <c:pt idx="343">
                  <c:v>364050.19564761105</c:v>
                </c:pt>
                <c:pt idx="344">
                  <c:v>357494.11446404894</c:v>
                </c:pt>
                <c:pt idx="345">
                  <c:v>343198.55111324624</c:v>
                </c:pt>
                <c:pt idx="346">
                  <c:v>385894.14998230129</c:v>
                </c:pt>
                <c:pt idx="347">
                  <c:v>400162.32205333759</c:v>
                </c:pt>
                <c:pt idx="348">
                  <c:v>396676.96704361879</c:v>
                </c:pt>
                <c:pt idx="349">
                  <c:v>403212.00768684148</c:v>
                </c:pt>
                <c:pt idx="350">
                  <c:v>417262.34506977035</c:v>
                </c:pt>
                <c:pt idx="351">
                  <c:v>433926.69870998827</c:v>
                </c:pt>
                <c:pt idx="352">
                  <c:v>437412.05371970707</c:v>
                </c:pt>
                <c:pt idx="353">
                  <c:v>437303.13637565332</c:v>
                </c:pt>
                <c:pt idx="354">
                  <c:v>438936.89653645898</c:v>
                </c:pt>
                <c:pt idx="355">
                  <c:v>447650.28406075592</c:v>
                </c:pt>
                <c:pt idx="356">
                  <c:v>442095.49951401661</c:v>
                </c:pt>
                <c:pt idx="357">
                  <c:v>449719.71359777643</c:v>
                </c:pt>
                <c:pt idx="358">
                  <c:v>438501.22716024407</c:v>
                </c:pt>
                <c:pt idx="359">
                  <c:v>458324.18377801962</c:v>
                </c:pt>
                <c:pt idx="360">
                  <c:v>456581.50627316022</c:v>
                </c:pt>
                <c:pt idx="361">
                  <c:v>452878.316575334</c:v>
                </c:pt>
                <c:pt idx="362">
                  <c:v>456145.83689694537</c:v>
                </c:pt>
                <c:pt idx="363">
                  <c:v>455819.08486478421</c:v>
                </c:pt>
                <c:pt idx="364">
                  <c:v>457670.67971369735</c:v>
                </c:pt>
                <c:pt idx="365">
                  <c:v>429243.25291567855</c:v>
                </c:pt>
                <c:pt idx="366">
                  <c:v>447323.53202859475</c:v>
                </c:pt>
                <c:pt idx="367">
                  <c:v>436431.79762322357</c:v>
                </c:pt>
                <c:pt idx="368">
                  <c:v>409855.96567411791</c:v>
                </c:pt>
                <c:pt idx="369">
                  <c:v>422163.62555218732</c:v>
                </c:pt>
                <c:pt idx="370">
                  <c:v>450917.80438236723</c:v>
                </c:pt>
                <c:pt idx="371">
                  <c:v>443838.17701887595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D-4249-B543-93F1CA00A97B}"/>
            </c:ext>
          </c:extLst>
        </c:ser>
        <c:ser>
          <c:idx val="2"/>
          <c:order val="2"/>
          <c:tx>
            <c:strRef>
              <c:f>'MT_Rolling EP'!$S$8</c:f>
              <c:strCache>
                <c:ptCount val="1"/>
                <c:pt idx="0">
                  <c:v>Value Timing (Leverage)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'MT_Rolling EP'!$S$9:$S$380</c:f>
              <c:numCache>
                <c:formatCode>_(* #,##0_);_(* \(#,##0\);_(* "-"??_);_(@_)</c:formatCode>
                <c:ptCount val="372"/>
                <c:pt idx="0">
                  <c:v>100000</c:v>
                </c:pt>
                <c:pt idx="1">
                  <c:v>99915.94582285847</c:v>
                </c:pt>
                <c:pt idx="2">
                  <c:v>93264.356887156086</c:v>
                </c:pt>
                <c:pt idx="3">
                  <c:v>104814.84063679495</c:v>
                </c:pt>
                <c:pt idx="4">
                  <c:v>107659.79763231991</c:v>
                </c:pt>
                <c:pt idx="5">
                  <c:v>97151.017631488357</c:v>
                </c:pt>
                <c:pt idx="6">
                  <c:v>89280.049372868511</c:v>
                </c:pt>
                <c:pt idx="7">
                  <c:v>84418.923989126008</c:v>
                </c:pt>
                <c:pt idx="8">
                  <c:v>95003.683658547787</c:v>
                </c:pt>
                <c:pt idx="9">
                  <c:v>99881.888199645255</c:v>
                </c:pt>
                <c:pt idx="10">
                  <c:v>105366.20777433668</c:v>
                </c:pt>
                <c:pt idx="11">
                  <c:v>110321.61929045497</c:v>
                </c:pt>
                <c:pt idx="12">
                  <c:v>110225.16371355856</c:v>
                </c:pt>
                <c:pt idx="13">
                  <c:v>111814.30594853607</c:v>
                </c:pt>
                <c:pt idx="14">
                  <c:v>114339.07895006455</c:v>
                </c:pt>
                <c:pt idx="15">
                  <c:v>112353.2395581012</c:v>
                </c:pt>
                <c:pt idx="16">
                  <c:v>113666.61091757183</c:v>
                </c:pt>
                <c:pt idx="17">
                  <c:v>116362.55450153352</c:v>
                </c:pt>
                <c:pt idx="18">
                  <c:v>117857.99800995139</c:v>
                </c:pt>
                <c:pt idx="19">
                  <c:v>126205.90421821849</c:v>
                </c:pt>
                <c:pt idx="20">
                  <c:v>123201.41758142626</c:v>
                </c:pt>
                <c:pt idx="21">
                  <c:v>128663.46024566884</c:v>
                </c:pt>
                <c:pt idx="22">
                  <c:v>127743.60304081974</c:v>
                </c:pt>
                <c:pt idx="23">
                  <c:v>139332.13122984135</c:v>
                </c:pt>
                <c:pt idx="24">
                  <c:v>145179.4032412415</c:v>
                </c:pt>
                <c:pt idx="25">
                  <c:v>138634.94696930744</c:v>
                </c:pt>
                <c:pt idx="26">
                  <c:v>128281.88265700241</c:v>
                </c:pt>
                <c:pt idx="27">
                  <c:v>129877.00048327608</c:v>
                </c:pt>
                <c:pt idx="28">
                  <c:v>122815.13620030985</c:v>
                </c:pt>
                <c:pt idx="29">
                  <c:v>119453.63061808191</c:v>
                </c:pt>
                <c:pt idx="30">
                  <c:v>126587.72949956829</c:v>
                </c:pt>
                <c:pt idx="31">
                  <c:v>133560.83982024691</c:v>
                </c:pt>
                <c:pt idx="32">
                  <c:v>123587.27552208501</c:v>
                </c:pt>
                <c:pt idx="33">
                  <c:v>125721.65413063706</c:v>
                </c:pt>
                <c:pt idx="34">
                  <c:v>125005.27229136962</c:v>
                </c:pt>
                <c:pt idx="35">
                  <c:v>124422.57479574427</c:v>
                </c:pt>
                <c:pt idx="36">
                  <c:v>120985.47529426968</c:v>
                </c:pt>
                <c:pt idx="37">
                  <c:v>121506.02575985002</c:v>
                </c:pt>
                <c:pt idx="38">
                  <c:v>125789.39520959428</c:v>
                </c:pt>
                <c:pt idx="39">
                  <c:v>129107.09383253023</c:v>
                </c:pt>
                <c:pt idx="40">
                  <c:v>133555.31545440402</c:v>
                </c:pt>
                <c:pt idx="41">
                  <c:v>132802.26601226826</c:v>
                </c:pt>
                <c:pt idx="42">
                  <c:v>139313.52299721079</c:v>
                </c:pt>
                <c:pt idx="43">
                  <c:v>140652.21827899583</c:v>
                </c:pt>
                <c:pt idx="44">
                  <c:v>141817.48990274724</c:v>
                </c:pt>
                <c:pt idx="45">
                  <c:v>141863.15572263708</c:v>
                </c:pt>
                <c:pt idx="46">
                  <c:v>146238.81654728364</c:v>
                </c:pt>
                <c:pt idx="47">
                  <c:v>147414.38848768829</c:v>
                </c:pt>
                <c:pt idx="48">
                  <c:v>150517.12019339044</c:v>
                </c:pt>
                <c:pt idx="49">
                  <c:v>150452.40124708568</c:v>
                </c:pt>
                <c:pt idx="50">
                  <c:v>150689.70165112341</c:v>
                </c:pt>
                <c:pt idx="51">
                  <c:v>156277.10884202144</c:v>
                </c:pt>
                <c:pt idx="52">
                  <c:v>154075.24930761909</c:v>
                </c:pt>
                <c:pt idx="53">
                  <c:v>151825.21810695715</c:v>
                </c:pt>
                <c:pt idx="54">
                  <c:v>150244.8210760699</c:v>
                </c:pt>
                <c:pt idx="55">
                  <c:v>156523.61520492102</c:v>
                </c:pt>
                <c:pt idx="56">
                  <c:v>158798.56433652755</c:v>
                </c:pt>
                <c:pt idx="57">
                  <c:v>159755.20306879707</c:v>
                </c:pt>
                <c:pt idx="58">
                  <c:v>161965.92530659816</c:v>
                </c:pt>
                <c:pt idx="59">
                  <c:v>164185.296948762</c:v>
                </c:pt>
                <c:pt idx="60">
                  <c:v>169825.49674611934</c:v>
                </c:pt>
                <c:pt idx="61">
                  <c:v>171414.62899921034</c:v>
                </c:pt>
                <c:pt idx="62">
                  <c:v>170870.24382545098</c:v>
                </c:pt>
                <c:pt idx="63">
                  <c:v>173600.05754242843</c:v>
                </c:pt>
                <c:pt idx="64">
                  <c:v>178557.00576111741</c:v>
                </c:pt>
                <c:pt idx="65">
                  <c:v>177424.9853333981</c:v>
                </c:pt>
                <c:pt idx="66">
                  <c:v>185711.71508516889</c:v>
                </c:pt>
                <c:pt idx="67">
                  <c:v>184440.78261247583</c:v>
                </c:pt>
                <c:pt idx="68">
                  <c:v>197707.5650531851</c:v>
                </c:pt>
                <c:pt idx="69">
                  <c:v>186016.81467532896</c:v>
                </c:pt>
                <c:pt idx="70">
                  <c:v>185729.90775532019</c:v>
                </c:pt>
                <c:pt idx="71">
                  <c:v>194807.52932524832</c:v>
                </c:pt>
                <c:pt idx="72">
                  <c:v>204014.67908654539</c:v>
                </c:pt>
                <c:pt idx="73">
                  <c:v>214612.22016382506</c:v>
                </c:pt>
                <c:pt idx="74">
                  <c:v>221656.85431402238</c:v>
                </c:pt>
                <c:pt idx="75">
                  <c:v>222345.125758312</c:v>
                </c:pt>
                <c:pt idx="76">
                  <c:v>223440.89065595545</c:v>
                </c:pt>
                <c:pt idx="77">
                  <c:v>219714.85234026684</c:v>
                </c:pt>
                <c:pt idx="78">
                  <c:v>219365.22354572162</c:v>
                </c:pt>
                <c:pt idx="79">
                  <c:v>200259.80893233456</c:v>
                </c:pt>
                <c:pt idx="80">
                  <c:v>194103.84423805156</c:v>
                </c:pt>
                <c:pt idx="81">
                  <c:v>204984.40731996749</c:v>
                </c:pt>
                <c:pt idx="82">
                  <c:v>213171.41271056549</c:v>
                </c:pt>
                <c:pt idx="83">
                  <c:v>216421.8625060904</c:v>
                </c:pt>
                <c:pt idx="84">
                  <c:v>218048.03841724724</c:v>
                </c:pt>
                <c:pt idx="85">
                  <c:v>226301.73918683489</c:v>
                </c:pt>
                <c:pt idx="86">
                  <c:v>230744.18483785045</c:v>
                </c:pt>
                <c:pt idx="87">
                  <c:v>238928.65744368348</c:v>
                </c:pt>
                <c:pt idx="88">
                  <c:v>231175.61944896093</c:v>
                </c:pt>
                <c:pt idx="89">
                  <c:v>234719.31283954813</c:v>
                </c:pt>
                <c:pt idx="90">
                  <c:v>233797.43535143559</c:v>
                </c:pt>
                <c:pt idx="91">
                  <c:v>234864.57812808253</c:v>
                </c:pt>
                <c:pt idx="92">
                  <c:v>228896.53079767773</c:v>
                </c:pt>
                <c:pt idx="93">
                  <c:v>233557.47102342293</c:v>
                </c:pt>
                <c:pt idx="94">
                  <c:v>243832.58100774718</c:v>
                </c:pt>
                <c:pt idx="95">
                  <c:v>252362.357313029</c:v>
                </c:pt>
                <c:pt idx="96">
                  <c:v>239146.36032973806</c:v>
                </c:pt>
                <c:pt idx="97">
                  <c:v>240259.57549924572</c:v>
                </c:pt>
                <c:pt idx="98">
                  <c:v>246932.77092392894</c:v>
                </c:pt>
                <c:pt idx="99">
                  <c:v>241925.41893386099</c:v>
                </c:pt>
                <c:pt idx="100">
                  <c:v>243140.54965057902</c:v>
                </c:pt>
                <c:pt idx="101">
                  <c:v>244226.34758241728</c:v>
                </c:pt>
                <c:pt idx="102">
                  <c:v>246288.75638487513</c:v>
                </c:pt>
                <c:pt idx="103">
                  <c:v>253753.33718151698</c:v>
                </c:pt>
                <c:pt idx="104">
                  <c:v>245997.05910499764</c:v>
                </c:pt>
                <c:pt idx="105">
                  <c:v>248793.37945487708</c:v>
                </c:pt>
                <c:pt idx="106">
                  <c:v>243253.4897497225</c:v>
                </c:pt>
                <c:pt idx="107">
                  <c:v>245550.80018481467</c:v>
                </c:pt>
                <c:pt idx="108">
                  <c:v>248160.21782221069</c:v>
                </c:pt>
                <c:pt idx="109">
                  <c:v>241625.97217954969</c:v>
                </c:pt>
                <c:pt idx="110">
                  <c:v>235219.39523449531</c:v>
                </c:pt>
                <c:pt idx="111">
                  <c:v>242855.60389002378</c:v>
                </c:pt>
                <c:pt idx="112">
                  <c:v>240861.74685798364</c:v>
                </c:pt>
                <c:pt idx="113">
                  <c:v>237750.4032903816</c:v>
                </c:pt>
                <c:pt idx="114">
                  <c:v>235444.74425025113</c:v>
                </c:pt>
                <c:pt idx="115">
                  <c:v>232688.00822947847</c:v>
                </c:pt>
                <c:pt idx="116">
                  <c:v>221936.57216559164</c:v>
                </c:pt>
                <c:pt idx="117">
                  <c:v>225829.9383299964</c:v>
                </c:pt>
                <c:pt idx="118">
                  <c:v>230927.6473068824</c:v>
                </c:pt>
                <c:pt idx="119">
                  <c:v>231756.33570959148</c:v>
                </c:pt>
                <c:pt idx="120">
                  <c:v>230861.73002535227</c:v>
                </c:pt>
                <c:pt idx="121">
                  <c:v>229894.85930366404</c:v>
                </c:pt>
                <c:pt idx="122">
                  <c:v>234484.37693123973</c:v>
                </c:pt>
                <c:pt idx="123">
                  <c:v>232794.71019185582</c:v>
                </c:pt>
                <c:pt idx="124">
                  <c:v>231489.92522120968</c:v>
                </c:pt>
                <c:pt idx="125">
                  <c:v>221941.23676201643</c:v>
                </c:pt>
                <c:pt idx="126">
                  <c:v>211890.00323822675</c:v>
                </c:pt>
                <c:pt idx="127">
                  <c:v>211996.070128783</c:v>
                </c:pt>
                <c:pt idx="128">
                  <c:v>199664.97192815784</c:v>
                </c:pt>
                <c:pt idx="129">
                  <c:v>207589.30079922895</c:v>
                </c:pt>
                <c:pt idx="130">
                  <c:v>211362.66033096166</c:v>
                </c:pt>
                <c:pt idx="131">
                  <c:v>205940.60822114802</c:v>
                </c:pt>
                <c:pt idx="132">
                  <c:v>196957.0728837467</c:v>
                </c:pt>
                <c:pt idx="133">
                  <c:v>199380.50083329316</c:v>
                </c:pt>
                <c:pt idx="134">
                  <c:v>198361.45025407209</c:v>
                </c:pt>
                <c:pt idx="135">
                  <c:v>207560.33014635617</c:v>
                </c:pt>
                <c:pt idx="136">
                  <c:v>212114.50445870965</c:v>
                </c:pt>
                <c:pt idx="137">
                  <c:v>212566.13889788685</c:v>
                </c:pt>
                <c:pt idx="138">
                  <c:v>216904.9883386298</c:v>
                </c:pt>
                <c:pt idx="139">
                  <c:v>218210.73382253191</c:v>
                </c:pt>
                <c:pt idx="140">
                  <c:v>216574.55865362717</c:v>
                </c:pt>
                <c:pt idx="141">
                  <c:v>222116.43484857213</c:v>
                </c:pt>
                <c:pt idx="142">
                  <c:v>223574.47854747646</c:v>
                </c:pt>
                <c:pt idx="143">
                  <c:v>227082.59261405846</c:v>
                </c:pt>
                <c:pt idx="144">
                  <c:v>226404.6720813874</c:v>
                </c:pt>
                <c:pt idx="145">
                  <c:v>229690.9082227812</c:v>
                </c:pt>
                <c:pt idx="146">
                  <c:v>227700.18135004464</c:v>
                </c:pt>
                <c:pt idx="147">
                  <c:v>230188.03062567586</c:v>
                </c:pt>
                <c:pt idx="148">
                  <c:v>228765.03140849917</c:v>
                </c:pt>
                <c:pt idx="149">
                  <c:v>230584.84439364832</c:v>
                </c:pt>
                <c:pt idx="150">
                  <c:v>229135.90159331789</c:v>
                </c:pt>
                <c:pt idx="151">
                  <c:v>230730.32135288097</c:v>
                </c:pt>
                <c:pt idx="152">
                  <c:v>234181.54686912472</c:v>
                </c:pt>
                <c:pt idx="153">
                  <c:v>235986.5573557624</c:v>
                </c:pt>
                <c:pt idx="154">
                  <c:v>238901.67522612229</c:v>
                </c:pt>
                <c:pt idx="155">
                  <c:v>242727.24400523579</c:v>
                </c:pt>
                <c:pt idx="156">
                  <c:v>244748.72150683764</c:v>
                </c:pt>
                <c:pt idx="157">
                  <c:v>247970.80908719834</c:v>
                </c:pt>
                <c:pt idx="158">
                  <c:v>246572.39282130459</c:v>
                </c:pt>
                <c:pt idx="159">
                  <c:v>243993.36200072925</c:v>
                </c:pt>
                <c:pt idx="160">
                  <c:v>248913.17575384368</c:v>
                </c:pt>
                <c:pt idx="161">
                  <c:v>253299.08052809277</c:v>
                </c:pt>
                <c:pt idx="162">
                  <c:v>258028.74269779198</c:v>
                </c:pt>
                <c:pt idx="163">
                  <c:v>259247.69288932774</c:v>
                </c:pt>
                <c:pt idx="164">
                  <c:v>264029.87756335613</c:v>
                </c:pt>
                <c:pt idx="165">
                  <c:v>260546.57627888542</c:v>
                </c:pt>
                <c:pt idx="166">
                  <c:v>264832.7151994594</c:v>
                </c:pt>
                <c:pt idx="167">
                  <c:v>270525.43923719676</c:v>
                </c:pt>
                <c:pt idx="168">
                  <c:v>274966.56310567242</c:v>
                </c:pt>
                <c:pt idx="169">
                  <c:v>276789.93095352163</c:v>
                </c:pt>
                <c:pt idx="170">
                  <c:v>281683.95069546672</c:v>
                </c:pt>
                <c:pt idx="171">
                  <c:v>283441.09855423647</c:v>
                </c:pt>
                <c:pt idx="172">
                  <c:v>276555.4213489187</c:v>
                </c:pt>
                <c:pt idx="173">
                  <c:v>279521.24995773536</c:v>
                </c:pt>
                <c:pt idx="174">
                  <c:v>281804.3686008018</c:v>
                </c:pt>
                <c:pt idx="175">
                  <c:v>282474.5566943083</c:v>
                </c:pt>
                <c:pt idx="176">
                  <c:v>285085.60320503142</c:v>
                </c:pt>
                <c:pt idx="177">
                  <c:v>289943.14620073681</c:v>
                </c:pt>
                <c:pt idx="178">
                  <c:v>289535.61396692705</c:v>
                </c:pt>
                <c:pt idx="179">
                  <c:v>294931.56633480737</c:v>
                </c:pt>
                <c:pt idx="180">
                  <c:v>295055.41793830169</c:v>
                </c:pt>
                <c:pt idx="181">
                  <c:v>295049.92313500552</c:v>
                </c:pt>
                <c:pt idx="182">
                  <c:v>299723.04572857055</c:v>
                </c:pt>
                <c:pt idx="183">
                  <c:v>303787.14231516962</c:v>
                </c:pt>
                <c:pt idx="184">
                  <c:v>308353.75507512887</c:v>
                </c:pt>
                <c:pt idx="185">
                  <c:v>307426.47537452728</c:v>
                </c:pt>
                <c:pt idx="186">
                  <c:v>302701.21364857047</c:v>
                </c:pt>
                <c:pt idx="187">
                  <c:v>302013.84671693743</c:v>
                </c:pt>
                <c:pt idx="188">
                  <c:v>305472.15900525084</c:v>
                </c:pt>
                <c:pt idx="189">
                  <c:v>312869.09039170906</c:v>
                </c:pt>
                <c:pt idx="190">
                  <c:v>305175.73901764106</c:v>
                </c:pt>
                <c:pt idx="191">
                  <c:v>306134.90744567872</c:v>
                </c:pt>
                <c:pt idx="192">
                  <c:v>292332.84280566731</c:v>
                </c:pt>
                <c:pt idx="193">
                  <c:v>293609.50331582531</c:v>
                </c:pt>
                <c:pt idx="194">
                  <c:v>289565.08394661336</c:v>
                </c:pt>
                <c:pt idx="195">
                  <c:v>299698.33820629399</c:v>
                </c:pt>
                <c:pt idx="196">
                  <c:v>299268.82331978227</c:v>
                </c:pt>
                <c:pt idx="197">
                  <c:v>287101.58889877028</c:v>
                </c:pt>
                <c:pt idx="198">
                  <c:v>281330.72546527005</c:v>
                </c:pt>
                <c:pt idx="199">
                  <c:v>289111.29005969706</c:v>
                </c:pt>
                <c:pt idx="200">
                  <c:v>266096.19436869037</c:v>
                </c:pt>
                <c:pt idx="201">
                  <c:v>246686.03938235447</c:v>
                </c:pt>
                <c:pt idx="202">
                  <c:v>243471.53366247879</c:v>
                </c:pt>
                <c:pt idx="203">
                  <c:v>249109.77255047535</c:v>
                </c:pt>
                <c:pt idx="204">
                  <c:v>239656.48075920701</c:v>
                </c:pt>
                <c:pt idx="205">
                  <c:v>228312.73262854884</c:v>
                </c:pt>
                <c:pt idx="206">
                  <c:v>232730.27522039492</c:v>
                </c:pt>
                <c:pt idx="207">
                  <c:v>248163.1582730927</c:v>
                </c:pt>
                <c:pt idx="208">
                  <c:v>254653.10470128016</c:v>
                </c:pt>
                <c:pt idx="209">
                  <c:v>248076.07388619886</c:v>
                </c:pt>
                <c:pt idx="210">
                  <c:v>263461.36014394031</c:v>
                </c:pt>
                <c:pt idx="211">
                  <c:v>277643.62694311352</c:v>
                </c:pt>
                <c:pt idx="212">
                  <c:v>287368.17710303213</c:v>
                </c:pt>
                <c:pt idx="213">
                  <c:v>283093.40864609746</c:v>
                </c:pt>
                <c:pt idx="214">
                  <c:v>288696.41522301175</c:v>
                </c:pt>
                <c:pt idx="215">
                  <c:v>298663.39173939731</c:v>
                </c:pt>
                <c:pt idx="216">
                  <c:v>289711.38888250239</c:v>
                </c:pt>
                <c:pt idx="217">
                  <c:v>296729.41110289335</c:v>
                </c:pt>
                <c:pt idx="218">
                  <c:v>312831.34735700343</c:v>
                </c:pt>
                <c:pt idx="219">
                  <c:v>308482.88229820732</c:v>
                </c:pt>
                <c:pt idx="220">
                  <c:v>290445.95063454204</c:v>
                </c:pt>
                <c:pt idx="221">
                  <c:v>277857.0313991016</c:v>
                </c:pt>
                <c:pt idx="222">
                  <c:v>294951.36645943631</c:v>
                </c:pt>
                <c:pt idx="223">
                  <c:v>293089.56126106222</c:v>
                </c:pt>
                <c:pt idx="224">
                  <c:v>310549.90140644286</c:v>
                </c:pt>
                <c:pt idx="225">
                  <c:v>317648.81458433508</c:v>
                </c:pt>
                <c:pt idx="226">
                  <c:v>309840.13936363236</c:v>
                </c:pt>
                <c:pt idx="227">
                  <c:v>331289.53385118127</c:v>
                </c:pt>
                <c:pt idx="228">
                  <c:v>329282.92309137009</c:v>
                </c:pt>
                <c:pt idx="229">
                  <c:v>336105.2667587754</c:v>
                </c:pt>
                <c:pt idx="230">
                  <c:v>331786.4016200435</c:v>
                </c:pt>
                <c:pt idx="231">
                  <c:v>341588.06847672252</c:v>
                </c:pt>
                <c:pt idx="232">
                  <c:v>337720.33814505447</c:v>
                </c:pt>
                <c:pt idx="233">
                  <c:v>334917.00479403971</c:v>
                </c:pt>
                <c:pt idx="234">
                  <c:v>326707.54352049273</c:v>
                </c:pt>
                <c:pt idx="235">
                  <c:v>300304.86428619031</c:v>
                </c:pt>
                <c:pt idx="236">
                  <c:v>283103.31455865526</c:v>
                </c:pt>
                <c:pt idx="237">
                  <c:v>307527.65978045703</c:v>
                </c:pt>
                <c:pt idx="238">
                  <c:v>304501.48375080299</c:v>
                </c:pt>
                <c:pt idx="239">
                  <c:v>307157.9586749014</c:v>
                </c:pt>
                <c:pt idx="240">
                  <c:v>316340.21941114235</c:v>
                </c:pt>
                <c:pt idx="241">
                  <c:v>330114.24353254342</c:v>
                </c:pt>
                <c:pt idx="242">
                  <c:v>324906.61530565412</c:v>
                </c:pt>
                <c:pt idx="243">
                  <c:v>322585.07697862253</c:v>
                </c:pt>
                <c:pt idx="244">
                  <c:v>294734.64128293586</c:v>
                </c:pt>
                <c:pt idx="245">
                  <c:v>310552.77951772464</c:v>
                </c:pt>
                <c:pt idx="246">
                  <c:v>315168.8835652424</c:v>
                </c:pt>
                <c:pt idx="247">
                  <c:v>321075.7134267065</c:v>
                </c:pt>
                <c:pt idx="248">
                  <c:v>324506.8847360381</c:v>
                </c:pt>
                <c:pt idx="249">
                  <c:v>327865.37876286486</c:v>
                </c:pt>
                <c:pt idx="250">
                  <c:v>333281.34591900511</c:v>
                </c:pt>
                <c:pt idx="251">
                  <c:v>337016.57057933998</c:v>
                </c:pt>
                <c:pt idx="252">
                  <c:v>363101.84977131459</c:v>
                </c:pt>
                <c:pt idx="253">
                  <c:v>371562.58925026457</c:v>
                </c:pt>
                <c:pt idx="254">
                  <c:v>375837.98054109543</c:v>
                </c:pt>
                <c:pt idx="255">
                  <c:v>377131.74512720446</c:v>
                </c:pt>
                <c:pt idx="256">
                  <c:v>388644.43866834918</c:v>
                </c:pt>
                <c:pt idx="257">
                  <c:v>363064.19811420195</c:v>
                </c:pt>
                <c:pt idx="258">
                  <c:v>393254.834130748</c:v>
                </c:pt>
                <c:pt idx="259">
                  <c:v>379355.23339780542</c:v>
                </c:pt>
                <c:pt idx="260">
                  <c:v>383967.39938163292</c:v>
                </c:pt>
                <c:pt idx="261">
                  <c:v>403652.48332385917</c:v>
                </c:pt>
                <c:pt idx="262">
                  <c:v>398429.60912610317</c:v>
                </c:pt>
                <c:pt idx="263">
                  <c:v>407015.91899882705</c:v>
                </c:pt>
                <c:pt idx="264">
                  <c:v>390967.5030120298</c:v>
                </c:pt>
                <c:pt idx="265">
                  <c:v>414900.04124475026</c:v>
                </c:pt>
                <c:pt idx="266">
                  <c:v>399008.38234576507</c:v>
                </c:pt>
                <c:pt idx="267">
                  <c:v>408107.88372934837</c:v>
                </c:pt>
                <c:pt idx="268">
                  <c:v>413108.99426320783</c:v>
                </c:pt>
                <c:pt idx="269">
                  <c:v>405212.0295517809</c:v>
                </c:pt>
                <c:pt idx="270">
                  <c:v>403090.27048333164</c:v>
                </c:pt>
                <c:pt idx="271">
                  <c:v>410799.16962267697</c:v>
                </c:pt>
                <c:pt idx="272">
                  <c:v>395514.68263464619</c:v>
                </c:pt>
                <c:pt idx="273">
                  <c:v>391108.46904981806</c:v>
                </c:pt>
                <c:pt idx="274">
                  <c:v>403981.03634899756</c:v>
                </c:pt>
                <c:pt idx="275">
                  <c:v>395160.5877246884</c:v>
                </c:pt>
                <c:pt idx="276">
                  <c:v>408019.00416409207</c:v>
                </c:pt>
                <c:pt idx="277">
                  <c:v>425889.52654599812</c:v>
                </c:pt>
                <c:pt idx="278">
                  <c:v>413900.33554233029</c:v>
                </c:pt>
                <c:pt idx="279">
                  <c:v>428108.86228346289</c:v>
                </c:pt>
                <c:pt idx="280">
                  <c:v>433593.55235623202</c:v>
                </c:pt>
                <c:pt idx="281">
                  <c:v>399563.68456054787</c:v>
                </c:pt>
                <c:pt idx="282">
                  <c:v>411656.8974303166</c:v>
                </c:pt>
                <c:pt idx="283">
                  <c:v>379046.8678137543</c:v>
                </c:pt>
                <c:pt idx="284">
                  <c:v>364501.56562421372</c:v>
                </c:pt>
                <c:pt idx="285">
                  <c:v>386215.91336202796</c:v>
                </c:pt>
                <c:pt idx="286">
                  <c:v>387295.44796122995</c:v>
                </c:pt>
                <c:pt idx="287">
                  <c:v>380058.55719876225</c:v>
                </c:pt>
                <c:pt idx="288">
                  <c:v>363736.86419493152</c:v>
                </c:pt>
                <c:pt idx="289">
                  <c:v>365181.49902130105</c:v>
                </c:pt>
                <c:pt idx="290">
                  <c:v>372572.87768189854</c:v>
                </c:pt>
                <c:pt idx="291">
                  <c:v>376568.81964969228</c:v>
                </c:pt>
                <c:pt idx="292">
                  <c:v>377768.05085748085</c:v>
                </c:pt>
                <c:pt idx="293">
                  <c:v>391018.52758677187</c:v>
                </c:pt>
                <c:pt idx="294">
                  <c:v>412787.65449819906</c:v>
                </c:pt>
                <c:pt idx="295">
                  <c:v>419725.53024462977</c:v>
                </c:pt>
                <c:pt idx="296">
                  <c:v>429149.46967337944</c:v>
                </c:pt>
                <c:pt idx="297">
                  <c:v>431226.94391943747</c:v>
                </c:pt>
                <c:pt idx="298">
                  <c:v>418694.60832184728</c:v>
                </c:pt>
                <c:pt idx="299">
                  <c:v>448379.82617807109</c:v>
                </c:pt>
                <c:pt idx="300">
                  <c:v>445842.91579410469</c:v>
                </c:pt>
                <c:pt idx="301">
                  <c:v>461866.94216513645</c:v>
                </c:pt>
                <c:pt idx="302">
                  <c:v>468101.56803233322</c:v>
                </c:pt>
                <c:pt idx="303">
                  <c:v>463334.05738709163</c:v>
                </c:pt>
                <c:pt idx="304">
                  <c:v>489781.79581155948</c:v>
                </c:pt>
                <c:pt idx="305">
                  <c:v>469742.84292951651</c:v>
                </c:pt>
                <c:pt idx="306">
                  <c:v>477371.41816859128</c:v>
                </c:pt>
                <c:pt idx="307">
                  <c:v>482030.42711513821</c:v>
                </c:pt>
                <c:pt idx="308">
                  <c:v>477923.04223633587</c:v>
                </c:pt>
                <c:pt idx="309">
                  <c:v>489836.62020821747</c:v>
                </c:pt>
                <c:pt idx="310">
                  <c:v>474859.64595615026</c:v>
                </c:pt>
                <c:pt idx="311">
                  <c:v>507955.6065060012</c:v>
                </c:pt>
                <c:pt idx="312">
                  <c:v>492715.15241131571</c:v>
                </c:pt>
                <c:pt idx="313">
                  <c:v>464775.2088412107</c:v>
                </c:pt>
                <c:pt idx="314">
                  <c:v>449407.78690533031</c:v>
                </c:pt>
                <c:pt idx="315">
                  <c:v>489759.26564504718</c:v>
                </c:pt>
                <c:pt idx="316">
                  <c:v>506479.03096765478</c:v>
                </c:pt>
                <c:pt idx="317">
                  <c:v>502802.84631249687</c:v>
                </c:pt>
                <c:pt idx="318">
                  <c:v>511842.89505021786</c:v>
                </c:pt>
                <c:pt idx="319">
                  <c:v>485290.41745865671</c:v>
                </c:pt>
                <c:pt idx="320">
                  <c:v>488968.81905321061</c:v>
                </c:pt>
                <c:pt idx="321">
                  <c:v>449539.49359508045</c:v>
                </c:pt>
                <c:pt idx="322">
                  <c:v>435671.82015788712</c:v>
                </c:pt>
                <c:pt idx="323">
                  <c:v>410781.88666508388</c:v>
                </c:pt>
                <c:pt idx="324">
                  <c:v>435210.32552260306</c:v>
                </c:pt>
                <c:pt idx="325">
                  <c:v>445523.57635007455</c:v>
                </c:pt>
                <c:pt idx="326">
                  <c:v>460173.68467551598</c:v>
                </c:pt>
                <c:pt idx="327">
                  <c:v>474889.48639128014</c:v>
                </c:pt>
                <c:pt idx="328">
                  <c:v>450970.1409476148</c:v>
                </c:pt>
                <c:pt idx="329">
                  <c:v>472343.25310175214</c:v>
                </c:pt>
                <c:pt idx="330">
                  <c:v>484769.15278547036</c:v>
                </c:pt>
                <c:pt idx="331">
                  <c:v>455234.62059649493</c:v>
                </c:pt>
                <c:pt idx="332">
                  <c:v>472389.41816833609</c:v>
                </c:pt>
                <c:pt idx="333">
                  <c:v>461389.45151657629</c:v>
                </c:pt>
                <c:pt idx="334">
                  <c:v>472844.92125902255</c:v>
                </c:pt>
                <c:pt idx="335">
                  <c:v>493251.90656477318</c:v>
                </c:pt>
                <c:pt idx="336">
                  <c:v>471038.06469496945</c:v>
                </c:pt>
                <c:pt idx="337">
                  <c:v>410884.94276510988</c:v>
                </c:pt>
                <c:pt idx="338">
                  <c:v>325657.57234625559</c:v>
                </c:pt>
                <c:pt idx="339">
                  <c:v>347509.30045979284</c:v>
                </c:pt>
                <c:pt idx="340">
                  <c:v>362027.44607952586</c:v>
                </c:pt>
                <c:pt idx="341">
                  <c:v>368877.0657824197</c:v>
                </c:pt>
                <c:pt idx="342">
                  <c:v>350068.23340221436</c:v>
                </c:pt>
                <c:pt idx="343">
                  <c:v>358751.65068782459</c:v>
                </c:pt>
                <c:pt idx="344">
                  <c:v>350035.01013806736</c:v>
                </c:pt>
                <c:pt idx="345">
                  <c:v>331156.27356874867</c:v>
                </c:pt>
                <c:pt idx="346">
                  <c:v>386798.17104319588</c:v>
                </c:pt>
                <c:pt idx="347">
                  <c:v>406118.11157745152</c:v>
                </c:pt>
                <c:pt idx="348">
                  <c:v>401343.15838957019</c:v>
                </c:pt>
                <c:pt idx="349">
                  <c:v>410250.31225606479</c:v>
                </c:pt>
                <c:pt idx="350">
                  <c:v>429507.72780296893</c:v>
                </c:pt>
                <c:pt idx="351">
                  <c:v>452590.92339071288</c:v>
                </c:pt>
                <c:pt idx="352">
                  <c:v>457465.26968957228</c:v>
                </c:pt>
                <c:pt idx="353">
                  <c:v>457306.6890015133</c:v>
                </c:pt>
                <c:pt idx="354">
                  <c:v>459582.28410644096</c:v>
                </c:pt>
                <c:pt idx="355">
                  <c:v>471747.54030485038</c:v>
                </c:pt>
                <c:pt idx="356">
                  <c:v>463956.12022167974</c:v>
                </c:pt>
                <c:pt idx="357">
                  <c:v>474545.24933807692</c:v>
                </c:pt>
                <c:pt idx="358">
                  <c:v>458951.24124518555</c:v>
                </c:pt>
                <c:pt idx="359">
                  <c:v>486158.05652388069</c:v>
                </c:pt>
                <c:pt idx="360">
                  <c:v>483721.87747754221</c:v>
                </c:pt>
                <c:pt idx="361">
                  <c:v>478589.00593743095</c:v>
                </c:pt>
                <c:pt idx="362">
                  <c:v>483001.22226142185</c:v>
                </c:pt>
                <c:pt idx="363">
                  <c:v>482499.63188167615</c:v>
                </c:pt>
                <c:pt idx="364">
                  <c:v>484923.97330119036</c:v>
                </c:pt>
                <c:pt idx="365">
                  <c:v>446377.54362500861</c:v>
                </c:pt>
                <c:pt idx="366">
                  <c:v>470161.73542861483</c:v>
                </c:pt>
                <c:pt idx="367">
                  <c:v>455560.09414492646</c:v>
                </c:pt>
                <c:pt idx="368">
                  <c:v>420430.5891873216</c:v>
                </c:pt>
                <c:pt idx="369">
                  <c:v>436130.1792538999</c:v>
                </c:pt>
                <c:pt idx="370">
                  <c:v>473170.08603423199</c:v>
                </c:pt>
                <c:pt idx="371">
                  <c:v>463577.56909365044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D-4249-B543-93F1CA00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35312"/>
        <c:axId val="289121584"/>
      </c:lineChart>
      <c:dateAx>
        <c:axId val="289135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1584"/>
        <c:crosses val="autoZero"/>
        <c:auto val="1"/>
        <c:lblOffset val="100"/>
        <c:baseTimeUnit val="days"/>
      </c:dateAx>
      <c:valAx>
        <c:axId val="289121584"/>
        <c:scaling>
          <c:orientation val="minMax"/>
          <c:max val="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1126176</xdr:colOff>
      <xdr:row>20</xdr:row>
      <xdr:rowOff>47105</xdr:rowOff>
    </xdr:from>
    <xdr:to>
      <xdr:col>18</xdr:col>
      <xdr:colOff>417237</xdr:colOff>
      <xdr:row>42</xdr:row>
      <xdr:rowOff>155298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CD6F8A-9603-4BD2-BD7D-34ACF28EC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6"/>
  <sheetViews>
    <sheetView zoomScale="80" zoomScaleNormal="80" workbookViewId="0">
      <selection activeCell="J9" sqref="J9"/>
    </sheetView>
  </sheetViews>
  <sheetFormatPr defaultRowHeight="14.25" x14ac:dyDescent="0.45"/>
  <cols>
    <col min="2" max="2" width="9.3984375" bestFit="1" customWidth="1"/>
    <col min="9" max="9" width="18.06640625" customWidth="1"/>
    <col min="13" max="13" width="19.59765625" bestFit="1" customWidth="1"/>
    <col min="14" max="14" width="11.73046875" bestFit="1" customWidth="1"/>
    <col min="15" max="15" width="21.1328125" bestFit="1" customWidth="1"/>
  </cols>
  <sheetData>
    <row r="1" spans="1:15" x14ac:dyDescent="0.45">
      <c r="J1" s="3" t="s">
        <v>7</v>
      </c>
    </row>
    <row r="2" spans="1:15" x14ac:dyDescent="0.45">
      <c r="I2" t="s">
        <v>9</v>
      </c>
      <c r="J2" s="8">
        <f>E1086</f>
        <v>0.16130264048969245</v>
      </c>
    </row>
    <row r="3" spans="1:15" x14ac:dyDescent="0.45">
      <c r="I3" t="s">
        <v>10</v>
      </c>
      <c r="J3" s="8">
        <f>E1081</f>
        <v>0.16972840972740322</v>
      </c>
      <c r="N3" s="16" t="s">
        <v>30</v>
      </c>
      <c r="O3" s="16" t="s">
        <v>57</v>
      </c>
    </row>
    <row r="4" spans="1:15" x14ac:dyDescent="0.45">
      <c r="I4" t="s">
        <v>11</v>
      </c>
      <c r="J4" s="8">
        <f>_xlfn.STDEV.P(D14:D1077)*SQRT(252)</f>
        <v>0.12977015578586409</v>
      </c>
      <c r="M4" t="s">
        <v>66</v>
      </c>
      <c r="N4" s="8">
        <f>J2</f>
        <v>0.16130264048969245</v>
      </c>
      <c r="O4" s="8">
        <f>'MT_RB Monthly'!X3</f>
        <v>7.4034286547094208E-2</v>
      </c>
    </row>
    <row r="5" spans="1:15" x14ac:dyDescent="0.45">
      <c r="I5" t="s">
        <v>12</v>
      </c>
      <c r="J5" s="8">
        <f>_xlfn.VAR.P(D14:D1077)*252</f>
        <v>1.6840293332687432E-2</v>
      </c>
      <c r="M5" t="s">
        <v>31</v>
      </c>
      <c r="N5" s="8">
        <f>J4</f>
        <v>0.12977015578586409</v>
      </c>
      <c r="O5" s="8">
        <f>'MT_RB Monthly'!X5</f>
        <v>0.53253298376074409</v>
      </c>
    </row>
    <row r="6" spans="1:15" x14ac:dyDescent="0.45">
      <c r="M6" t="s">
        <v>12</v>
      </c>
      <c r="N6" s="8">
        <f>J5</f>
        <v>1.6840293332687432E-2</v>
      </c>
      <c r="O6" s="8">
        <f>'MT_RB Monthly'!X6</f>
        <v>0.28359137879312085</v>
      </c>
    </row>
    <row r="7" spans="1:15" x14ac:dyDescent="0.45">
      <c r="I7" t="s">
        <v>13</v>
      </c>
      <c r="J7" s="8">
        <f>J2</f>
        <v>0.16130264048969245</v>
      </c>
      <c r="M7" t="s">
        <v>32</v>
      </c>
      <c r="N7" s="17">
        <f>J9</f>
        <v>1.0056444773406688</v>
      </c>
      <c r="O7" s="17">
        <f>'MT_RB Monthly'!X10</f>
        <v>8.1186119668633455E-2</v>
      </c>
    </row>
    <row r="8" spans="1:15" x14ac:dyDescent="0.45">
      <c r="I8" s="10" t="s">
        <v>15</v>
      </c>
      <c r="J8" s="11">
        <v>3.0800000000000001E-2</v>
      </c>
      <c r="M8" s="12" t="s">
        <v>33</v>
      </c>
      <c r="N8" s="33">
        <f>F12</f>
        <v>-0.24924007944072613</v>
      </c>
      <c r="O8" s="33">
        <f>'MT_RB Monthly'!U6</f>
        <v>-0.2232442237786012</v>
      </c>
    </row>
    <row r="9" spans="1:15" x14ac:dyDescent="0.45">
      <c r="I9" s="12" t="s">
        <v>14</v>
      </c>
      <c r="J9" s="13">
        <f>(J7-J8)/J4</f>
        <v>1.0056444773406688</v>
      </c>
      <c r="M9" t="s">
        <v>34</v>
      </c>
      <c r="N9" s="5">
        <v>1</v>
      </c>
      <c r="O9" s="5">
        <f>AVERAGE('MT_RB Monthly'!M9:M103)</f>
        <v>0.69887577815567936</v>
      </c>
    </row>
    <row r="10" spans="1:15" x14ac:dyDescent="0.45">
      <c r="N10" s="18"/>
    </row>
    <row r="12" spans="1:15" x14ac:dyDescent="0.45">
      <c r="F12" s="9">
        <f>MIN(F14:F1077)</f>
        <v>-0.24924007944072613</v>
      </c>
    </row>
    <row r="13" spans="1:15" x14ac:dyDescent="0.45"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</row>
    <row r="14" spans="1:15" x14ac:dyDescent="0.45">
      <c r="A14">
        <v>1</v>
      </c>
      <c r="B14" s="1">
        <v>34733</v>
      </c>
      <c r="C14" s="2">
        <v>1506.7</v>
      </c>
      <c r="D14" s="5"/>
      <c r="E14" s="5"/>
      <c r="F14" s="4"/>
    </row>
    <row r="15" spans="1:15" x14ac:dyDescent="0.45">
      <c r="A15">
        <f t="shared" ref="A15:A64" si="0">A14+1</f>
        <v>2</v>
      </c>
      <c r="B15" s="1">
        <v>34736</v>
      </c>
      <c r="C15" s="2">
        <v>1508.2</v>
      </c>
      <c r="D15" s="5">
        <f t="shared" ref="D15:D64" si="1">C15/C14-1</f>
        <v>9.9555319572575129E-4</v>
      </c>
      <c r="E15" s="5">
        <f t="shared" ref="E15:E64" si="2">D15+1</f>
        <v>1.0009955531957258</v>
      </c>
      <c r="F15" s="4">
        <f>MIN(C15:$C$1077)/C15-1</f>
        <v>-2.5062988993502122E-2</v>
      </c>
    </row>
    <row r="16" spans="1:15" x14ac:dyDescent="0.45">
      <c r="A16">
        <f t="shared" si="0"/>
        <v>3</v>
      </c>
      <c r="B16" s="1">
        <v>34737</v>
      </c>
      <c r="C16" s="2">
        <v>1513.1</v>
      </c>
      <c r="D16" s="5">
        <f t="shared" si="1"/>
        <v>3.2489059806390941E-3</v>
      </c>
      <c r="E16" s="5">
        <f t="shared" si="2"/>
        <v>1.0032489059806391</v>
      </c>
      <c r="F16" s="4">
        <f>MIN(C16:$C$1077)/C16-1</f>
        <v>-2.8220210164562665E-2</v>
      </c>
    </row>
    <row r="17" spans="1:6" x14ac:dyDescent="0.45">
      <c r="A17">
        <f t="shared" si="0"/>
        <v>4</v>
      </c>
      <c r="B17" s="1">
        <v>34738</v>
      </c>
      <c r="C17" s="2">
        <v>1513.7</v>
      </c>
      <c r="D17" s="5">
        <f t="shared" si="1"/>
        <v>3.9653691097751853E-4</v>
      </c>
      <c r="E17" s="5">
        <f t="shared" si="2"/>
        <v>1.0003965369109775</v>
      </c>
      <c r="F17" s="4">
        <f>MIN(C17:$C$1077)/C17-1</f>
        <v>-2.8605403977009947E-2</v>
      </c>
    </row>
    <row r="18" spans="1:6" x14ac:dyDescent="0.45">
      <c r="A18">
        <f t="shared" si="0"/>
        <v>5</v>
      </c>
      <c r="B18" s="1">
        <v>34739</v>
      </c>
      <c r="C18" s="2">
        <v>1525.4</v>
      </c>
      <c r="D18" s="5">
        <f t="shared" si="1"/>
        <v>7.7294047697695767E-3</v>
      </c>
      <c r="E18" s="5">
        <f t="shared" si="2"/>
        <v>1.0077294047697696</v>
      </c>
      <c r="F18" s="4">
        <f>MIN(C18:$C$1077)/C18-1</f>
        <v>-3.6056116428477725E-2</v>
      </c>
    </row>
    <row r="19" spans="1:6" x14ac:dyDescent="0.45">
      <c r="A19">
        <f t="shared" si="0"/>
        <v>6</v>
      </c>
      <c r="B19" s="1">
        <v>34740</v>
      </c>
      <c r="C19" s="2">
        <v>1530.5</v>
      </c>
      <c r="D19" s="5">
        <f t="shared" si="1"/>
        <v>3.3433853415496539E-3</v>
      </c>
      <c r="E19" s="5">
        <f t="shared" si="2"/>
        <v>1.0033433853415497</v>
      </c>
      <c r="F19" s="4">
        <f>MIN(C19:$C$1077)/C19-1</f>
        <v>-3.9268213002286778E-2</v>
      </c>
    </row>
    <row r="20" spans="1:6" x14ac:dyDescent="0.45">
      <c r="A20">
        <f t="shared" si="0"/>
        <v>7</v>
      </c>
      <c r="B20" s="1">
        <v>34743</v>
      </c>
      <c r="C20" s="2">
        <v>1519.8</v>
      </c>
      <c r="D20" s="5">
        <f t="shared" si="1"/>
        <v>-6.9911793531526323E-3</v>
      </c>
      <c r="E20" s="5">
        <f t="shared" si="2"/>
        <v>0.99300882064684737</v>
      </c>
      <c r="F20" s="4">
        <f>MIN(C20:$C$1077)/C20-1</f>
        <v>-3.250427687853652E-2</v>
      </c>
    </row>
    <row r="21" spans="1:6" x14ac:dyDescent="0.45">
      <c r="A21">
        <f t="shared" si="0"/>
        <v>8</v>
      </c>
      <c r="B21" s="1">
        <v>34744</v>
      </c>
      <c r="C21" s="2">
        <v>1518.2</v>
      </c>
      <c r="D21" s="5">
        <f t="shared" si="1"/>
        <v>-1.0527701013290924E-3</v>
      </c>
      <c r="E21" s="5">
        <f t="shared" si="2"/>
        <v>0.99894722989867091</v>
      </c>
      <c r="F21" s="4">
        <f>MIN(C21:$C$1077)/C21-1</f>
        <v>-3.1484652878408625E-2</v>
      </c>
    </row>
    <row r="22" spans="1:6" x14ac:dyDescent="0.45">
      <c r="A22">
        <f t="shared" si="0"/>
        <v>9</v>
      </c>
      <c r="B22" s="1">
        <v>34745</v>
      </c>
      <c r="C22" s="2">
        <v>1518.4</v>
      </c>
      <c r="D22" s="5">
        <f t="shared" si="1"/>
        <v>1.3173494928198082E-4</v>
      </c>
      <c r="E22" s="5">
        <f t="shared" si="2"/>
        <v>1.000131734949282</v>
      </c>
      <c r="F22" s="4">
        <f>MIN(C22:$C$1077)/C22-1</f>
        <v>-3.1612223393045258E-2</v>
      </c>
    </row>
    <row r="23" spans="1:6" x14ac:dyDescent="0.45">
      <c r="A23">
        <f t="shared" si="0"/>
        <v>10</v>
      </c>
      <c r="B23" s="1">
        <v>34746</v>
      </c>
      <c r="C23" s="2">
        <v>1508.4</v>
      </c>
      <c r="D23" s="5">
        <f t="shared" si="1"/>
        <v>-6.5858798735510815E-3</v>
      </c>
      <c r="E23" s="5">
        <f t="shared" si="2"/>
        <v>0.99341412012644892</v>
      </c>
      <c r="F23" s="4">
        <f>MIN(C23:$C$1077)/C23-1</f>
        <v>-2.519225669583669E-2</v>
      </c>
    </row>
    <row r="24" spans="1:6" x14ac:dyDescent="0.45">
      <c r="A24">
        <f t="shared" si="0"/>
        <v>11</v>
      </c>
      <c r="B24" s="1">
        <v>34747</v>
      </c>
      <c r="C24" s="2">
        <v>1505.8</v>
      </c>
      <c r="D24" s="5">
        <f t="shared" si="1"/>
        <v>-1.7236807212941407E-3</v>
      </c>
      <c r="E24" s="5">
        <f t="shared" si="2"/>
        <v>0.99827631927870586</v>
      </c>
      <c r="F24" s="4">
        <f>MIN(C24:$C$1077)/C24-1</f>
        <v>-2.3509098153805197E-2</v>
      </c>
    </row>
    <row r="25" spans="1:6" x14ac:dyDescent="0.45">
      <c r="A25">
        <f t="shared" si="0"/>
        <v>12</v>
      </c>
      <c r="B25" s="1">
        <v>34750</v>
      </c>
      <c r="C25" s="2">
        <v>1494.6</v>
      </c>
      <c r="D25" s="5">
        <f t="shared" si="1"/>
        <v>-7.4379067605260252E-3</v>
      </c>
      <c r="E25" s="5">
        <f t="shared" si="2"/>
        <v>0.99256209323947397</v>
      </c>
      <c r="F25" s="4">
        <f>MIN(C25:$C$1077)/C25-1</f>
        <v>-1.6191623176769587E-2</v>
      </c>
    </row>
    <row r="26" spans="1:6" x14ac:dyDescent="0.45">
      <c r="A26">
        <f t="shared" si="0"/>
        <v>13</v>
      </c>
      <c r="B26" s="1">
        <v>34751</v>
      </c>
      <c r="C26" s="2">
        <v>1496</v>
      </c>
      <c r="D26" s="5">
        <f t="shared" si="1"/>
        <v>9.3670547303625895E-4</v>
      </c>
      <c r="E26" s="5">
        <f t="shared" si="2"/>
        <v>1.0009367054730363</v>
      </c>
      <c r="F26" s="4">
        <f>MIN(C26:$C$1077)/C26-1</f>
        <v>-1.7112299465240621E-2</v>
      </c>
    </row>
    <row r="27" spans="1:6" x14ac:dyDescent="0.45">
      <c r="A27">
        <f t="shared" si="0"/>
        <v>14</v>
      </c>
      <c r="B27" s="1">
        <v>34752</v>
      </c>
      <c r="C27" s="2">
        <v>1493.1</v>
      </c>
      <c r="D27" s="5">
        <f t="shared" si="1"/>
        <v>-1.9385026737968047E-3</v>
      </c>
      <c r="E27" s="5">
        <f t="shared" si="2"/>
        <v>0.9980614973262032</v>
      </c>
      <c r="F27" s="4">
        <f>MIN(C27:$C$1077)/C27-1</f>
        <v>-1.5203268367825262E-2</v>
      </c>
    </row>
    <row r="28" spans="1:6" x14ac:dyDescent="0.45">
      <c r="A28">
        <f t="shared" si="0"/>
        <v>15</v>
      </c>
      <c r="B28" s="1">
        <v>34753</v>
      </c>
      <c r="C28" s="2">
        <v>1503.7</v>
      </c>
      <c r="D28" s="5">
        <f t="shared" si="1"/>
        <v>7.0993235550198541E-3</v>
      </c>
      <c r="E28" s="5">
        <f t="shared" si="2"/>
        <v>1.0070993235550199</v>
      </c>
      <c r="F28" s="4">
        <f>MIN(C28:$C$1077)/C28-1</f>
        <v>-2.2145374742302271E-2</v>
      </c>
    </row>
    <row r="29" spans="1:6" x14ac:dyDescent="0.45">
      <c r="A29">
        <f t="shared" si="0"/>
        <v>16</v>
      </c>
      <c r="B29" s="1">
        <v>34754</v>
      </c>
      <c r="C29" s="2">
        <v>1500.1</v>
      </c>
      <c r="D29" s="5">
        <f t="shared" si="1"/>
        <v>-2.3940945667354496E-3</v>
      </c>
      <c r="E29" s="5">
        <f t="shared" si="2"/>
        <v>0.99760590543326455</v>
      </c>
      <c r="F29" s="4">
        <f>MIN(C29:$C$1077)/C29-1</f>
        <v>-1.9798680087994014E-2</v>
      </c>
    </row>
    <row r="30" spans="1:6" x14ac:dyDescent="0.45">
      <c r="A30">
        <f t="shared" si="0"/>
        <v>17</v>
      </c>
      <c r="B30" s="1">
        <v>34757</v>
      </c>
      <c r="C30" s="2">
        <v>1492.8</v>
      </c>
      <c r="D30" s="5">
        <f t="shared" si="1"/>
        <v>-4.8663422438504078E-3</v>
      </c>
      <c r="E30" s="5">
        <f t="shared" si="2"/>
        <v>0.99513365775614959</v>
      </c>
      <c r="F30" s="4">
        <f>MIN(C30:$C$1077)/C30-1</f>
        <v>-1.5005359056805889E-2</v>
      </c>
    </row>
    <row r="31" spans="1:6" x14ac:dyDescent="0.45">
      <c r="A31">
        <f t="shared" si="0"/>
        <v>18</v>
      </c>
      <c r="B31" s="1">
        <v>34758</v>
      </c>
      <c r="C31" s="2">
        <v>1487</v>
      </c>
      <c r="D31" s="5">
        <f t="shared" si="1"/>
        <v>-3.8853161843515061E-3</v>
      </c>
      <c r="E31" s="5">
        <f t="shared" si="2"/>
        <v>0.99611468381564849</v>
      </c>
      <c r="F31" s="4">
        <f>MIN(C31:$C$1077)/C31-1</f>
        <v>-1.1163416274377891E-2</v>
      </c>
    </row>
    <row r="32" spans="1:6" x14ac:dyDescent="0.45">
      <c r="A32">
        <f t="shared" si="0"/>
        <v>19</v>
      </c>
      <c r="B32" s="1">
        <v>34759</v>
      </c>
      <c r="C32" s="2">
        <v>1499.3</v>
      </c>
      <c r="D32" s="5">
        <f t="shared" si="1"/>
        <v>8.2716879623403461E-3</v>
      </c>
      <c r="E32" s="5">
        <f t="shared" si="2"/>
        <v>1.0082716879623403</v>
      </c>
      <c r="F32" s="4">
        <f>MIN(C32:$C$1077)/C32-1</f>
        <v>-1.9275661975588498E-2</v>
      </c>
    </row>
    <row r="33" spans="1:6" x14ac:dyDescent="0.45">
      <c r="A33">
        <f t="shared" si="0"/>
        <v>20</v>
      </c>
      <c r="B33" s="1">
        <v>34760</v>
      </c>
      <c r="C33" s="2">
        <v>1498.6</v>
      </c>
      <c r="D33" s="5">
        <f t="shared" si="1"/>
        <v>-4.6688454612153762E-4</v>
      </c>
      <c r="E33" s="5">
        <f t="shared" si="2"/>
        <v>0.99953311545387846</v>
      </c>
      <c r="F33" s="4">
        <f>MIN(C33:$C$1077)/C33-1</f>
        <v>-1.8817563058854847E-2</v>
      </c>
    </row>
    <row r="34" spans="1:6" x14ac:dyDescent="0.45">
      <c r="A34">
        <f t="shared" si="0"/>
        <v>21</v>
      </c>
      <c r="B34" s="1">
        <v>34761</v>
      </c>
      <c r="C34" s="2">
        <v>1493.4</v>
      </c>
      <c r="D34" s="5">
        <f t="shared" si="1"/>
        <v>-3.4699052448950995E-3</v>
      </c>
      <c r="E34" s="5">
        <f t="shared" si="2"/>
        <v>0.9965300947551049</v>
      </c>
      <c r="F34" s="4">
        <f>MIN(C34:$C$1077)/C34-1</f>
        <v>-1.5401098165260474E-2</v>
      </c>
    </row>
    <row r="35" spans="1:6" x14ac:dyDescent="0.45">
      <c r="A35">
        <f t="shared" si="0"/>
        <v>22</v>
      </c>
      <c r="B35" s="1">
        <v>34764</v>
      </c>
      <c r="C35" s="2">
        <v>1485.5</v>
      </c>
      <c r="D35" s="5">
        <f t="shared" si="1"/>
        <v>-5.2899424132851758E-3</v>
      </c>
      <c r="E35" s="5">
        <f t="shared" si="2"/>
        <v>0.99471005758671482</v>
      </c>
      <c r="F35" s="4">
        <f>MIN(C35:$C$1077)/C35-1</f>
        <v>-1.0164927633793286E-2</v>
      </c>
    </row>
    <row r="36" spans="1:6" x14ac:dyDescent="0.45">
      <c r="A36">
        <f t="shared" si="0"/>
        <v>23</v>
      </c>
      <c r="B36" s="1">
        <v>34765</v>
      </c>
      <c r="C36" s="2">
        <v>1470.4</v>
      </c>
      <c r="D36" s="5">
        <f t="shared" si="1"/>
        <v>-1.0164927633793286E-2</v>
      </c>
      <c r="E36" s="5">
        <f t="shared" si="2"/>
        <v>0.98983507236620671</v>
      </c>
      <c r="F36" s="4">
        <f>MIN(C36:$C$1077)/C36-1</f>
        <v>0</v>
      </c>
    </row>
    <row r="37" spans="1:6" x14ac:dyDescent="0.45">
      <c r="A37">
        <f t="shared" si="0"/>
        <v>24</v>
      </c>
      <c r="B37" s="1">
        <v>34766</v>
      </c>
      <c r="C37" s="2">
        <v>1472.8</v>
      </c>
      <c r="D37" s="5">
        <f t="shared" si="1"/>
        <v>1.6322089227420733E-3</v>
      </c>
      <c r="E37" s="5">
        <f t="shared" si="2"/>
        <v>1.0016322089227421</v>
      </c>
      <c r="F37" s="4">
        <f>MIN(C37:$C$1077)/C37-1</f>
        <v>-8.1477457903311734E-4</v>
      </c>
    </row>
    <row r="38" spans="1:6" x14ac:dyDescent="0.45">
      <c r="A38">
        <f t="shared" si="0"/>
        <v>25</v>
      </c>
      <c r="B38" s="1">
        <v>34767</v>
      </c>
      <c r="C38" s="2">
        <v>1471.6</v>
      </c>
      <c r="D38" s="5">
        <f t="shared" si="1"/>
        <v>-8.1477457903311734E-4</v>
      </c>
      <c r="E38" s="5">
        <f t="shared" si="2"/>
        <v>0.99918522542096688</v>
      </c>
      <c r="F38" s="4">
        <f>MIN(C38:$C$1077)/C38-1</f>
        <v>0</v>
      </c>
    </row>
    <row r="39" spans="1:6" x14ac:dyDescent="0.45">
      <c r="A39">
        <f t="shared" si="0"/>
        <v>26</v>
      </c>
      <c r="B39" s="1">
        <v>34768</v>
      </c>
      <c r="C39" s="2">
        <v>1484.4</v>
      </c>
      <c r="D39" s="5">
        <f t="shared" si="1"/>
        <v>8.6980157651537215E-3</v>
      </c>
      <c r="E39" s="5">
        <f t="shared" si="2"/>
        <v>1.0086980157651537</v>
      </c>
      <c r="F39" s="4">
        <f>MIN(C39:$C$1077)/C39-1</f>
        <v>-2.4925895984909685E-3</v>
      </c>
    </row>
    <row r="40" spans="1:6" x14ac:dyDescent="0.45">
      <c r="A40">
        <f t="shared" si="0"/>
        <v>27</v>
      </c>
      <c r="B40" s="1">
        <v>34771</v>
      </c>
      <c r="C40" s="2">
        <v>1480.7</v>
      </c>
      <c r="D40" s="5">
        <f t="shared" si="1"/>
        <v>-2.4925895984909685E-3</v>
      </c>
      <c r="E40" s="5">
        <f t="shared" si="2"/>
        <v>0.99750741040150903</v>
      </c>
      <c r="F40" s="4">
        <f>MIN(C40:$C$1077)/C40-1</f>
        <v>0</v>
      </c>
    </row>
    <row r="41" spans="1:6" x14ac:dyDescent="0.45">
      <c r="A41">
        <f t="shared" si="0"/>
        <v>28</v>
      </c>
      <c r="B41" s="1">
        <v>34772</v>
      </c>
      <c r="C41" s="2">
        <v>1496</v>
      </c>
      <c r="D41" s="5">
        <f t="shared" si="1"/>
        <v>1.0332950631458004E-2</v>
      </c>
      <c r="E41" s="5">
        <f t="shared" si="2"/>
        <v>1.010332950631458</v>
      </c>
      <c r="F41" s="4">
        <f>MIN(C41:$C$1077)/C41-1</f>
        <v>0</v>
      </c>
    </row>
    <row r="42" spans="1:6" x14ac:dyDescent="0.45">
      <c r="A42">
        <f t="shared" si="0"/>
        <v>29</v>
      </c>
      <c r="B42" s="1">
        <v>34773</v>
      </c>
      <c r="C42" s="2">
        <v>1496.2</v>
      </c>
      <c r="D42" s="5">
        <f t="shared" si="1"/>
        <v>1.3368983957229297E-4</v>
      </c>
      <c r="E42" s="5">
        <f t="shared" si="2"/>
        <v>1.0001336898395723</v>
      </c>
      <c r="F42" s="4">
        <f>MIN(C42:$C$1077)/C42-1</f>
        <v>0</v>
      </c>
    </row>
    <row r="43" spans="1:6" x14ac:dyDescent="0.45">
      <c r="A43">
        <f t="shared" si="0"/>
        <v>30</v>
      </c>
      <c r="B43" s="1">
        <v>34774</v>
      </c>
      <c r="C43" s="2">
        <v>1514.9</v>
      </c>
      <c r="D43" s="5">
        <f t="shared" si="1"/>
        <v>1.2498329100387728E-2</v>
      </c>
      <c r="E43" s="5">
        <f t="shared" si="2"/>
        <v>1.0124983291003877</v>
      </c>
      <c r="F43" s="4">
        <f>MIN(C43:$C$1077)/C43-1</f>
        <v>-5.9409862037107519E-4</v>
      </c>
    </row>
    <row r="44" spans="1:6" x14ac:dyDescent="0.45">
      <c r="A44">
        <f t="shared" si="0"/>
        <v>31</v>
      </c>
      <c r="B44" s="1">
        <v>34775</v>
      </c>
      <c r="C44" s="2">
        <v>1514</v>
      </c>
      <c r="D44" s="5">
        <f t="shared" si="1"/>
        <v>-5.9409862037107519E-4</v>
      </c>
      <c r="E44" s="5">
        <f t="shared" si="2"/>
        <v>0.99940590137962892</v>
      </c>
      <c r="F44" s="4">
        <f>MIN(C44:$C$1077)/C44-1</f>
        <v>0</v>
      </c>
    </row>
    <row r="45" spans="1:6" x14ac:dyDescent="0.45">
      <c r="A45">
        <f t="shared" si="0"/>
        <v>32</v>
      </c>
      <c r="B45" s="1">
        <v>34778</v>
      </c>
      <c r="C45" s="2">
        <v>1527.4</v>
      </c>
      <c r="D45" s="5">
        <f t="shared" si="1"/>
        <v>8.8507265521797773E-3</v>
      </c>
      <c r="E45" s="5">
        <f t="shared" si="2"/>
        <v>1.0088507265521798</v>
      </c>
      <c r="F45" s="4">
        <f>MIN(C45:$C$1077)/C45-1</f>
        <v>0</v>
      </c>
    </row>
    <row r="46" spans="1:6" x14ac:dyDescent="0.45">
      <c r="A46">
        <f t="shared" si="0"/>
        <v>33</v>
      </c>
      <c r="B46" s="1">
        <v>34779</v>
      </c>
      <c r="C46" s="2">
        <v>1533.4</v>
      </c>
      <c r="D46" s="5">
        <f t="shared" si="1"/>
        <v>3.928244074898446E-3</v>
      </c>
      <c r="E46" s="5">
        <f t="shared" si="2"/>
        <v>1.0039282440748984</v>
      </c>
      <c r="F46" s="4">
        <f>MIN(C46:$C$1077)/C46-1</f>
        <v>-2.608582235555934E-4</v>
      </c>
    </row>
    <row r="47" spans="1:6" x14ac:dyDescent="0.45">
      <c r="A47">
        <f t="shared" si="0"/>
        <v>34</v>
      </c>
      <c r="B47" s="1">
        <v>34780</v>
      </c>
      <c r="C47" s="2">
        <v>1535.2</v>
      </c>
      <c r="D47" s="5">
        <f t="shared" si="1"/>
        <v>1.1738620059997817E-3</v>
      </c>
      <c r="E47" s="5">
        <f t="shared" si="2"/>
        <v>1.0011738620059998</v>
      </c>
      <c r="F47" s="4">
        <f>MIN(C47:$C$1077)/C47-1</f>
        <v>-1.4330380406462062E-3</v>
      </c>
    </row>
    <row r="48" spans="1:6" x14ac:dyDescent="0.45">
      <c r="A48">
        <f t="shared" si="0"/>
        <v>35</v>
      </c>
      <c r="B48" s="1">
        <v>34781</v>
      </c>
      <c r="C48" s="2">
        <v>1534.7</v>
      </c>
      <c r="D48" s="5">
        <f t="shared" si="1"/>
        <v>-3.2569046378316813E-4</v>
      </c>
      <c r="E48" s="5">
        <f t="shared" si="2"/>
        <v>0.99967430953621683</v>
      </c>
      <c r="F48" s="4">
        <f>MIN(C48:$C$1077)/C48-1</f>
        <v>-1.1077083469082094E-3</v>
      </c>
    </row>
    <row r="49" spans="1:6" x14ac:dyDescent="0.45">
      <c r="A49">
        <f t="shared" si="0"/>
        <v>36</v>
      </c>
      <c r="B49" s="1">
        <v>34782</v>
      </c>
      <c r="C49" s="2">
        <v>1541.8</v>
      </c>
      <c r="D49" s="5">
        <f t="shared" si="1"/>
        <v>4.6263113312048354E-3</v>
      </c>
      <c r="E49" s="5">
        <f t="shared" si="2"/>
        <v>1.0046263113312048</v>
      </c>
      <c r="F49" s="4">
        <f>MIN(C49:$C$1077)/C49-1</f>
        <v>-5.7076144765857428E-3</v>
      </c>
    </row>
    <row r="50" spans="1:6" x14ac:dyDescent="0.45">
      <c r="A50">
        <f t="shared" si="0"/>
        <v>37</v>
      </c>
      <c r="B50" s="1">
        <v>34785</v>
      </c>
      <c r="C50" s="2">
        <v>1540.8</v>
      </c>
      <c r="D50" s="5">
        <f t="shared" si="1"/>
        <v>-6.4859255415750106E-4</v>
      </c>
      <c r="E50" s="5">
        <f t="shared" si="2"/>
        <v>0.9993514074458425</v>
      </c>
      <c r="F50" s="4">
        <f>MIN(C50:$C$1077)/C50-1</f>
        <v>-5.0623052959500869E-3</v>
      </c>
    </row>
    <row r="51" spans="1:6" x14ac:dyDescent="0.45">
      <c r="A51">
        <f t="shared" si="0"/>
        <v>38</v>
      </c>
      <c r="B51" s="1">
        <v>34786</v>
      </c>
      <c r="C51" s="2">
        <v>1533</v>
      </c>
      <c r="D51" s="5">
        <f t="shared" si="1"/>
        <v>-5.0623052959500869E-3</v>
      </c>
      <c r="E51" s="5">
        <f t="shared" si="2"/>
        <v>0.99493769470404991</v>
      </c>
      <c r="F51" s="4">
        <f>MIN(C51:$C$1077)/C51-1</f>
        <v>0</v>
      </c>
    </row>
    <row r="52" spans="1:6" x14ac:dyDescent="0.45">
      <c r="A52">
        <f t="shared" si="0"/>
        <v>39</v>
      </c>
      <c r="B52" s="1">
        <v>34787</v>
      </c>
      <c r="C52" s="2">
        <v>1538.4</v>
      </c>
      <c r="D52" s="5">
        <f t="shared" si="1"/>
        <v>3.5225048923679392E-3</v>
      </c>
      <c r="E52" s="5">
        <f t="shared" si="2"/>
        <v>1.0035225048923679</v>
      </c>
      <c r="F52" s="4">
        <f>MIN(C52:$C$1077)/C52-1</f>
        <v>0</v>
      </c>
    </row>
    <row r="53" spans="1:6" x14ac:dyDescent="0.45">
      <c r="A53">
        <f t="shared" si="0"/>
        <v>40</v>
      </c>
      <c r="B53" s="1">
        <v>34788</v>
      </c>
      <c r="C53" s="2">
        <v>1552.5</v>
      </c>
      <c r="D53" s="5">
        <f t="shared" si="1"/>
        <v>9.1653666146644941E-3</v>
      </c>
      <c r="E53" s="5">
        <f t="shared" si="2"/>
        <v>1.0091653666146645</v>
      </c>
      <c r="F53" s="4">
        <f>MIN(C53:$C$1077)/C53-1</f>
        <v>-8.9533011272142637E-3</v>
      </c>
    </row>
    <row r="54" spans="1:6" x14ac:dyDescent="0.45">
      <c r="A54">
        <f t="shared" si="0"/>
        <v>41</v>
      </c>
      <c r="B54" s="1">
        <v>34789</v>
      </c>
      <c r="C54" s="2">
        <v>1538.6</v>
      </c>
      <c r="D54" s="5">
        <f t="shared" si="1"/>
        <v>-8.9533011272142637E-3</v>
      </c>
      <c r="E54" s="5">
        <f t="shared" si="2"/>
        <v>0.99104669887278574</v>
      </c>
      <c r="F54" s="4">
        <f>MIN(C54:$C$1077)/C54-1</f>
        <v>0</v>
      </c>
    </row>
    <row r="55" spans="1:6" x14ac:dyDescent="0.45">
      <c r="A55">
        <f t="shared" si="0"/>
        <v>42</v>
      </c>
      <c r="B55" s="1">
        <v>34792</v>
      </c>
      <c r="C55" s="2">
        <v>1540.6</v>
      </c>
      <c r="D55" s="5">
        <f t="shared" si="1"/>
        <v>1.2998830105290793E-3</v>
      </c>
      <c r="E55" s="5">
        <f t="shared" si="2"/>
        <v>1.0012998830105291</v>
      </c>
      <c r="F55" s="4">
        <f>MIN(C55:$C$1077)/C55-1</f>
        <v>0</v>
      </c>
    </row>
    <row r="56" spans="1:6" x14ac:dyDescent="0.45">
      <c r="A56">
        <f t="shared" si="0"/>
        <v>43</v>
      </c>
      <c r="B56" s="1">
        <v>34793</v>
      </c>
      <c r="C56" s="2">
        <v>1558.9</v>
      </c>
      <c r="D56" s="5">
        <f t="shared" si="1"/>
        <v>1.1878488900428419E-2</v>
      </c>
      <c r="E56" s="5">
        <f t="shared" si="2"/>
        <v>1.0118784889004284</v>
      </c>
      <c r="F56" s="4">
        <f>MIN(C56:$C$1077)/C56-1</f>
        <v>-1.7319905061261576E-3</v>
      </c>
    </row>
    <row r="57" spans="1:6" x14ac:dyDescent="0.45">
      <c r="A57">
        <f t="shared" si="0"/>
        <v>44</v>
      </c>
      <c r="B57" s="1">
        <v>34794</v>
      </c>
      <c r="C57" s="2">
        <v>1560.8</v>
      </c>
      <c r="D57" s="5">
        <f t="shared" si="1"/>
        <v>1.2188081339405965E-3</v>
      </c>
      <c r="E57" s="5">
        <f t="shared" si="2"/>
        <v>1.0012188081339406</v>
      </c>
      <c r="F57" s="4">
        <f>MIN(C57:$C$1077)/C57-1</f>
        <v>-2.9472065607379916E-3</v>
      </c>
    </row>
    <row r="58" spans="1:6" x14ac:dyDescent="0.45">
      <c r="A58">
        <f t="shared" si="0"/>
        <v>45</v>
      </c>
      <c r="B58" s="1">
        <v>34795</v>
      </c>
      <c r="C58" s="2">
        <v>1566.1</v>
      </c>
      <c r="D58" s="5">
        <f t="shared" si="1"/>
        <v>3.3956945156330409E-3</v>
      </c>
      <c r="E58" s="5">
        <f t="shared" si="2"/>
        <v>1.003395694515633</v>
      </c>
      <c r="F58" s="4">
        <f>MIN(C58:$C$1077)/C58-1</f>
        <v>-6.321435412808829E-3</v>
      </c>
    </row>
    <row r="59" spans="1:6" x14ac:dyDescent="0.45">
      <c r="A59">
        <f t="shared" si="0"/>
        <v>46</v>
      </c>
      <c r="B59" s="1">
        <v>34796</v>
      </c>
      <c r="C59" s="2">
        <v>1571.2</v>
      </c>
      <c r="D59" s="5">
        <f t="shared" si="1"/>
        <v>3.2564970308410768E-3</v>
      </c>
      <c r="E59" s="5">
        <f t="shared" si="2"/>
        <v>1.0032564970308411</v>
      </c>
      <c r="F59" s="4">
        <f>MIN(C59:$C$1077)/C59-1</f>
        <v>-9.5468431771894569E-3</v>
      </c>
    </row>
    <row r="60" spans="1:6" x14ac:dyDescent="0.45">
      <c r="A60">
        <f t="shared" si="0"/>
        <v>47</v>
      </c>
      <c r="B60" s="1">
        <v>34799</v>
      </c>
      <c r="C60" s="2">
        <v>1568</v>
      </c>
      <c r="D60" s="5">
        <f t="shared" si="1"/>
        <v>-2.0366598778004397E-3</v>
      </c>
      <c r="E60" s="5">
        <f t="shared" si="2"/>
        <v>0.99796334012219956</v>
      </c>
      <c r="F60" s="4">
        <f>MIN(C60:$C$1077)/C60-1</f>
        <v>-7.5255102040816535E-3</v>
      </c>
    </row>
    <row r="61" spans="1:6" x14ac:dyDescent="0.45">
      <c r="A61">
        <f t="shared" si="0"/>
        <v>48</v>
      </c>
      <c r="B61" s="1">
        <v>34800</v>
      </c>
      <c r="C61" s="2">
        <v>1563.2</v>
      </c>
      <c r="D61" s="5">
        <f t="shared" si="1"/>
        <v>-3.0612244897958441E-3</v>
      </c>
      <c r="E61" s="5">
        <f t="shared" si="2"/>
        <v>0.99693877551020416</v>
      </c>
      <c r="F61" s="4">
        <f>MIN(C61:$C$1077)/C61-1</f>
        <v>-4.4779938587512502E-3</v>
      </c>
    </row>
    <row r="62" spans="1:6" x14ac:dyDescent="0.45">
      <c r="A62">
        <f t="shared" si="0"/>
        <v>49</v>
      </c>
      <c r="B62" s="1">
        <v>34801</v>
      </c>
      <c r="C62" s="2">
        <v>1570.8</v>
      </c>
      <c r="D62" s="5">
        <f t="shared" si="1"/>
        <v>4.8618219037870336E-3</v>
      </c>
      <c r="E62" s="5">
        <f t="shared" si="2"/>
        <v>1.004861821903787</v>
      </c>
      <c r="F62" s="4">
        <f>MIN(C62:$C$1077)/C62-1</f>
        <v>-9.2946269416857019E-3</v>
      </c>
    </row>
    <row r="63" spans="1:6" x14ac:dyDescent="0.45">
      <c r="A63">
        <f t="shared" si="0"/>
        <v>50</v>
      </c>
      <c r="B63" s="1">
        <v>34802</v>
      </c>
      <c r="C63" s="2">
        <v>1571.4</v>
      </c>
      <c r="D63" s="5">
        <f t="shared" si="1"/>
        <v>3.8197097020642445E-4</v>
      </c>
      <c r="E63" s="5">
        <f t="shared" si="2"/>
        <v>1.0003819709702064</v>
      </c>
      <c r="F63" s="4">
        <f>MIN(C63:$C$1077)/C63-1</f>
        <v>-9.672903143693512E-3</v>
      </c>
    </row>
    <row r="64" spans="1:6" x14ac:dyDescent="0.45">
      <c r="A64">
        <f t="shared" si="0"/>
        <v>51</v>
      </c>
      <c r="B64" s="1">
        <v>34807</v>
      </c>
      <c r="C64" s="2">
        <v>1565.7</v>
      </c>
      <c r="D64" s="5">
        <f t="shared" si="1"/>
        <v>-3.6273386788850948E-3</v>
      </c>
      <c r="E64" s="5">
        <f t="shared" si="2"/>
        <v>0.99637266132111491</v>
      </c>
      <c r="F64" s="4">
        <f>MIN(C64:$C$1077)/C64-1</f>
        <v>-6.0675736092482557E-3</v>
      </c>
    </row>
    <row r="65" spans="1:6" x14ac:dyDescent="0.45">
      <c r="A65">
        <f t="shared" ref="A65:A128" si="3">A64+1</f>
        <v>52</v>
      </c>
      <c r="B65" s="1">
        <v>34808</v>
      </c>
      <c r="C65" s="2">
        <v>1556.2</v>
      </c>
      <c r="D65" s="5">
        <f t="shared" ref="D65:D128" si="4">C65/C64-1</f>
        <v>-6.0675736092482557E-3</v>
      </c>
      <c r="E65" s="5">
        <f t="shared" ref="E65:E128" si="5">D65+1</f>
        <v>0.99393242639075174</v>
      </c>
      <c r="F65" s="4">
        <f>MIN(C65:$C$1077)/C65-1</f>
        <v>0</v>
      </c>
    </row>
    <row r="66" spans="1:6" x14ac:dyDescent="0.45">
      <c r="A66">
        <f t="shared" si="3"/>
        <v>53</v>
      </c>
      <c r="B66" s="1">
        <v>34809</v>
      </c>
      <c r="C66" s="2">
        <v>1558.5</v>
      </c>
      <c r="D66" s="5">
        <f t="shared" si="4"/>
        <v>1.4779591312170659E-3</v>
      </c>
      <c r="E66" s="5">
        <f t="shared" si="5"/>
        <v>1.0014779591312171</v>
      </c>
      <c r="F66" s="4">
        <f>MIN(C66:$C$1077)/C66-1</f>
        <v>0</v>
      </c>
    </row>
    <row r="67" spans="1:6" x14ac:dyDescent="0.45">
      <c r="A67">
        <f t="shared" si="3"/>
        <v>54</v>
      </c>
      <c r="B67" s="1">
        <v>34810</v>
      </c>
      <c r="C67" s="2">
        <v>1569.2</v>
      </c>
      <c r="D67" s="5">
        <f t="shared" si="4"/>
        <v>6.8655758742379724E-3</v>
      </c>
      <c r="E67" s="5">
        <f t="shared" si="5"/>
        <v>1.006865575874238</v>
      </c>
      <c r="F67" s="4">
        <f>MIN(C67:$C$1077)/C67-1</f>
        <v>0</v>
      </c>
    </row>
    <row r="68" spans="1:6" x14ac:dyDescent="0.45">
      <c r="A68">
        <f t="shared" si="3"/>
        <v>55</v>
      </c>
      <c r="B68" s="1">
        <v>34813</v>
      </c>
      <c r="C68" s="2">
        <v>1571.8</v>
      </c>
      <c r="D68" s="5">
        <f t="shared" si="4"/>
        <v>1.6568952332398634E-3</v>
      </c>
      <c r="E68" s="5">
        <f t="shared" si="5"/>
        <v>1.0016568952332399</v>
      </c>
      <c r="F68" s="4">
        <f>MIN(C68:$C$1077)/C68-1</f>
        <v>0</v>
      </c>
    </row>
    <row r="69" spans="1:6" x14ac:dyDescent="0.45">
      <c r="A69">
        <f t="shared" si="3"/>
        <v>56</v>
      </c>
      <c r="B69" s="1">
        <v>34814</v>
      </c>
      <c r="C69" s="2">
        <v>1575.5</v>
      </c>
      <c r="D69" s="5">
        <f t="shared" si="4"/>
        <v>2.3539890571320221E-3</v>
      </c>
      <c r="E69" s="5">
        <f t="shared" si="5"/>
        <v>1.002353989057132</v>
      </c>
      <c r="F69" s="4">
        <f>MIN(C69:$C$1077)/C69-1</f>
        <v>0</v>
      </c>
    </row>
    <row r="70" spans="1:6" x14ac:dyDescent="0.45">
      <c r="A70">
        <f t="shared" si="3"/>
        <v>57</v>
      </c>
      <c r="B70" s="1">
        <v>34815</v>
      </c>
      <c r="C70" s="2">
        <v>1580.4</v>
      </c>
      <c r="D70" s="5">
        <f t="shared" si="4"/>
        <v>3.1101237702317874E-3</v>
      </c>
      <c r="E70" s="5">
        <f t="shared" si="5"/>
        <v>1.0031101237702318</v>
      </c>
      <c r="F70" s="4">
        <f>MIN(C70:$C$1077)/C70-1</f>
        <v>-1.2655024044545549E-3</v>
      </c>
    </row>
    <row r="71" spans="1:6" x14ac:dyDescent="0.45">
      <c r="A71">
        <f t="shared" si="3"/>
        <v>58</v>
      </c>
      <c r="B71" s="1">
        <v>34816</v>
      </c>
      <c r="C71" s="2">
        <v>1578.4</v>
      </c>
      <c r="D71" s="5">
        <f t="shared" si="4"/>
        <v>-1.2655024044545549E-3</v>
      </c>
      <c r="E71" s="5">
        <f t="shared" si="5"/>
        <v>0.99873449759554545</v>
      </c>
      <c r="F71" s="4">
        <f>MIN(C71:$C$1077)/C71-1</f>
        <v>0</v>
      </c>
    </row>
    <row r="72" spans="1:6" x14ac:dyDescent="0.45">
      <c r="A72">
        <f t="shared" si="3"/>
        <v>59</v>
      </c>
      <c r="B72" s="1">
        <v>34817</v>
      </c>
      <c r="C72" s="2">
        <v>1578.7</v>
      </c>
      <c r="D72" s="5">
        <f t="shared" si="4"/>
        <v>1.900658895084284E-4</v>
      </c>
      <c r="E72" s="5">
        <f t="shared" si="5"/>
        <v>1.0001900658895084</v>
      </c>
      <c r="F72" s="4">
        <f>MIN(C72:$C$1077)/C72-1</f>
        <v>0</v>
      </c>
    </row>
    <row r="73" spans="1:6" x14ac:dyDescent="0.45">
      <c r="A73">
        <f t="shared" si="3"/>
        <v>60</v>
      </c>
      <c r="B73" s="1">
        <v>34820</v>
      </c>
      <c r="C73" s="2">
        <v>1580.3</v>
      </c>
      <c r="D73" s="5">
        <f t="shared" si="4"/>
        <v>1.013492113764336E-3</v>
      </c>
      <c r="E73" s="5">
        <f t="shared" si="5"/>
        <v>1.0010134921137643</v>
      </c>
      <c r="F73" s="4">
        <f>MIN(C73:$C$1077)/C73-1</f>
        <v>0</v>
      </c>
    </row>
    <row r="74" spans="1:6" x14ac:dyDescent="0.45">
      <c r="A74">
        <f t="shared" si="3"/>
        <v>61</v>
      </c>
      <c r="B74" s="1">
        <v>34821</v>
      </c>
      <c r="C74" s="2">
        <v>1591.9</v>
      </c>
      <c r="D74" s="5">
        <f t="shared" si="4"/>
        <v>7.3403784091627955E-3</v>
      </c>
      <c r="E74" s="5">
        <f t="shared" si="5"/>
        <v>1.0073403784091628</v>
      </c>
      <c r="F74" s="4">
        <f>MIN(C74:$C$1077)/C74-1</f>
        <v>0</v>
      </c>
    </row>
    <row r="75" spans="1:6" x14ac:dyDescent="0.45">
      <c r="A75">
        <f t="shared" si="3"/>
        <v>62</v>
      </c>
      <c r="B75" s="1">
        <v>34822</v>
      </c>
      <c r="C75" s="2">
        <v>1598.1</v>
      </c>
      <c r="D75" s="5">
        <f t="shared" si="4"/>
        <v>3.8947170048369006E-3</v>
      </c>
      <c r="E75" s="5">
        <f t="shared" si="5"/>
        <v>1.0038947170048369</v>
      </c>
      <c r="F75" s="4">
        <f>MIN(C75:$C$1077)/C75-1</f>
        <v>-1.5017833677490877E-3</v>
      </c>
    </row>
    <row r="76" spans="1:6" x14ac:dyDescent="0.45">
      <c r="A76">
        <f t="shared" si="3"/>
        <v>63</v>
      </c>
      <c r="B76" s="1">
        <v>34823</v>
      </c>
      <c r="C76" s="2">
        <v>1600.4</v>
      </c>
      <c r="D76" s="5">
        <f t="shared" si="4"/>
        <v>1.4392090607597829E-3</v>
      </c>
      <c r="E76" s="5">
        <f t="shared" si="5"/>
        <v>1.0014392090607598</v>
      </c>
      <c r="F76" s="4">
        <f>MIN(C76:$C$1077)/C76-1</f>
        <v>-2.9367658085478476E-3</v>
      </c>
    </row>
    <row r="77" spans="1:6" x14ac:dyDescent="0.45">
      <c r="A77">
        <f t="shared" si="3"/>
        <v>64</v>
      </c>
      <c r="B77" s="1">
        <v>34824</v>
      </c>
      <c r="C77" s="2">
        <v>1595.7</v>
      </c>
      <c r="D77" s="5">
        <f t="shared" si="4"/>
        <v>-2.9367658085478476E-3</v>
      </c>
      <c r="E77" s="5">
        <f t="shared" si="5"/>
        <v>0.99706323419145215</v>
      </c>
      <c r="F77" s="4">
        <f>MIN(C77:$C$1077)/C77-1</f>
        <v>0</v>
      </c>
    </row>
    <row r="78" spans="1:6" x14ac:dyDescent="0.45">
      <c r="A78">
        <f t="shared" si="3"/>
        <v>65</v>
      </c>
      <c r="B78" s="1">
        <v>34828</v>
      </c>
      <c r="C78" s="2">
        <v>1600.3</v>
      </c>
      <c r="D78" s="5">
        <f t="shared" si="4"/>
        <v>2.8827473835932871E-3</v>
      </c>
      <c r="E78" s="5">
        <f t="shared" si="5"/>
        <v>1.0028827473835933</v>
      </c>
      <c r="F78" s="4">
        <f>MIN(C78:$C$1077)/C78-1</f>
        <v>0</v>
      </c>
    </row>
    <row r="79" spans="1:6" x14ac:dyDescent="0.45">
      <c r="A79">
        <f t="shared" si="3"/>
        <v>66</v>
      </c>
      <c r="B79" s="1">
        <v>34829</v>
      </c>
      <c r="C79" s="2">
        <v>1613.4</v>
      </c>
      <c r="D79" s="5">
        <f t="shared" si="4"/>
        <v>8.1859651315379089E-3</v>
      </c>
      <c r="E79" s="5">
        <f t="shared" si="5"/>
        <v>1.0081859651315379</v>
      </c>
      <c r="F79" s="4">
        <f>MIN(C79:$C$1077)/C79-1</f>
        <v>-4.7105491508616648E-3</v>
      </c>
    </row>
    <row r="80" spans="1:6" x14ac:dyDescent="0.45">
      <c r="A80">
        <f t="shared" si="3"/>
        <v>67</v>
      </c>
      <c r="B80" s="1">
        <v>34830</v>
      </c>
      <c r="C80" s="2">
        <v>1625.6</v>
      </c>
      <c r="D80" s="5">
        <f t="shared" si="4"/>
        <v>7.5616710053303393E-3</v>
      </c>
      <c r="E80" s="5">
        <f t="shared" si="5"/>
        <v>1.0075616710053303</v>
      </c>
      <c r="F80" s="4">
        <f>MIN(C80:$C$1077)/C80-1</f>
        <v>-1.2180118110236227E-2</v>
      </c>
    </row>
    <row r="81" spans="1:6" x14ac:dyDescent="0.45">
      <c r="A81">
        <f t="shared" si="3"/>
        <v>68</v>
      </c>
      <c r="B81" s="1">
        <v>34831</v>
      </c>
      <c r="C81" s="2">
        <v>1624</v>
      </c>
      <c r="D81" s="5">
        <f t="shared" si="4"/>
        <v>-9.8425196850393526E-4</v>
      </c>
      <c r="E81" s="5">
        <f t="shared" si="5"/>
        <v>0.99901574803149606</v>
      </c>
      <c r="F81" s="4">
        <f>MIN(C81:$C$1077)/C81-1</f>
        <v>-1.1206896551724133E-2</v>
      </c>
    </row>
    <row r="82" spans="1:6" x14ac:dyDescent="0.45">
      <c r="A82">
        <f t="shared" si="3"/>
        <v>69</v>
      </c>
      <c r="B82" s="1">
        <v>34834</v>
      </c>
      <c r="C82" s="2">
        <v>1625.2</v>
      </c>
      <c r="D82" s="5">
        <f t="shared" si="4"/>
        <v>7.3891625615774004E-4</v>
      </c>
      <c r="E82" s="5">
        <f t="shared" si="5"/>
        <v>1.0007389162561577</v>
      </c>
      <c r="F82" s="4">
        <f>MIN(C82:$C$1077)/C82-1</f>
        <v>-1.1936992370169874E-2</v>
      </c>
    </row>
    <row r="83" spans="1:6" x14ac:dyDescent="0.45">
      <c r="A83">
        <f t="shared" si="3"/>
        <v>70</v>
      </c>
      <c r="B83" s="1">
        <v>34835</v>
      </c>
      <c r="C83" s="2">
        <v>1621.2</v>
      </c>
      <c r="D83" s="5">
        <f t="shared" si="4"/>
        <v>-2.4612355402412467E-3</v>
      </c>
      <c r="E83" s="5">
        <f t="shared" si="5"/>
        <v>0.99753876445975875</v>
      </c>
      <c r="F83" s="4">
        <f>MIN(C83:$C$1077)/C83-1</f>
        <v>-9.4991364421417313E-3</v>
      </c>
    </row>
    <row r="84" spans="1:6" x14ac:dyDescent="0.45">
      <c r="A84">
        <f t="shared" si="3"/>
        <v>71</v>
      </c>
      <c r="B84" s="1">
        <v>34836</v>
      </c>
      <c r="C84" s="2">
        <v>1620.8</v>
      </c>
      <c r="D84" s="5">
        <f t="shared" si="4"/>
        <v>-2.4673081667903052E-4</v>
      </c>
      <c r="E84" s="5">
        <f t="shared" si="5"/>
        <v>0.99975326918332097</v>
      </c>
      <c r="F84" s="4">
        <f>MIN(C84:$C$1077)/C84-1</f>
        <v>-9.2546890424481942E-3</v>
      </c>
    </row>
    <row r="85" spans="1:6" x14ac:dyDescent="0.45">
      <c r="A85">
        <f t="shared" si="3"/>
        <v>72</v>
      </c>
      <c r="B85" s="1">
        <v>34837</v>
      </c>
      <c r="C85" s="2">
        <v>1617</v>
      </c>
      <c r="D85" s="5">
        <f t="shared" si="4"/>
        <v>-2.344521224086793E-3</v>
      </c>
      <c r="E85" s="5">
        <f t="shared" si="5"/>
        <v>0.99765547877591321</v>
      </c>
      <c r="F85" s="4">
        <f>MIN(C85:$C$1077)/C85-1</f>
        <v>-6.9264069264070027E-3</v>
      </c>
    </row>
    <row r="86" spans="1:6" x14ac:dyDescent="0.45">
      <c r="A86">
        <f t="shared" si="3"/>
        <v>73</v>
      </c>
      <c r="B86" s="1">
        <v>34838</v>
      </c>
      <c r="C86" s="2">
        <v>1605.8</v>
      </c>
      <c r="D86" s="5">
        <f t="shared" si="4"/>
        <v>-6.9264069264070027E-3</v>
      </c>
      <c r="E86" s="5">
        <f t="shared" si="5"/>
        <v>0.993073593073593</v>
      </c>
      <c r="F86" s="4">
        <f>MIN(C86:$C$1077)/C86-1</f>
        <v>0</v>
      </c>
    </row>
    <row r="87" spans="1:6" x14ac:dyDescent="0.45">
      <c r="A87">
        <f t="shared" si="3"/>
        <v>74</v>
      </c>
      <c r="B87" s="1">
        <v>34841</v>
      </c>
      <c r="C87" s="2">
        <v>1614.9</v>
      </c>
      <c r="D87" s="5">
        <f t="shared" si="4"/>
        <v>5.6669572798606627E-3</v>
      </c>
      <c r="E87" s="5">
        <f t="shared" si="5"/>
        <v>1.0056669572798607</v>
      </c>
      <c r="F87" s="4">
        <f>MIN(C87:$C$1077)/C87-1</f>
        <v>-1.8577001671929994E-3</v>
      </c>
    </row>
    <row r="88" spans="1:6" x14ac:dyDescent="0.45">
      <c r="A88">
        <f t="shared" si="3"/>
        <v>75</v>
      </c>
      <c r="B88" s="1">
        <v>34842</v>
      </c>
      <c r="C88" s="2">
        <v>1617.7</v>
      </c>
      <c r="D88" s="5">
        <f t="shared" si="4"/>
        <v>1.7338534893800439E-3</v>
      </c>
      <c r="E88" s="5">
        <f t="shared" si="5"/>
        <v>1.00173385348938</v>
      </c>
      <c r="F88" s="4">
        <f>MIN(C88:$C$1077)/C88-1</f>
        <v>-3.5853372071459333E-3</v>
      </c>
    </row>
    <row r="89" spans="1:6" x14ac:dyDescent="0.45">
      <c r="A89">
        <f t="shared" si="3"/>
        <v>76</v>
      </c>
      <c r="B89" s="1">
        <v>34843</v>
      </c>
      <c r="C89" s="2">
        <v>1632.2</v>
      </c>
      <c r="D89" s="5">
        <f t="shared" si="4"/>
        <v>8.9633430178648332E-3</v>
      </c>
      <c r="E89" s="5">
        <f t="shared" si="5"/>
        <v>1.0089633430178648</v>
      </c>
      <c r="F89" s="4">
        <f>MIN(C89:$C$1077)/C89-1</f>
        <v>-1.2437201323367231E-2</v>
      </c>
    </row>
    <row r="90" spans="1:6" x14ac:dyDescent="0.45">
      <c r="A90">
        <f t="shared" si="3"/>
        <v>77</v>
      </c>
      <c r="B90" s="1">
        <v>34844</v>
      </c>
      <c r="C90" s="2">
        <v>1635.3</v>
      </c>
      <c r="D90" s="5">
        <f t="shared" si="4"/>
        <v>1.8992770493810873E-3</v>
      </c>
      <c r="E90" s="5">
        <f t="shared" si="5"/>
        <v>1.0018992770493811</v>
      </c>
      <c r="F90" s="4">
        <f>MIN(C90:$C$1077)/C90-1</f>
        <v>-1.4309301045679623E-2</v>
      </c>
    </row>
    <row r="91" spans="1:6" x14ac:dyDescent="0.45">
      <c r="A91">
        <f t="shared" si="3"/>
        <v>78</v>
      </c>
      <c r="B91" s="1">
        <v>34845</v>
      </c>
      <c r="C91" s="2">
        <v>1628.3</v>
      </c>
      <c r="D91" s="5">
        <f t="shared" si="4"/>
        <v>-4.280560141869949E-3</v>
      </c>
      <c r="E91" s="5">
        <f t="shared" si="5"/>
        <v>0.99571943985813005</v>
      </c>
      <c r="F91" s="4">
        <f>MIN(C91:$C$1077)/C91-1</f>
        <v>-1.0071854080943243E-2</v>
      </c>
    </row>
    <row r="92" spans="1:6" x14ac:dyDescent="0.45">
      <c r="A92">
        <f t="shared" si="3"/>
        <v>79</v>
      </c>
      <c r="B92" s="1">
        <v>34849</v>
      </c>
      <c r="C92" s="2">
        <v>1627.9</v>
      </c>
      <c r="D92" s="5">
        <f t="shared" si="4"/>
        <v>-2.4565497758388677E-4</v>
      </c>
      <c r="E92" s="5">
        <f t="shared" si="5"/>
        <v>0.99975434502241611</v>
      </c>
      <c r="F92" s="4">
        <f>MIN(C92:$C$1077)/C92-1</f>
        <v>-9.8286135512009043E-3</v>
      </c>
    </row>
    <row r="93" spans="1:6" x14ac:dyDescent="0.45">
      <c r="A93">
        <f t="shared" si="3"/>
        <v>80</v>
      </c>
      <c r="B93" s="1">
        <v>34850</v>
      </c>
      <c r="C93" s="2">
        <v>1632.6</v>
      </c>
      <c r="D93" s="5">
        <f t="shared" si="4"/>
        <v>2.8871552306650727E-3</v>
      </c>
      <c r="E93" s="5">
        <f t="shared" si="5"/>
        <v>1.0028871552306651</v>
      </c>
      <c r="F93" s="4">
        <f>MIN(C93:$C$1077)/C93-1</f>
        <v>-1.2679162072767203E-2</v>
      </c>
    </row>
    <row r="94" spans="1:6" x14ac:dyDescent="0.45">
      <c r="A94">
        <f t="shared" si="3"/>
        <v>81</v>
      </c>
      <c r="B94" s="1">
        <v>34851</v>
      </c>
      <c r="C94" s="2">
        <v>1642.3</v>
      </c>
      <c r="D94" s="5">
        <f t="shared" si="4"/>
        <v>5.9414430969007004E-3</v>
      </c>
      <c r="E94" s="5">
        <f t="shared" si="5"/>
        <v>1.0059414430969007</v>
      </c>
      <c r="F94" s="4">
        <f>MIN(C94:$C$1077)/C94-1</f>
        <v>-1.8510625342507359E-2</v>
      </c>
    </row>
    <row r="95" spans="1:6" x14ac:dyDescent="0.45">
      <c r="A95">
        <f t="shared" si="3"/>
        <v>82</v>
      </c>
      <c r="B95" s="1">
        <v>34852</v>
      </c>
      <c r="C95" s="2">
        <v>1643.9</v>
      </c>
      <c r="D95" s="5">
        <f t="shared" si="4"/>
        <v>9.7424343907936972E-4</v>
      </c>
      <c r="E95" s="5">
        <f t="shared" si="5"/>
        <v>1.0009742434390794</v>
      </c>
      <c r="F95" s="4">
        <f>MIN(C95:$C$1077)/C95-1</f>
        <v>-1.9465904252083499E-2</v>
      </c>
    </row>
    <row r="96" spans="1:6" x14ac:dyDescent="0.45">
      <c r="A96">
        <f t="shared" si="3"/>
        <v>83</v>
      </c>
      <c r="B96" s="1">
        <v>34855</v>
      </c>
      <c r="C96" s="2">
        <v>1656.5</v>
      </c>
      <c r="D96" s="5">
        <f t="shared" si="4"/>
        <v>7.6646997992577681E-3</v>
      </c>
      <c r="E96" s="5">
        <f t="shared" si="5"/>
        <v>1.0076646997992578</v>
      </c>
      <c r="F96" s="4">
        <f>MIN(C96:$C$1077)/C96-1</f>
        <v>-2.6924237850890376E-2</v>
      </c>
    </row>
    <row r="97" spans="1:6" x14ac:dyDescent="0.45">
      <c r="A97">
        <f t="shared" si="3"/>
        <v>84</v>
      </c>
      <c r="B97" s="1">
        <v>34856</v>
      </c>
      <c r="C97" s="2">
        <v>1658.7</v>
      </c>
      <c r="D97" s="5">
        <f t="shared" si="4"/>
        <v>1.3281014186539153E-3</v>
      </c>
      <c r="E97" s="5">
        <f t="shared" si="5"/>
        <v>1.0013281014186539</v>
      </c>
      <c r="F97" s="4">
        <f>MIN(C97:$C$1077)/C97-1</f>
        <v>-2.8214867064568661E-2</v>
      </c>
    </row>
    <row r="98" spans="1:6" x14ac:dyDescent="0.45">
      <c r="A98">
        <f t="shared" si="3"/>
        <v>85</v>
      </c>
      <c r="B98" s="1">
        <v>34857</v>
      </c>
      <c r="C98" s="2">
        <v>1654.8</v>
      </c>
      <c r="D98" s="5">
        <f t="shared" si="4"/>
        <v>-2.3512389220474716E-3</v>
      </c>
      <c r="E98" s="5">
        <f t="shared" si="5"/>
        <v>0.99764876107795253</v>
      </c>
      <c r="F98" s="4">
        <f>MIN(C98:$C$1077)/C98-1</f>
        <v>-2.5924583031181947E-2</v>
      </c>
    </row>
    <row r="99" spans="1:6" x14ac:dyDescent="0.45">
      <c r="A99">
        <f t="shared" si="3"/>
        <v>86</v>
      </c>
      <c r="B99" s="1">
        <v>34858</v>
      </c>
      <c r="C99" s="2">
        <v>1658.5</v>
      </c>
      <c r="D99" s="5">
        <f t="shared" si="4"/>
        <v>2.235919748610149E-3</v>
      </c>
      <c r="E99" s="5">
        <f t="shared" si="5"/>
        <v>1.0022359197486101</v>
      </c>
      <c r="F99" s="4">
        <f>MIN(C99:$C$1077)/C99-1</f>
        <v>-2.8097678625263689E-2</v>
      </c>
    </row>
    <row r="100" spans="1:6" x14ac:dyDescent="0.45">
      <c r="A100">
        <f t="shared" si="3"/>
        <v>87</v>
      </c>
      <c r="B100" s="1">
        <v>34859</v>
      </c>
      <c r="C100" s="2">
        <v>1641.3</v>
      </c>
      <c r="D100" s="5">
        <f t="shared" si="4"/>
        <v>-1.0370817003316324E-2</v>
      </c>
      <c r="E100" s="5">
        <f t="shared" si="5"/>
        <v>0.98962918299668368</v>
      </c>
      <c r="F100" s="4">
        <f>MIN(C100:$C$1077)/C100-1</f>
        <v>-1.7912630232132964E-2</v>
      </c>
    </row>
    <row r="101" spans="1:6" x14ac:dyDescent="0.45">
      <c r="A101">
        <f t="shared" si="3"/>
        <v>88</v>
      </c>
      <c r="B101" s="1">
        <v>34862</v>
      </c>
      <c r="C101" s="2">
        <v>1641.7</v>
      </c>
      <c r="D101" s="5">
        <f t="shared" si="4"/>
        <v>2.4370925485905914E-4</v>
      </c>
      <c r="E101" s="5">
        <f t="shared" si="5"/>
        <v>1.0002437092548591</v>
      </c>
      <c r="F101" s="4">
        <f>MIN(C101:$C$1077)/C101-1</f>
        <v>-1.8151915697143139E-2</v>
      </c>
    </row>
    <row r="102" spans="1:6" x14ac:dyDescent="0.45">
      <c r="A102">
        <f t="shared" si="3"/>
        <v>89</v>
      </c>
      <c r="B102" s="1">
        <v>34863</v>
      </c>
      <c r="C102" s="2">
        <v>1642.5</v>
      </c>
      <c r="D102" s="5">
        <f t="shared" si="4"/>
        <v>4.8729975025874062E-4</v>
      </c>
      <c r="E102" s="5">
        <f t="shared" si="5"/>
        <v>1.0004872997502587</v>
      </c>
      <c r="F102" s="4">
        <f>MIN(C102:$C$1077)/C102-1</f>
        <v>-1.8630136986301338E-2</v>
      </c>
    </row>
    <row r="103" spans="1:6" x14ac:dyDescent="0.45">
      <c r="A103">
        <f t="shared" si="3"/>
        <v>90</v>
      </c>
      <c r="B103" s="1">
        <v>34864</v>
      </c>
      <c r="C103" s="2">
        <v>1639.2</v>
      </c>
      <c r="D103" s="5">
        <f t="shared" si="4"/>
        <v>-2.0091324200912641E-3</v>
      </c>
      <c r="E103" s="5">
        <f t="shared" si="5"/>
        <v>0.99799086757990874</v>
      </c>
      <c r="F103" s="4">
        <f>MIN(C103:$C$1077)/C103-1</f>
        <v>-1.6654465592972123E-2</v>
      </c>
    </row>
    <row r="104" spans="1:6" x14ac:dyDescent="0.45">
      <c r="A104">
        <f t="shared" si="3"/>
        <v>91</v>
      </c>
      <c r="B104" s="1">
        <v>34865</v>
      </c>
      <c r="C104" s="2">
        <v>1650.7</v>
      </c>
      <c r="D104" s="5">
        <f t="shared" si="4"/>
        <v>7.0156173743289862E-3</v>
      </c>
      <c r="E104" s="5">
        <f t="shared" si="5"/>
        <v>1.007015617374329</v>
      </c>
      <c r="F104" s="4">
        <f>MIN(C104:$C$1077)/C104-1</f>
        <v>-2.3505179620766925E-2</v>
      </c>
    </row>
    <row r="105" spans="1:6" x14ac:dyDescent="0.45">
      <c r="A105">
        <f t="shared" si="3"/>
        <v>92</v>
      </c>
      <c r="B105" s="1">
        <v>34866</v>
      </c>
      <c r="C105" s="2">
        <v>1649</v>
      </c>
      <c r="D105" s="5">
        <f t="shared" si="4"/>
        <v>-1.029866117404743E-3</v>
      </c>
      <c r="E105" s="5">
        <f t="shared" si="5"/>
        <v>0.99897013388259526</v>
      </c>
      <c r="F105" s="4">
        <f>MIN(C105:$C$1077)/C105-1</f>
        <v>-2.2498483929654256E-2</v>
      </c>
    </row>
    <row r="106" spans="1:6" x14ac:dyDescent="0.45">
      <c r="A106">
        <f t="shared" si="3"/>
        <v>93</v>
      </c>
      <c r="B106" s="1">
        <v>34869</v>
      </c>
      <c r="C106" s="2">
        <v>1654.2</v>
      </c>
      <c r="D106" s="5">
        <f t="shared" si="4"/>
        <v>3.1534263189811895E-3</v>
      </c>
      <c r="E106" s="5">
        <f t="shared" si="5"/>
        <v>1.0031534263189812</v>
      </c>
      <c r="F106" s="4">
        <f>MIN(C106:$C$1077)/C106-1</f>
        <v>-2.5571273122959703E-2</v>
      </c>
    </row>
    <row r="107" spans="1:6" x14ac:dyDescent="0.45">
      <c r="A107">
        <f t="shared" si="3"/>
        <v>94</v>
      </c>
      <c r="B107" s="1">
        <v>34870</v>
      </c>
      <c r="C107" s="2">
        <v>1652.7</v>
      </c>
      <c r="D107" s="5">
        <f t="shared" si="4"/>
        <v>-9.067827348567814E-4</v>
      </c>
      <c r="E107" s="5">
        <f t="shared" si="5"/>
        <v>0.99909321726514322</v>
      </c>
      <c r="F107" s="4">
        <f>MIN(C107:$C$1077)/C107-1</f>
        <v>-2.4686876021056459E-2</v>
      </c>
    </row>
    <row r="108" spans="1:6" x14ac:dyDescent="0.45">
      <c r="A108">
        <f t="shared" si="3"/>
        <v>95</v>
      </c>
      <c r="B108" s="1">
        <v>34871</v>
      </c>
      <c r="C108" s="2">
        <v>1652.2</v>
      </c>
      <c r="D108" s="5">
        <f t="shared" si="4"/>
        <v>-3.0253524535606147E-4</v>
      </c>
      <c r="E108" s="5">
        <f t="shared" si="5"/>
        <v>0.99969746475464394</v>
      </c>
      <c r="F108" s="4">
        <f>MIN(C108:$C$1077)/C108-1</f>
        <v>-2.4391720130734762E-2</v>
      </c>
    </row>
    <row r="109" spans="1:6" x14ac:dyDescent="0.45">
      <c r="A109">
        <f t="shared" si="3"/>
        <v>96</v>
      </c>
      <c r="B109" s="1">
        <v>34872</v>
      </c>
      <c r="C109" s="2">
        <v>1663.6</v>
      </c>
      <c r="D109" s="5">
        <f t="shared" si="4"/>
        <v>6.8998910543516256E-3</v>
      </c>
      <c r="E109" s="5">
        <f t="shared" si="5"/>
        <v>1.0068998910543516</v>
      </c>
      <c r="F109" s="4">
        <f>MIN(C109:$C$1077)/C109-1</f>
        <v>-3.1077182014907279E-2</v>
      </c>
    </row>
    <row r="110" spans="1:6" x14ac:dyDescent="0.45">
      <c r="A110">
        <f t="shared" si="3"/>
        <v>97</v>
      </c>
      <c r="B110" s="1">
        <v>34873</v>
      </c>
      <c r="C110" s="2">
        <v>1653.9</v>
      </c>
      <c r="D110" s="5">
        <f t="shared" si="4"/>
        <v>-5.8307285405144738E-3</v>
      </c>
      <c r="E110" s="5">
        <f t="shared" si="5"/>
        <v>0.99416927145948553</v>
      </c>
      <c r="F110" s="4">
        <f>MIN(C110:$C$1077)/C110-1</f>
        <v>-2.5394522038817313E-2</v>
      </c>
    </row>
    <row r="111" spans="1:6" x14ac:dyDescent="0.45">
      <c r="A111">
        <f t="shared" si="3"/>
        <v>98</v>
      </c>
      <c r="B111" s="1">
        <v>34876</v>
      </c>
      <c r="C111" s="2">
        <v>1625.3</v>
      </c>
      <c r="D111" s="5">
        <f t="shared" si="4"/>
        <v>-1.7292460245480479E-2</v>
      </c>
      <c r="E111" s="5">
        <f t="shared" si="5"/>
        <v>0.98270753975451952</v>
      </c>
      <c r="F111" s="4">
        <f>MIN(C111:$C$1077)/C111-1</f>
        <v>-8.244631760290333E-3</v>
      </c>
    </row>
    <row r="112" spans="1:6" x14ac:dyDescent="0.45">
      <c r="A112">
        <f t="shared" si="3"/>
        <v>99</v>
      </c>
      <c r="B112" s="1">
        <v>34877</v>
      </c>
      <c r="C112" s="2">
        <v>1625.4</v>
      </c>
      <c r="D112" s="5">
        <f t="shared" si="4"/>
        <v>6.1527102688918589E-5</v>
      </c>
      <c r="E112" s="5">
        <f t="shared" si="5"/>
        <v>1.0000615271026889</v>
      </c>
      <c r="F112" s="4">
        <f>MIN(C112:$C$1077)/C112-1</f>
        <v>-8.3056478405315604E-3</v>
      </c>
    </row>
    <row r="113" spans="1:6" x14ac:dyDescent="0.45">
      <c r="A113">
        <f t="shared" si="3"/>
        <v>100</v>
      </c>
      <c r="B113" s="1">
        <v>34878</v>
      </c>
      <c r="C113" s="2">
        <v>1611.9</v>
      </c>
      <c r="D113" s="5">
        <f t="shared" si="4"/>
        <v>-8.3056478405315604E-3</v>
      </c>
      <c r="E113" s="5">
        <f t="shared" si="5"/>
        <v>0.99169435215946844</v>
      </c>
      <c r="F113" s="4">
        <f>MIN(C113:$C$1077)/C113-1</f>
        <v>0</v>
      </c>
    </row>
    <row r="114" spans="1:6" x14ac:dyDescent="0.45">
      <c r="A114">
        <f t="shared" si="3"/>
        <v>101</v>
      </c>
      <c r="B114" s="1">
        <v>34879</v>
      </c>
      <c r="C114" s="2">
        <v>1616.2</v>
      </c>
      <c r="D114" s="5">
        <f t="shared" si="4"/>
        <v>2.6676592840746416E-3</v>
      </c>
      <c r="E114" s="5">
        <f t="shared" si="5"/>
        <v>1.0026676592840746</v>
      </c>
      <c r="F114" s="4">
        <f>MIN(C114:$C$1077)/C114-1</f>
        <v>0</v>
      </c>
    </row>
    <row r="115" spans="1:6" x14ac:dyDescent="0.45">
      <c r="A115">
        <f t="shared" si="3"/>
        <v>102</v>
      </c>
      <c r="B115" s="1">
        <v>34880</v>
      </c>
      <c r="C115" s="2">
        <v>1623.5</v>
      </c>
      <c r="D115" s="5">
        <f t="shared" si="4"/>
        <v>4.5167677267665685E-3</v>
      </c>
      <c r="E115" s="5">
        <f t="shared" si="5"/>
        <v>1.0045167677267666</v>
      </c>
      <c r="F115" s="4">
        <f>MIN(C115:$C$1077)/C115-1</f>
        <v>0</v>
      </c>
    </row>
    <row r="116" spans="1:6" x14ac:dyDescent="0.45">
      <c r="A116">
        <f t="shared" si="3"/>
        <v>103</v>
      </c>
      <c r="B116" s="1">
        <v>34883</v>
      </c>
      <c r="C116" s="2">
        <v>1627.3</v>
      </c>
      <c r="D116" s="5">
        <f t="shared" si="4"/>
        <v>2.3406221127193483E-3</v>
      </c>
      <c r="E116" s="5">
        <f t="shared" si="5"/>
        <v>1.0023406221127193</v>
      </c>
      <c r="F116" s="4">
        <f>MIN(C116:$C$1077)/C116-1</f>
        <v>0</v>
      </c>
    </row>
    <row r="117" spans="1:6" x14ac:dyDescent="0.45">
      <c r="A117">
        <f t="shared" si="3"/>
        <v>104</v>
      </c>
      <c r="B117" s="1">
        <v>34884</v>
      </c>
      <c r="C117" s="2">
        <v>1638.4</v>
      </c>
      <c r="D117" s="5">
        <f t="shared" si="4"/>
        <v>6.821114729920863E-3</v>
      </c>
      <c r="E117" s="5">
        <f t="shared" si="5"/>
        <v>1.0068211147299209</v>
      </c>
      <c r="F117" s="4">
        <f>MIN(C117:$C$1077)/C117-1</f>
        <v>0</v>
      </c>
    </row>
    <row r="118" spans="1:6" x14ac:dyDescent="0.45">
      <c r="A118">
        <f t="shared" si="3"/>
        <v>105</v>
      </c>
      <c r="B118" s="1">
        <v>34885</v>
      </c>
      <c r="C118" s="2">
        <v>1657.6</v>
      </c>
      <c r="D118" s="5">
        <f t="shared" si="4"/>
        <v>1.1718749999999778E-2</v>
      </c>
      <c r="E118" s="5">
        <f t="shared" si="5"/>
        <v>1.0117187499999998</v>
      </c>
      <c r="F118" s="4">
        <f>MIN(C118:$C$1077)/C118-1</f>
        <v>0</v>
      </c>
    </row>
    <row r="119" spans="1:6" x14ac:dyDescent="0.45">
      <c r="A119">
        <f t="shared" si="3"/>
        <v>106</v>
      </c>
      <c r="B119" s="1">
        <v>34886</v>
      </c>
      <c r="C119" s="2">
        <v>1658</v>
      </c>
      <c r="D119" s="5">
        <f t="shared" si="4"/>
        <v>2.4131274131278246E-4</v>
      </c>
      <c r="E119" s="5">
        <f t="shared" si="5"/>
        <v>1.0002413127413128</v>
      </c>
      <c r="F119" s="4">
        <f>MIN(C119:$C$1077)/C119-1</f>
        <v>0</v>
      </c>
    </row>
    <row r="120" spans="1:6" x14ac:dyDescent="0.45">
      <c r="A120">
        <f t="shared" si="3"/>
        <v>107</v>
      </c>
      <c r="B120" s="1">
        <v>34887</v>
      </c>
      <c r="C120" s="2">
        <v>1690.6</v>
      </c>
      <c r="D120" s="5">
        <f t="shared" si="4"/>
        <v>1.9662243667068813E-2</v>
      </c>
      <c r="E120" s="5">
        <f t="shared" si="5"/>
        <v>1.0196622436670688</v>
      </c>
      <c r="F120" s="4">
        <f>MIN(C120:$C$1077)/C120-1</f>
        <v>-1.0706258133207136E-2</v>
      </c>
    </row>
    <row r="121" spans="1:6" x14ac:dyDescent="0.45">
      <c r="A121">
        <f t="shared" si="3"/>
        <v>108</v>
      </c>
      <c r="B121" s="1">
        <v>34890</v>
      </c>
      <c r="C121" s="2">
        <v>1690</v>
      </c>
      <c r="D121" s="5">
        <f t="shared" si="4"/>
        <v>-3.5490358452616722E-4</v>
      </c>
      <c r="E121" s="5">
        <f t="shared" si="5"/>
        <v>0.99964509641547383</v>
      </c>
      <c r="F121" s="4">
        <f>MIN(C121:$C$1077)/C121-1</f>
        <v>-1.0355029585798814E-2</v>
      </c>
    </row>
    <row r="122" spans="1:6" x14ac:dyDescent="0.45">
      <c r="A122">
        <f t="shared" si="3"/>
        <v>109</v>
      </c>
      <c r="B122" s="1">
        <v>34891</v>
      </c>
      <c r="C122" s="2">
        <v>1694.3</v>
      </c>
      <c r="D122" s="5">
        <f t="shared" si="4"/>
        <v>2.5443786982248806E-3</v>
      </c>
      <c r="E122" s="5">
        <f t="shared" si="5"/>
        <v>1.0025443786982249</v>
      </c>
      <c r="F122" s="4">
        <f>MIN(C122:$C$1077)/C122-1</f>
        <v>-1.2866670601428321E-2</v>
      </c>
    </row>
    <row r="123" spans="1:6" x14ac:dyDescent="0.45">
      <c r="A123">
        <f t="shared" si="3"/>
        <v>110</v>
      </c>
      <c r="B123" s="1">
        <v>34892</v>
      </c>
      <c r="C123" s="2">
        <v>1689.4</v>
      </c>
      <c r="D123" s="5">
        <f t="shared" si="4"/>
        <v>-2.8920498140824202E-3</v>
      </c>
      <c r="E123" s="5">
        <f t="shared" si="5"/>
        <v>0.99710795018591758</v>
      </c>
      <c r="F123" s="4">
        <f>MIN(C123:$C$1077)/C123-1</f>
        <v>-1.00035515567658E-2</v>
      </c>
    </row>
    <row r="124" spans="1:6" x14ac:dyDescent="0.45">
      <c r="A124">
        <f t="shared" si="3"/>
        <v>111</v>
      </c>
      <c r="B124" s="1">
        <v>34893</v>
      </c>
      <c r="C124" s="2">
        <v>1689.7</v>
      </c>
      <c r="D124" s="5">
        <f t="shared" si="4"/>
        <v>1.7757783828575846E-4</v>
      </c>
      <c r="E124" s="5">
        <f t="shared" si="5"/>
        <v>1.0001775778382858</v>
      </c>
      <c r="F124" s="4">
        <f>MIN(C124:$C$1077)/C124-1</f>
        <v>-1.0179321773095884E-2</v>
      </c>
    </row>
    <row r="125" spans="1:6" x14ac:dyDescent="0.45">
      <c r="A125">
        <f t="shared" si="3"/>
        <v>112</v>
      </c>
      <c r="B125" s="1">
        <v>34894</v>
      </c>
      <c r="C125" s="2">
        <v>1683</v>
      </c>
      <c r="D125" s="5">
        <f t="shared" si="4"/>
        <v>-3.9652009232408192E-3</v>
      </c>
      <c r="E125" s="5">
        <f t="shared" si="5"/>
        <v>0.99603479907675918</v>
      </c>
      <c r="F125" s="4">
        <f>MIN(C125:$C$1077)/C125-1</f>
        <v>-6.2388591800356386E-3</v>
      </c>
    </row>
    <row r="126" spans="1:6" x14ac:dyDescent="0.45">
      <c r="A126">
        <f t="shared" si="3"/>
        <v>113</v>
      </c>
      <c r="B126" s="1">
        <v>34897</v>
      </c>
      <c r="C126" s="2">
        <v>1688.8</v>
      </c>
      <c r="D126" s="5">
        <f t="shared" si="4"/>
        <v>3.4462269756387887E-3</v>
      </c>
      <c r="E126" s="5">
        <f t="shared" si="5"/>
        <v>1.0034462269756388</v>
      </c>
      <c r="F126" s="4">
        <f>MIN(C126:$C$1077)/C126-1</f>
        <v>-9.6518237801989093E-3</v>
      </c>
    </row>
    <row r="127" spans="1:6" x14ac:dyDescent="0.45">
      <c r="A127">
        <f t="shared" si="3"/>
        <v>114</v>
      </c>
      <c r="B127" s="1">
        <v>34898</v>
      </c>
      <c r="C127" s="2">
        <v>1681.1</v>
      </c>
      <c r="D127" s="5">
        <f t="shared" si="4"/>
        <v>-4.5594504973945904E-3</v>
      </c>
      <c r="E127" s="5">
        <f t="shared" si="5"/>
        <v>0.99544054950260541</v>
      </c>
      <c r="F127" s="4">
        <f>MIN(C127:$C$1077)/C127-1</f>
        <v>-5.1156980548450193E-3</v>
      </c>
    </row>
    <row r="128" spans="1:6" x14ac:dyDescent="0.45">
      <c r="A128">
        <f t="shared" si="3"/>
        <v>115</v>
      </c>
      <c r="B128" s="1">
        <v>34899</v>
      </c>
      <c r="C128" s="2">
        <v>1674.7</v>
      </c>
      <c r="D128" s="5">
        <f t="shared" si="4"/>
        <v>-3.8070311105822263E-3</v>
      </c>
      <c r="E128" s="5">
        <f t="shared" si="5"/>
        <v>0.99619296888941777</v>
      </c>
      <c r="F128" s="4">
        <f>MIN(C128:$C$1077)/C128-1</f>
        <v>-1.3136681196632694E-3</v>
      </c>
    </row>
    <row r="129" spans="1:6" x14ac:dyDescent="0.45">
      <c r="A129">
        <f t="shared" ref="A129:A192" si="6">A128+1</f>
        <v>116</v>
      </c>
      <c r="B129" s="1">
        <v>34900</v>
      </c>
      <c r="C129" s="2">
        <v>1672.5</v>
      </c>
      <c r="D129" s="5">
        <f t="shared" ref="D129:D192" si="7">C129/C128-1</f>
        <v>-1.3136681196632694E-3</v>
      </c>
      <c r="E129" s="5">
        <f t="shared" ref="E129:E192" si="8">D129+1</f>
        <v>0.99868633188033673</v>
      </c>
      <c r="F129" s="4">
        <f>MIN(C129:$C$1077)/C129-1</f>
        <v>0</v>
      </c>
    </row>
    <row r="130" spans="1:6" x14ac:dyDescent="0.45">
      <c r="A130">
        <f t="shared" si="6"/>
        <v>117</v>
      </c>
      <c r="B130" s="1">
        <v>34901</v>
      </c>
      <c r="C130" s="2">
        <v>1678.8</v>
      </c>
      <c r="D130" s="5">
        <f t="shared" si="7"/>
        <v>3.7668161434978309E-3</v>
      </c>
      <c r="E130" s="5">
        <f t="shared" si="8"/>
        <v>1.0037668161434978</v>
      </c>
      <c r="F130" s="4">
        <f>MIN(C130:$C$1077)/C130-1</f>
        <v>0</v>
      </c>
    </row>
    <row r="131" spans="1:6" x14ac:dyDescent="0.45">
      <c r="A131">
        <f t="shared" si="6"/>
        <v>118</v>
      </c>
      <c r="B131" s="1">
        <v>34904</v>
      </c>
      <c r="C131" s="2">
        <v>1687.8</v>
      </c>
      <c r="D131" s="5">
        <f t="shared" si="7"/>
        <v>5.3609721229450624E-3</v>
      </c>
      <c r="E131" s="5">
        <f t="shared" si="8"/>
        <v>1.0053609721229451</v>
      </c>
      <c r="F131" s="4">
        <f>MIN(C131:$C$1077)/C131-1</f>
        <v>0</v>
      </c>
    </row>
    <row r="132" spans="1:6" x14ac:dyDescent="0.45">
      <c r="A132">
        <f t="shared" si="6"/>
        <v>119</v>
      </c>
      <c r="B132" s="1">
        <v>34905</v>
      </c>
      <c r="C132" s="2">
        <v>1689.3</v>
      </c>
      <c r="D132" s="5">
        <f t="shared" si="7"/>
        <v>8.8873089228580504E-4</v>
      </c>
      <c r="E132" s="5">
        <f t="shared" si="8"/>
        <v>1.0008887308922858</v>
      </c>
      <c r="F132" s="4">
        <f>MIN(C132:$C$1077)/C132-1</f>
        <v>0</v>
      </c>
    </row>
    <row r="133" spans="1:6" x14ac:dyDescent="0.45">
      <c r="A133">
        <f t="shared" si="6"/>
        <v>120</v>
      </c>
      <c r="B133" s="1">
        <v>34906</v>
      </c>
      <c r="C133" s="2">
        <v>1698.3</v>
      </c>
      <c r="D133" s="5">
        <f t="shared" si="7"/>
        <v>5.3276505061268242E-3</v>
      </c>
      <c r="E133" s="5">
        <f t="shared" si="8"/>
        <v>1.0053276505061268</v>
      </c>
      <c r="F133" s="4">
        <f>MIN(C133:$C$1077)/C133-1</f>
        <v>-1.7664723547072825E-4</v>
      </c>
    </row>
    <row r="134" spans="1:6" x14ac:dyDescent="0.45">
      <c r="A134">
        <f t="shared" si="6"/>
        <v>121</v>
      </c>
      <c r="B134" s="1">
        <v>34907</v>
      </c>
      <c r="C134" s="2">
        <v>1699.8</v>
      </c>
      <c r="D134" s="5">
        <f t="shared" si="7"/>
        <v>8.8323617735386328E-4</v>
      </c>
      <c r="E134" s="5">
        <f t="shared" si="8"/>
        <v>1.0008832361773539</v>
      </c>
      <c r="F134" s="4">
        <f>MIN(C134:$C$1077)/C134-1</f>
        <v>-1.0589481115425015E-3</v>
      </c>
    </row>
    <row r="135" spans="1:6" x14ac:dyDescent="0.45">
      <c r="A135">
        <f t="shared" si="6"/>
        <v>122</v>
      </c>
      <c r="B135" s="1">
        <v>34908</v>
      </c>
      <c r="C135" s="2">
        <v>1704.5</v>
      </c>
      <c r="D135" s="5">
        <f t="shared" si="7"/>
        <v>2.7650311801388217E-3</v>
      </c>
      <c r="E135" s="5">
        <f t="shared" si="8"/>
        <v>1.0027650311801388</v>
      </c>
      <c r="F135" s="4">
        <f>MIN(C135:$C$1077)/C135-1</f>
        <v>-3.813435024934031E-3</v>
      </c>
    </row>
    <row r="136" spans="1:6" x14ac:dyDescent="0.45">
      <c r="A136">
        <f t="shared" si="6"/>
        <v>123</v>
      </c>
      <c r="B136" s="1">
        <v>34911</v>
      </c>
      <c r="C136" s="2">
        <v>1703</v>
      </c>
      <c r="D136" s="5">
        <f t="shared" si="7"/>
        <v>-8.8002346729243452E-4</v>
      </c>
      <c r="E136" s="5">
        <f t="shared" si="8"/>
        <v>0.99911997653270757</v>
      </c>
      <c r="F136" s="4">
        <f>MIN(C136:$C$1077)/C136-1</f>
        <v>-2.9359953024075125E-3</v>
      </c>
    </row>
    <row r="137" spans="1:6" x14ac:dyDescent="0.45">
      <c r="A137">
        <f t="shared" si="6"/>
        <v>124</v>
      </c>
      <c r="B137" s="1">
        <v>34912</v>
      </c>
      <c r="C137" s="2">
        <v>1698</v>
      </c>
      <c r="D137" s="5">
        <f t="shared" si="7"/>
        <v>-2.9359953024075125E-3</v>
      </c>
      <c r="E137" s="5">
        <f t="shared" si="8"/>
        <v>0.99706400469759249</v>
      </c>
      <c r="F137" s="4">
        <f>MIN(C137:$C$1077)/C137-1</f>
        <v>0</v>
      </c>
    </row>
    <row r="138" spans="1:6" x14ac:dyDescent="0.45">
      <c r="A138">
        <f t="shared" si="6"/>
        <v>125</v>
      </c>
      <c r="B138" s="1">
        <v>34913</v>
      </c>
      <c r="C138" s="2">
        <v>1719</v>
      </c>
      <c r="D138" s="5">
        <f t="shared" si="7"/>
        <v>1.2367491166077826E-2</v>
      </c>
      <c r="E138" s="5">
        <f t="shared" si="8"/>
        <v>1.0123674911660778</v>
      </c>
      <c r="F138" s="4">
        <f>MIN(C138:$C$1077)/C138-1</f>
        <v>-1.1518324607329822E-2</v>
      </c>
    </row>
    <row r="139" spans="1:6" x14ac:dyDescent="0.45">
      <c r="A139">
        <f t="shared" si="6"/>
        <v>126</v>
      </c>
      <c r="B139" s="1">
        <v>34914</v>
      </c>
      <c r="C139" s="2">
        <v>1710.8</v>
      </c>
      <c r="D139" s="5">
        <f t="shared" si="7"/>
        <v>-4.7702152414194066E-3</v>
      </c>
      <c r="E139" s="5">
        <f t="shared" si="8"/>
        <v>0.99522978475858059</v>
      </c>
      <c r="F139" s="4">
        <f>MIN(C139:$C$1077)/C139-1</f>
        <v>-6.7804535889641748E-3</v>
      </c>
    </row>
    <row r="140" spans="1:6" x14ac:dyDescent="0.45">
      <c r="A140">
        <f t="shared" si="6"/>
        <v>127</v>
      </c>
      <c r="B140" s="1">
        <v>34915</v>
      </c>
      <c r="C140" s="2">
        <v>1715.1</v>
      </c>
      <c r="D140" s="5">
        <f t="shared" si="7"/>
        <v>2.5134440028056204E-3</v>
      </c>
      <c r="E140" s="5">
        <f t="shared" si="8"/>
        <v>1.0025134440028056</v>
      </c>
      <c r="F140" s="4">
        <f>MIN(C140:$C$1077)/C140-1</f>
        <v>-9.2705964666782714E-3</v>
      </c>
    </row>
    <row r="141" spans="1:6" x14ac:dyDescent="0.45">
      <c r="A141">
        <f t="shared" si="6"/>
        <v>128</v>
      </c>
      <c r="B141" s="1">
        <v>34918</v>
      </c>
      <c r="C141" s="2">
        <v>1715.5</v>
      </c>
      <c r="D141" s="5">
        <f t="shared" si="7"/>
        <v>2.3322255262092639E-4</v>
      </c>
      <c r="E141" s="5">
        <f t="shared" si="8"/>
        <v>1.0002332225526209</v>
      </c>
      <c r="F141" s="4">
        <f>MIN(C141:$C$1077)/C141-1</f>
        <v>-9.5016030311861899E-3</v>
      </c>
    </row>
    <row r="142" spans="1:6" x14ac:dyDescent="0.45">
      <c r="A142">
        <f t="shared" si="6"/>
        <v>129</v>
      </c>
      <c r="B142" s="1">
        <v>34919</v>
      </c>
      <c r="C142" s="2">
        <v>1709.3</v>
      </c>
      <c r="D142" s="5">
        <f t="shared" si="7"/>
        <v>-3.6141066744389549E-3</v>
      </c>
      <c r="E142" s="5">
        <f t="shared" si="8"/>
        <v>0.99638589332556105</v>
      </c>
      <c r="F142" s="4">
        <f>MIN(C142:$C$1077)/C142-1</f>
        <v>-5.908851576668761E-3</v>
      </c>
    </row>
    <row r="143" spans="1:6" x14ac:dyDescent="0.45">
      <c r="A143">
        <f t="shared" si="6"/>
        <v>130</v>
      </c>
      <c r="B143" s="1">
        <v>34920</v>
      </c>
      <c r="C143" s="2">
        <v>1709.3</v>
      </c>
      <c r="D143" s="5">
        <f t="shared" si="7"/>
        <v>0</v>
      </c>
      <c r="E143" s="5">
        <f t="shared" si="8"/>
        <v>1</v>
      </c>
      <c r="F143" s="4">
        <f>MIN(C143:$C$1077)/C143-1</f>
        <v>-5.908851576668761E-3</v>
      </c>
    </row>
    <row r="144" spans="1:6" x14ac:dyDescent="0.45">
      <c r="A144">
        <f t="shared" si="6"/>
        <v>131</v>
      </c>
      <c r="B144" s="1">
        <v>34921</v>
      </c>
      <c r="C144" s="2">
        <v>1712.2</v>
      </c>
      <c r="D144" s="5">
        <f t="shared" si="7"/>
        <v>1.6966009477563659E-3</v>
      </c>
      <c r="E144" s="5">
        <f t="shared" si="8"/>
        <v>1.0016966009477564</v>
      </c>
      <c r="F144" s="4">
        <f>MIN(C144:$C$1077)/C144-1</f>
        <v>-7.5925709613362535E-3</v>
      </c>
    </row>
    <row r="145" spans="1:6" x14ac:dyDescent="0.45">
      <c r="A145">
        <f t="shared" si="6"/>
        <v>132</v>
      </c>
      <c r="B145" s="1">
        <v>34922</v>
      </c>
      <c r="C145" s="2">
        <v>1710</v>
      </c>
      <c r="D145" s="5">
        <f t="shared" si="7"/>
        <v>-1.2848966242261506E-3</v>
      </c>
      <c r="E145" s="5">
        <f t="shared" si="8"/>
        <v>0.99871510337577385</v>
      </c>
      <c r="F145" s="4">
        <f>MIN(C145:$C$1077)/C145-1</f>
        <v>-6.3157894736841635E-3</v>
      </c>
    </row>
    <row r="146" spans="1:6" x14ac:dyDescent="0.45">
      <c r="A146">
        <f t="shared" si="6"/>
        <v>133</v>
      </c>
      <c r="B146" s="1">
        <v>34925</v>
      </c>
      <c r="C146" s="2">
        <v>1699.2</v>
      </c>
      <c r="D146" s="5">
        <f t="shared" si="7"/>
        <v>-6.3157894736841635E-3</v>
      </c>
      <c r="E146" s="5">
        <f t="shared" si="8"/>
        <v>0.99368421052631584</v>
      </c>
      <c r="F146" s="4">
        <f>MIN(C146:$C$1077)/C146-1</f>
        <v>0</v>
      </c>
    </row>
    <row r="147" spans="1:6" x14ac:dyDescent="0.45">
      <c r="A147">
        <f t="shared" si="6"/>
        <v>134</v>
      </c>
      <c r="B147" s="1">
        <v>34926</v>
      </c>
      <c r="C147" s="2">
        <v>1700.5</v>
      </c>
      <c r="D147" s="5">
        <f t="shared" si="7"/>
        <v>7.6506591337088814E-4</v>
      </c>
      <c r="E147" s="5">
        <f t="shared" si="8"/>
        <v>1.0007650659133709</v>
      </c>
      <c r="F147" s="4">
        <f>MIN(C147:$C$1077)/C147-1</f>
        <v>0</v>
      </c>
    </row>
    <row r="148" spans="1:6" x14ac:dyDescent="0.45">
      <c r="A148">
        <f t="shared" si="6"/>
        <v>135</v>
      </c>
      <c r="B148" s="1">
        <v>34927</v>
      </c>
      <c r="C148" s="2">
        <v>1708.9</v>
      </c>
      <c r="D148" s="5">
        <f t="shared" si="7"/>
        <v>4.9397236107027176E-3</v>
      </c>
      <c r="E148" s="5">
        <f t="shared" si="8"/>
        <v>1.0049397236107027</v>
      </c>
      <c r="F148" s="4">
        <f>MIN(C148:$C$1077)/C148-1</f>
        <v>0</v>
      </c>
    </row>
    <row r="149" spans="1:6" x14ac:dyDescent="0.45">
      <c r="A149">
        <f t="shared" si="6"/>
        <v>136</v>
      </c>
      <c r="B149" s="1">
        <v>34928</v>
      </c>
      <c r="C149" s="2">
        <v>1711.7</v>
      </c>
      <c r="D149" s="5">
        <f t="shared" si="7"/>
        <v>1.6384808941423135E-3</v>
      </c>
      <c r="E149" s="5">
        <f t="shared" si="8"/>
        <v>1.0016384808941423</v>
      </c>
      <c r="F149" s="4">
        <f>MIN(C149:$C$1077)/C149-1</f>
        <v>0</v>
      </c>
    </row>
    <row r="150" spans="1:6" x14ac:dyDescent="0.45">
      <c r="A150">
        <f t="shared" si="6"/>
        <v>137</v>
      </c>
      <c r="B150" s="1">
        <v>34929</v>
      </c>
      <c r="C150" s="2">
        <v>1728.3</v>
      </c>
      <c r="D150" s="5">
        <f t="shared" si="7"/>
        <v>9.6979610913126013E-3</v>
      </c>
      <c r="E150" s="5">
        <f t="shared" si="8"/>
        <v>1.0096979610913126</v>
      </c>
      <c r="F150" s="4">
        <f>MIN(C150:$C$1077)/C150-1</f>
        <v>-9.5469536538795863E-3</v>
      </c>
    </row>
    <row r="151" spans="1:6" x14ac:dyDescent="0.45">
      <c r="A151">
        <f t="shared" si="6"/>
        <v>138</v>
      </c>
      <c r="B151" s="1">
        <v>34932</v>
      </c>
      <c r="C151" s="2">
        <v>1738.5</v>
      </c>
      <c r="D151" s="5">
        <f t="shared" si="7"/>
        <v>5.9017531678529078E-3</v>
      </c>
      <c r="E151" s="5">
        <f t="shared" si="8"/>
        <v>1.0059017531678529</v>
      </c>
      <c r="F151" s="4">
        <f>MIN(C151:$C$1077)/C151-1</f>
        <v>-1.5358067299396039E-2</v>
      </c>
    </row>
    <row r="152" spans="1:6" x14ac:dyDescent="0.45">
      <c r="A152">
        <f t="shared" si="6"/>
        <v>139</v>
      </c>
      <c r="B152" s="1">
        <v>34933</v>
      </c>
      <c r="C152" s="2">
        <v>1736.9</v>
      </c>
      <c r="D152" s="5">
        <f t="shared" si="7"/>
        <v>-9.2033362093757454E-4</v>
      </c>
      <c r="E152" s="5">
        <f t="shared" si="8"/>
        <v>0.99907966637906243</v>
      </c>
      <c r="F152" s="4">
        <f>MIN(C152:$C$1077)/C152-1</f>
        <v>-1.4451033450400219E-2</v>
      </c>
    </row>
    <row r="153" spans="1:6" x14ac:dyDescent="0.45">
      <c r="A153">
        <f t="shared" si="6"/>
        <v>140</v>
      </c>
      <c r="B153" s="1">
        <v>34934</v>
      </c>
      <c r="C153" s="2">
        <v>1731.8</v>
      </c>
      <c r="D153" s="5">
        <f t="shared" si="7"/>
        <v>-2.9362657608383858E-3</v>
      </c>
      <c r="E153" s="5">
        <f t="shared" si="8"/>
        <v>0.99706373423916161</v>
      </c>
      <c r="F153" s="4">
        <f>MIN(C153:$C$1077)/C153-1</f>
        <v>-1.1548677676406105E-2</v>
      </c>
    </row>
    <row r="154" spans="1:6" x14ac:dyDescent="0.45">
      <c r="A154">
        <f t="shared" si="6"/>
        <v>141</v>
      </c>
      <c r="B154" s="1">
        <v>34935</v>
      </c>
      <c r="C154" s="2">
        <v>1733.1</v>
      </c>
      <c r="D154" s="5">
        <f t="shared" si="7"/>
        <v>7.5066404896628747E-4</v>
      </c>
      <c r="E154" s="5">
        <f t="shared" si="8"/>
        <v>1.0007506640489663</v>
      </c>
      <c r="F154" s="4">
        <f>MIN(C154:$C$1077)/C154-1</f>
        <v>-1.2290115977150795E-2</v>
      </c>
    </row>
    <row r="155" spans="1:6" x14ac:dyDescent="0.45">
      <c r="A155">
        <f t="shared" si="6"/>
        <v>142</v>
      </c>
      <c r="B155" s="1">
        <v>34936</v>
      </c>
      <c r="C155" s="2">
        <v>1735.6</v>
      </c>
      <c r="D155" s="5">
        <f t="shared" si="7"/>
        <v>1.442501875252411E-3</v>
      </c>
      <c r="E155" s="5">
        <f t="shared" si="8"/>
        <v>1.0014425018752524</v>
      </c>
      <c r="F155" s="4">
        <f>MIN(C155:$C$1077)/C155-1</f>
        <v>-1.371283705923021E-2</v>
      </c>
    </row>
    <row r="156" spans="1:6" x14ac:dyDescent="0.45">
      <c r="A156">
        <f t="shared" si="6"/>
        <v>143</v>
      </c>
      <c r="B156" s="1">
        <v>34940</v>
      </c>
      <c r="C156" s="2">
        <v>1727.5</v>
      </c>
      <c r="D156" s="5">
        <f t="shared" si="7"/>
        <v>-4.6669739571328916E-3</v>
      </c>
      <c r="E156" s="5">
        <f t="shared" si="8"/>
        <v>0.99533302604286711</v>
      </c>
      <c r="F156" s="4">
        <f>MIN(C156:$C$1077)/C156-1</f>
        <v>-9.0882778581765633E-3</v>
      </c>
    </row>
    <row r="157" spans="1:6" x14ac:dyDescent="0.45">
      <c r="A157">
        <f t="shared" si="6"/>
        <v>144</v>
      </c>
      <c r="B157" s="1">
        <v>34941</v>
      </c>
      <c r="C157" s="2">
        <v>1728.2</v>
      </c>
      <c r="D157" s="5">
        <f t="shared" si="7"/>
        <v>4.0520984081049427E-4</v>
      </c>
      <c r="E157" s="5">
        <f t="shared" si="8"/>
        <v>1.0004052098408105</v>
      </c>
      <c r="F157" s="4">
        <f>MIN(C157:$C$1077)/C157-1</f>
        <v>-9.4896424024997206E-3</v>
      </c>
    </row>
    <row r="158" spans="1:6" x14ac:dyDescent="0.45">
      <c r="A158">
        <f t="shared" si="6"/>
        <v>145</v>
      </c>
      <c r="B158" s="1">
        <v>34942</v>
      </c>
      <c r="C158" s="2">
        <v>1719.4</v>
      </c>
      <c r="D158" s="5">
        <f t="shared" si="7"/>
        <v>-5.0920032403656279E-3</v>
      </c>
      <c r="E158" s="5">
        <f t="shared" si="8"/>
        <v>0.99490799675963437</v>
      </c>
      <c r="F158" s="4">
        <f>MIN(C158:$C$1077)/C158-1</f>
        <v>-4.4201465627545788E-3</v>
      </c>
    </row>
    <row r="159" spans="1:6" x14ac:dyDescent="0.45">
      <c r="A159">
        <f t="shared" si="6"/>
        <v>146</v>
      </c>
      <c r="B159" s="1">
        <v>34943</v>
      </c>
      <c r="C159" s="2">
        <v>1732.5</v>
      </c>
      <c r="D159" s="5">
        <f t="shared" si="7"/>
        <v>7.6189368384320666E-3</v>
      </c>
      <c r="E159" s="5">
        <f t="shared" si="8"/>
        <v>1.0076189368384321</v>
      </c>
      <c r="F159" s="4">
        <f>MIN(C159:$C$1077)/C159-1</f>
        <v>-1.194805194805193E-2</v>
      </c>
    </row>
    <row r="160" spans="1:6" x14ac:dyDescent="0.45">
      <c r="A160">
        <f t="shared" si="6"/>
        <v>147</v>
      </c>
      <c r="B160" s="1">
        <v>34946</v>
      </c>
      <c r="C160" s="2">
        <v>1738.5</v>
      </c>
      <c r="D160" s="5">
        <f t="shared" si="7"/>
        <v>3.4632034632033903E-3</v>
      </c>
      <c r="E160" s="5">
        <f t="shared" si="8"/>
        <v>1.0034632034632034</v>
      </c>
      <c r="F160" s="4">
        <f>MIN(C160:$C$1077)/C160-1</f>
        <v>-1.5358067299396039E-2</v>
      </c>
    </row>
    <row r="161" spans="1:6" x14ac:dyDescent="0.45">
      <c r="A161">
        <f t="shared" si="6"/>
        <v>148</v>
      </c>
      <c r="B161" s="1">
        <v>34947</v>
      </c>
      <c r="C161" s="2">
        <v>1742.8</v>
      </c>
      <c r="D161" s="5">
        <f t="shared" si="7"/>
        <v>2.4733966062697732E-3</v>
      </c>
      <c r="E161" s="5">
        <f t="shared" si="8"/>
        <v>1.0024733966062698</v>
      </c>
      <c r="F161" s="4">
        <f>MIN(C161:$C$1077)/C161-1</f>
        <v>-1.7787468441588294E-2</v>
      </c>
    </row>
    <row r="162" spans="1:6" x14ac:dyDescent="0.45">
      <c r="A162">
        <f t="shared" si="6"/>
        <v>149</v>
      </c>
      <c r="B162" s="1">
        <v>34948</v>
      </c>
      <c r="C162" s="2">
        <v>1752.4</v>
      </c>
      <c r="D162" s="5">
        <f t="shared" si="7"/>
        <v>5.5083773238466804E-3</v>
      </c>
      <c r="E162" s="5">
        <f t="shared" si="8"/>
        <v>1.0055083773238467</v>
      </c>
      <c r="F162" s="4">
        <f>MIN(C162:$C$1077)/C162-1</f>
        <v>-2.3168226432321415E-2</v>
      </c>
    </row>
    <row r="163" spans="1:6" x14ac:dyDescent="0.45">
      <c r="A163">
        <f t="shared" si="6"/>
        <v>150</v>
      </c>
      <c r="B163" s="1">
        <v>34949</v>
      </c>
      <c r="C163" s="2">
        <v>1749.6</v>
      </c>
      <c r="D163" s="5">
        <f t="shared" si="7"/>
        <v>-1.5978087194705726E-3</v>
      </c>
      <c r="E163" s="5">
        <f t="shared" si="8"/>
        <v>0.99840219128052943</v>
      </c>
      <c r="F163" s="4">
        <f>MIN(C163:$C$1077)/C163-1</f>
        <v>-2.1604938271604923E-2</v>
      </c>
    </row>
    <row r="164" spans="1:6" x14ac:dyDescent="0.45">
      <c r="A164">
        <f t="shared" si="6"/>
        <v>151</v>
      </c>
      <c r="B164" s="1">
        <v>34950</v>
      </c>
      <c r="C164" s="2">
        <v>1754.3</v>
      </c>
      <c r="D164" s="5">
        <f t="shared" si="7"/>
        <v>2.686328303612262E-3</v>
      </c>
      <c r="E164" s="5">
        <f t="shared" si="8"/>
        <v>1.0026863283036123</v>
      </c>
      <c r="F164" s="4">
        <f>MIN(C164:$C$1077)/C164-1</f>
        <v>-2.4226187083167039E-2</v>
      </c>
    </row>
    <row r="165" spans="1:6" x14ac:dyDescent="0.45">
      <c r="A165">
        <f t="shared" si="6"/>
        <v>152</v>
      </c>
      <c r="B165" s="1">
        <v>34953</v>
      </c>
      <c r="C165" s="2">
        <v>1751.5</v>
      </c>
      <c r="D165" s="5">
        <f t="shared" si="7"/>
        <v>-1.5960782078321412E-3</v>
      </c>
      <c r="E165" s="5">
        <f t="shared" si="8"/>
        <v>0.99840392179216786</v>
      </c>
      <c r="F165" s="4">
        <f>MIN(C165:$C$1077)/C165-1</f>
        <v>-2.2666286040536665E-2</v>
      </c>
    </row>
    <row r="166" spans="1:6" x14ac:dyDescent="0.45">
      <c r="A166">
        <f t="shared" si="6"/>
        <v>153</v>
      </c>
      <c r="B166" s="1">
        <v>34954</v>
      </c>
      <c r="C166" s="2">
        <v>1744.5</v>
      </c>
      <c r="D166" s="5">
        <f t="shared" si="7"/>
        <v>-3.9965743648301411E-3</v>
      </c>
      <c r="E166" s="5">
        <f t="shared" si="8"/>
        <v>0.99600342563516986</v>
      </c>
      <c r="F166" s="4">
        <f>MIN(C166:$C$1077)/C166-1</f>
        <v>-1.8744625967325956E-2</v>
      </c>
    </row>
    <row r="167" spans="1:6" x14ac:dyDescent="0.45">
      <c r="A167">
        <f t="shared" si="6"/>
        <v>154</v>
      </c>
      <c r="B167" s="1">
        <v>34955</v>
      </c>
      <c r="C167" s="2">
        <v>1757.6</v>
      </c>
      <c r="D167" s="5">
        <f t="shared" si="7"/>
        <v>7.5093149899683187E-3</v>
      </c>
      <c r="E167" s="5">
        <f t="shared" si="8"/>
        <v>1.0075093149899683</v>
      </c>
      <c r="F167" s="4">
        <f>MIN(C167:$C$1077)/C167-1</f>
        <v>-2.6058261265361815E-2</v>
      </c>
    </row>
    <row r="168" spans="1:6" x14ac:dyDescent="0.45">
      <c r="A168">
        <f t="shared" si="6"/>
        <v>155</v>
      </c>
      <c r="B168" s="1">
        <v>34956</v>
      </c>
      <c r="C168" s="2">
        <v>1755.7</v>
      </c>
      <c r="D168" s="5">
        <f t="shared" si="7"/>
        <v>-1.0810195721437932E-3</v>
      </c>
      <c r="E168" s="5">
        <f t="shared" si="8"/>
        <v>0.99891898042785621</v>
      </c>
      <c r="F168" s="4">
        <f>MIN(C168:$C$1077)/C168-1</f>
        <v>-2.5004271800421529E-2</v>
      </c>
    </row>
    <row r="169" spans="1:6" x14ac:dyDescent="0.45">
      <c r="A169">
        <f t="shared" si="6"/>
        <v>156</v>
      </c>
      <c r="B169" s="1">
        <v>34957</v>
      </c>
      <c r="C169" s="2">
        <v>1755.8</v>
      </c>
      <c r="D169" s="5">
        <f t="shared" si="7"/>
        <v>5.6957338953056436E-5</v>
      </c>
      <c r="E169" s="5">
        <f t="shared" si="8"/>
        <v>1.0000569573389531</v>
      </c>
      <c r="F169" s="4">
        <f>MIN(C169:$C$1077)/C169-1</f>
        <v>-2.5059801799749426E-2</v>
      </c>
    </row>
    <row r="170" spans="1:6" x14ac:dyDescent="0.45">
      <c r="A170">
        <f t="shared" si="6"/>
        <v>157</v>
      </c>
      <c r="B170" s="1">
        <v>34960</v>
      </c>
      <c r="C170" s="2">
        <v>1743.2</v>
      </c>
      <c r="D170" s="5">
        <f t="shared" si="7"/>
        <v>-7.1762159699282346E-3</v>
      </c>
      <c r="E170" s="5">
        <f t="shared" si="8"/>
        <v>0.99282378403007177</v>
      </c>
      <c r="F170" s="4">
        <f>MIN(C170:$C$1077)/C170-1</f>
        <v>-1.8012849931161146E-2</v>
      </c>
    </row>
    <row r="171" spans="1:6" x14ac:dyDescent="0.45">
      <c r="A171">
        <f t="shared" si="6"/>
        <v>158</v>
      </c>
      <c r="B171" s="1">
        <v>34961</v>
      </c>
      <c r="C171" s="2">
        <v>1745.6</v>
      </c>
      <c r="D171" s="5">
        <f t="shared" si="7"/>
        <v>1.3767783386873234E-3</v>
      </c>
      <c r="E171" s="5">
        <f t="shared" si="8"/>
        <v>1.0013767783386873</v>
      </c>
      <c r="F171" s="4">
        <f>MIN(C171:$C$1077)/C171-1</f>
        <v>-1.9362969752520609E-2</v>
      </c>
    </row>
    <row r="172" spans="1:6" x14ac:dyDescent="0.45">
      <c r="A172">
        <f t="shared" si="6"/>
        <v>159</v>
      </c>
      <c r="B172" s="1">
        <v>34962</v>
      </c>
      <c r="C172" s="2">
        <v>1753.5</v>
      </c>
      <c r="D172" s="5">
        <f t="shared" si="7"/>
        <v>4.5256645279561081E-3</v>
      </c>
      <c r="E172" s="5">
        <f t="shared" si="8"/>
        <v>1.0045256645279561</v>
      </c>
      <c r="F172" s="4">
        <f>MIN(C172:$C$1077)/C172-1</f>
        <v>-2.3781009409751919E-2</v>
      </c>
    </row>
    <row r="173" spans="1:6" x14ac:dyDescent="0.45">
      <c r="A173">
        <f t="shared" si="6"/>
        <v>160</v>
      </c>
      <c r="B173" s="1">
        <v>34963</v>
      </c>
      <c r="C173" s="2">
        <v>1752.4</v>
      </c>
      <c r="D173" s="5">
        <f t="shared" si="7"/>
        <v>-6.2731679498140291E-4</v>
      </c>
      <c r="E173" s="5">
        <f t="shared" si="8"/>
        <v>0.9993726832050186</v>
      </c>
      <c r="F173" s="4">
        <f>MIN(C173:$C$1077)/C173-1</f>
        <v>-2.3168226432321415E-2</v>
      </c>
    </row>
    <row r="174" spans="1:6" x14ac:dyDescent="0.45">
      <c r="A174">
        <f t="shared" si="6"/>
        <v>161</v>
      </c>
      <c r="B174" s="1">
        <v>34964</v>
      </c>
      <c r="C174" s="2">
        <v>1734.3</v>
      </c>
      <c r="D174" s="5">
        <f t="shared" si="7"/>
        <v>-1.0328692079433988E-2</v>
      </c>
      <c r="E174" s="5">
        <f t="shared" si="8"/>
        <v>0.98967130792056601</v>
      </c>
      <c r="F174" s="4">
        <f>MIN(C174:$C$1077)/C174-1</f>
        <v>-1.2973533990659036E-2</v>
      </c>
    </row>
    <row r="175" spans="1:6" x14ac:dyDescent="0.45">
      <c r="A175">
        <f t="shared" si="6"/>
        <v>162</v>
      </c>
      <c r="B175" s="1">
        <v>34967</v>
      </c>
      <c r="C175" s="2">
        <v>1730.6</v>
      </c>
      <c r="D175" s="5">
        <f t="shared" si="7"/>
        <v>-2.1334255895750776E-3</v>
      </c>
      <c r="E175" s="5">
        <f t="shared" si="8"/>
        <v>0.99786657441042492</v>
      </c>
      <c r="F175" s="4">
        <f>MIN(C175:$C$1077)/C175-1</f>
        <v>-1.0863284410031149E-2</v>
      </c>
    </row>
    <row r="176" spans="1:6" x14ac:dyDescent="0.45">
      <c r="A176">
        <f t="shared" si="6"/>
        <v>163</v>
      </c>
      <c r="B176" s="1">
        <v>34968</v>
      </c>
      <c r="C176" s="2">
        <v>1737.9</v>
      </c>
      <c r="D176" s="5">
        <f t="shared" si="7"/>
        <v>4.2181902230440382E-3</v>
      </c>
      <c r="E176" s="5">
        <f t="shared" si="8"/>
        <v>1.004218190223044</v>
      </c>
      <c r="F176" s="4">
        <f>MIN(C176:$C$1077)/C176-1</f>
        <v>-1.5018125323666531E-2</v>
      </c>
    </row>
    <row r="177" spans="1:6" x14ac:dyDescent="0.45">
      <c r="A177">
        <f t="shared" si="6"/>
        <v>164</v>
      </c>
      <c r="B177" s="1">
        <v>34969</v>
      </c>
      <c r="C177" s="2">
        <v>1722</v>
      </c>
      <c r="D177" s="5">
        <f t="shared" si="7"/>
        <v>-9.1489728983256136E-3</v>
      </c>
      <c r="E177" s="5">
        <f t="shared" si="8"/>
        <v>0.99085102710167439</v>
      </c>
      <c r="F177" s="4">
        <f>MIN(C177:$C$1077)/C177-1</f>
        <v>-5.9233449477351652E-3</v>
      </c>
    </row>
    <row r="178" spans="1:6" x14ac:dyDescent="0.45">
      <c r="A178">
        <f t="shared" si="6"/>
        <v>165</v>
      </c>
      <c r="B178" s="1">
        <v>34970</v>
      </c>
      <c r="C178" s="2">
        <v>1720.2</v>
      </c>
      <c r="D178" s="5">
        <f t="shared" si="7"/>
        <v>-1.045296167247356E-3</v>
      </c>
      <c r="E178" s="5">
        <f t="shared" si="8"/>
        <v>0.99895470383275264</v>
      </c>
      <c r="F178" s="4">
        <f>MIN(C178:$C$1077)/C178-1</f>
        <v>-4.8831531217300439E-3</v>
      </c>
    </row>
    <row r="179" spans="1:6" x14ac:dyDescent="0.45">
      <c r="A179">
        <f t="shared" si="6"/>
        <v>166</v>
      </c>
      <c r="B179" s="1">
        <v>34971</v>
      </c>
      <c r="C179" s="2">
        <v>1733.7</v>
      </c>
      <c r="D179" s="5">
        <f t="shared" si="7"/>
        <v>7.8479246599232333E-3</v>
      </c>
      <c r="E179" s="5">
        <f t="shared" si="8"/>
        <v>1.0078479246599232</v>
      </c>
      <c r="F179" s="4">
        <f>MIN(C179:$C$1077)/C179-1</f>
        <v>-1.2631943242775612E-2</v>
      </c>
    </row>
    <row r="180" spans="1:6" x14ac:dyDescent="0.45">
      <c r="A180">
        <f t="shared" si="6"/>
        <v>167</v>
      </c>
      <c r="B180" s="1">
        <v>34974</v>
      </c>
      <c r="C180" s="2">
        <v>1738.9</v>
      </c>
      <c r="D180" s="5">
        <f t="shared" si="7"/>
        <v>2.9993655188325086E-3</v>
      </c>
      <c r="E180" s="5">
        <f t="shared" si="8"/>
        <v>1.0029993655188325</v>
      </c>
      <c r="F180" s="4">
        <f>MIN(C180:$C$1077)/C180-1</f>
        <v>-1.5584564954856606E-2</v>
      </c>
    </row>
    <row r="181" spans="1:6" x14ac:dyDescent="0.45">
      <c r="A181">
        <f t="shared" si="6"/>
        <v>168</v>
      </c>
      <c r="B181" s="1">
        <v>34975</v>
      </c>
      <c r="C181" s="2">
        <v>1741.3</v>
      </c>
      <c r="D181" s="5">
        <f t="shared" si="7"/>
        <v>1.3801828742308064E-3</v>
      </c>
      <c r="E181" s="5">
        <f t="shared" si="8"/>
        <v>1.0013801828742308</v>
      </c>
      <c r="F181" s="4">
        <f>MIN(C181:$C$1077)/C181-1</f>
        <v>-1.6941365646356177E-2</v>
      </c>
    </row>
    <row r="182" spans="1:6" x14ac:dyDescent="0.45">
      <c r="A182">
        <f t="shared" si="6"/>
        <v>169</v>
      </c>
      <c r="B182" s="1">
        <v>34976</v>
      </c>
      <c r="C182" s="2">
        <v>1749.8</v>
      </c>
      <c r="D182" s="5">
        <f t="shared" si="7"/>
        <v>4.8814104404755199E-3</v>
      </c>
      <c r="E182" s="5">
        <f t="shared" si="8"/>
        <v>1.0048814104404755</v>
      </c>
      <c r="F182" s="4">
        <f>MIN(C182:$C$1077)/C182-1</f>
        <v>-2.1716767630586387E-2</v>
      </c>
    </row>
    <row r="183" spans="1:6" x14ac:dyDescent="0.45">
      <c r="A183">
        <f t="shared" si="6"/>
        <v>170</v>
      </c>
      <c r="B183" s="1">
        <v>34977</v>
      </c>
      <c r="C183" s="2">
        <v>1750.8</v>
      </c>
      <c r="D183" s="5">
        <f t="shared" si="7"/>
        <v>5.714938850154283E-4</v>
      </c>
      <c r="E183" s="5">
        <f t="shared" si="8"/>
        <v>1.0005714938850154</v>
      </c>
      <c r="F183" s="4">
        <f>MIN(C183:$C$1077)/C183-1</f>
        <v>-2.2275531185743658E-2</v>
      </c>
    </row>
    <row r="184" spans="1:6" x14ac:dyDescent="0.45">
      <c r="A184">
        <f t="shared" si="6"/>
        <v>171</v>
      </c>
      <c r="B184" s="1">
        <v>34978</v>
      </c>
      <c r="C184" s="2">
        <v>1743.4</v>
      </c>
      <c r="D184" s="5">
        <f t="shared" si="7"/>
        <v>-4.2266392506281614E-3</v>
      </c>
      <c r="E184" s="5">
        <f t="shared" si="8"/>
        <v>0.99577336074937184</v>
      </c>
      <c r="F184" s="4">
        <f>MIN(C184:$C$1077)/C184-1</f>
        <v>-1.8125501892853113E-2</v>
      </c>
    </row>
    <row r="185" spans="1:6" x14ac:dyDescent="0.45">
      <c r="A185">
        <f t="shared" si="6"/>
        <v>172</v>
      </c>
      <c r="B185" s="1">
        <v>34981</v>
      </c>
      <c r="C185" s="2">
        <v>1735.1</v>
      </c>
      <c r="D185" s="5">
        <f t="shared" si="7"/>
        <v>-4.7608122060343039E-3</v>
      </c>
      <c r="E185" s="5">
        <f t="shared" si="8"/>
        <v>0.9952391877939657</v>
      </c>
      <c r="F185" s="4">
        <f>MIN(C185:$C$1077)/C185-1</f>
        <v>-1.342862082877061E-2</v>
      </c>
    </row>
    <row r="186" spans="1:6" x14ac:dyDescent="0.45">
      <c r="A186">
        <f t="shared" si="6"/>
        <v>173</v>
      </c>
      <c r="B186" s="1">
        <v>34982</v>
      </c>
      <c r="C186" s="2">
        <v>1711.8</v>
      </c>
      <c r="D186" s="5">
        <f t="shared" si="7"/>
        <v>-1.342862082877061E-2</v>
      </c>
      <c r="E186" s="5">
        <f t="shared" si="8"/>
        <v>0.98657137917122939</v>
      </c>
      <c r="F186" s="4">
        <f>MIN(C186:$C$1077)/C186-1</f>
        <v>0</v>
      </c>
    </row>
    <row r="187" spans="1:6" x14ac:dyDescent="0.45">
      <c r="A187">
        <f t="shared" si="6"/>
        <v>174</v>
      </c>
      <c r="B187" s="1">
        <v>34983</v>
      </c>
      <c r="C187" s="2">
        <v>1718.3</v>
      </c>
      <c r="D187" s="5">
        <f t="shared" si="7"/>
        <v>3.7971725668886069E-3</v>
      </c>
      <c r="E187" s="5">
        <f t="shared" si="8"/>
        <v>1.0037971725668886</v>
      </c>
      <c r="F187" s="4">
        <f>MIN(C187:$C$1077)/C187-1</f>
        <v>0</v>
      </c>
    </row>
    <row r="188" spans="1:6" x14ac:dyDescent="0.45">
      <c r="A188">
        <f t="shared" si="6"/>
        <v>175</v>
      </c>
      <c r="B188" s="1">
        <v>34984</v>
      </c>
      <c r="C188" s="2">
        <v>1737.4</v>
      </c>
      <c r="D188" s="5">
        <f t="shared" si="7"/>
        <v>1.1115637548740009E-2</v>
      </c>
      <c r="E188" s="5">
        <f t="shared" si="8"/>
        <v>1.01111563754874</v>
      </c>
      <c r="F188" s="4">
        <f>MIN(C188:$C$1077)/C188-1</f>
        <v>-9.8422930816163268E-3</v>
      </c>
    </row>
    <row r="189" spans="1:6" x14ac:dyDescent="0.45">
      <c r="A189">
        <f t="shared" si="6"/>
        <v>176</v>
      </c>
      <c r="B189" s="1">
        <v>34985</v>
      </c>
      <c r="C189" s="2">
        <v>1754.2</v>
      </c>
      <c r="D189" s="5">
        <f t="shared" si="7"/>
        <v>9.6696212731668396E-3</v>
      </c>
      <c r="E189" s="5">
        <f t="shared" si="8"/>
        <v>1.0096696212731668</v>
      </c>
      <c r="F189" s="4">
        <f>MIN(C189:$C$1077)/C189-1</f>
        <v>-1.9325048455136273E-2</v>
      </c>
    </row>
    <row r="190" spans="1:6" x14ac:dyDescent="0.45">
      <c r="A190">
        <f t="shared" si="6"/>
        <v>177</v>
      </c>
      <c r="B190" s="1">
        <v>34988</v>
      </c>
      <c r="C190" s="2">
        <v>1749.7</v>
      </c>
      <c r="D190" s="5">
        <f t="shared" si="7"/>
        <v>-2.5652719188233863E-3</v>
      </c>
      <c r="E190" s="5">
        <f t="shared" si="8"/>
        <v>0.99743472808117661</v>
      </c>
      <c r="F190" s="4">
        <f>MIN(C190:$C$1077)/C190-1</f>
        <v>-1.6802880493798966E-2</v>
      </c>
    </row>
    <row r="191" spans="1:6" x14ac:dyDescent="0.45">
      <c r="A191">
        <f t="shared" si="6"/>
        <v>178</v>
      </c>
      <c r="B191" s="1">
        <v>34989</v>
      </c>
      <c r="C191" s="2">
        <v>1751.3</v>
      </c>
      <c r="D191" s="5">
        <f t="shared" si="7"/>
        <v>9.1444247585292793E-4</v>
      </c>
      <c r="E191" s="5">
        <f t="shared" si="8"/>
        <v>1.0009144424758529</v>
      </c>
      <c r="F191" s="4">
        <f>MIN(C191:$C$1077)/C191-1</f>
        <v>-1.7701136298749476E-2</v>
      </c>
    </row>
    <row r="192" spans="1:6" x14ac:dyDescent="0.45">
      <c r="A192">
        <f t="shared" si="6"/>
        <v>179</v>
      </c>
      <c r="B192" s="1">
        <v>34990</v>
      </c>
      <c r="C192" s="2">
        <v>1762.8</v>
      </c>
      <c r="D192" s="5">
        <f t="shared" si="7"/>
        <v>6.5665505624392662E-3</v>
      </c>
      <c r="E192" s="5">
        <f t="shared" si="8"/>
        <v>1.0065665505624393</v>
      </c>
      <c r="F192" s="4">
        <f>MIN(C192:$C$1077)/C192-1</f>
        <v>-2.4109371454504203E-2</v>
      </c>
    </row>
    <row r="193" spans="1:6" x14ac:dyDescent="0.45">
      <c r="A193">
        <f t="shared" ref="A193:A256" si="9">A192+1</f>
        <v>180</v>
      </c>
      <c r="B193" s="1">
        <v>34991</v>
      </c>
      <c r="C193" s="2">
        <v>1757.3</v>
      </c>
      <c r="D193" s="5">
        <f t="shared" ref="D193:D256" si="10">C193/C192-1</f>
        <v>-3.1200363058769831E-3</v>
      </c>
      <c r="E193" s="5">
        <f t="shared" ref="E193:E256" si="11">D193+1</f>
        <v>0.99687996369412302</v>
      </c>
      <c r="F193" s="4">
        <f>MIN(C193:$C$1077)/C193-1</f>
        <v>-2.1055027599157783E-2</v>
      </c>
    </row>
    <row r="194" spans="1:6" x14ac:dyDescent="0.45">
      <c r="A194">
        <f t="shared" si="9"/>
        <v>181</v>
      </c>
      <c r="B194" s="1">
        <v>34992</v>
      </c>
      <c r="C194" s="2">
        <v>1747.8</v>
      </c>
      <c r="D194" s="5">
        <f t="shared" si="10"/>
        <v>-5.4060205997837896E-3</v>
      </c>
      <c r="E194" s="5">
        <f t="shared" si="11"/>
        <v>0.99459397940021621</v>
      </c>
      <c r="F194" s="4">
        <f>MIN(C194:$C$1077)/C194-1</f>
        <v>-1.5734065682572407E-2</v>
      </c>
    </row>
    <row r="195" spans="1:6" x14ac:dyDescent="0.45">
      <c r="A195">
        <f t="shared" si="9"/>
        <v>182</v>
      </c>
      <c r="B195" s="1">
        <v>34995</v>
      </c>
      <c r="C195" s="2">
        <v>1737.8</v>
      </c>
      <c r="D195" s="5">
        <f t="shared" si="10"/>
        <v>-5.7214784300263499E-3</v>
      </c>
      <c r="E195" s="5">
        <f t="shared" si="11"/>
        <v>0.99427852156997365</v>
      </c>
      <c r="F195" s="4">
        <f>MIN(C195:$C$1077)/C195-1</f>
        <v>-1.0070203705835001E-2</v>
      </c>
    </row>
    <row r="196" spans="1:6" x14ac:dyDescent="0.45">
      <c r="A196">
        <f t="shared" si="9"/>
        <v>183</v>
      </c>
      <c r="B196" s="1">
        <v>34996</v>
      </c>
      <c r="C196" s="2">
        <v>1738</v>
      </c>
      <c r="D196" s="5">
        <f t="shared" si="10"/>
        <v>1.1508804235238479E-4</v>
      </c>
      <c r="E196" s="5">
        <f t="shared" si="11"/>
        <v>1.0001150880423524</v>
      </c>
      <c r="F196" s="4">
        <f>MIN(C196:$C$1077)/C196-1</f>
        <v>-1.0184119677790537E-2</v>
      </c>
    </row>
    <row r="197" spans="1:6" x14ac:dyDescent="0.45">
      <c r="A197">
        <f t="shared" si="9"/>
        <v>184</v>
      </c>
      <c r="B197" s="1">
        <v>34997</v>
      </c>
      <c r="C197" s="2">
        <v>1739.3</v>
      </c>
      <c r="D197" s="5">
        <f t="shared" si="10"/>
        <v>7.4798619102423025E-4</v>
      </c>
      <c r="E197" s="5">
        <f t="shared" si="11"/>
        <v>1.0007479861910242</v>
      </c>
      <c r="F197" s="4">
        <f>MIN(C197:$C$1077)/C197-1</f>
        <v>-1.092393491634569E-2</v>
      </c>
    </row>
    <row r="198" spans="1:6" x14ac:dyDescent="0.45">
      <c r="A198">
        <f t="shared" si="9"/>
        <v>185</v>
      </c>
      <c r="B198" s="1">
        <v>34998</v>
      </c>
      <c r="C198" s="2">
        <v>1730.6</v>
      </c>
      <c r="D198" s="5">
        <f t="shared" si="10"/>
        <v>-5.0020123038003739E-3</v>
      </c>
      <c r="E198" s="5">
        <f t="shared" si="11"/>
        <v>0.99499798769619963</v>
      </c>
      <c r="F198" s="4">
        <f>MIN(C198:$C$1077)/C198-1</f>
        <v>-5.9516930544319946E-3</v>
      </c>
    </row>
    <row r="199" spans="1:6" x14ac:dyDescent="0.45">
      <c r="A199">
        <f t="shared" si="9"/>
        <v>186</v>
      </c>
      <c r="B199" s="1">
        <v>34999</v>
      </c>
      <c r="C199" s="2">
        <v>1720.3</v>
      </c>
      <c r="D199" s="5">
        <f t="shared" si="10"/>
        <v>-5.9516930544319946E-3</v>
      </c>
      <c r="E199" s="5">
        <f t="shared" si="11"/>
        <v>0.99404830694556801</v>
      </c>
      <c r="F199" s="4">
        <f>MIN(C199:$C$1077)/C199-1</f>
        <v>0</v>
      </c>
    </row>
    <row r="200" spans="1:6" x14ac:dyDescent="0.45">
      <c r="A200">
        <f t="shared" si="9"/>
        <v>187</v>
      </c>
      <c r="B200" s="1">
        <v>35002</v>
      </c>
      <c r="C200" s="2">
        <v>1726.3</v>
      </c>
      <c r="D200" s="5">
        <f t="shared" si="10"/>
        <v>3.4877637621344437E-3</v>
      </c>
      <c r="E200" s="5">
        <f t="shared" si="11"/>
        <v>1.0034877637621344</v>
      </c>
      <c r="F200" s="4">
        <f>MIN(C200:$C$1077)/C200-1</f>
        <v>-2.4908764409430351E-3</v>
      </c>
    </row>
    <row r="201" spans="1:6" x14ac:dyDescent="0.45">
      <c r="A201">
        <f t="shared" si="9"/>
        <v>188</v>
      </c>
      <c r="B201" s="1">
        <v>35003</v>
      </c>
      <c r="C201" s="2">
        <v>1734.1</v>
      </c>
      <c r="D201" s="5">
        <f t="shared" si="10"/>
        <v>4.5183340091525803E-3</v>
      </c>
      <c r="E201" s="5">
        <f t="shared" si="11"/>
        <v>1.0045183340091526</v>
      </c>
      <c r="F201" s="4">
        <f>MIN(C201:$C$1077)/C201-1</f>
        <v>-6.9776829479267777E-3</v>
      </c>
    </row>
    <row r="202" spans="1:6" x14ac:dyDescent="0.45">
      <c r="A202">
        <f t="shared" si="9"/>
        <v>189</v>
      </c>
      <c r="B202" s="1">
        <v>35004</v>
      </c>
      <c r="C202" s="2">
        <v>1729.6</v>
      </c>
      <c r="D202" s="5">
        <f t="shared" si="10"/>
        <v>-2.5950060550141707E-3</v>
      </c>
      <c r="E202" s="5">
        <f t="shared" si="11"/>
        <v>0.99740499394498583</v>
      </c>
      <c r="F202" s="4">
        <f>MIN(C202:$C$1077)/C202-1</f>
        <v>-4.3940795559666013E-3</v>
      </c>
    </row>
    <row r="203" spans="1:6" x14ac:dyDescent="0.45">
      <c r="A203">
        <f t="shared" si="9"/>
        <v>190</v>
      </c>
      <c r="B203" s="1">
        <v>35005</v>
      </c>
      <c r="C203" s="2">
        <v>1731</v>
      </c>
      <c r="D203" s="5">
        <f t="shared" si="10"/>
        <v>8.0943570767821882E-4</v>
      </c>
      <c r="E203" s="5">
        <f t="shared" si="11"/>
        <v>1.0008094357076782</v>
      </c>
      <c r="F203" s="4">
        <f>MIN(C203:$C$1077)/C203-1</f>
        <v>-5.199306759098743E-3</v>
      </c>
    </row>
    <row r="204" spans="1:6" x14ac:dyDescent="0.45">
      <c r="A204">
        <f t="shared" si="9"/>
        <v>191</v>
      </c>
      <c r="B204" s="1">
        <v>35006</v>
      </c>
      <c r="C204" s="2">
        <v>1722</v>
      </c>
      <c r="D204" s="5">
        <f t="shared" si="10"/>
        <v>-5.199306759098743E-3</v>
      </c>
      <c r="E204" s="5">
        <f t="shared" si="11"/>
        <v>0.99480069324090126</v>
      </c>
      <c r="F204" s="4">
        <f>MIN(C204:$C$1077)/C204-1</f>
        <v>0</v>
      </c>
    </row>
    <row r="205" spans="1:6" x14ac:dyDescent="0.45">
      <c r="A205">
        <f t="shared" si="9"/>
        <v>192</v>
      </c>
      <c r="B205" s="1">
        <v>35009</v>
      </c>
      <c r="C205" s="2">
        <v>1728.3</v>
      </c>
      <c r="D205" s="5">
        <f t="shared" si="10"/>
        <v>3.6585365853658569E-3</v>
      </c>
      <c r="E205" s="5">
        <f t="shared" si="11"/>
        <v>1.0036585365853659</v>
      </c>
      <c r="F205" s="4">
        <f>MIN(C205:$C$1077)/C205-1</f>
        <v>0</v>
      </c>
    </row>
    <row r="206" spans="1:6" x14ac:dyDescent="0.45">
      <c r="A206">
        <f t="shared" si="9"/>
        <v>193</v>
      </c>
      <c r="B206" s="1">
        <v>35010</v>
      </c>
      <c r="C206" s="2">
        <v>1731.4</v>
      </c>
      <c r="D206" s="5">
        <f t="shared" si="10"/>
        <v>1.7936700804259686E-3</v>
      </c>
      <c r="E206" s="5">
        <f t="shared" si="11"/>
        <v>1.001793670080426</v>
      </c>
      <c r="F206" s="4">
        <f>MIN(C206:$C$1077)/C206-1</f>
        <v>0</v>
      </c>
    </row>
    <row r="207" spans="1:6" x14ac:dyDescent="0.45">
      <c r="A207">
        <f t="shared" si="9"/>
        <v>194</v>
      </c>
      <c r="B207" s="1">
        <v>35011</v>
      </c>
      <c r="C207" s="2">
        <v>1737.9</v>
      </c>
      <c r="D207" s="5">
        <f t="shared" si="10"/>
        <v>3.7541873628277322E-3</v>
      </c>
      <c r="E207" s="5">
        <f t="shared" si="11"/>
        <v>1.0037541873628277</v>
      </c>
      <c r="F207" s="4">
        <f>MIN(C207:$C$1077)/C207-1</f>
        <v>-3.1647390528799502E-3</v>
      </c>
    </row>
    <row r="208" spans="1:6" x14ac:dyDescent="0.45">
      <c r="A208">
        <f t="shared" si="9"/>
        <v>195</v>
      </c>
      <c r="B208" s="1">
        <v>35012</v>
      </c>
      <c r="C208" s="2">
        <v>1739.5</v>
      </c>
      <c r="D208" s="5">
        <f t="shared" si="10"/>
        <v>9.2065136083774313E-4</v>
      </c>
      <c r="E208" s="5">
        <f t="shared" si="11"/>
        <v>1.0009206513608377</v>
      </c>
      <c r="F208" s="4">
        <f>MIN(C208:$C$1077)/C208-1</f>
        <v>-4.0816326530611624E-3</v>
      </c>
    </row>
    <row r="209" spans="1:6" x14ac:dyDescent="0.45">
      <c r="A209">
        <f t="shared" si="9"/>
        <v>196</v>
      </c>
      <c r="B209" s="1">
        <v>35013</v>
      </c>
      <c r="C209" s="2">
        <v>1732.4</v>
      </c>
      <c r="D209" s="5">
        <f t="shared" si="10"/>
        <v>-4.0816326530611624E-3</v>
      </c>
      <c r="E209" s="5">
        <f t="shared" si="11"/>
        <v>0.99591836734693884</v>
      </c>
      <c r="F209" s="4">
        <f>MIN(C209:$C$1077)/C209-1</f>
        <v>0</v>
      </c>
    </row>
    <row r="210" spans="1:6" x14ac:dyDescent="0.45">
      <c r="A210">
        <f t="shared" si="9"/>
        <v>197</v>
      </c>
      <c r="B210" s="1">
        <v>35016</v>
      </c>
      <c r="C210" s="2">
        <v>1736.9</v>
      </c>
      <c r="D210" s="5">
        <f t="shared" si="10"/>
        <v>2.5975525282844192E-3</v>
      </c>
      <c r="E210" s="5">
        <f t="shared" si="11"/>
        <v>1.0025975525282844</v>
      </c>
      <c r="F210" s="4">
        <f>MIN(C210:$C$1077)/C210-1</f>
        <v>0</v>
      </c>
    </row>
    <row r="211" spans="1:6" x14ac:dyDescent="0.45">
      <c r="A211">
        <f t="shared" si="9"/>
        <v>198</v>
      </c>
      <c r="B211" s="1">
        <v>35017</v>
      </c>
      <c r="C211" s="2">
        <v>1741.6</v>
      </c>
      <c r="D211" s="5">
        <f t="shared" si="10"/>
        <v>2.7059704070468982E-3</v>
      </c>
      <c r="E211" s="5">
        <f t="shared" si="11"/>
        <v>1.0027059704070469</v>
      </c>
      <c r="F211" s="4">
        <f>MIN(C211:$C$1077)/C211-1</f>
        <v>0</v>
      </c>
    </row>
    <row r="212" spans="1:6" x14ac:dyDescent="0.45">
      <c r="A212">
        <f t="shared" si="9"/>
        <v>199</v>
      </c>
      <c r="B212" s="1">
        <v>35018</v>
      </c>
      <c r="C212" s="2">
        <v>1751.5</v>
      </c>
      <c r="D212" s="5">
        <f t="shared" si="10"/>
        <v>5.6844281120809192E-3</v>
      </c>
      <c r="E212" s="5">
        <f t="shared" si="11"/>
        <v>1.0056844281120809</v>
      </c>
      <c r="F212" s="4">
        <f>MIN(C212:$C$1077)/C212-1</f>
        <v>0</v>
      </c>
    </row>
    <row r="213" spans="1:6" x14ac:dyDescent="0.45">
      <c r="A213">
        <f t="shared" si="9"/>
        <v>200</v>
      </c>
      <c r="B213" s="1">
        <v>35019</v>
      </c>
      <c r="C213" s="2">
        <v>1769.3</v>
      </c>
      <c r="D213" s="5">
        <f t="shared" si="10"/>
        <v>1.0162717670568089E-2</v>
      </c>
      <c r="E213" s="5">
        <f t="shared" si="11"/>
        <v>1.0101627176705681</v>
      </c>
      <c r="F213" s="4">
        <f>MIN(C213:$C$1077)/C213-1</f>
        <v>-8.4779291245125066E-3</v>
      </c>
    </row>
    <row r="214" spans="1:6" x14ac:dyDescent="0.45">
      <c r="A214">
        <f t="shared" si="9"/>
        <v>201</v>
      </c>
      <c r="B214" s="1">
        <v>35020</v>
      </c>
      <c r="C214" s="2">
        <v>1769.5</v>
      </c>
      <c r="D214" s="5">
        <f t="shared" si="10"/>
        <v>1.1303905499349121E-4</v>
      </c>
      <c r="E214" s="5">
        <f t="shared" si="11"/>
        <v>1.0001130390549935</v>
      </c>
      <c r="F214" s="4">
        <f>MIN(C214:$C$1077)/C214-1</f>
        <v>-8.5899971743430559E-3</v>
      </c>
    </row>
    <row r="215" spans="1:6" x14ac:dyDescent="0.45">
      <c r="A215">
        <f t="shared" si="9"/>
        <v>202</v>
      </c>
      <c r="B215" s="1">
        <v>35023</v>
      </c>
      <c r="C215" s="2">
        <v>1777</v>
      </c>
      <c r="D215" s="5">
        <f t="shared" si="10"/>
        <v>4.2384854478665357E-3</v>
      </c>
      <c r="E215" s="5">
        <f t="shared" si="11"/>
        <v>1.0042384854478665</v>
      </c>
      <c r="F215" s="4">
        <f>MIN(C215:$C$1077)/C215-1</f>
        <v>-1.2774338773213323E-2</v>
      </c>
    </row>
    <row r="216" spans="1:6" x14ac:dyDescent="0.45">
      <c r="A216">
        <f t="shared" si="9"/>
        <v>203</v>
      </c>
      <c r="B216" s="1">
        <v>35024</v>
      </c>
      <c r="C216" s="2">
        <v>1765.7</v>
      </c>
      <c r="D216" s="5">
        <f t="shared" si="10"/>
        <v>-6.3590320765334329E-3</v>
      </c>
      <c r="E216" s="5">
        <f t="shared" si="11"/>
        <v>0.99364096792346657</v>
      </c>
      <c r="F216" s="4">
        <f>MIN(C216:$C$1077)/C216-1</f>
        <v>-6.456362915557623E-3</v>
      </c>
    </row>
    <row r="217" spans="1:6" x14ac:dyDescent="0.45">
      <c r="A217">
        <f t="shared" si="9"/>
        <v>204</v>
      </c>
      <c r="B217" s="1">
        <v>35025</v>
      </c>
      <c r="C217" s="2">
        <v>1776.6</v>
      </c>
      <c r="D217" s="5">
        <f t="shared" si="10"/>
        <v>6.1731891034715325E-3</v>
      </c>
      <c r="E217" s="5">
        <f t="shared" si="11"/>
        <v>1.0061731891034715</v>
      </c>
      <c r="F217" s="4">
        <f>MIN(C217:$C$1077)/C217-1</f>
        <v>-1.2552065743555052E-2</v>
      </c>
    </row>
    <row r="218" spans="1:6" x14ac:dyDescent="0.45">
      <c r="A218">
        <f t="shared" si="9"/>
        <v>205</v>
      </c>
      <c r="B218" s="1">
        <v>35026</v>
      </c>
      <c r="C218" s="2">
        <v>1764.4</v>
      </c>
      <c r="D218" s="5">
        <f t="shared" si="10"/>
        <v>-6.8670494202408561E-3</v>
      </c>
      <c r="E218" s="5">
        <f t="shared" si="11"/>
        <v>0.99313295057975914</v>
      </c>
      <c r="F218" s="4">
        <f>MIN(C218:$C$1077)/C218-1</f>
        <v>-5.7243255497619883E-3</v>
      </c>
    </row>
    <row r="219" spans="1:6" x14ac:dyDescent="0.45">
      <c r="A219">
        <f t="shared" si="9"/>
        <v>206</v>
      </c>
      <c r="B219" s="1">
        <v>35027</v>
      </c>
      <c r="C219" s="2">
        <v>1772.8</v>
      </c>
      <c r="D219" s="5">
        <f t="shared" si="10"/>
        <v>4.7608252097028902E-3</v>
      </c>
      <c r="E219" s="5">
        <f t="shared" si="11"/>
        <v>1.0047608252097029</v>
      </c>
      <c r="F219" s="4">
        <f>MIN(C219:$C$1077)/C219-1</f>
        <v>-1.043546931407946E-2</v>
      </c>
    </row>
    <row r="220" spans="1:6" x14ac:dyDescent="0.45">
      <c r="A220">
        <f t="shared" si="9"/>
        <v>207</v>
      </c>
      <c r="B220" s="1">
        <v>35030</v>
      </c>
      <c r="C220" s="2">
        <v>1781.8</v>
      </c>
      <c r="D220" s="5">
        <f t="shared" si="10"/>
        <v>5.0767148014441155E-3</v>
      </c>
      <c r="E220" s="5">
        <f t="shared" si="11"/>
        <v>1.0050767148014441</v>
      </c>
      <c r="F220" s="4">
        <f>MIN(C220:$C$1077)/C220-1</f>
        <v>-1.5433830957458761E-2</v>
      </c>
    </row>
    <row r="221" spans="1:6" x14ac:dyDescent="0.45">
      <c r="A221">
        <f t="shared" si="9"/>
        <v>208</v>
      </c>
      <c r="B221" s="1">
        <v>35031</v>
      </c>
      <c r="C221" s="2">
        <v>1781.4</v>
      </c>
      <c r="D221" s="5">
        <f t="shared" si="10"/>
        <v>-2.2449208665387133E-4</v>
      </c>
      <c r="E221" s="5">
        <f t="shared" si="11"/>
        <v>0.99977550791334613</v>
      </c>
      <c r="F221" s="4">
        <f>MIN(C221:$C$1077)/C221-1</f>
        <v>-1.521275401369715E-2</v>
      </c>
    </row>
    <row r="222" spans="1:6" x14ac:dyDescent="0.45">
      <c r="A222">
        <f t="shared" si="9"/>
        <v>209</v>
      </c>
      <c r="B222" s="1">
        <v>35032</v>
      </c>
      <c r="C222" s="2">
        <v>1784.6</v>
      </c>
      <c r="D222" s="5">
        <f t="shared" si="10"/>
        <v>1.7963399573368566E-3</v>
      </c>
      <c r="E222" s="5">
        <f t="shared" si="11"/>
        <v>1.0017963399573369</v>
      </c>
      <c r="F222" s="4">
        <f>MIN(C222:$C$1077)/C222-1</f>
        <v>-1.6978594643057288E-2</v>
      </c>
    </row>
    <row r="223" spans="1:6" x14ac:dyDescent="0.45">
      <c r="A223">
        <f t="shared" si="9"/>
        <v>210</v>
      </c>
      <c r="B223" s="1">
        <v>35033</v>
      </c>
      <c r="C223" s="2">
        <v>1788.6</v>
      </c>
      <c r="D223" s="5">
        <f t="shared" si="10"/>
        <v>2.2413986327467494E-3</v>
      </c>
      <c r="E223" s="5">
        <f t="shared" si="11"/>
        <v>1.0022413986327467</v>
      </c>
      <c r="F223" s="4">
        <f>MIN(C223:$C$1077)/C223-1</f>
        <v>-1.9177009951917623E-2</v>
      </c>
    </row>
    <row r="224" spans="1:6" x14ac:dyDescent="0.45">
      <c r="A224">
        <f t="shared" si="9"/>
        <v>211</v>
      </c>
      <c r="B224" s="1">
        <v>35034</v>
      </c>
      <c r="C224" s="2">
        <v>1794.9</v>
      </c>
      <c r="D224" s="5">
        <f t="shared" si="10"/>
        <v>3.5223079503523547E-3</v>
      </c>
      <c r="E224" s="5">
        <f t="shared" si="11"/>
        <v>1.0035223079503524</v>
      </c>
      <c r="F224" s="4">
        <f>MIN(C224:$C$1077)/C224-1</f>
        <v>-2.2619644548442897E-2</v>
      </c>
    </row>
    <row r="225" spans="1:6" x14ac:dyDescent="0.45">
      <c r="A225">
        <f t="shared" si="9"/>
        <v>212</v>
      </c>
      <c r="B225" s="1">
        <v>35037</v>
      </c>
      <c r="C225" s="2">
        <v>1791.8</v>
      </c>
      <c r="D225" s="5">
        <f t="shared" si="10"/>
        <v>-1.7271157167531026E-3</v>
      </c>
      <c r="E225" s="5">
        <f t="shared" si="11"/>
        <v>0.9982728842832469</v>
      </c>
      <c r="F225" s="4">
        <f>MIN(C225:$C$1077)/C225-1</f>
        <v>-2.0928675075343239E-2</v>
      </c>
    </row>
    <row r="226" spans="1:6" x14ac:dyDescent="0.45">
      <c r="A226">
        <f t="shared" si="9"/>
        <v>213</v>
      </c>
      <c r="B226" s="1">
        <v>35038</v>
      </c>
      <c r="C226" s="2">
        <v>1789.8</v>
      </c>
      <c r="D226" s="5">
        <f t="shared" si="10"/>
        <v>-1.1161960040183549E-3</v>
      </c>
      <c r="E226" s="5">
        <f t="shared" si="11"/>
        <v>0.99888380399598165</v>
      </c>
      <c r="F226" s="4">
        <f>MIN(C226:$C$1077)/C226-1</f>
        <v>-1.983461839311651E-2</v>
      </c>
    </row>
    <row r="227" spans="1:6" x14ac:dyDescent="0.45">
      <c r="A227">
        <f t="shared" si="9"/>
        <v>214</v>
      </c>
      <c r="B227" s="1">
        <v>35039</v>
      </c>
      <c r="C227" s="2">
        <v>1788.2</v>
      </c>
      <c r="D227" s="5">
        <f t="shared" si="10"/>
        <v>-8.939546318024183E-4</v>
      </c>
      <c r="E227" s="5">
        <f t="shared" si="11"/>
        <v>0.99910604536819758</v>
      </c>
      <c r="F227" s="4">
        <f>MIN(C227:$C$1077)/C227-1</f>
        <v>-1.8957611005480435E-2</v>
      </c>
    </row>
    <row r="228" spans="1:6" x14ac:dyDescent="0.45">
      <c r="A228">
        <f t="shared" si="9"/>
        <v>215</v>
      </c>
      <c r="B228" s="1">
        <v>35040</v>
      </c>
      <c r="C228" s="2">
        <v>1773.9</v>
      </c>
      <c r="D228" s="5">
        <f t="shared" si="10"/>
        <v>-7.9968683592439582E-3</v>
      </c>
      <c r="E228" s="5">
        <f t="shared" si="11"/>
        <v>0.99200313164075604</v>
      </c>
      <c r="F228" s="4">
        <f>MIN(C228:$C$1077)/C228-1</f>
        <v>-1.1049100851231786E-2</v>
      </c>
    </row>
    <row r="229" spans="1:6" x14ac:dyDescent="0.45">
      <c r="A229">
        <f t="shared" si="9"/>
        <v>216</v>
      </c>
      <c r="B229" s="1">
        <v>35041</v>
      </c>
      <c r="C229" s="2">
        <v>1773.9</v>
      </c>
      <c r="D229" s="5">
        <f t="shared" si="10"/>
        <v>0</v>
      </c>
      <c r="E229" s="5">
        <f t="shared" si="11"/>
        <v>1</v>
      </c>
      <c r="F229" s="4">
        <f>MIN(C229:$C$1077)/C229-1</f>
        <v>-1.1049100851231786E-2</v>
      </c>
    </row>
    <row r="230" spans="1:6" x14ac:dyDescent="0.45">
      <c r="A230">
        <f t="shared" si="9"/>
        <v>217</v>
      </c>
      <c r="B230" s="1">
        <v>35044</v>
      </c>
      <c r="C230" s="2">
        <v>1781.5</v>
      </c>
      <c r="D230" s="5">
        <f t="shared" si="10"/>
        <v>4.2843452280285632E-3</v>
      </c>
      <c r="E230" s="5">
        <f t="shared" si="11"/>
        <v>1.0042843452280286</v>
      </c>
      <c r="F230" s="4">
        <f>MIN(C230:$C$1077)/C230-1</f>
        <v>-1.5268032556834177E-2</v>
      </c>
    </row>
    <row r="231" spans="1:6" x14ac:dyDescent="0.45">
      <c r="A231">
        <f t="shared" si="9"/>
        <v>218</v>
      </c>
      <c r="B231" s="1">
        <v>35045</v>
      </c>
      <c r="C231" s="2">
        <v>1782.7</v>
      </c>
      <c r="D231" s="5">
        <f t="shared" si="10"/>
        <v>6.7358967162500782E-4</v>
      </c>
      <c r="E231" s="5">
        <f t="shared" si="11"/>
        <v>1.000673589671625</v>
      </c>
      <c r="F231" s="4">
        <f>MIN(C231:$C$1077)/C231-1</f>
        <v>-1.5930891344589693E-2</v>
      </c>
    </row>
    <row r="232" spans="1:6" x14ac:dyDescent="0.45">
      <c r="A232">
        <f t="shared" si="9"/>
        <v>219</v>
      </c>
      <c r="B232" s="1">
        <v>35046</v>
      </c>
      <c r="C232" s="2">
        <v>1786.1</v>
      </c>
      <c r="D232" s="5">
        <f t="shared" si="10"/>
        <v>1.9072193863240994E-3</v>
      </c>
      <c r="E232" s="5">
        <f t="shared" si="11"/>
        <v>1.0019072193863241</v>
      </c>
      <c r="F232" s="4">
        <f>MIN(C232:$C$1077)/C232-1</f>
        <v>-1.7804154302670572E-2</v>
      </c>
    </row>
    <row r="233" spans="1:6" x14ac:dyDescent="0.45">
      <c r="A233">
        <f t="shared" si="9"/>
        <v>220</v>
      </c>
      <c r="B233" s="1">
        <v>35047</v>
      </c>
      <c r="C233" s="2">
        <v>1791.2</v>
      </c>
      <c r="D233" s="5">
        <f t="shared" si="10"/>
        <v>2.8553832372208987E-3</v>
      </c>
      <c r="E233" s="5">
        <f t="shared" si="11"/>
        <v>1.0028553832372209</v>
      </c>
      <c r="F233" s="4">
        <f>MIN(C233:$C$1077)/C233-1</f>
        <v>-2.0600714604734338E-2</v>
      </c>
    </row>
    <row r="234" spans="1:6" x14ac:dyDescent="0.45">
      <c r="A234">
        <f t="shared" si="9"/>
        <v>221</v>
      </c>
      <c r="B234" s="1">
        <v>35048</v>
      </c>
      <c r="C234" s="2">
        <v>1780.8</v>
      </c>
      <c r="D234" s="5">
        <f t="shared" si="10"/>
        <v>-5.8061634658329586E-3</v>
      </c>
      <c r="E234" s="5">
        <f t="shared" si="11"/>
        <v>0.99419383653416704</v>
      </c>
      <c r="F234" s="4">
        <f>MIN(C234:$C$1077)/C234-1</f>
        <v>-1.4880952380952328E-2</v>
      </c>
    </row>
    <row r="235" spans="1:6" x14ac:dyDescent="0.45">
      <c r="A235">
        <f t="shared" si="9"/>
        <v>222</v>
      </c>
      <c r="B235" s="1">
        <v>35051</v>
      </c>
      <c r="C235" s="2">
        <v>1762.8</v>
      </c>
      <c r="D235" s="5">
        <f t="shared" si="10"/>
        <v>-1.0107816711590334E-2</v>
      </c>
      <c r="E235" s="5">
        <f t="shared" si="11"/>
        <v>0.98989218328840967</v>
      </c>
      <c r="F235" s="4">
        <f>MIN(C235:$C$1077)/C235-1</f>
        <v>-4.8218742909008627E-3</v>
      </c>
    </row>
    <row r="236" spans="1:6" x14ac:dyDescent="0.45">
      <c r="A236">
        <f t="shared" si="9"/>
        <v>223</v>
      </c>
      <c r="B236" s="1">
        <v>35052</v>
      </c>
      <c r="C236" s="2">
        <v>1754.3</v>
      </c>
      <c r="D236" s="5">
        <f t="shared" si="10"/>
        <v>-4.8218742909008627E-3</v>
      </c>
      <c r="E236" s="5">
        <f t="shared" si="11"/>
        <v>0.99517812570909914</v>
      </c>
      <c r="F236" s="4">
        <f>MIN(C236:$C$1077)/C236-1</f>
        <v>0</v>
      </c>
    </row>
    <row r="237" spans="1:6" x14ac:dyDescent="0.45">
      <c r="A237">
        <f t="shared" si="9"/>
        <v>224</v>
      </c>
      <c r="B237" s="1">
        <v>35053</v>
      </c>
      <c r="C237" s="2">
        <v>1769.7</v>
      </c>
      <c r="D237" s="5">
        <f t="shared" si="10"/>
        <v>8.7784301430771094E-3</v>
      </c>
      <c r="E237" s="5">
        <f t="shared" si="11"/>
        <v>1.0087784301430771</v>
      </c>
      <c r="F237" s="4">
        <f>MIN(C237:$C$1077)/C237-1</f>
        <v>0</v>
      </c>
    </row>
    <row r="238" spans="1:6" x14ac:dyDescent="0.45">
      <c r="A238">
        <f t="shared" si="9"/>
        <v>225</v>
      </c>
      <c r="B238" s="1">
        <v>35054</v>
      </c>
      <c r="C238" s="2">
        <v>1777.4</v>
      </c>
      <c r="D238" s="5">
        <f t="shared" si="10"/>
        <v>4.3510199468836941E-3</v>
      </c>
      <c r="E238" s="5">
        <f t="shared" si="11"/>
        <v>1.0043510199468837</v>
      </c>
      <c r="F238" s="4">
        <f>MIN(C238:$C$1077)/C238-1</f>
        <v>0</v>
      </c>
    </row>
    <row r="239" spans="1:6" x14ac:dyDescent="0.45">
      <c r="A239">
        <f t="shared" si="9"/>
        <v>226</v>
      </c>
      <c r="B239" s="1">
        <v>35055</v>
      </c>
      <c r="C239" s="2">
        <v>1787.7</v>
      </c>
      <c r="D239" s="5">
        <f t="shared" si="10"/>
        <v>5.7949814335545025E-3</v>
      </c>
      <c r="E239" s="5">
        <f t="shared" si="11"/>
        <v>1.0057949814335545</v>
      </c>
      <c r="F239" s="4">
        <f>MIN(C239:$C$1077)/C239-1</f>
        <v>0</v>
      </c>
    </row>
    <row r="240" spans="1:6" x14ac:dyDescent="0.45">
      <c r="A240">
        <f t="shared" si="9"/>
        <v>227</v>
      </c>
      <c r="B240" s="1">
        <v>35060</v>
      </c>
      <c r="C240" s="2">
        <v>1795.7</v>
      </c>
      <c r="D240" s="5">
        <f t="shared" si="10"/>
        <v>4.475023773563791E-3</v>
      </c>
      <c r="E240" s="5">
        <f t="shared" si="11"/>
        <v>1.0044750237735638</v>
      </c>
      <c r="F240" s="4">
        <f>MIN(C240:$C$1077)/C240-1</f>
        <v>-2.1161663975051148E-3</v>
      </c>
    </row>
    <row r="241" spans="1:6" x14ac:dyDescent="0.45">
      <c r="A241">
        <f t="shared" si="9"/>
        <v>228</v>
      </c>
      <c r="B241" s="1">
        <v>35061</v>
      </c>
      <c r="C241" s="2">
        <v>1797.2</v>
      </c>
      <c r="D241" s="5">
        <f t="shared" si="10"/>
        <v>8.3532884112047512E-4</v>
      </c>
      <c r="E241" s="5">
        <f t="shared" si="11"/>
        <v>1.0008353288411205</v>
      </c>
      <c r="F241" s="4">
        <f>MIN(C241:$C$1077)/C241-1</f>
        <v>-2.9490318272868965E-3</v>
      </c>
    </row>
    <row r="242" spans="1:6" x14ac:dyDescent="0.45">
      <c r="A242">
        <f t="shared" si="9"/>
        <v>229</v>
      </c>
      <c r="B242" s="1">
        <v>35062</v>
      </c>
      <c r="C242" s="2">
        <v>1803.1</v>
      </c>
      <c r="D242" s="5">
        <f t="shared" si="10"/>
        <v>3.2828844869796647E-3</v>
      </c>
      <c r="E242" s="5">
        <f t="shared" si="11"/>
        <v>1.0032828844869797</v>
      </c>
      <c r="F242" s="4">
        <f>MIN(C242:$C$1077)/C242-1</f>
        <v>-6.211524596528073E-3</v>
      </c>
    </row>
    <row r="243" spans="1:6" x14ac:dyDescent="0.45">
      <c r="A243">
        <f t="shared" si="9"/>
        <v>230</v>
      </c>
      <c r="B243" s="1">
        <v>35066</v>
      </c>
      <c r="C243" s="2">
        <v>1804.3</v>
      </c>
      <c r="D243" s="5">
        <f t="shared" si="10"/>
        <v>6.655204924852498E-4</v>
      </c>
      <c r="E243" s="5">
        <f t="shared" si="11"/>
        <v>1.0006655204924852</v>
      </c>
      <c r="F243" s="4">
        <f>MIN(C243:$C$1077)/C243-1</f>
        <v>-6.8724713185167596E-3</v>
      </c>
    </row>
    <row r="244" spans="1:6" x14ac:dyDescent="0.45">
      <c r="A244">
        <f t="shared" si="9"/>
        <v>231</v>
      </c>
      <c r="B244" s="1">
        <v>35067</v>
      </c>
      <c r="C244" s="2">
        <v>1816.5</v>
      </c>
      <c r="D244" s="5">
        <f t="shared" si="10"/>
        <v>6.7616250069280071E-3</v>
      </c>
      <c r="E244" s="5">
        <f t="shared" si="11"/>
        <v>1.006761625006928</v>
      </c>
      <c r="F244" s="4">
        <f>MIN(C244:$C$1077)/C244-1</f>
        <v>-1.3542526837324487E-2</v>
      </c>
    </row>
    <row r="245" spans="1:6" x14ac:dyDescent="0.45">
      <c r="A245">
        <f t="shared" si="9"/>
        <v>232</v>
      </c>
      <c r="B245" s="1">
        <v>35068</v>
      </c>
      <c r="C245" s="2">
        <v>1818.1</v>
      </c>
      <c r="D245" s="5">
        <f t="shared" si="10"/>
        <v>8.8081475364698569E-4</v>
      </c>
      <c r="E245" s="5">
        <f t="shared" si="11"/>
        <v>1.000880814753647</v>
      </c>
      <c r="F245" s="4">
        <f>MIN(C245:$C$1077)/C245-1</f>
        <v>-1.4410648479181498E-2</v>
      </c>
    </row>
    <row r="246" spans="1:6" x14ac:dyDescent="0.45">
      <c r="A246">
        <f t="shared" si="9"/>
        <v>233</v>
      </c>
      <c r="B246" s="1">
        <v>35069</v>
      </c>
      <c r="C246" s="2">
        <v>1814.9</v>
      </c>
      <c r="D246" s="5">
        <f t="shared" si="10"/>
        <v>-1.7600792035640245E-3</v>
      </c>
      <c r="E246" s="5">
        <f t="shared" si="11"/>
        <v>0.99823992079643598</v>
      </c>
      <c r="F246" s="4">
        <f>MIN(C246:$C$1077)/C246-1</f>
        <v>-1.2672874538542045E-2</v>
      </c>
    </row>
    <row r="247" spans="1:6" x14ac:dyDescent="0.45">
      <c r="A247">
        <f t="shared" si="9"/>
        <v>234</v>
      </c>
      <c r="B247" s="1">
        <v>35072</v>
      </c>
      <c r="C247" s="2">
        <v>1821.7</v>
      </c>
      <c r="D247" s="5">
        <f t="shared" si="10"/>
        <v>3.7467629070471187E-3</v>
      </c>
      <c r="E247" s="5">
        <f t="shared" si="11"/>
        <v>1.0037467629070471</v>
      </c>
      <c r="F247" s="4">
        <f>MIN(C247:$C$1077)/C247-1</f>
        <v>-1.635834659933022E-2</v>
      </c>
    </row>
    <row r="248" spans="1:6" x14ac:dyDescent="0.45">
      <c r="A248">
        <f t="shared" si="9"/>
        <v>235</v>
      </c>
      <c r="B248" s="1">
        <v>35073</v>
      </c>
      <c r="C248" s="2">
        <v>1813.8</v>
      </c>
      <c r="D248" s="5">
        <f t="shared" si="10"/>
        <v>-4.3366086622386169E-3</v>
      </c>
      <c r="E248" s="5">
        <f t="shared" si="11"/>
        <v>0.99566339133776138</v>
      </c>
      <c r="F248" s="4">
        <f>MIN(C248:$C$1077)/C248-1</f>
        <v>-1.2074098577571912E-2</v>
      </c>
    </row>
    <row r="249" spans="1:6" x14ac:dyDescent="0.45">
      <c r="A249">
        <f t="shared" si="9"/>
        <v>236</v>
      </c>
      <c r="B249" s="1">
        <v>35074</v>
      </c>
      <c r="C249" s="2">
        <v>1800.4</v>
      </c>
      <c r="D249" s="5">
        <f t="shared" si="10"/>
        <v>-7.3878046091079286E-3</v>
      </c>
      <c r="E249" s="5">
        <f t="shared" si="11"/>
        <v>0.99261219539089207</v>
      </c>
      <c r="F249" s="4">
        <f>MIN(C249:$C$1077)/C249-1</f>
        <v>-4.7211730726505197E-3</v>
      </c>
    </row>
    <row r="250" spans="1:6" x14ac:dyDescent="0.45">
      <c r="A250">
        <f t="shared" si="9"/>
        <v>237</v>
      </c>
      <c r="B250" s="1">
        <v>35075</v>
      </c>
      <c r="C250" s="2">
        <v>1791.9</v>
      </c>
      <c r="D250" s="5">
        <f t="shared" si="10"/>
        <v>-4.7211730726505197E-3</v>
      </c>
      <c r="E250" s="5">
        <f t="shared" si="11"/>
        <v>0.99527882692734948</v>
      </c>
      <c r="F250" s="4">
        <f>MIN(C250:$C$1077)/C250-1</f>
        <v>0</v>
      </c>
    </row>
    <row r="251" spans="1:6" x14ac:dyDescent="0.45">
      <c r="A251">
        <f t="shared" si="9"/>
        <v>238</v>
      </c>
      <c r="B251" s="1">
        <v>35076</v>
      </c>
      <c r="C251" s="2">
        <v>1793.9</v>
      </c>
      <c r="D251" s="5">
        <f t="shared" si="10"/>
        <v>1.1161337128187121E-3</v>
      </c>
      <c r="E251" s="5">
        <f t="shared" si="11"/>
        <v>1.0011161337128187</v>
      </c>
      <c r="F251" s="4">
        <f>MIN(C251:$C$1077)/C251-1</f>
        <v>0</v>
      </c>
    </row>
    <row r="252" spans="1:6" x14ac:dyDescent="0.45">
      <c r="A252">
        <f t="shared" si="9"/>
        <v>239</v>
      </c>
      <c r="B252" s="1">
        <v>35079</v>
      </c>
      <c r="C252" s="2">
        <v>1795.7</v>
      </c>
      <c r="D252" s="5">
        <f t="shared" si="10"/>
        <v>1.0034004125090146E-3</v>
      </c>
      <c r="E252" s="5">
        <f t="shared" si="11"/>
        <v>1.001003400412509</v>
      </c>
      <c r="F252" s="4">
        <f>MIN(C252:$C$1077)/C252-1</f>
        <v>0</v>
      </c>
    </row>
    <row r="253" spans="1:6" x14ac:dyDescent="0.45">
      <c r="A253">
        <f t="shared" si="9"/>
        <v>240</v>
      </c>
      <c r="B253" s="1">
        <v>35080</v>
      </c>
      <c r="C253" s="2">
        <v>1814.5</v>
      </c>
      <c r="D253" s="5">
        <f t="shared" si="10"/>
        <v>1.0469454808709644E-2</v>
      </c>
      <c r="E253" s="5">
        <f t="shared" si="11"/>
        <v>1.0104694548087096</v>
      </c>
      <c r="F253" s="4">
        <f>MIN(C253:$C$1077)/C253-1</f>
        <v>-7.4400661339212304E-3</v>
      </c>
    </row>
    <row r="254" spans="1:6" x14ac:dyDescent="0.45">
      <c r="A254">
        <f t="shared" si="9"/>
        <v>241</v>
      </c>
      <c r="B254" s="1">
        <v>35081</v>
      </c>
      <c r="C254" s="2">
        <v>1812.1</v>
      </c>
      <c r="D254" s="5">
        <f t="shared" si="10"/>
        <v>-1.3226784238082878E-3</v>
      </c>
      <c r="E254" s="5">
        <f t="shared" si="11"/>
        <v>0.99867732157619171</v>
      </c>
      <c r="F254" s="4">
        <f>MIN(C254:$C$1077)/C254-1</f>
        <v>-6.1254897632579963E-3</v>
      </c>
    </row>
    <row r="255" spans="1:6" x14ac:dyDescent="0.45">
      <c r="A255">
        <f t="shared" si="9"/>
        <v>242</v>
      </c>
      <c r="B255" s="1">
        <v>35082</v>
      </c>
      <c r="C255" s="2">
        <v>1830.2</v>
      </c>
      <c r="D255" s="5">
        <f t="shared" si="10"/>
        <v>9.9884112355830279E-3</v>
      </c>
      <c r="E255" s="5">
        <f t="shared" si="11"/>
        <v>1.009988411235583</v>
      </c>
      <c r="F255" s="4">
        <f>MIN(C255:$C$1077)/C255-1</f>
        <v>-1.5954540487378432E-2</v>
      </c>
    </row>
    <row r="256" spans="1:6" x14ac:dyDescent="0.45">
      <c r="A256">
        <f t="shared" si="9"/>
        <v>243</v>
      </c>
      <c r="B256" s="1">
        <v>35083</v>
      </c>
      <c r="C256" s="2">
        <v>1832</v>
      </c>
      <c r="D256" s="5">
        <f t="shared" si="10"/>
        <v>9.8349907113970403E-4</v>
      </c>
      <c r="E256" s="5">
        <f t="shared" si="11"/>
        <v>1.0009834990711397</v>
      </c>
      <c r="F256" s="4">
        <f>MIN(C256:$C$1077)/C256-1</f>
        <v>-1.6921397379912717E-2</v>
      </c>
    </row>
    <row r="257" spans="1:6" x14ac:dyDescent="0.45">
      <c r="A257">
        <f t="shared" ref="A257:A320" si="12">A256+1</f>
        <v>244</v>
      </c>
      <c r="B257" s="1">
        <v>35086</v>
      </c>
      <c r="C257" s="2">
        <v>1835</v>
      </c>
      <c r="D257" s="5">
        <f t="shared" ref="D257:D320" si="13">C257/C256-1</f>
        <v>1.6375545851528006E-3</v>
      </c>
      <c r="E257" s="5">
        <f t="shared" ref="E257:E320" si="14">D257+1</f>
        <v>1.0016375545851528</v>
      </c>
      <c r="F257" s="4">
        <f>MIN(C257:$C$1077)/C257-1</f>
        <v>-1.8528610354223485E-2</v>
      </c>
    </row>
    <row r="258" spans="1:6" x14ac:dyDescent="0.45">
      <c r="A258">
        <f t="shared" si="12"/>
        <v>245</v>
      </c>
      <c r="B258" s="1">
        <v>35087</v>
      </c>
      <c r="C258" s="2">
        <v>1827.7</v>
      </c>
      <c r="D258" s="5">
        <f t="shared" si="13"/>
        <v>-3.9782016348773874E-3</v>
      </c>
      <c r="E258" s="5">
        <f t="shared" si="14"/>
        <v>0.99602179836512261</v>
      </c>
      <c r="F258" s="4">
        <f>MIN(C258:$C$1077)/C258-1</f>
        <v>-1.4608524374897458E-2</v>
      </c>
    </row>
    <row r="259" spans="1:6" x14ac:dyDescent="0.45">
      <c r="A259">
        <f t="shared" si="12"/>
        <v>246</v>
      </c>
      <c r="B259" s="1">
        <v>35088</v>
      </c>
      <c r="C259" s="2">
        <v>1837.6</v>
      </c>
      <c r="D259" s="5">
        <f t="shared" si="13"/>
        <v>5.4166438693439289E-3</v>
      </c>
      <c r="E259" s="5">
        <f t="shared" si="14"/>
        <v>1.0054166438693439</v>
      </c>
      <c r="F259" s="4">
        <f>MIN(C259:$C$1077)/C259-1</f>
        <v>-1.991728341314758E-2</v>
      </c>
    </row>
    <row r="260" spans="1:6" x14ac:dyDescent="0.45">
      <c r="A260">
        <f t="shared" si="12"/>
        <v>247</v>
      </c>
      <c r="B260" s="1">
        <v>35089</v>
      </c>
      <c r="C260" s="2">
        <v>1829.1</v>
      </c>
      <c r="D260" s="5">
        <f t="shared" si="13"/>
        <v>-4.6255986068785004E-3</v>
      </c>
      <c r="E260" s="5">
        <f t="shared" si="14"/>
        <v>0.9953744013931215</v>
      </c>
      <c r="F260" s="4">
        <f>MIN(C260:$C$1077)/C260-1</f>
        <v>-1.5362746706030217E-2</v>
      </c>
    </row>
    <row r="261" spans="1:6" x14ac:dyDescent="0.45">
      <c r="A261">
        <f t="shared" si="12"/>
        <v>248</v>
      </c>
      <c r="B261" s="1">
        <v>35090</v>
      </c>
      <c r="C261" s="2">
        <v>1829.3</v>
      </c>
      <c r="D261" s="5">
        <f t="shared" si="13"/>
        <v>1.0934339292556494E-4</v>
      </c>
      <c r="E261" s="5">
        <f t="shared" si="14"/>
        <v>1.0001093433929256</v>
      </c>
      <c r="F261" s="4">
        <f>MIN(C261:$C$1077)/C261-1</f>
        <v>-1.5470398513092398E-2</v>
      </c>
    </row>
    <row r="262" spans="1:6" x14ac:dyDescent="0.45">
      <c r="A262">
        <f t="shared" si="12"/>
        <v>249</v>
      </c>
      <c r="B262" s="1">
        <v>35093</v>
      </c>
      <c r="C262" s="2">
        <v>1829.7</v>
      </c>
      <c r="D262" s="5">
        <f t="shared" si="13"/>
        <v>2.1866287651017835E-4</v>
      </c>
      <c r="E262" s="5">
        <f t="shared" si="14"/>
        <v>1.0002186628765102</v>
      </c>
      <c r="F262" s="4">
        <f>MIN(C262:$C$1077)/C262-1</f>
        <v>-1.5685631524293586E-2</v>
      </c>
    </row>
    <row r="263" spans="1:6" x14ac:dyDescent="0.45">
      <c r="A263">
        <f t="shared" si="12"/>
        <v>250</v>
      </c>
      <c r="B263" s="1">
        <v>35094</v>
      </c>
      <c r="C263" s="2">
        <v>1830.6</v>
      </c>
      <c r="D263" s="5">
        <f t="shared" si="13"/>
        <v>4.9188391539578546E-4</v>
      </c>
      <c r="E263" s="5">
        <f t="shared" si="14"/>
        <v>1.0004918839153958</v>
      </c>
      <c r="F263" s="4">
        <f>MIN(C263:$C$1077)/C263-1</f>
        <v>-1.6169561892275697E-2</v>
      </c>
    </row>
    <row r="264" spans="1:6" x14ac:dyDescent="0.45">
      <c r="A264">
        <f t="shared" si="12"/>
        <v>251</v>
      </c>
      <c r="B264" s="1">
        <v>35095</v>
      </c>
      <c r="C264" s="2">
        <v>1842</v>
      </c>
      <c r="D264" s="5">
        <f t="shared" si="13"/>
        <v>6.2274664044577044E-3</v>
      </c>
      <c r="E264" s="5">
        <f t="shared" si="14"/>
        <v>1.0062274664044577</v>
      </c>
      <c r="F264" s="4">
        <f>MIN(C264:$C$1077)/C264-1</f>
        <v>-2.2258414766558099E-2</v>
      </c>
    </row>
    <row r="265" spans="1:6" x14ac:dyDescent="0.45">
      <c r="A265">
        <f t="shared" si="12"/>
        <v>252</v>
      </c>
      <c r="B265" s="1">
        <v>35096</v>
      </c>
      <c r="C265" s="2">
        <v>1840.2</v>
      </c>
      <c r="D265" s="5">
        <f t="shared" si="13"/>
        <v>-9.7719869706835993E-4</v>
      </c>
      <c r="E265" s="5">
        <f t="shared" si="14"/>
        <v>0.99902280130293164</v>
      </c>
      <c r="F265" s="4">
        <f>MIN(C265:$C$1077)/C265-1</f>
        <v>-2.1302032387783942E-2</v>
      </c>
    </row>
    <row r="266" spans="1:6" x14ac:dyDescent="0.45">
      <c r="A266">
        <f t="shared" si="12"/>
        <v>253</v>
      </c>
      <c r="B266" s="1">
        <v>35097</v>
      </c>
      <c r="C266" s="2">
        <v>1852.7</v>
      </c>
      <c r="D266" s="5">
        <f t="shared" si="13"/>
        <v>6.7927399195739646E-3</v>
      </c>
      <c r="E266" s="5">
        <f t="shared" si="14"/>
        <v>1.006792739919574</v>
      </c>
      <c r="F266" s="4">
        <f>MIN(C266:$C$1077)/C266-1</f>
        <v>-2.7905219409510518E-2</v>
      </c>
    </row>
    <row r="267" spans="1:6" x14ac:dyDescent="0.45">
      <c r="A267">
        <f t="shared" si="12"/>
        <v>254</v>
      </c>
      <c r="B267" s="1">
        <v>35100</v>
      </c>
      <c r="C267" s="2">
        <v>1838.7</v>
      </c>
      <c r="D267" s="5">
        <f t="shared" si="13"/>
        <v>-7.55653910508991E-3</v>
      </c>
      <c r="E267" s="5">
        <f t="shared" si="14"/>
        <v>0.99244346089491009</v>
      </c>
      <c r="F267" s="4">
        <f>MIN(C267:$C$1077)/C267-1</f>
        <v>-2.0503616685701886E-2</v>
      </c>
    </row>
    <row r="268" spans="1:6" x14ac:dyDescent="0.45">
      <c r="A268">
        <f t="shared" si="12"/>
        <v>255</v>
      </c>
      <c r="B268" s="1">
        <v>35101</v>
      </c>
      <c r="C268" s="2">
        <v>1839.4</v>
      </c>
      <c r="D268" s="5">
        <f t="shared" si="13"/>
        <v>3.8070375809007295E-4</v>
      </c>
      <c r="E268" s="5">
        <f t="shared" si="14"/>
        <v>1.0003807037580901</v>
      </c>
      <c r="F268" s="4">
        <f>MIN(C268:$C$1077)/C268-1</f>
        <v>-2.0876372730238124E-2</v>
      </c>
    </row>
    <row r="269" spans="1:6" x14ac:dyDescent="0.45">
      <c r="A269">
        <f t="shared" si="12"/>
        <v>256</v>
      </c>
      <c r="B269" s="1">
        <v>35102</v>
      </c>
      <c r="C269" s="2">
        <v>1832.4</v>
      </c>
      <c r="D269" s="5">
        <f t="shared" si="13"/>
        <v>-3.8055887789496534E-3</v>
      </c>
      <c r="E269" s="5">
        <f t="shared" si="14"/>
        <v>0.99619441122105035</v>
      </c>
      <c r="F269" s="4">
        <f>MIN(C269:$C$1077)/C269-1</f>
        <v>-1.7135996507312901E-2</v>
      </c>
    </row>
    <row r="270" spans="1:6" x14ac:dyDescent="0.45">
      <c r="A270">
        <f t="shared" si="12"/>
        <v>257</v>
      </c>
      <c r="B270" s="1">
        <v>35103</v>
      </c>
      <c r="C270" s="2">
        <v>1826.3</v>
      </c>
      <c r="D270" s="5">
        <f t="shared" si="13"/>
        <v>-3.3289674743506303E-3</v>
      </c>
      <c r="E270" s="5">
        <f t="shared" si="14"/>
        <v>0.99667103252564937</v>
      </c>
      <c r="F270" s="4">
        <f>MIN(C270:$C$1077)/C270-1</f>
        <v>-1.3853145704429748E-2</v>
      </c>
    </row>
    <row r="271" spans="1:6" x14ac:dyDescent="0.45">
      <c r="A271">
        <f t="shared" si="12"/>
        <v>258</v>
      </c>
      <c r="B271" s="1">
        <v>35104</v>
      </c>
      <c r="C271" s="2">
        <v>1829.4</v>
      </c>
      <c r="D271" s="5">
        <f t="shared" si="13"/>
        <v>1.6974210151674551E-3</v>
      </c>
      <c r="E271" s="5">
        <f t="shared" si="14"/>
        <v>1.0016974210151675</v>
      </c>
      <c r="F271" s="4">
        <f>MIN(C271:$C$1077)/C271-1</f>
        <v>-1.5524215589810875E-2</v>
      </c>
    </row>
    <row r="272" spans="1:6" x14ac:dyDescent="0.45">
      <c r="A272">
        <f t="shared" si="12"/>
        <v>259</v>
      </c>
      <c r="B272" s="1">
        <v>35107</v>
      </c>
      <c r="C272" s="2">
        <v>1833.3</v>
      </c>
      <c r="D272" s="5">
        <f t="shared" si="13"/>
        <v>2.1318465070514492E-3</v>
      </c>
      <c r="E272" s="5">
        <f t="shared" si="14"/>
        <v>1.0021318465070514</v>
      </c>
      <c r="F272" s="4">
        <f>MIN(C272:$C$1077)/C272-1</f>
        <v>-1.7618502154584603E-2</v>
      </c>
    </row>
    <row r="273" spans="1:6" x14ac:dyDescent="0.45">
      <c r="A273">
        <f t="shared" si="12"/>
        <v>260</v>
      </c>
      <c r="B273" s="1">
        <v>35108</v>
      </c>
      <c r="C273" s="2">
        <v>1841.7</v>
      </c>
      <c r="D273" s="5">
        <f t="shared" si="13"/>
        <v>4.5819014891179677E-3</v>
      </c>
      <c r="E273" s="5">
        <f t="shared" si="14"/>
        <v>1.004581901489118</v>
      </c>
      <c r="F273" s="4">
        <f>MIN(C273:$C$1077)/C273-1</f>
        <v>-2.209914752674158E-2</v>
      </c>
    </row>
    <row r="274" spans="1:6" x14ac:dyDescent="0.45">
      <c r="A274">
        <f t="shared" si="12"/>
        <v>261</v>
      </c>
      <c r="B274" s="1">
        <v>35109</v>
      </c>
      <c r="C274" s="2">
        <v>1841</v>
      </c>
      <c r="D274" s="5">
        <f t="shared" si="13"/>
        <v>-3.8008361839603211E-4</v>
      </c>
      <c r="E274" s="5">
        <f t="shared" si="14"/>
        <v>0.99961991638160397</v>
      </c>
      <c r="F274" s="4">
        <f>MIN(C274:$C$1077)/C274-1</f>
        <v>-2.172732210755024E-2</v>
      </c>
    </row>
    <row r="275" spans="1:6" x14ac:dyDescent="0.45">
      <c r="A275">
        <f t="shared" si="12"/>
        <v>262</v>
      </c>
      <c r="B275" s="1">
        <v>35110</v>
      </c>
      <c r="C275" s="2">
        <v>1856.2</v>
      </c>
      <c r="D275" s="5">
        <f t="shared" si="13"/>
        <v>8.2563824008690112E-3</v>
      </c>
      <c r="E275" s="5">
        <f t="shared" si="14"/>
        <v>1.008256382400869</v>
      </c>
      <c r="F275" s="4">
        <f>MIN(C275:$C$1077)/C275-1</f>
        <v>-2.9738174765650327E-2</v>
      </c>
    </row>
    <row r="276" spans="1:6" x14ac:dyDescent="0.45">
      <c r="A276">
        <f t="shared" si="12"/>
        <v>263</v>
      </c>
      <c r="B276" s="1">
        <v>35111</v>
      </c>
      <c r="C276" s="2">
        <v>1854.3</v>
      </c>
      <c r="D276" s="5">
        <f t="shared" si="13"/>
        <v>-1.0235965951945758E-3</v>
      </c>
      <c r="E276" s="5">
        <f t="shared" si="14"/>
        <v>0.99897640340480542</v>
      </c>
      <c r="F276" s="4">
        <f>MIN(C276:$C$1077)/C276-1</f>
        <v>-2.8744000431429662E-2</v>
      </c>
    </row>
    <row r="277" spans="1:6" x14ac:dyDescent="0.45">
      <c r="A277">
        <f t="shared" si="12"/>
        <v>264</v>
      </c>
      <c r="B277" s="1">
        <v>35114</v>
      </c>
      <c r="C277" s="2">
        <v>1843.9</v>
      </c>
      <c r="D277" s="5">
        <f t="shared" si="13"/>
        <v>-5.608585450034953E-3</v>
      </c>
      <c r="E277" s="5">
        <f t="shared" si="14"/>
        <v>0.99439141454996505</v>
      </c>
      <c r="F277" s="4">
        <f>MIN(C277:$C$1077)/C277-1</f>
        <v>-2.3265903790878117E-2</v>
      </c>
    </row>
    <row r="278" spans="1:6" x14ac:dyDescent="0.45">
      <c r="A278">
        <f t="shared" si="12"/>
        <v>265</v>
      </c>
      <c r="B278" s="1">
        <v>35115</v>
      </c>
      <c r="C278" s="2">
        <v>1832.1</v>
      </c>
      <c r="D278" s="5">
        <f t="shared" si="13"/>
        <v>-6.399479364390781E-3</v>
      </c>
      <c r="E278" s="5">
        <f t="shared" si="14"/>
        <v>0.99360052063560922</v>
      </c>
      <c r="F278" s="4">
        <f>MIN(C278:$C$1077)/C278-1</f>
        <v>-1.6975055946727768E-2</v>
      </c>
    </row>
    <row r="279" spans="1:6" x14ac:dyDescent="0.45">
      <c r="A279">
        <f t="shared" si="12"/>
        <v>266</v>
      </c>
      <c r="B279" s="1">
        <v>35116</v>
      </c>
      <c r="C279" s="2">
        <v>1836.2</v>
      </c>
      <c r="D279" s="5">
        <f t="shared" si="13"/>
        <v>2.2378691119480099E-3</v>
      </c>
      <c r="E279" s="5">
        <f t="shared" si="14"/>
        <v>1.002237869111948</v>
      </c>
      <c r="F279" s="4">
        <f>MIN(C279:$C$1077)/C279-1</f>
        <v>-1.9170025051737261E-2</v>
      </c>
    </row>
    <row r="280" spans="1:6" x14ac:dyDescent="0.45">
      <c r="A280">
        <f t="shared" si="12"/>
        <v>267</v>
      </c>
      <c r="B280" s="1">
        <v>35117</v>
      </c>
      <c r="C280" s="2">
        <v>1843</v>
      </c>
      <c r="D280" s="5">
        <f t="shared" si="13"/>
        <v>3.7033002940856097E-3</v>
      </c>
      <c r="E280" s="5">
        <f t="shared" si="14"/>
        <v>1.0037033002940856</v>
      </c>
      <c r="F280" s="4">
        <f>MIN(C280:$C$1077)/C280-1</f>
        <v>-2.2788931090613085E-2</v>
      </c>
    </row>
    <row r="281" spans="1:6" x14ac:dyDescent="0.45">
      <c r="A281">
        <f t="shared" si="12"/>
        <v>268</v>
      </c>
      <c r="B281" s="1">
        <v>35118</v>
      </c>
      <c r="C281" s="2">
        <v>1844.4</v>
      </c>
      <c r="D281" s="5">
        <f t="shared" si="13"/>
        <v>7.596310363537917E-4</v>
      </c>
      <c r="E281" s="5">
        <f t="shared" si="14"/>
        <v>1.0007596310363538</v>
      </c>
      <c r="F281" s="4">
        <f>MIN(C281:$C$1077)/C281-1</f>
        <v>-2.353068748644549E-2</v>
      </c>
    </row>
    <row r="282" spans="1:6" x14ac:dyDescent="0.45">
      <c r="A282">
        <f t="shared" si="12"/>
        <v>269</v>
      </c>
      <c r="B282" s="1">
        <v>35121</v>
      </c>
      <c r="C282" s="2">
        <v>1830.3</v>
      </c>
      <c r="D282" s="5">
        <f t="shared" si="13"/>
        <v>-7.6447625243982742E-3</v>
      </c>
      <c r="E282" s="5">
        <f t="shared" si="14"/>
        <v>0.99235523747560173</v>
      </c>
      <c r="F282" s="4">
        <f>MIN(C282:$C$1077)/C282-1</f>
        <v>-1.6008304649510974E-2</v>
      </c>
    </row>
    <row r="283" spans="1:6" x14ac:dyDescent="0.45">
      <c r="A283">
        <f t="shared" si="12"/>
        <v>270</v>
      </c>
      <c r="B283" s="1">
        <v>35122</v>
      </c>
      <c r="C283" s="2">
        <v>1834.6</v>
      </c>
      <c r="D283" s="5">
        <f t="shared" si="13"/>
        <v>2.349341637982727E-3</v>
      </c>
      <c r="E283" s="5">
        <f t="shared" si="14"/>
        <v>1.0023493416379827</v>
      </c>
      <c r="F283" s="4">
        <f>MIN(C283:$C$1077)/C283-1</f>
        <v>-1.8314618990515563E-2</v>
      </c>
    </row>
    <row r="284" spans="1:6" x14ac:dyDescent="0.45">
      <c r="A284">
        <f t="shared" si="12"/>
        <v>271</v>
      </c>
      <c r="B284" s="1">
        <v>35123</v>
      </c>
      <c r="C284" s="2">
        <v>1844.4</v>
      </c>
      <c r="D284" s="5">
        <f t="shared" si="13"/>
        <v>5.3417638722337291E-3</v>
      </c>
      <c r="E284" s="5">
        <f t="shared" si="14"/>
        <v>1.0053417638722337</v>
      </c>
      <c r="F284" s="4">
        <f>MIN(C284:$C$1077)/C284-1</f>
        <v>-2.353068748644549E-2</v>
      </c>
    </row>
    <row r="285" spans="1:6" x14ac:dyDescent="0.45">
      <c r="A285">
        <f t="shared" si="12"/>
        <v>272</v>
      </c>
      <c r="B285" s="1">
        <v>35124</v>
      </c>
      <c r="C285" s="2">
        <v>1840.8</v>
      </c>
      <c r="D285" s="5">
        <f t="shared" si="13"/>
        <v>-1.9518542615485357E-3</v>
      </c>
      <c r="E285" s="5">
        <f t="shared" si="14"/>
        <v>0.99804814573845146</v>
      </c>
      <c r="F285" s="4">
        <f>MIN(C285:$C$1077)/C285-1</f>
        <v>-2.1621034332898748E-2</v>
      </c>
    </row>
    <row r="286" spans="1:6" x14ac:dyDescent="0.45">
      <c r="A286">
        <f t="shared" si="12"/>
        <v>273</v>
      </c>
      <c r="B286" s="1">
        <v>35125</v>
      </c>
      <c r="C286" s="2">
        <v>1852</v>
      </c>
      <c r="D286" s="5">
        <f t="shared" si="13"/>
        <v>6.084311169056944E-3</v>
      </c>
      <c r="E286" s="5">
        <f t="shared" si="14"/>
        <v>1.0060843111690569</v>
      </c>
      <c r="F286" s="4">
        <f>MIN(C286:$C$1077)/C286-1</f>
        <v>-2.7537796976241924E-2</v>
      </c>
    </row>
    <row r="287" spans="1:6" x14ac:dyDescent="0.45">
      <c r="A287">
        <f t="shared" si="12"/>
        <v>274</v>
      </c>
      <c r="B287" s="1">
        <v>35128</v>
      </c>
      <c r="C287" s="2">
        <v>1858.8</v>
      </c>
      <c r="D287" s="5">
        <f t="shared" si="13"/>
        <v>3.6717062634989972E-3</v>
      </c>
      <c r="E287" s="5">
        <f t="shared" si="14"/>
        <v>1.003671706263499</v>
      </c>
      <c r="F287" s="4">
        <f>MIN(C287:$C$1077)/C287-1</f>
        <v>-3.1095330320636938E-2</v>
      </c>
    </row>
    <row r="288" spans="1:6" x14ac:dyDescent="0.45">
      <c r="A288">
        <f t="shared" si="12"/>
        <v>275</v>
      </c>
      <c r="B288" s="1">
        <v>35129</v>
      </c>
      <c r="C288" s="2">
        <v>1864.6</v>
      </c>
      <c r="D288" s="5">
        <f t="shared" si="13"/>
        <v>3.1202926619324778E-3</v>
      </c>
      <c r="E288" s="5">
        <f t="shared" si="14"/>
        <v>1.0031202926619325</v>
      </c>
      <c r="F288" s="4">
        <f>MIN(C288:$C$1077)/C288-1</f>
        <v>-3.4109192320068593E-2</v>
      </c>
    </row>
    <row r="289" spans="1:6" x14ac:dyDescent="0.45">
      <c r="A289">
        <f t="shared" si="12"/>
        <v>276</v>
      </c>
      <c r="B289" s="1">
        <v>35130</v>
      </c>
      <c r="C289" s="2">
        <v>1858.7</v>
      </c>
      <c r="D289" s="5">
        <f t="shared" si="13"/>
        <v>-3.1642175265471639E-3</v>
      </c>
      <c r="E289" s="5">
        <f t="shared" si="14"/>
        <v>0.99683578247345284</v>
      </c>
      <c r="F289" s="4">
        <f>MIN(C289:$C$1077)/C289-1</f>
        <v>-3.1043202238123402E-2</v>
      </c>
    </row>
    <row r="290" spans="1:6" x14ac:dyDescent="0.45">
      <c r="A290">
        <f t="shared" si="12"/>
        <v>277</v>
      </c>
      <c r="B290" s="1">
        <v>35131</v>
      </c>
      <c r="C290" s="2">
        <v>1859</v>
      </c>
      <c r="D290" s="5">
        <f t="shared" si="13"/>
        <v>1.6140313122070538E-4</v>
      </c>
      <c r="E290" s="5">
        <f t="shared" si="14"/>
        <v>1.0001614031312207</v>
      </c>
      <c r="F290" s="4">
        <f>MIN(C290:$C$1077)/C290-1</f>
        <v>-3.1199569661108151E-2</v>
      </c>
    </row>
    <row r="291" spans="1:6" x14ac:dyDescent="0.45">
      <c r="A291">
        <f t="shared" si="12"/>
        <v>278</v>
      </c>
      <c r="B291" s="1">
        <v>35132</v>
      </c>
      <c r="C291" s="2">
        <v>1839</v>
      </c>
      <c r="D291" s="5">
        <f t="shared" si="13"/>
        <v>-1.075847229693383E-2</v>
      </c>
      <c r="E291" s="5">
        <f t="shared" si="14"/>
        <v>0.98924152770306617</v>
      </c>
      <c r="F291" s="4">
        <f>MIN(C291:$C$1077)/C291-1</f>
        <v>-2.066340402392608E-2</v>
      </c>
    </row>
    <row r="292" spans="1:6" x14ac:dyDescent="0.45">
      <c r="A292">
        <f t="shared" si="12"/>
        <v>279</v>
      </c>
      <c r="B292" s="1">
        <v>35135</v>
      </c>
      <c r="C292" s="2">
        <v>1820.9</v>
      </c>
      <c r="D292" s="5">
        <f t="shared" si="13"/>
        <v>-9.8423056008699605E-3</v>
      </c>
      <c r="E292" s="5">
        <f t="shared" si="14"/>
        <v>0.99015769439913004</v>
      </c>
      <c r="F292" s="4">
        <f>MIN(C292:$C$1077)/C292-1</f>
        <v>-1.0928661650832061E-2</v>
      </c>
    </row>
    <row r="293" spans="1:6" x14ac:dyDescent="0.45">
      <c r="A293">
        <f t="shared" si="12"/>
        <v>280</v>
      </c>
      <c r="B293" s="1">
        <v>35136</v>
      </c>
      <c r="C293" s="2">
        <v>1801</v>
      </c>
      <c r="D293" s="5">
        <f t="shared" si="13"/>
        <v>-1.0928661650832061E-2</v>
      </c>
      <c r="E293" s="5">
        <f t="shared" si="14"/>
        <v>0.98907133834916794</v>
      </c>
      <c r="F293" s="4">
        <f>MIN(C293:$C$1077)/C293-1</f>
        <v>0</v>
      </c>
    </row>
    <row r="294" spans="1:6" x14ac:dyDescent="0.45">
      <c r="A294">
        <f t="shared" si="12"/>
        <v>281</v>
      </c>
      <c r="B294" s="1">
        <v>35137</v>
      </c>
      <c r="C294" s="2">
        <v>1811.2</v>
      </c>
      <c r="D294" s="5">
        <f t="shared" si="13"/>
        <v>5.663520266518729E-3</v>
      </c>
      <c r="E294" s="5">
        <f t="shared" si="14"/>
        <v>1.0056635202665187</v>
      </c>
      <c r="F294" s="4">
        <f>MIN(C294:$C$1077)/C294-1</f>
        <v>-1.6563604240282803E-3</v>
      </c>
    </row>
    <row r="295" spans="1:6" x14ac:dyDescent="0.45">
      <c r="A295">
        <f t="shared" si="12"/>
        <v>282</v>
      </c>
      <c r="B295" s="1">
        <v>35138</v>
      </c>
      <c r="C295" s="2">
        <v>1826.7</v>
      </c>
      <c r="D295" s="5">
        <f t="shared" si="13"/>
        <v>8.5578621908126706E-3</v>
      </c>
      <c r="E295" s="5">
        <f t="shared" si="14"/>
        <v>1.0085578621908127</v>
      </c>
      <c r="F295" s="4">
        <f>MIN(C295:$C$1077)/C295-1</f>
        <v>-1.0127552416926644E-2</v>
      </c>
    </row>
    <row r="296" spans="1:6" x14ac:dyDescent="0.45">
      <c r="A296">
        <f t="shared" si="12"/>
        <v>283</v>
      </c>
      <c r="B296" s="1">
        <v>35139</v>
      </c>
      <c r="C296" s="2">
        <v>1813.1</v>
      </c>
      <c r="D296" s="5">
        <f t="shared" si="13"/>
        <v>-7.4451196146056997E-3</v>
      </c>
      <c r="E296" s="5">
        <f t="shared" si="14"/>
        <v>0.9925548803853943</v>
      </c>
      <c r="F296" s="4">
        <f>MIN(C296:$C$1077)/C296-1</f>
        <v>-2.7025536374164494E-3</v>
      </c>
    </row>
    <row r="297" spans="1:6" x14ac:dyDescent="0.45">
      <c r="A297">
        <f t="shared" si="12"/>
        <v>284</v>
      </c>
      <c r="B297" s="1">
        <v>35142</v>
      </c>
      <c r="C297" s="2">
        <v>1823.8</v>
      </c>
      <c r="D297" s="5">
        <f t="shared" si="13"/>
        <v>5.9014946776239086E-3</v>
      </c>
      <c r="E297" s="5">
        <f t="shared" si="14"/>
        <v>1.0059014946776239</v>
      </c>
      <c r="F297" s="4">
        <f>MIN(C297:$C$1077)/C297-1</f>
        <v>-8.5535694703365861E-3</v>
      </c>
    </row>
    <row r="298" spans="1:6" x14ac:dyDescent="0.45">
      <c r="A298">
        <f t="shared" si="12"/>
        <v>285</v>
      </c>
      <c r="B298" s="1">
        <v>35143</v>
      </c>
      <c r="C298" s="2">
        <v>1835.4</v>
      </c>
      <c r="D298" s="5">
        <f t="shared" si="13"/>
        <v>6.3603465292247918E-3</v>
      </c>
      <c r="E298" s="5">
        <f t="shared" si="14"/>
        <v>1.0063603465292248</v>
      </c>
      <c r="F298" s="4">
        <f>MIN(C298:$C$1077)/C298-1</f>
        <v>-1.4819657840252853E-2</v>
      </c>
    </row>
    <row r="299" spans="1:6" x14ac:dyDescent="0.45">
      <c r="A299">
        <f t="shared" si="12"/>
        <v>286</v>
      </c>
      <c r="B299" s="1">
        <v>35144</v>
      </c>
      <c r="C299" s="2">
        <v>1833.5</v>
      </c>
      <c r="D299" s="5">
        <f t="shared" si="13"/>
        <v>-1.0351966873706209E-3</v>
      </c>
      <c r="E299" s="5">
        <f t="shared" si="14"/>
        <v>0.99896480331262938</v>
      </c>
      <c r="F299" s="4">
        <f>MIN(C299:$C$1077)/C299-1</f>
        <v>-1.3798745568584625E-2</v>
      </c>
    </row>
    <row r="300" spans="1:6" x14ac:dyDescent="0.45">
      <c r="A300">
        <f t="shared" si="12"/>
        <v>287</v>
      </c>
      <c r="B300" s="1">
        <v>35145</v>
      </c>
      <c r="C300" s="2">
        <v>1839.6</v>
      </c>
      <c r="D300" s="5">
        <f t="shared" si="13"/>
        <v>3.3269702754294972E-3</v>
      </c>
      <c r="E300" s="5">
        <f t="shared" si="14"/>
        <v>1.0033269702754295</v>
      </c>
      <c r="F300" s="4">
        <f>MIN(C300:$C$1077)/C300-1</f>
        <v>-1.7068928027832109E-2</v>
      </c>
    </row>
    <row r="301" spans="1:6" x14ac:dyDescent="0.45">
      <c r="A301">
        <f t="shared" si="12"/>
        <v>288</v>
      </c>
      <c r="B301" s="1">
        <v>35146</v>
      </c>
      <c r="C301" s="2">
        <v>1843.5</v>
      </c>
      <c r="D301" s="5">
        <f t="shared" si="13"/>
        <v>2.1200260926288461E-3</v>
      </c>
      <c r="E301" s="5">
        <f t="shared" si="14"/>
        <v>1.0021200260926288</v>
      </c>
      <c r="F301" s="4">
        <f>MIN(C301:$C$1077)/C301-1</f>
        <v>-1.9148359099538936E-2</v>
      </c>
    </row>
    <row r="302" spans="1:6" x14ac:dyDescent="0.45">
      <c r="A302">
        <f t="shared" si="12"/>
        <v>289</v>
      </c>
      <c r="B302" s="1">
        <v>35149</v>
      </c>
      <c r="C302" s="2">
        <v>1833.8</v>
      </c>
      <c r="D302" s="5">
        <f t="shared" si="13"/>
        <v>-5.2617304041225887E-3</v>
      </c>
      <c r="E302" s="5">
        <f t="shared" si="14"/>
        <v>0.99473826959587741</v>
      </c>
      <c r="F302" s="4">
        <f>MIN(C302:$C$1077)/C302-1</f>
        <v>-1.3960082887992109E-2</v>
      </c>
    </row>
    <row r="303" spans="1:6" x14ac:dyDescent="0.45">
      <c r="A303">
        <f t="shared" si="12"/>
        <v>290</v>
      </c>
      <c r="B303" s="1">
        <v>35150</v>
      </c>
      <c r="C303" s="2">
        <v>1826.2</v>
      </c>
      <c r="D303" s="5">
        <f t="shared" si="13"/>
        <v>-4.144399607372673E-3</v>
      </c>
      <c r="E303" s="5">
        <f t="shared" si="14"/>
        <v>0.99585560039262733</v>
      </c>
      <c r="F303" s="4">
        <f>MIN(C303:$C$1077)/C303-1</f>
        <v>-9.8565326908334194E-3</v>
      </c>
    </row>
    <row r="304" spans="1:6" x14ac:dyDescent="0.45">
      <c r="A304">
        <f t="shared" si="12"/>
        <v>291</v>
      </c>
      <c r="B304" s="1">
        <v>35151</v>
      </c>
      <c r="C304" s="2">
        <v>1831.5</v>
      </c>
      <c r="D304" s="5">
        <f t="shared" si="13"/>
        <v>2.9022012923010099E-3</v>
      </c>
      <c r="E304" s="5">
        <f t="shared" si="14"/>
        <v>1.002902201292301</v>
      </c>
      <c r="F304" s="4">
        <f>MIN(C304:$C$1077)/C304-1</f>
        <v>-1.272181272181272E-2</v>
      </c>
    </row>
    <row r="305" spans="1:6" x14ac:dyDescent="0.45">
      <c r="A305">
        <f t="shared" si="12"/>
        <v>292</v>
      </c>
      <c r="B305" s="1">
        <v>35152</v>
      </c>
      <c r="C305" s="2">
        <v>1832</v>
      </c>
      <c r="D305" s="5">
        <f t="shared" si="13"/>
        <v>2.7300027300025675E-4</v>
      </c>
      <c r="E305" s="5">
        <f t="shared" si="14"/>
        <v>1.0002730002730003</v>
      </c>
      <c r="F305" s="4">
        <f>MIN(C305:$C$1077)/C305-1</f>
        <v>-1.2991266375545818E-2</v>
      </c>
    </row>
    <row r="306" spans="1:6" x14ac:dyDescent="0.45">
      <c r="A306">
        <f t="shared" si="12"/>
        <v>293</v>
      </c>
      <c r="B306" s="1">
        <v>35153</v>
      </c>
      <c r="C306" s="2">
        <v>1843.4</v>
      </c>
      <c r="D306" s="5">
        <f t="shared" si="13"/>
        <v>6.2227074235807756E-3</v>
      </c>
      <c r="E306" s="5">
        <f t="shared" si="14"/>
        <v>1.0062227074235808</v>
      </c>
      <c r="F306" s="4">
        <f>MIN(C306:$C$1077)/C306-1</f>
        <v>-1.909515026581321E-2</v>
      </c>
    </row>
    <row r="307" spans="1:6" x14ac:dyDescent="0.45">
      <c r="A307">
        <f t="shared" si="12"/>
        <v>294</v>
      </c>
      <c r="B307" s="1">
        <v>35156</v>
      </c>
      <c r="C307" s="2">
        <v>1850.2</v>
      </c>
      <c r="D307" s="5">
        <f t="shared" si="13"/>
        <v>3.6888358468047944E-3</v>
      </c>
      <c r="E307" s="5">
        <f t="shared" si="14"/>
        <v>1.0036888358468048</v>
      </c>
      <c r="F307" s="4">
        <f>MIN(C307:$C$1077)/C307-1</f>
        <v>-2.2700248621770669E-2</v>
      </c>
    </row>
    <row r="308" spans="1:6" x14ac:dyDescent="0.45">
      <c r="A308">
        <f t="shared" si="12"/>
        <v>295</v>
      </c>
      <c r="B308" s="1">
        <v>35157</v>
      </c>
      <c r="C308" s="2">
        <v>1855.9</v>
      </c>
      <c r="D308" s="5">
        <f t="shared" si="13"/>
        <v>3.0807480272403431E-3</v>
      </c>
      <c r="E308" s="5">
        <f t="shared" si="14"/>
        <v>1.0030807480272403</v>
      </c>
      <c r="F308" s="4">
        <f>MIN(C308:$C$1077)/C308-1</f>
        <v>-2.5701815830594388E-2</v>
      </c>
    </row>
    <row r="309" spans="1:6" x14ac:dyDescent="0.45">
      <c r="A309">
        <f t="shared" si="12"/>
        <v>296</v>
      </c>
      <c r="B309" s="1">
        <v>35158</v>
      </c>
      <c r="C309" s="2">
        <v>1855.9</v>
      </c>
      <c r="D309" s="5">
        <f t="shared" si="13"/>
        <v>0</v>
      </c>
      <c r="E309" s="5">
        <f t="shared" si="14"/>
        <v>1</v>
      </c>
      <c r="F309" s="4">
        <f>MIN(C309:$C$1077)/C309-1</f>
        <v>-2.5701815830594388E-2</v>
      </c>
    </row>
    <row r="310" spans="1:6" x14ac:dyDescent="0.45">
      <c r="A310">
        <f t="shared" si="12"/>
        <v>297</v>
      </c>
      <c r="B310" s="1">
        <v>35159</v>
      </c>
      <c r="C310" s="2">
        <v>1869.5</v>
      </c>
      <c r="D310" s="5">
        <f t="shared" si="13"/>
        <v>7.3279810334607731E-3</v>
      </c>
      <c r="E310" s="5">
        <f t="shared" si="14"/>
        <v>1.0073279810334608</v>
      </c>
      <c r="F310" s="4">
        <f>MIN(C310:$C$1077)/C310-1</f>
        <v>-3.2789515913345779E-2</v>
      </c>
    </row>
    <row r="311" spans="1:6" x14ac:dyDescent="0.45">
      <c r="A311">
        <f t="shared" si="12"/>
        <v>298</v>
      </c>
      <c r="B311" s="1">
        <v>35164</v>
      </c>
      <c r="C311" s="2">
        <v>1869.9</v>
      </c>
      <c r="D311" s="5">
        <f t="shared" si="13"/>
        <v>2.1396095212633526E-4</v>
      </c>
      <c r="E311" s="5">
        <f t="shared" si="14"/>
        <v>1.0002139609521263</v>
      </c>
      <c r="F311" s="4">
        <f>MIN(C311:$C$1077)/C311-1</f>
        <v>-3.2996416920690996E-2</v>
      </c>
    </row>
    <row r="312" spans="1:6" x14ac:dyDescent="0.45">
      <c r="A312">
        <f t="shared" si="12"/>
        <v>299</v>
      </c>
      <c r="B312" s="1">
        <v>35165</v>
      </c>
      <c r="C312" s="2">
        <v>1874.3</v>
      </c>
      <c r="D312" s="5">
        <f t="shared" si="13"/>
        <v>2.353067008930898E-3</v>
      </c>
      <c r="E312" s="5">
        <f t="shared" si="14"/>
        <v>1.0023530670089309</v>
      </c>
      <c r="F312" s="4">
        <f>MIN(C312:$C$1077)/C312-1</f>
        <v>-3.5266499493144088E-2</v>
      </c>
    </row>
    <row r="313" spans="1:6" x14ac:dyDescent="0.45">
      <c r="A313">
        <f t="shared" si="12"/>
        <v>300</v>
      </c>
      <c r="B313" s="1">
        <v>35166</v>
      </c>
      <c r="C313" s="2">
        <v>1866.4</v>
      </c>
      <c r="D313" s="5">
        <f t="shared" si="13"/>
        <v>-4.214906898575399E-3</v>
      </c>
      <c r="E313" s="5">
        <f t="shared" si="14"/>
        <v>0.9957850931014246</v>
      </c>
      <c r="F313" s="4">
        <f>MIN(C313:$C$1077)/C313-1</f>
        <v>-3.1183026146592407E-2</v>
      </c>
    </row>
    <row r="314" spans="1:6" x14ac:dyDescent="0.45">
      <c r="A314">
        <f t="shared" si="12"/>
        <v>301</v>
      </c>
      <c r="B314" s="1">
        <v>35167</v>
      </c>
      <c r="C314" s="2">
        <v>1876.5</v>
      </c>
      <c r="D314" s="5">
        <f t="shared" si="13"/>
        <v>5.411487355336364E-3</v>
      </c>
      <c r="E314" s="5">
        <f t="shared" si="14"/>
        <v>1.0054114873553364</v>
      </c>
      <c r="F314" s="4">
        <f>MIN(C314:$C$1077)/C314-1</f>
        <v>-3.6397548627764453E-2</v>
      </c>
    </row>
    <row r="315" spans="1:6" x14ac:dyDescent="0.45">
      <c r="A315">
        <f t="shared" si="12"/>
        <v>302</v>
      </c>
      <c r="B315" s="1">
        <v>35170</v>
      </c>
      <c r="C315" s="2">
        <v>1886.2</v>
      </c>
      <c r="D315" s="5">
        <f t="shared" si="13"/>
        <v>5.169197974953299E-3</v>
      </c>
      <c r="E315" s="5">
        <f t="shared" si="14"/>
        <v>1.0051691979749533</v>
      </c>
      <c r="F315" s="4">
        <f>MIN(C315:$C$1077)/C315-1</f>
        <v>-4.1352984837238926E-2</v>
      </c>
    </row>
    <row r="316" spans="1:6" x14ac:dyDescent="0.45">
      <c r="A316">
        <f t="shared" si="12"/>
        <v>303</v>
      </c>
      <c r="B316" s="1">
        <v>35171</v>
      </c>
      <c r="C316" s="2">
        <v>1903.2</v>
      </c>
      <c r="D316" s="5">
        <f t="shared" si="13"/>
        <v>9.0128300286289598E-3</v>
      </c>
      <c r="E316" s="5">
        <f t="shared" si="14"/>
        <v>1.009012830028629</v>
      </c>
      <c r="F316" s="4">
        <f>MIN(C316:$C$1077)/C316-1</f>
        <v>-4.991593106347203E-2</v>
      </c>
    </row>
    <row r="317" spans="1:6" x14ac:dyDescent="0.45">
      <c r="A317">
        <f t="shared" si="12"/>
        <v>304</v>
      </c>
      <c r="B317" s="1">
        <v>35172</v>
      </c>
      <c r="C317" s="2">
        <v>1897.4</v>
      </c>
      <c r="D317" s="5">
        <f t="shared" si="13"/>
        <v>-3.0474989491382498E-3</v>
      </c>
      <c r="E317" s="5">
        <f t="shared" si="14"/>
        <v>0.99695250105086175</v>
      </c>
      <c r="F317" s="4">
        <f>MIN(C317:$C$1077)/C317-1</f>
        <v>-4.701170022135559E-2</v>
      </c>
    </row>
    <row r="318" spans="1:6" x14ac:dyDescent="0.45">
      <c r="A318">
        <f t="shared" si="12"/>
        <v>305</v>
      </c>
      <c r="B318" s="1">
        <v>35173</v>
      </c>
      <c r="C318" s="2">
        <v>1906.4</v>
      </c>
      <c r="D318" s="5">
        <f t="shared" si="13"/>
        <v>4.7433329819752679E-3</v>
      </c>
      <c r="E318" s="5">
        <f t="shared" si="14"/>
        <v>1.0047433329819753</v>
      </c>
      <c r="F318" s="4">
        <f>MIN(C318:$C$1077)/C318-1</f>
        <v>-5.1510700797314346E-2</v>
      </c>
    </row>
    <row r="319" spans="1:6" x14ac:dyDescent="0.45">
      <c r="A319">
        <f t="shared" si="12"/>
        <v>306</v>
      </c>
      <c r="B319" s="1">
        <v>35174</v>
      </c>
      <c r="C319" s="2">
        <v>1924.2</v>
      </c>
      <c r="D319" s="5">
        <f t="shared" si="13"/>
        <v>9.3369702056231851E-3</v>
      </c>
      <c r="E319" s="5">
        <f t="shared" si="14"/>
        <v>1.0093369702056232</v>
      </c>
      <c r="F319" s="4">
        <f>MIN(C319:$C$1077)/C319-1</f>
        <v>-6.0284793680490556E-2</v>
      </c>
    </row>
    <row r="320" spans="1:6" x14ac:dyDescent="0.45">
      <c r="A320">
        <f t="shared" si="12"/>
        <v>307</v>
      </c>
      <c r="B320" s="1">
        <v>35177</v>
      </c>
      <c r="C320" s="2">
        <v>1923.9</v>
      </c>
      <c r="D320" s="5">
        <f t="shared" si="13"/>
        <v>-1.5590894917361098E-4</v>
      </c>
      <c r="E320" s="5">
        <f t="shared" si="14"/>
        <v>0.99984409105082639</v>
      </c>
      <c r="F320" s="4">
        <f>MIN(C320:$C$1077)/C320-1</f>
        <v>-6.013826082436724E-2</v>
      </c>
    </row>
    <row r="321" spans="1:6" x14ac:dyDescent="0.45">
      <c r="A321">
        <f t="shared" ref="A321:A384" si="15">A320+1</f>
        <v>308</v>
      </c>
      <c r="B321" s="1">
        <v>35178</v>
      </c>
      <c r="C321" s="2">
        <v>1916.9</v>
      </c>
      <c r="D321" s="5">
        <f t="shared" ref="D321:D384" si="16">C321/C320-1</f>
        <v>-3.6384427465044888E-3</v>
      </c>
      <c r="E321" s="5">
        <f t="shared" ref="E321:E384" si="17">D321+1</f>
        <v>0.99636155725349551</v>
      </c>
      <c r="F321" s="4">
        <f>MIN(C321:$C$1077)/C321-1</f>
        <v>-5.6706140122072091E-2</v>
      </c>
    </row>
    <row r="322" spans="1:6" x14ac:dyDescent="0.45">
      <c r="A322">
        <f t="shared" si="15"/>
        <v>309</v>
      </c>
      <c r="B322" s="1">
        <v>35179</v>
      </c>
      <c r="C322" s="2">
        <v>1912.3</v>
      </c>
      <c r="D322" s="5">
        <f t="shared" si="16"/>
        <v>-2.3997078616516676E-3</v>
      </c>
      <c r="E322" s="5">
        <f t="shared" si="17"/>
        <v>0.99760029213834833</v>
      </c>
      <c r="F322" s="4">
        <f>MIN(C322:$C$1077)/C322-1</f>
        <v>-5.4437065314019706E-2</v>
      </c>
    </row>
    <row r="323" spans="1:6" x14ac:dyDescent="0.45">
      <c r="A323">
        <f t="shared" si="15"/>
        <v>310</v>
      </c>
      <c r="B323" s="1">
        <v>35180</v>
      </c>
      <c r="C323" s="2">
        <v>1914.3</v>
      </c>
      <c r="D323" s="5">
        <f t="shared" si="16"/>
        <v>1.0458610050725348E-3</v>
      </c>
      <c r="E323" s="5">
        <f t="shared" si="17"/>
        <v>1.0010458610050725</v>
      </c>
      <c r="F323" s="4">
        <f>MIN(C323:$C$1077)/C323-1</f>
        <v>-5.5424959515227412E-2</v>
      </c>
    </row>
    <row r="324" spans="1:6" x14ac:dyDescent="0.45">
      <c r="A324">
        <f t="shared" si="15"/>
        <v>311</v>
      </c>
      <c r="B324" s="1">
        <v>35181</v>
      </c>
      <c r="C324" s="2">
        <v>1921.1</v>
      </c>
      <c r="D324" s="5">
        <f t="shared" si="16"/>
        <v>3.5522122969231518E-3</v>
      </c>
      <c r="E324" s="5">
        <f t="shared" si="17"/>
        <v>1.0035522122969232</v>
      </c>
      <c r="F324" s="4">
        <f>MIN(C324:$C$1077)/C324-1</f>
        <v>-5.8768413929519481E-2</v>
      </c>
    </row>
    <row r="325" spans="1:6" x14ac:dyDescent="0.45">
      <c r="A325">
        <f t="shared" si="15"/>
        <v>312</v>
      </c>
      <c r="B325" s="1">
        <v>35184</v>
      </c>
      <c r="C325" s="2">
        <v>1911.4</v>
      </c>
      <c r="D325" s="5">
        <f t="shared" si="16"/>
        <v>-5.0491905679037608E-3</v>
      </c>
      <c r="E325" s="5">
        <f t="shared" si="17"/>
        <v>0.99495080943209624</v>
      </c>
      <c r="F325" s="4">
        <f>MIN(C325:$C$1077)/C325-1</f>
        <v>-5.399183844302613E-2</v>
      </c>
    </row>
    <row r="326" spans="1:6" x14ac:dyDescent="0.45">
      <c r="A326">
        <f t="shared" si="15"/>
        <v>313</v>
      </c>
      <c r="B326" s="1">
        <v>35185</v>
      </c>
      <c r="C326" s="2">
        <v>1914.6</v>
      </c>
      <c r="D326" s="5">
        <f t="shared" si="16"/>
        <v>1.6741655331169447E-3</v>
      </c>
      <c r="E326" s="5">
        <f t="shared" si="17"/>
        <v>1.0016741655331169</v>
      </c>
      <c r="F326" s="4">
        <f>MIN(C326:$C$1077)/C326-1</f>
        <v>-5.557296563250802E-2</v>
      </c>
    </row>
    <row r="327" spans="1:6" x14ac:dyDescent="0.45">
      <c r="A327">
        <f t="shared" si="15"/>
        <v>314</v>
      </c>
      <c r="B327" s="1">
        <v>35186</v>
      </c>
      <c r="C327" s="2">
        <v>1909.4</v>
      </c>
      <c r="D327" s="5">
        <f t="shared" si="16"/>
        <v>-2.7159720045961677E-3</v>
      </c>
      <c r="E327" s="5">
        <f t="shared" si="17"/>
        <v>0.99728402799540383</v>
      </c>
      <c r="F327" s="4">
        <f>MIN(C327:$C$1077)/C327-1</f>
        <v>-5.3000942704514498E-2</v>
      </c>
    </row>
    <row r="328" spans="1:6" x14ac:dyDescent="0.45">
      <c r="A328">
        <f t="shared" si="15"/>
        <v>315</v>
      </c>
      <c r="B328" s="1">
        <v>35187</v>
      </c>
      <c r="C328" s="2">
        <v>1898.6</v>
      </c>
      <c r="D328" s="5">
        <f t="shared" si="16"/>
        <v>-5.6562270870431641E-3</v>
      </c>
      <c r="E328" s="5">
        <f t="shared" si="17"/>
        <v>0.99434377291295684</v>
      </c>
      <c r="F328" s="4">
        <f>MIN(C328:$C$1077)/C328-1</f>
        <v>-4.7614031391551626E-2</v>
      </c>
    </row>
    <row r="329" spans="1:6" x14ac:dyDescent="0.45">
      <c r="A329">
        <f t="shared" si="15"/>
        <v>316</v>
      </c>
      <c r="B329" s="1">
        <v>35188</v>
      </c>
      <c r="C329" s="2">
        <v>1887.2</v>
      </c>
      <c r="D329" s="5">
        <f t="shared" si="16"/>
        <v>-6.0044243126513575E-3</v>
      </c>
      <c r="E329" s="5">
        <f t="shared" si="17"/>
        <v>0.99399557568734864</v>
      </c>
      <c r="F329" s="4">
        <f>MIN(C329:$C$1077)/C329-1</f>
        <v>-4.1860958033064888E-2</v>
      </c>
    </row>
    <row r="330" spans="1:6" x14ac:dyDescent="0.45">
      <c r="A330">
        <f t="shared" si="15"/>
        <v>317</v>
      </c>
      <c r="B330" s="1">
        <v>35192</v>
      </c>
      <c r="C330" s="2">
        <v>1877.9</v>
      </c>
      <c r="D330" s="5">
        <f t="shared" si="16"/>
        <v>-4.9279355659177515E-3</v>
      </c>
      <c r="E330" s="5">
        <f t="shared" si="17"/>
        <v>0.99507206443408225</v>
      </c>
      <c r="F330" s="4">
        <f>MIN(C330:$C$1077)/C330-1</f>
        <v>-3.7115927365674484E-2</v>
      </c>
    </row>
    <row r="331" spans="1:6" x14ac:dyDescent="0.45">
      <c r="A331">
        <f t="shared" si="15"/>
        <v>318</v>
      </c>
      <c r="B331" s="1">
        <v>35193</v>
      </c>
      <c r="C331" s="2">
        <v>1870.2</v>
      </c>
      <c r="D331" s="5">
        <f t="shared" si="16"/>
        <v>-4.1003248309281481E-3</v>
      </c>
      <c r="E331" s="5">
        <f t="shared" si="17"/>
        <v>0.99589967516907185</v>
      </c>
      <c r="F331" s="4">
        <f>MIN(C331:$C$1077)/C331-1</f>
        <v>-3.3151534595230459E-2</v>
      </c>
    </row>
    <row r="332" spans="1:6" x14ac:dyDescent="0.45">
      <c r="A332">
        <f t="shared" si="15"/>
        <v>319</v>
      </c>
      <c r="B332" s="1">
        <v>35194</v>
      </c>
      <c r="C332" s="2">
        <v>1877.8</v>
      </c>
      <c r="D332" s="5">
        <f t="shared" si="16"/>
        <v>4.0637364987701208E-3</v>
      </c>
      <c r="E332" s="5">
        <f t="shared" si="17"/>
        <v>1.0040637364987701</v>
      </c>
      <c r="F332" s="4">
        <f>MIN(C332:$C$1077)/C332-1</f>
        <v>-3.7064650122483722E-2</v>
      </c>
    </row>
    <row r="333" spans="1:6" x14ac:dyDescent="0.45">
      <c r="A333">
        <f t="shared" si="15"/>
        <v>320</v>
      </c>
      <c r="B333" s="1">
        <v>35195</v>
      </c>
      <c r="C333" s="2">
        <v>1888.1</v>
      </c>
      <c r="D333" s="5">
        <f t="shared" si="16"/>
        <v>5.4851421876664919E-3</v>
      </c>
      <c r="E333" s="5">
        <f t="shared" si="17"/>
        <v>1.0054851421876665</v>
      </c>
      <c r="F333" s="4">
        <f>MIN(C333:$C$1077)/C333-1</f>
        <v>-4.2317673852020454E-2</v>
      </c>
    </row>
    <row r="334" spans="1:6" x14ac:dyDescent="0.45">
      <c r="A334">
        <f t="shared" si="15"/>
        <v>321</v>
      </c>
      <c r="B334" s="1">
        <v>35198</v>
      </c>
      <c r="C334" s="2">
        <v>1882.8</v>
      </c>
      <c r="D334" s="5">
        <f t="shared" si="16"/>
        <v>-2.8070547110852218E-3</v>
      </c>
      <c r="E334" s="5">
        <f t="shared" si="17"/>
        <v>0.99719294528891478</v>
      </c>
      <c r="F334" s="4">
        <f>MIN(C334:$C$1077)/C334-1</f>
        <v>-3.9621839813044346E-2</v>
      </c>
    </row>
    <row r="335" spans="1:6" x14ac:dyDescent="0.45">
      <c r="A335">
        <f t="shared" si="15"/>
        <v>322</v>
      </c>
      <c r="B335" s="1">
        <v>35199</v>
      </c>
      <c r="C335" s="2">
        <v>1890.3</v>
      </c>
      <c r="D335" s="5">
        <f t="shared" si="16"/>
        <v>3.983428935627753E-3</v>
      </c>
      <c r="E335" s="5">
        <f t="shared" si="17"/>
        <v>1.0039834289356278</v>
      </c>
      <c r="F335" s="4">
        <f>MIN(C335:$C$1077)/C335-1</f>
        <v>-4.3432259429720066E-2</v>
      </c>
    </row>
    <row r="336" spans="1:6" x14ac:dyDescent="0.45">
      <c r="A336">
        <f t="shared" si="15"/>
        <v>323</v>
      </c>
      <c r="B336" s="1">
        <v>35200</v>
      </c>
      <c r="C336" s="2">
        <v>1896.3</v>
      </c>
      <c r="D336" s="5">
        <f t="shared" si="16"/>
        <v>3.1740993493096781E-3</v>
      </c>
      <c r="E336" s="5">
        <f t="shared" si="17"/>
        <v>1.0031740993493097</v>
      </c>
      <c r="F336" s="4">
        <f>MIN(C336:$C$1077)/C336-1</f>
        <v>-4.6458893634973353E-2</v>
      </c>
    </row>
    <row r="337" spans="1:6" x14ac:dyDescent="0.45">
      <c r="A337">
        <f t="shared" si="15"/>
        <v>324</v>
      </c>
      <c r="B337" s="1">
        <v>35201</v>
      </c>
      <c r="C337" s="2">
        <v>1887</v>
      </c>
      <c r="D337" s="5">
        <f t="shared" si="16"/>
        <v>-4.9042872963138695E-3</v>
      </c>
      <c r="E337" s="5">
        <f t="shared" si="17"/>
        <v>0.99509571270368613</v>
      </c>
      <c r="F337" s="4">
        <f>MIN(C337:$C$1077)/C337-1</f>
        <v>-4.1759406465288751E-2</v>
      </c>
    </row>
    <row r="338" spans="1:6" x14ac:dyDescent="0.45">
      <c r="A338">
        <f t="shared" si="15"/>
        <v>325</v>
      </c>
      <c r="B338" s="1">
        <v>35202</v>
      </c>
      <c r="C338" s="2">
        <v>1901.8</v>
      </c>
      <c r="D338" s="5">
        <f t="shared" si="16"/>
        <v>7.8431372549019329E-3</v>
      </c>
      <c r="E338" s="5">
        <f t="shared" si="17"/>
        <v>1.0078431372549019</v>
      </c>
      <c r="F338" s="4">
        <f>MIN(C338:$C$1077)/C338-1</f>
        <v>-4.9216531706804068E-2</v>
      </c>
    </row>
    <row r="339" spans="1:6" x14ac:dyDescent="0.45">
      <c r="A339">
        <f t="shared" si="15"/>
        <v>326</v>
      </c>
      <c r="B339" s="1">
        <v>35205</v>
      </c>
      <c r="C339" s="2">
        <v>1898.5</v>
      </c>
      <c r="D339" s="5">
        <f t="shared" si="16"/>
        <v>-1.7351982332526328E-3</v>
      </c>
      <c r="E339" s="5">
        <f t="shared" si="17"/>
        <v>0.99826480176674737</v>
      </c>
      <c r="F339" s="4">
        <f>MIN(C339:$C$1077)/C339-1</f>
        <v>-4.756386621016595E-2</v>
      </c>
    </row>
    <row r="340" spans="1:6" x14ac:dyDescent="0.45">
      <c r="A340">
        <f t="shared" si="15"/>
        <v>327</v>
      </c>
      <c r="B340" s="1">
        <v>35206</v>
      </c>
      <c r="C340" s="2">
        <v>1903.4</v>
      </c>
      <c r="D340" s="5">
        <f t="shared" si="16"/>
        <v>2.5809849881486269E-3</v>
      </c>
      <c r="E340" s="5">
        <f t="shared" si="17"/>
        <v>1.0025809849881486</v>
      </c>
      <c r="F340" s="4">
        <f>MIN(C340:$C$1077)/C340-1</f>
        <v>-5.0015761269307624E-2</v>
      </c>
    </row>
    <row r="341" spans="1:6" x14ac:dyDescent="0.45">
      <c r="A341">
        <f t="shared" si="15"/>
        <v>328</v>
      </c>
      <c r="B341" s="1">
        <v>35207</v>
      </c>
      <c r="C341" s="2">
        <v>1892.2</v>
      </c>
      <c r="D341" s="5">
        <f t="shared" si="16"/>
        <v>-5.8842072081538577E-3</v>
      </c>
      <c r="E341" s="5">
        <f t="shared" si="17"/>
        <v>0.99411579279184614</v>
      </c>
      <c r="F341" s="4">
        <f>MIN(C341:$C$1077)/C341-1</f>
        <v>-4.439277032026212E-2</v>
      </c>
    </row>
    <row r="342" spans="1:6" x14ac:dyDescent="0.45">
      <c r="A342">
        <f t="shared" si="15"/>
        <v>329</v>
      </c>
      <c r="B342" s="1">
        <v>35208</v>
      </c>
      <c r="C342" s="2">
        <v>1885.2</v>
      </c>
      <c r="D342" s="5">
        <f t="shared" si="16"/>
        <v>-3.6993975266884638E-3</v>
      </c>
      <c r="E342" s="5">
        <f t="shared" si="17"/>
        <v>0.99630060247331154</v>
      </c>
      <c r="F342" s="4">
        <f>MIN(C342:$C$1077)/C342-1</f>
        <v>-4.0844472734988369E-2</v>
      </c>
    </row>
    <row r="343" spans="1:6" x14ac:dyDescent="0.45">
      <c r="A343">
        <f t="shared" si="15"/>
        <v>330</v>
      </c>
      <c r="B343" s="1">
        <v>35209</v>
      </c>
      <c r="C343" s="2">
        <v>1885.9</v>
      </c>
      <c r="D343" s="5">
        <f t="shared" si="16"/>
        <v>3.7131338849993867E-4</v>
      </c>
      <c r="E343" s="5">
        <f t="shared" si="17"/>
        <v>1.0003713133884999</v>
      </c>
      <c r="F343" s="4">
        <f>MIN(C343:$C$1077)/C343-1</f>
        <v>-4.1200487830743926E-2</v>
      </c>
    </row>
    <row r="344" spans="1:6" x14ac:dyDescent="0.45">
      <c r="A344">
        <f t="shared" si="15"/>
        <v>331</v>
      </c>
      <c r="B344" s="1">
        <v>35213</v>
      </c>
      <c r="C344" s="2">
        <v>1889.9</v>
      </c>
      <c r="D344" s="5">
        <f t="shared" si="16"/>
        <v>2.1210032345300167E-3</v>
      </c>
      <c r="E344" s="5">
        <f t="shared" si="17"/>
        <v>1.00212100323453</v>
      </c>
      <c r="F344" s="4">
        <f>MIN(C344:$C$1077)/C344-1</f>
        <v>-4.3229800518545969E-2</v>
      </c>
    </row>
    <row r="345" spans="1:6" x14ac:dyDescent="0.45">
      <c r="A345">
        <f t="shared" si="15"/>
        <v>332</v>
      </c>
      <c r="B345" s="1">
        <v>35214</v>
      </c>
      <c r="C345" s="2">
        <v>1896.3</v>
      </c>
      <c r="D345" s="5">
        <f t="shared" si="16"/>
        <v>3.3864225620401367E-3</v>
      </c>
      <c r="E345" s="5">
        <f t="shared" si="17"/>
        <v>1.0033864225620401</v>
      </c>
      <c r="F345" s="4">
        <f>MIN(C345:$C$1077)/C345-1</f>
        <v>-4.6458893634973353E-2</v>
      </c>
    </row>
    <row r="346" spans="1:6" x14ac:dyDescent="0.45">
      <c r="A346">
        <f t="shared" si="15"/>
        <v>333</v>
      </c>
      <c r="B346" s="1">
        <v>35215</v>
      </c>
      <c r="C346" s="2">
        <v>1884.4</v>
      </c>
      <c r="D346" s="5">
        <f t="shared" si="16"/>
        <v>-6.2753783684015296E-3</v>
      </c>
      <c r="E346" s="5">
        <f t="shared" si="17"/>
        <v>0.99372462163159847</v>
      </c>
      <c r="F346" s="4">
        <f>MIN(C346:$C$1077)/C346-1</f>
        <v>-4.0437274464020345E-2</v>
      </c>
    </row>
    <row r="347" spans="1:6" x14ac:dyDescent="0.45">
      <c r="A347">
        <f t="shared" si="15"/>
        <v>334</v>
      </c>
      <c r="B347" s="1">
        <v>35216</v>
      </c>
      <c r="C347" s="2">
        <v>1885.8</v>
      </c>
      <c r="D347" s="5">
        <f t="shared" si="16"/>
        <v>7.429420505200568E-4</v>
      </c>
      <c r="E347" s="5">
        <f t="shared" si="17"/>
        <v>1.0007429420505201</v>
      </c>
      <c r="F347" s="4">
        <f>MIN(C347:$C$1077)/C347-1</f>
        <v>-4.1149644713119105E-2</v>
      </c>
    </row>
    <row r="348" spans="1:6" x14ac:dyDescent="0.45">
      <c r="A348">
        <f t="shared" si="15"/>
        <v>335</v>
      </c>
      <c r="B348" s="1">
        <v>35219</v>
      </c>
      <c r="C348" s="2">
        <v>1882.3</v>
      </c>
      <c r="D348" s="5">
        <f t="shared" si="16"/>
        <v>-1.8559762435040872E-3</v>
      </c>
      <c r="E348" s="5">
        <f t="shared" si="17"/>
        <v>0.99814402375649591</v>
      </c>
      <c r="F348" s="4">
        <f>MIN(C348:$C$1077)/C348-1</f>
        <v>-3.9366732189342724E-2</v>
      </c>
    </row>
    <row r="349" spans="1:6" x14ac:dyDescent="0.45">
      <c r="A349">
        <f t="shared" si="15"/>
        <v>336</v>
      </c>
      <c r="B349" s="1">
        <v>35220</v>
      </c>
      <c r="C349" s="2">
        <v>1887.1</v>
      </c>
      <c r="D349" s="5">
        <f t="shared" si="16"/>
        <v>2.5500717207671553E-3</v>
      </c>
      <c r="E349" s="5">
        <f t="shared" si="17"/>
        <v>1.0025500717207672</v>
      </c>
      <c r="F349" s="4">
        <f>MIN(C349:$C$1077)/C349-1</f>
        <v>-4.1810184939854778E-2</v>
      </c>
    </row>
    <row r="350" spans="1:6" x14ac:dyDescent="0.45">
      <c r="A350">
        <f t="shared" si="15"/>
        <v>337</v>
      </c>
      <c r="B350" s="1">
        <v>35221</v>
      </c>
      <c r="C350" s="2">
        <v>1885.5</v>
      </c>
      <c r="D350" s="5">
        <f t="shared" si="16"/>
        <v>-8.4786179852680554E-4</v>
      </c>
      <c r="E350" s="5">
        <f t="shared" si="17"/>
        <v>0.99915213820147319</v>
      </c>
      <c r="F350" s="4">
        <f>MIN(C350:$C$1077)/C350-1</f>
        <v>-4.0997083001856227E-2</v>
      </c>
    </row>
    <row r="351" spans="1:6" x14ac:dyDescent="0.45">
      <c r="A351">
        <f t="shared" si="15"/>
        <v>338</v>
      </c>
      <c r="B351" s="1">
        <v>35222</v>
      </c>
      <c r="C351" s="2">
        <v>1888.7</v>
      </c>
      <c r="D351" s="5">
        <f t="shared" si="16"/>
        <v>1.6971625563511061E-3</v>
      </c>
      <c r="E351" s="5">
        <f t="shared" si="17"/>
        <v>1.0016971625563511</v>
      </c>
      <c r="F351" s="4">
        <f>MIN(C351:$C$1077)/C351-1</f>
        <v>-4.2621909249748513E-2</v>
      </c>
    </row>
    <row r="352" spans="1:6" x14ac:dyDescent="0.45">
      <c r="A352">
        <f t="shared" si="15"/>
        <v>339</v>
      </c>
      <c r="B352" s="1">
        <v>35223</v>
      </c>
      <c r="C352" s="2">
        <v>1866.2</v>
      </c>
      <c r="D352" s="5">
        <f t="shared" si="16"/>
        <v>-1.1912956001482455E-2</v>
      </c>
      <c r="E352" s="5">
        <f t="shared" si="17"/>
        <v>0.98808704399851754</v>
      </c>
      <c r="F352" s="4">
        <f>MIN(C352:$C$1077)/C352-1</f>
        <v>-3.1079198371021355E-2</v>
      </c>
    </row>
    <row r="353" spans="1:6" x14ac:dyDescent="0.45">
      <c r="A353">
        <f t="shared" si="15"/>
        <v>340</v>
      </c>
      <c r="B353" s="1">
        <v>35226</v>
      </c>
      <c r="C353" s="2">
        <v>1874.9</v>
      </c>
      <c r="D353" s="5">
        <f t="shared" si="16"/>
        <v>4.6618797556532421E-3</v>
      </c>
      <c r="E353" s="5">
        <f t="shared" si="17"/>
        <v>1.0046618797556532</v>
      </c>
      <c r="F353" s="4">
        <f>MIN(C353:$C$1077)/C353-1</f>
        <v>-3.5575230678969616E-2</v>
      </c>
    </row>
    <row r="354" spans="1:6" x14ac:dyDescent="0.45">
      <c r="A354">
        <f t="shared" si="15"/>
        <v>341</v>
      </c>
      <c r="B354" s="1">
        <v>35227</v>
      </c>
      <c r="C354" s="2">
        <v>1885.1</v>
      </c>
      <c r="D354" s="5">
        <f t="shared" si="16"/>
        <v>5.4402901488077582E-3</v>
      </c>
      <c r="E354" s="5">
        <f t="shared" si="17"/>
        <v>1.0054402901488078</v>
      </c>
      <c r="F354" s="4">
        <f>MIN(C354:$C$1077)/C354-1</f>
        <v>-4.0793591851891131E-2</v>
      </c>
    </row>
    <row r="355" spans="1:6" x14ac:dyDescent="0.45">
      <c r="A355">
        <f t="shared" si="15"/>
        <v>342</v>
      </c>
      <c r="B355" s="1">
        <v>35228</v>
      </c>
      <c r="C355" s="2">
        <v>1890.5</v>
      </c>
      <c r="D355" s="5">
        <f t="shared" si="16"/>
        <v>2.8645695188584952E-3</v>
      </c>
      <c r="E355" s="5">
        <f t="shared" si="17"/>
        <v>1.0028645695188585</v>
      </c>
      <c r="F355" s="4">
        <f>MIN(C355:$C$1077)/C355-1</f>
        <v>-4.3533456757471556E-2</v>
      </c>
    </row>
    <row r="356" spans="1:6" x14ac:dyDescent="0.45">
      <c r="A356">
        <f t="shared" si="15"/>
        <v>343</v>
      </c>
      <c r="B356" s="1">
        <v>35229</v>
      </c>
      <c r="C356" s="2">
        <v>1887.8</v>
      </c>
      <c r="D356" s="5">
        <f t="shared" si="16"/>
        <v>-1.4281935995769102E-3</v>
      </c>
      <c r="E356" s="5">
        <f t="shared" si="17"/>
        <v>0.99857180640042309</v>
      </c>
      <c r="F356" s="4">
        <f>MIN(C356:$C$1077)/C356-1</f>
        <v>-4.2165483631740552E-2</v>
      </c>
    </row>
    <row r="357" spans="1:6" x14ac:dyDescent="0.45">
      <c r="A357">
        <f t="shared" si="15"/>
        <v>344</v>
      </c>
      <c r="B357" s="1">
        <v>35230</v>
      </c>
      <c r="C357" s="2">
        <v>1884.6</v>
      </c>
      <c r="D357" s="5">
        <f t="shared" si="16"/>
        <v>-1.6950948193664717E-3</v>
      </c>
      <c r="E357" s="5">
        <f t="shared" si="17"/>
        <v>0.99830490518063353</v>
      </c>
      <c r="F357" s="4">
        <f>MIN(C357:$C$1077)/C357-1</f>
        <v>-4.0539106441685124E-2</v>
      </c>
    </row>
    <row r="358" spans="1:6" x14ac:dyDescent="0.45">
      <c r="A358">
        <f t="shared" si="15"/>
        <v>345</v>
      </c>
      <c r="B358" s="1">
        <v>35233</v>
      </c>
      <c r="C358" s="2">
        <v>1887.8</v>
      </c>
      <c r="D358" s="5">
        <f t="shared" si="16"/>
        <v>1.6979730446780028E-3</v>
      </c>
      <c r="E358" s="5">
        <f t="shared" si="17"/>
        <v>1.001697973044678</v>
      </c>
      <c r="F358" s="4">
        <f>MIN(C358:$C$1077)/C358-1</f>
        <v>-4.2165483631740552E-2</v>
      </c>
    </row>
    <row r="359" spans="1:6" x14ac:dyDescent="0.45">
      <c r="A359">
        <f t="shared" si="15"/>
        <v>346</v>
      </c>
      <c r="B359" s="1">
        <v>35234</v>
      </c>
      <c r="C359" s="2">
        <v>1884.6</v>
      </c>
      <c r="D359" s="5">
        <f t="shared" si="16"/>
        <v>-1.6950948193664717E-3</v>
      </c>
      <c r="E359" s="5">
        <f t="shared" si="17"/>
        <v>0.99830490518063353</v>
      </c>
      <c r="F359" s="4">
        <f>MIN(C359:$C$1077)/C359-1</f>
        <v>-4.0539106441685124E-2</v>
      </c>
    </row>
    <row r="360" spans="1:6" x14ac:dyDescent="0.45">
      <c r="A360">
        <f t="shared" si="15"/>
        <v>347</v>
      </c>
      <c r="B360" s="1">
        <v>35235</v>
      </c>
      <c r="C360" s="2">
        <v>1883.4</v>
      </c>
      <c r="D360" s="5">
        <f t="shared" si="16"/>
        <v>-6.3673989175416779E-4</v>
      </c>
      <c r="E360" s="5">
        <f t="shared" si="17"/>
        <v>0.99936326010824583</v>
      </c>
      <c r="F360" s="4">
        <f>MIN(C360:$C$1077)/C360-1</f>
        <v>-3.9927790166719768E-2</v>
      </c>
    </row>
    <row r="361" spans="1:6" x14ac:dyDescent="0.45">
      <c r="A361">
        <f t="shared" si="15"/>
        <v>348</v>
      </c>
      <c r="B361" s="1">
        <v>35236</v>
      </c>
      <c r="C361" s="2">
        <v>1873.7</v>
      </c>
      <c r="D361" s="5">
        <f t="shared" si="16"/>
        <v>-5.1502601677817506E-3</v>
      </c>
      <c r="E361" s="5">
        <f t="shared" si="17"/>
        <v>0.99484973983221825</v>
      </c>
      <c r="F361" s="4">
        <f>MIN(C361:$C$1077)/C361-1</f>
        <v>-3.4957570582270336E-2</v>
      </c>
    </row>
    <row r="362" spans="1:6" x14ac:dyDescent="0.45">
      <c r="A362">
        <f t="shared" si="15"/>
        <v>349</v>
      </c>
      <c r="B362" s="1">
        <v>35237</v>
      </c>
      <c r="C362" s="2">
        <v>1870.8</v>
      </c>
      <c r="D362" s="5">
        <f t="shared" si="16"/>
        <v>-1.5477397662380099E-3</v>
      </c>
      <c r="E362" s="5">
        <f t="shared" si="17"/>
        <v>0.99845226023376199</v>
      </c>
      <c r="F362" s="4">
        <f>MIN(C362:$C$1077)/C362-1</f>
        <v>-3.3461620697027961E-2</v>
      </c>
    </row>
    <row r="363" spans="1:6" x14ac:dyDescent="0.45">
      <c r="A363">
        <f t="shared" si="15"/>
        <v>350</v>
      </c>
      <c r="B363" s="1">
        <v>35240</v>
      </c>
      <c r="C363" s="2">
        <v>1865.8</v>
      </c>
      <c r="D363" s="5">
        <f t="shared" si="16"/>
        <v>-2.6726534103057586E-3</v>
      </c>
      <c r="E363" s="5">
        <f t="shared" si="17"/>
        <v>0.99732734658969424</v>
      </c>
      <c r="F363" s="4">
        <f>MIN(C363:$C$1077)/C363-1</f>
        <v>-3.087147604244822E-2</v>
      </c>
    </row>
    <row r="364" spans="1:6" x14ac:dyDescent="0.45">
      <c r="A364">
        <f t="shared" si="15"/>
        <v>351</v>
      </c>
      <c r="B364" s="1">
        <v>35241</v>
      </c>
      <c r="C364" s="2">
        <v>1849.6</v>
      </c>
      <c r="D364" s="5">
        <f t="shared" si="16"/>
        <v>-8.6826026369386522E-3</v>
      </c>
      <c r="E364" s="5">
        <f t="shared" si="17"/>
        <v>0.99131739736306135</v>
      </c>
      <c r="F364" s="4">
        <f>MIN(C364:$C$1077)/C364-1</f>
        <v>-2.2383217993079518E-2</v>
      </c>
    </row>
    <row r="365" spans="1:6" x14ac:dyDescent="0.45">
      <c r="A365">
        <f t="shared" si="15"/>
        <v>352</v>
      </c>
      <c r="B365" s="1">
        <v>35242</v>
      </c>
      <c r="C365" s="2">
        <v>1853.2</v>
      </c>
      <c r="D365" s="5">
        <f t="shared" si="16"/>
        <v>1.9463667820069919E-3</v>
      </c>
      <c r="E365" s="5">
        <f t="shared" si="17"/>
        <v>1.001946366782007</v>
      </c>
      <c r="F365" s="4">
        <f>MIN(C365:$C$1077)/C365-1</f>
        <v>-2.4282322469242446E-2</v>
      </c>
    </row>
    <row r="366" spans="1:6" x14ac:dyDescent="0.45">
      <c r="A366">
        <f t="shared" si="15"/>
        <v>353</v>
      </c>
      <c r="B366" s="1">
        <v>35243</v>
      </c>
      <c r="C366" s="2">
        <v>1843.9</v>
      </c>
      <c r="D366" s="5">
        <f t="shared" si="16"/>
        <v>-5.0183466436434232E-3</v>
      </c>
      <c r="E366" s="5">
        <f t="shared" si="17"/>
        <v>0.99498165335635658</v>
      </c>
      <c r="F366" s="4">
        <f>MIN(C366:$C$1077)/C366-1</f>
        <v>-1.9361136721080308E-2</v>
      </c>
    </row>
    <row r="367" spans="1:6" x14ac:dyDescent="0.45">
      <c r="A367">
        <f t="shared" si="15"/>
        <v>354</v>
      </c>
      <c r="B367" s="1">
        <v>35244</v>
      </c>
      <c r="C367" s="2">
        <v>1856.3</v>
      </c>
      <c r="D367" s="5">
        <f t="shared" si="16"/>
        <v>6.7248766202070431E-3</v>
      </c>
      <c r="E367" s="5">
        <f t="shared" si="17"/>
        <v>1.006724876620207</v>
      </c>
      <c r="F367" s="4">
        <f>MIN(C367:$C$1077)/C367-1</f>
        <v>-2.5911759952593871E-2</v>
      </c>
    </row>
    <row r="368" spans="1:6" x14ac:dyDescent="0.45">
      <c r="A368">
        <f t="shared" si="15"/>
        <v>355</v>
      </c>
      <c r="B368" s="1">
        <v>35247</v>
      </c>
      <c r="C368" s="2">
        <v>1863</v>
      </c>
      <c r="D368" s="5">
        <f t="shared" si="16"/>
        <v>3.6093303884070504E-3</v>
      </c>
      <c r="E368" s="5">
        <f t="shared" si="17"/>
        <v>1.0036093303884071</v>
      </c>
      <c r="F368" s="4">
        <f>MIN(C368:$C$1077)/C368-1</f>
        <v>-2.9414922168545354E-2</v>
      </c>
    </row>
    <row r="369" spans="1:6" x14ac:dyDescent="0.45">
      <c r="A369">
        <f t="shared" si="15"/>
        <v>356</v>
      </c>
      <c r="B369" s="1">
        <v>35248</v>
      </c>
      <c r="C369" s="2">
        <v>1863.5</v>
      </c>
      <c r="D369" s="5">
        <f t="shared" si="16"/>
        <v>2.6838432635534204E-4</v>
      </c>
      <c r="E369" s="5">
        <f t="shared" si="17"/>
        <v>1.0002683843263553</v>
      </c>
      <c r="F369" s="4">
        <f>MIN(C369:$C$1077)/C369-1</f>
        <v>-2.9675342098202329E-2</v>
      </c>
    </row>
    <row r="370" spans="1:6" x14ac:dyDescent="0.45">
      <c r="A370">
        <f t="shared" si="15"/>
        <v>357</v>
      </c>
      <c r="B370" s="1">
        <v>35249</v>
      </c>
      <c r="C370" s="2">
        <v>1858.4</v>
      </c>
      <c r="D370" s="5">
        <f t="shared" si="16"/>
        <v>-2.7367856184598027E-3</v>
      </c>
      <c r="E370" s="5">
        <f t="shared" si="17"/>
        <v>0.9972632143815402</v>
      </c>
      <c r="F370" s="4">
        <f>MIN(C370:$C$1077)/C370-1</f>
        <v>-2.7012483857081437E-2</v>
      </c>
    </row>
    <row r="371" spans="1:6" x14ac:dyDescent="0.45">
      <c r="A371">
        <f t="shared" si="15"/>
        <v>358</v>
      </c>
      <c r="B371" s="1">
        <v>35250</v>
      </c>
      <c r="C371" s="2">
        <v>1875.5</v>
      </c>
      <c r="D371" s="5">
        <f t="shared" si="16"/>
        <v>9.2014636246233739E-3</v>
      </c>
      <c r="E371" s="5">
        <f t="shared" si="17"/>
        <v>1.0092014636246234</v>
      </c>
      <c r="F371" s="4">
        <f>MIN(C371:$C$1077)/C371-1</f>
        <v>-3.5883764329512124E-2</v>
      </c>
    </row>
    <row r="372" spans="1:6" x14ac:dyDescent="0.45">
      <c r="A372">
        <f t="shared" si="15"/>
        <v>359</v>
      </c>
      <c r="B372" s="1">
        <v>35251</v>
      </c>
      <c r="C372" s="2">
        <v>1868.8</v>
      </c>
      <c r="D372" s="5">
        <f t="shared" si="16"/>
        <v>-3.5723806984804263E-3</v>
      </c>
      <c r="E372" s="5">
        <f t="shared" si="17"/>
        <v>0.99642761930151957</v>
      </c>
      <c r="F372" s="4">
        <f>MIN(C372:$C$1077)/C372-1</f>
        <v>-3.2427226027397227E-2</v>
      </c>
    </row>
    <row r="373" spans="1:6" x14ac:dyDescent="0.45">
      <c r="A373">
        <f t="shared" si="15"/>
        <v>360</v>
      </c>
      <c r="B373" s="1">
        <v>35254</v>
      </c>
      <c r="C373" s="2">
        <v>1864.8</v>
      </c>
      <c r="D373" s="5">
        <f t="shared" si="16"/>
        <v>-2.1404109589041598E-3</v>
      </c>
      <c r="E373" s="5">
        <f t="shared" si="17"/>
        <v>0.99785958904109584</v>
      </c>
      <c r="F373" s="4">
        <f>MIN(C373:$C$1077)/C373-1</f>
        <v>-3.0351780351780322E-2</v>
      </c>
    </row>
    <row r="374" spans="1:6" x14ac:dyDescent="0.45">
      <c r="A374">
        <f t="shared" si="15"/>
        <v>361</v>
      </c>
      <c r="B374" s="1">
        <v>35255</v>
      </c>
      <c r="C374" s="2">
        <v>1869.2</v>
      </c>
      <c r="D374" s="5">
        <f t="shared" si="16"/>
        <v>2.3595023595024411E-3</v>
      </c>
      <c r="E374" s="5">
        <f t="shared" si="17"/>
        <v>1.0023595023595024</v>
      </c>
      <c r="F374" s="4">
        <f>MIN(C374:$C$1077)/C374-1</f>
        <v>-3.2634282045794993E-2</v>
      </c>
    </row>
    <row r="375" spans="1:6" x14ac:dyDescent="0.45">
      <c r="A375">
        <f t="shared" si="15"/>
        <v>362</v>
      </c>
      <c r="B375" s="1">
        <v>35256</v>
      </c>
      <c r="C375" s="2">
        <v>1874.2</v>
      </c>
      <c r="D375" s="5">
        <f t="shared" si="16"/>
        <v>2.6749411512947407E-3</v>
      </c>
      <c r="E375" s="5">
        <f t="shared" si="17"/>
        <v>1.0026749411512947</v>
      </c>
      <c r="F375" s="4">
        <f>MIN(C375:$C$1077)/C375-1</f>
        <v>-3.5215025077366291E-2</v>
      </c>
    </row>
    <row r="376" spans="1:6" x14ac:dyDescent="0.45">
      <c r="A376">
        <f t="shared" si="15"/>
        <v>363</v>
      </c>
      <c r="B376" s="1">
        <v>35257</v>
      </c>
      <c r="C376" s="2">
        <v>1867</v>
      </c>
      <c r="D376" s="5">
        <f t="shared" si="16"/>
        <v>-3.8416390993490923E-3</v>
      </c>
      <c r="E376" s="5">
        <f t="shared" si="17"/>
        <v>0.99615836090065091</v>
      </c>
      <c r="F376" s="4">
        <f>MIN(C376:$C$1077)/C376-1</f>
        <v>-3.1494376004284952E-2</v>
      </c>
    </row>
    <row r="377" spans="1:6" x14ac:dyDescent="0.45">
      <c r="A377">
        <f t="shared" si="15"/>
        <v>364</v>
      </c>
      <c r="B377" s="1">
        <v>35258</v>
      </c>
      <c r="C377" s="2">
        <v>1856.4</v>
      </c>
      <c r="D377" s="5">
        <f t="shared" si="16"/>
        <v>-5.6775575790036781E-3</v>
      </c>
      <c r="E377" s="5">
        <f t="shared" si="17"/>
        <v>0.99432244242099632</v>
      </c>
      <c r="F377" s="4">
        <f>MIN(C377:$C$1077)/C377-1</f>
        <v>-2.5964231846584807E-2</v>
      </c>
    </row>
    <row r="378" spans="1:6" x14ac:dyDescent="0.45">
      <c r="A378">
        <f t="shared" si="15"/>
        <v>365</v>
      </c>
      <c r="B378" s="1">
        <v>35261</v>
      </c>
      <c r="C378" s="2">
        <v>1842.7</v>
      </c>
      <c r="D378" s="5">
        <f t="shared" si="16"/>
        <v>-7.3798750269338242E-3</v>
      </c>
      <c r="E378" s="5">
        <f t="shared" si="17"/>
        <v>0.99262012497306618</v>
      </c>
      <c r="F378" s="4">
        <f>MIN(C378:$C$1077)/C378-1</f>
        <v>-1.8722526727085298E-2</v>
      </c>
    </row>
    <row r="379" spans="1:6" x14ac:dyDescent="0.45">
      <c r="A379">
        <f t="shared" si="15"/>
        <v>366</v>
      </c>
      <c r="B379" s="1">
        <v>35262</v>
      </c>
      <c r="C379" s="2">
        <v>1808.2</v>
      </c>
      <c r="D379" s="5">
        <f t="shared" si="16"/>
        <v>-1.8722526727085298E-2</v>
      </c>
      <c r="E379" s="5">
        <f t="shared" si="17"/>
        <v>0.9812774732729147</v>
      </c>
      <c r="F379" s="4">
        <f>MIN(C379:$C$1077)/C379-1</f>
        <v>0</v>
      </c>
    </row>
    <row r="380" spans="1:6" x14ac:dyDescent="0.45">
      <c r="A380">
        <f t="shared" si="15"/>
        <v>367</v>
      </c>
      <c r="B380" s="1">
        <v>35263</v>
      </c>
      <c r="C380" s="2">
        <v>1818.1</v>
      </c>
      <c r="D380" s="5">
        <f t="shared" si="16"/>
        <v>5.4750580687976669E-3</v>
      </c>
      <c r="E380" s="5">
        <f t="shared" si="17"/>
        <v>1.0054750580687977</v>
      </c>
      <c r="F380" s="4">
        <f>MIN(C380:$C$1077)/C380-1</f>
        <v>0</v>
      </c>
    </row>
    <row r="381" spans="1:6" x14ac:dyDescent="0.45">
      <c r="A381">
        <f t="shared" si="15"/>
        <v>368</v>
      </c>
      <c r="B381" s="1">
        <v>35264</v>
      </c>
      <c r="C381" s="2">
        <v>1832.4</v>
      </c>
      <c r="D381" s="5">
        <f t="shared" si="16"/>
        <v>7.8653539409274664E-3</v>
      </c>
      <c r="E381" s="5">
        <f t="shared" si="17"/>
        <v>1.0078653539409275</v>
      </c>
      <c r="F381" s="4">
        <f>MIN(C381:$C$1077)/C381-1</f>
        <v>-7.094520846976593E-3</v>
      </c>
    </row>
    <row r="382" spans="1:6" x14ac:dyDescent="0.45">
      <c r="A382">
        <f t="shared" si="15"/>
        <v>369</v>
      </c>
      <c r="B382" s="1">
        <v>35265</v>
      </c>
      <c r="C382" s="2">
        <v>1841.4</v>
      </c>
      <c r="D382" s="5">
        <f t="shared" si="16"/>
        <v>4.9115913555992652E-3</v>
      </c>
      <c r="E382" s="5">
        <f t="shared" si="17"/>
        <v>1.0049115913555993</v>
      </c>
      <c r="F382" s="4">
        <f>MIN(C382:$C$1077)/C382-1</f>
        <v>-1.1947431302270051E-2</v>
      </c>
    </row>
    <row r="383" spans="1:6" x14ac:dyDescent="0.45">
      <c r="A383">
        <f t="shared" si="15"/>
        <v>370</v>
      </c>
      <c r="B383" s="1">
        <v>35268</v>
      </c>
      <c r="C383" s="2">
        <v>1829.2</v>
      </c>
      <c r="D383" s="5">
        <f t="shared" si="16"/>
        <v>-6.6253937221679715E-3</v>
      </c>
      <c r="E383" s="5">
        <f t="shared" si="17"/>
        <v>0.99337460627783203</v>
      </c>
      <c r="F383" s="4">
        <f>MIN(C383:$C$1077)/C383-1</f>
        <v>-5.3575333479116694E-3</v>
      </c>
    </row>
    <row r="384" spans="1:6" x14ac:dyDescent="0.45">
      <c r="A384">
        <f t="shared" si="15"/>
        <v>371</v>
      </c>
      <c r="B384" s="1">
        <v>35269</v>
      </c>
      <c r="C384" s="2">
        <v>1839.4</v>
      </c>
      <c r="D384" s="5">
        <f t="shared" si="16"/>
        <v>5.5762081784387352E-3</v>
      </c>
      <c r="E384" s="5">
        <f t="shared" si="17"/>
        <v>1.0055762081784387</v>
      </c>
      <c r="F384" s="4">
        <f>MIN(C384:$C$1077)/C384-1</f>
        <v>-1.0873110796999041E-2</v>
      </c>
    </row>
    <row r="385" spans="1:6" x14ac:dyDescent="0.45">
      <c r="A385">
        <f t="shared" ref="A385:A448" si="18">A384+1</f>
        <v>372</v>
      </c>
      <c r="B385" s="1">
        <v>35270</v>
      </c>
      <c r="C385" s="2">
        <v>1819.4</v>
      </c>
      <c r="D385" s="5">
        <f t="shared" ref="D385:D448" si="19">C385/C384-1</f>
        <v>-1.0873110796999041E-2</v>
      </c>
      <c r="E385" s="5">
        <f t="shared" ref="E385:E448" si="20">D385+1</f>
        <v>0.98912688920300096</v>
      </c>
      <c r="F385" s="4">
        <f>MIN(C385:$C$1077)/C385-1</f>
        <v>0</v>
      </c>
    </row>
    <row r="386" spans="1:6" x14ac:dyDescent="0.45">
      <c r="A386">
        <f t="shared" si="18"/>
        <v>373</v>
      </c>
      <c r="B386" s="1">
        <v>35271</v>
      </c>
      <c r="C386" s="2">
        <v>1827.4</v>
      </c>
      <c r="D386" s="5">
        <f t="shared" si="19"/>
        <v>4.3970539738376058E-3</v>
      </c>
      <c r="E386" s="5">
        <f t="shared" si="20"/>
        <v>1.0043970539738376</v>
      </c>
      <c r="F386" s="4">
        <f>MIN(C386:$C$1077)/C386-1</f>
        <v>-2.9002955018059273E-3</v>
      </c>
    </row>
    <row r="387" spans="1:6" x14ac:dyDescent="0.45">
      <c r="A387">
        <f t="shared" si="18"/>
        <v>374</v>
      </c>
      <c r="B387" s="1">
        <v>35272</v>
      </c>
      <c r="C387" s="2">
        <v>1824.1</v>
      </c>
      <c r="D387" s="5">
        <f t="shared" si="19"/>
        <v>-1.80584436904907E-3</v>
      </c>
      <c r="E387" s="5">
        <f t="shared" si="20"/>
        <v>0.99819415563095093</v>
      </c>
      <c r="F387" s="4">
        <f>MIN(C387:$C$1077)/C387-1</f>
        <v>-1.0964311167150909E-3</v>
      </c>
    </row>
    <row r="388" spans="1:6" x14ac:dyDescent="0.45">
      <c r="A388">
        <f t="shared" si="18"/>
        <v>375</v>
      </c>
      <c r="B388" s="1">
        <v>35275</v>
      </c>
      <c r="C388" s="2">
        <v>1826.8</v>
      </c>
      <c r="D388" s="5">
        <f t="shared" si="19"/>
        <v>1.4801820075653893E-3</v>
      </c>
      <c r="E388" s="5">
        <f t="shared" si="20"/>
        <v>1.0014801820075654</v>
      </c>
      <c r="F388" s="4">
        <f>MIN(C388:$C$1077)/C388-1</f>
        <v>-2.5728049047515356E-3</v>
      </c>
    </row>
    <row r="389" spans="1:6" x14ac:dyDescent="0.45">
      <c r="A389">
        <f t="shared" si="18"/>
        <v>376</v>
      </c>
      <c r="B389" s="1">
        <v>35276</v>
      </c>
      <c r="C389" s="2">
        <v>1822.1</v>
      </c>
      <c r="D389" s="5">
        <f t="shared" si="19"/>
        <v>-2.5728049047515356E-3</v>
      </c>
      <c r="E389" s="5">
        <f t="shared" si="20"/>
        <v>0.99742719509524846</v>
      </c>
      <c r="F389" s="4">
        <f>MIN(C389:$C$1077)/C389-1</f>
        <v>0</v>
      </c>
    </row>
    <row r="390" spans="1:6" x14ac:dyDescent="0.45">
      <c r="A390">
        <f t="shared" si="18"/>
        <v>377</v>
      </c>
      <c r="B390" s="1">
        <v>35277</v>
      </c>
      <c r="C390" s="2">
        <v>1835.4</v>
      </c>
      <c r="D390" s="5">
        <f t="shared" si="19"/>
        <v>7.2992700729928028E-3</v>
      </c>
      <c r="E390" s="5">
        <f t="shared" si="20"/>
        <v>1.0072992700729928</v>
      </c>
      <c r="F390" s="4">
        <f>MIN(C390:$C$1077)/C390-1</f>
        <v>0</v>
      </c>
    </row>
    <row r="391" spans="1:6" x14ac:dyDescent="0.45">
      <c r="A391">
        <f t="shared" si="18"/>
        <v>378</v>
      </c>
      <c r="B391" s="1">
        <v>35278</v>
      </c>
      <c r="C391" s="2">
        <v>1848</v>
      </c>
      <c r="D391" s="5">
        <f t="shared" si="19"/>
        <v>6.8649885583522696E-3</v>
      </c>
      <c r="E391" s="5">
        <f t="shared" si="20"/>
        <v>1.0068649885583523</v>
      </c>
      <c r="F391" s="4">
        <f>MIN(C391:$C$1077)/C391-1</f>
        <v>0</v>
      </c>
    </row>
    <row r="392" spans="1:6" x14ac:dyDescent="0.45">
      <c r="A392">
        <f t="shared" si="18"/>
        <v>379</v>
      </c>
      <c r="B392" s="1">
        <v>35279</v>
      </c>
      <c r="C392" s="2">
        <v>1863.6</v>
      </c>
      <c r="D392" s="5">
        <f t="shared" si="19"/>
        <v>8.4415584415584721E-3</v>
      </c>
      <c r="E392" s="5">
        <f t="shared" si="20"/>
        <v>1.0084415584415585</v>
      </c>
      <c r="F392" s="4">
        <f>MIN(C392:$C$1077)/C392-1</f>
        <v>0</v>
      </c>
    </row>
    <row r="393" spans="1:6" x14ac:dyDescent="0.45">
      <c r="A393">
        <f t="shared" si="18"/>
        <v>380</v>
      </c>
      <c r="B393" s="1">
        <v>35282</v>
      </c>
      <c r="C393" s="2">
        <v>1875.3</v>
      </c>
      <c r="D393" s="5">
        <f t="shared" si="19"/>
        <v>6.2781712813908541E-3</v>
      </c>
      <c r="E393" s="5">
        <f t="shared" si="20"/>
        <v>1.0062781712813909</v>
      </c>
      <c r="F393" s="4">
        <f>MIN(C393:$C$1077)/C393-1</f>
        <v>-1.1198208286673506E-3</v>
      </c>
    </row>
    <row r="394" spans="1:6" x14ac:dyDescent="0.45">
      <c r="A394">
        <f t="shared" si="18"/>
        <v>381</v>
      </c>
      <c r="B394" s="1">
        <v>35283</v>
      </c>
      <c r="C394" s="2">
        <v>1873.2</v>
      </c>
      <c r="D394" s="5">
        <f t="shared" si="19"/>
        <v>-1.1198208286673506E-3</v>
      </c>
      <c r="E394" s="5">
        <f t="shared" si="20"/>
        <v>0.99888017917133265</v>
      </c>
      <c r="F394" s="4">
        <f>MIN(C394:$C$1077)/C394-1</f>
        <v>0</v>
      </c>
    </row>
    <row r="395" spans="1:6" x14ac:dyDescent="0.45">
      <c r="A395">
        <f t="shared" si="18"/>
        <v>382</v>
      </c>
      <c r="B395" s="1">
        <v>35284</v>
      </c>
      <c r="C395" s="2">
        <v>1883.2</v>
      </c>
      <c r="D395" s="5">
        <f t="shared" si="19"/>
        <v>5.3384582532565172E-3</v>
      </c>
      <c r="E395" s="5">
        <f t="shared" si="20"/>
        <v>1.0053384582532565</v>
      </c>
      <c r="F395" s="4">
        <f>MIN(C395:$C$1077)/C395-1</f>
        <v>-1.5930331350888505E-4</v>
      </c>
    </row>
    <row r="396" spans="1:6" x14ac:dyDescent="0.45">
      <c r="A396">
        <f t="shared" si="18"/>
        <v>383</v>
      </c>
      <c r="B396" s="1">
        <v>35285</v>
      </c>
      <c r="C396" s="2">
        <v>1884.4</v>
      </c>
      <c r="D396" s="5">
        <f t="shared" si="19"/>
        <v>6.3721325403576223E-4</v>
      </c>
      <c r="E396" s="5">
        <f t="shared" si="20"/>
        <v>1.0006372132540358</v>
      </c>
      <c r="F396" s="4">
        <f>MIN(C396:$C$1077)/C396-1</f>
        <v>-7.96009339842918E-4</v>
      </c>
    </row>
    <row r="397" spans="1:6" x14ac:dyDescent="0.45">
      <c r="A397">
        <f t="shared" si="18"/>
        <v>384</v>
      </c>
      <c r="B397" s="1">
        <v>35286</v>
      </c>
      <c r="C397" s="2">
        <v>1884.9</v>
      </c>
      <c r="D397" s="5">
        <f t="shared" si="19"/>
        <v>2.65336446614306E-4</v>
      </c>
      <c r="E397" s="5">
        <f t="shared" si="20"/>
        <v>1.0002653364466143</v>
      </c>
      <c r="F397" s="4">
        <f>MIN(C397:$C$1077)/C397-1</f>
        <v>-1.0610642474402354E-3</v>
      </c>
    </row>
    <row r="398" spans="1:6" x14ac:dyDescent="0.45">
      <c r="A398">
        <f t="shared" si="18"/>
        <v>385</v>
      </c>
      <c r="B398" s="1">
        <v>35289</v>
      </c>
      <c r="C398" s="2">
        <v>1882.9</v>
      </c>
      <c r="D398" s="5">
        <f t="shared" si="19"/>
        <v>-1.0610642474402354E-3</v>
      </c>
      <c r="E398" s="5">
        <f t="shared" si="20"/>
        <v>0.99893893575255976</v>
      </c>
      <c r="F398" s="4">
        <f>MIN(C398:$C$1077)/C398-1</f>
        <v>0</v>
      </c>
    </row>
    <row r="399" spans="1:6" x14ac:dyDescent="0.45">
      <c r="A399">
        <f t="shared" si="18"/>
        <v>386</v>
      </c>
      <c r="B399" s="1">
        <v>35290</v>
      </c>
      <c r="C399" s="2">
        <v>1891.6</v>
      </c>
      <c r="D399" s="5">
        <f t="shared" si="19"/>
        <v>4.6205321578416392E-3</v>
      </c>
      <c r="E399" s="5">
        <f t="shared" si="20"/>
        <v>1.0046205321578416</v>
      </c>
      <c r="F399" s="4">
        <f>MIN(C399:$C$1077)/C399-1</f>
        <v>0</v>
      </c>
    </row>
    <row r="400" spans="1:6" x14ac:dyDescent="0.45">
      <c r="A400">
        <f t="shared" si="18"/>
        <v>387</v>
      </c>
      <c r="B400" s="1">
        <v>35291</v>
      </c>
      <c r="C400" s="2">
        <v>1894.7</v>
      </c>
      <c r="D400" s="5">
        <f t="shared" si="19"/>
        <v>1.6388242757454652E-3</v>
      </c>
      <c r="E400" s="5">
        <f t="shared" si="20"/>
        <v>1.0016388242757455</v>
      </c>
      <c r="F400" s="4">
        <f>MIN(C400:$C$1077)/C400-1</f>
        <v>0</v>
      </c>
    </row>
    <row r="401" spans="1:6" x14ac:dyDescent="0.45">
      <c r="A401">
        <f t="shared" si="18"/>
        <v>388</v>
      </c>
      <c r="B401" s="1">
        <v>35292</v>
      </c>
      <c r="C401" s="2">
        <v>1897.8</v>
      </c>
      <c r="D401" s="5">
        <f t="shared" si="19"/>
        <v>1.6361429250013604E-3</v>
      </c>
      <c r="E401" s="5">
        <f t="shared" si="20"/>
        <v>1.0016361429250014</v>
      </c>
      <c r="F401" s="4">
        <f>MIN(C401:$C$1077)/C401-1</f>
        <v>0</v>
      </c>
    </row>
    <row r="402" spans="1:6" x14ac:dyDescent="0.45">
      <c r="A402">
        <f t="shared" si="18"/>
        <v>389</v>
      </c>
      <c r="B402" s="1">
        <v>35293</v>
      </c>
      <c r="C402" s="2">
        <v>1911.8</v>
      </c>
      <c r="D402" s="5">
        <f t="shared" si="19"/>
        <v>7.3769627990305509E-3</v>
      </c>
      <c r="E402" s="5">
        <f t="shared" si="20"/>
        <v>1.0073769627990306</v>
      </c>
      <c r="F402" s="4">
        <f>MIN(C402:$C$1077)/C402-1</f>
        <v>-1.516895072706248E-3</v>
      </c>
    </row>
    <row r="403" spans="1:6" x14ac:dyDescent="0.45">
      <c r="A403">
        <f t="shared" si="18"/>
        <v>390</v>
      </c>
      <c r="B403" s="1">
        <v>35296</v>
      </c>
      <c r="C403" s="2">
        <v>1909</v>
      </c>
      <c r="D403" s="5">
        <f t="shared" si="19"/>
        <v>-1.4645883460613351E-3</v>
      </c>
      <c r="E403" s="5">
        <f t="shared" si="20"/>
        <v>0.99853541165393866</v>
      </c>
      <c r="F403" s="4">
        <f>MIN(C403:$C$1077)/C403-1</f>
        <v>-5.2383446830783775E-5</v>
      </c>
    </row>
    <row r="404" spans="1:6" x14ac:dyDescent="0.45">
      <c r="A404">
        <f t="shared" si="18"/>
        <v>391</v>
      </c>
      <c r="B404" s="1">
        <v>35297</v>
      </c>
      <c r="C404" s="2">
        <v>1917.8</v>
      </c>
      <c r="D404" s="5">
        <f t="shared" si="19"/>
        <v>4.6097433211105265E-3</v>
      </c>
      <c r="E404" s="5">
        <f t="shared" si="20"/>
        <v>1.0046097433211105</v>
      </c>
      <c r="F404" s="4">
        <f>MIN(C404:$C$1077)/C404-1</f>
        <v>-4.6407341745750008E-3</v>
      </c>
    </row>
    <row r="405" spans="1:6" x14ac:dyDescent="0.45">
      <c r="A405">
        <f t="shared" si="18"/>
        <v>392</v>
      </c>
      <c r="B405" s="1">
        <v>35298</v>
      </c>
      <c r="C405" s="2">
        <v>1914.2</v>
      </c>
      <c r="D405" s="5">
        <f t="shared" si="19"/>
        <v>-1.8771509020752974E-3</v>
      </c>
      <c r="E405" s="5">
        <f t="shared" si="20"/>
        <v>0.9981228490979247</v>
      </c>
      <c r="F405" s="4">
        <f>MIN(C405:$C$1077)/C405-1</f>
        <v>-2.7687806916727453E-3</v>
      </c>
    </row>
    <row r="406" spans="1:6" x14ac:dyDescent="0.45">
      <c r="A406">
        <f t="shared" si="18"/>
        <v>393</v>
      </c>
      <c r="B406" s="1">
        <v>35299</v>
      </c>
      <c r="C406" s="2">
        <v>1922.5</v>
      </c>
      <c r="D406" s="5">
        <f t="shared" si="19"/>
        <v>4.3360150454496704E-3</v>
      </c>
      <c r="E406" s="5">
        <f t="shared" si="20"/>
        <v>1.0043360150454497</v>
      </c>
      <c r="F406" s="4">
        <f>MIN(C406:$C$1077)/C406-1</f>
        <v>-7.0741222366709211E-3</v>
      </c>
    </row>
    <row r="407" spans="1:6" x14ac:dyDescent="0.45">
      <c r="A407">
        <f t="shared" si="18"/>
        <v>394</v>
      </c>
      <c r="B407" s="1">
        <v>35300</v>
      </c>
      <c r="C407" s="2">
        <v>1930.8</v>
      </c>
      <c r="D407" s="5">
        <f t="shared" si="19"/>
        <v>4.3172951885566135E-3</v>
      </c>
      <c r="E407" s="5">
        <f t="shared" si="20"/>
        <v>1.0043172951885566</v>
      </c>
      <c r="F407" s="4">
        <f>MIN(C407:$C$1077)/C407-1</f>
        <v>-1.134244872591661E-2</v>
      </c>
    </row>
    <row r="408" spans="1:6" x14ac:dyDescent="0.45">
      <c r="A408">
        <f t="shared" si="18"/>
        <v>395</v>
      </c>
      <c r="B408" s="1">
        <v>35304</v>
      </c>
      <c r="C408" s="2">
        <v>1930.2</v>
      </c>
      <c r="D408" s="5">
        <f t="shared" si="19"/>
        <v>-3.1075201988806089E-4</v>
      </c>
      <c r="E408" s="5">
        <f t="shared" si="20"/>
        <v>0.99968924798011194</v>
      </c>
      <c r="F408" s="4">
        <f>MIN(C408:$C$1077)/C408-1</f>
        <v>-1.1035125893689712E-2</v>
      </c>
    </row>
    <row r="409" spans="1:6" x14ac:dyDescent="0.45">
      <c r="A409">
        <f t="shared" si="18"/>
        <v>396</v>
      </c>
      <c r="B409" s="1">
        <v>35305</v>
      </c>
      <c r="C409" s="2">
        <v>1936.2</v>
      </c>
      <c r="D409" s="5">
        <f t="shared" si="19"/>
        <v>3.1084861672365793E-3</v>
      </c>
      <c r="E409" s="5">
        <f t="shared" si="20"/>
        <v>1.0031084861672366</v>
      </c>
      <c r="F409" s="4">
        <f>MIN(C409:$C$1077)/C409-1</f>
        <v>-1.4099783080260275E-2</v>
      </c>
    </row>
    <row r="410" spans="1:6" x14ac:dyDescent="0.45">
      <c r="A410">
        <f t="shared" si="18"/>
        <v>397</v>
      </c>
      <c r="B410" s="1">
        <v>35306</v>
      </c>
      <c r="C410" s="2">
        <v>1923.8</v>
      </c>
      <c r="D410" s="5">
        <f t="shared" si="19"/>
        <v>-6.4042970767482776E-3</v>
      </c>
      <c r="E410" s="5">
        <f t="shared" si="20"/>
        <v>0.99359570292325172</v>
      </c>
      <c r="F410" s="4">
        <f>MIN(C410:$C$1077)/C410-1</f>
        <v>-7.7450878469694784E-3</v>
      </c>
    </row>
    <row r="411" spans="1:6" x14ac:dyDescent="0.45">
      <c r="A411">
        <f t="shared" si="18"/>
        <v>398</v>
      </c>
      <c r="B411" s="1">
        <v>35307</v>
      </c>
      <c r="C411" s="2">
        <v>1916</v>
      </c>
      <c r="D411" s="5">
        <f t="shared" si="19"/>
        <v>-4.0544755172055025E-3</v>
      </c>
      <c r="E411" s="5">
        <f t="shared" si="20"/>
        <v>0.9959455244827945</v>
      </c>
      <c r="F411" s="4">
        <f>MIN(C411:$C$1077)/C411-1</f>
        <v>-3.7056367432150017E-3</v>
      </c>
    </row>
    <row r="412" spans="1:6" x14ac:dyDescent="0.45">
      <c r="A412">
        <f t="shared" si="18"/>
        <v>399</v>
      </c>
      <c r="B412" s="1">
        <v>35310</v>
      </c>
      <c r="C412" s="2">
        <v>1922</v>
      </c>
      <c r="D412" s="5">
        <f t="shared" si="19"/>
        <v>3.1315240083507057E-3</v>
      </c>
      <c r="E412" s="5">
        <f t="shared" si="20"/>
        <v>1.0031315240083507</v>
      </c>
      <c r="F412" s="4">
        <f>MIN(C412:$C$1077)/C412-1</f>
        <v>-6.815816857440149E-3</v>
      </c>
    </row>
    <row r="413" spans="1:6" x14ac:dyDescent="0.45">
      <c r="A413">
        <f t="shared" si="18"/>
        <v>400</v>
      </c>
      <c r="B413" s="1">
        <v>35311</v>
      </c>
      <c r="C413" s="2">
        <v>1908.9</v>
      </c>
      <c r="D413" s="5">
        <f t="shared" si="19"/>
        <v>-6.815816857440149E-3</v>
      </c>
      <c r="E413" s="5">
        <f t="shared" si="20"/>
        <v>0.99318418314255985</v>
      </c>
      <c r="F413" s="4">
        <f>MIN(C413:$C$1077)/C413-1</f>
        <v>0</v>
      </c>
    </row>
    <row r="414" spans="1:6" x14ac:dyDescent="0.45">
      <c r="A414">
        <f t="shared" si="18"/>
        <v>401</v>
      </c>
      <c r="B414" s="1">
        <v>35312</v>
      </c>
      <c r="C414" s="2">
        <v>1917.1</v>
      </c>
      <c r="D414" s="5">
        <f t="shared" si="19"/>
        <v>4.2956676620042877E-3</v>
      </c>
      <c r="E414" s="5">
        <f t="shared" si="20"/>
        <v>1.0042956676620043</v>
      </c>
      <c r="F414" s="4">
        <f>MIN(C414:$C$1077)/C414-1</f>
        <v>0</v>
      </c>
    </row>
    <row r="415" spans="1:6" x14ac:dyDescent="0.45">
      <c r="A415">
        <f t="shared" si="18"/>
        <v>402</v>
      </c>
      <c r="B415" s="1">
        <v>35313</v>
      </c>
      <c r="C415" s="2">
        <v>1922.6</v>
      </c>
      <c r="D415" s="5">
        <f t="shared" si="19"/>
        <v>2.8689165927702209E-3</v>
      </c>
      <c r="E415" s="5">
        <f t="shared" si="20"/>
        <v>1.0028689165927702</v>
      </c>
      <c r="F415" s="4">
        <f>MIN(C415:$C$1077)/C415-1</f>
        <v>0</v>
      </c>
    </row>
    <row r="416" spans="1:6" x14ac:dyDescent="0.45">
      <c r="A416">
        <f t="shared" si="18"/>
        <v>403</v>
      </c>
      <c r="B416" s="1">
        <v>35314</v>
      </c>
      <c r="C416" s="2">
        <v>1924.4</v>
      </c>
      <c r="D416" s="5">
        <f t="shared" si="19"/>
        <v>9.3623218558214205E-4</v>
      </c>
      <c r="E416" s="5">
        <f t="shared" si="20"/>
        <v>1.0009362321855821</v>
      </c>
      <c r="F416" s="4">
        <f>MIN(C416:$C$1077)/C416-1</f>
        <v>0</v>
      </c>
    </row>
    <row r="417" spans="1:6" x14ac:dyDescent="0.45">
      <c r="A417">
        <f t="shared" si="18"/>
        <v>404</v>
      </c>
      <c r="B417" s="1">
        <v>35317</v>
      </c>
      <c r="C417" s="2">
        <v>1932.7</v>
      </c>
      <c r="D417" s="5">
        <f t="shared" si="19"/>
        <v>4.3130326335480973E-3</v>
      </c>
      <c r="E417" s="5">
        <f t="shared" si="20"/>
        <v>1.0043130326335481</v>
      </c>
      <c r="F417" s="4">
        <f>MIN(C417:$C$1077)/C417-1</f>
        <v>-3.5701350442386426E-3</v>
      </c>
    </row>
    <row r="418" spans="1:6" x14ac:dyDescent="0.45">
      <c r="A418">
        <f t="shared" si="18"/>
        <v>405</v>
      </c>
      <c r="B418" s="1">
        <v>35318</v>
      </c>
      <c r="C418" s="2">
        <v>1936</v>
      </c>
      <c r="D418" s="5">
        <f t="shared" si="19"/>
        <v>1.7074558907228532E-3</v>
      </c>
      <c r="E418" s="5">
        <f t="shared" si="20"/>
        <v>1.0017074558907229</v>
      </c>
      <c r="F418" s="4">
        <f>MIN(C418:$C$1077)/C418-1</f>
        <v>-5.268595041322377E-3</v>
      </c>
    </row>
    <row r="419" spans="1:6" x14ac:dyDescent="0.45">
      <c r="A419">
        <f t="shared" si="18"/>
        <v>406</v>
      </c>
      <c r="B419" s="1">
        <v>35319</v>
      </c>
      <c r="C419" s="2">
        <v>1930.8</v>
      </c>
      <c r="D419" s="5">
        <f t="shared" si="19"/>
        <v>-2.6859504132231704E-3</v>
      </c>
      <c r="E419" s="5">
        <f t="shared" si="20"/>
        <v>0.99731404958677683</v>
      </c>
      <c r="F419" s="4">
        <f>MIN(C419:$C$1077)/C419-1</f>
        <v>-2.5896001657343959E-3</v>
      </c>
    </row>
    <row r="420" spans="1:6" x14ac:dyDescent="0.45">
      <c r="A420">
        <f t="shared" si="18"/>
        <v>407</v>
      </c>
      <c r="B420" s="1">
        <v>35320</v>
      </c>
      <c r="C420" s="2">
        <v>1941.9</v>
      </c>
      <c r="D420" s="5">
        <f t="shared" si="19"/>
        <v>5.7489123679304033E-3</v>
      </c>
      <c r="E420" s="5">
        <f t="shared" si="20"/>
        <v>1.0057489123679304</v>
      </c>
      <c r="F420" s="4">
        <f>MIN(C420:$C$1077)/C420-1</f>
        <v>-8.2908491683403307E-3</v>
      </c>
    </row>
    <row r="421" spans="1:6" x14ac:dyDescent="0.45">
      <c r="A421">
        <f t="shared" si="18"/>
        <v>408</v>
      </c>
      <c r="B421" s="1">
        <v>35321</v>
      </c>
      <c r="C421" s="2">
        <v>1956.8</v>
      </c>
      <c r="D421" s="5">
        <f t="shared" si="19"/>
        <v>7.6728976775322089E-3</v>
      </c>
      <c r="E421" s="5">
        <f t="shared" si="20"/>
        <v>1.0076728976775322</v>
      </c>
      <c r="F421" s="4">
        <f>MIN(C421:$C$1077)/C421-1</f>
        <v>-1.5842191332788191E-2</v>
      </c>
    </row>
    <row r="422" spans="1:6" x14ac:dyDescent="0.45">
      <c r="A422">
        <f t="shared" si="18"/>
        <v>409</v>
      </c>
      <c r="B422" s="1">
        <v>35324</v>
      </c>
      <c r="C422" s="2">
        <v>1961</v>
      </c>
      <c r="D422" s="5">
        <f t="shared" si="19"/>
        <v>2.1463614063776948E-3</v>
      </c>
      <c r="E422" s="5">
        <f t="shared" si="20"/>
        <v>1.0021463614063777</v>
      </c>
      <c r="F422" s="4">
        <f>MIN(C422:$C$1077)/C422-1</f>
        <v>-1.7950025497195377E-2</v>
      </c>
    </row>
    <row r="423" spans="1:6" x14ac:dyDescent="0.45">
      <c r="A423">
        <f t="shared" si="18"/>
        <v>410</v>
      </c>
      <c r="B423" s="1">
        <v>35325</v>
      </c>
      <c r="C423" s="2">
        <v>1958.2</v>
      </c>
      <c r="D423" s="5">
        <f t="shared" si="19"/>
        <v>-1.4278429372768242E-3</v>
      </c>
      <c r="E423" s="5">
        <f t="shared" si="20"/>
        <v>0.99857215706272318</v>
      </c>
      <c r="F423" s="4">
        <f>MIN(C423:$C$1077)/C423-1</f>
        <v>-1.6545807374119148E-2</v>
      </c>
    </row>
    <row r="424" spans="1:6" x14ac:dyDescent="0.45">
      <c r="A424">
        <f t="shared" si="18"/>
        <v>411</v>
      </c>
      <c r="B424" s="1">
        <v>35326</v>
      </c>
      <c r="C424" s="2">
        <v>1950.8</v>
      </c>
      <c r="D424" s="5">
        <f t="shared" si="19"/>
        <v>-3.7789806965581318E-3</v>
      </c>
      <c r="E424" s="5">
        <f t="shared" si="20"/>
        <v>0.99622101930344187</v>
      </c>
      <c r="F424" s="4">
        <f>MIN(C424:$C$1077)/C424-1</f>
        <v>-1.281525527988514E-2</v>
      </c>
    </row>
    <row r="425" spans="1:6" x14ac:dyDescent="0.45">
      <c r="A425">
        <f t="shared" si="18"/>
        <v>412</v>
      </c>
      <c r="B425" s="1">
        <v>35327</v>
      </c>
      <c r="C425" s="2">
        <v>1957</v>
      </c>
      <c r="D425" s="5">
        <f t="shared" si="19"/>
        <v>3.178183309411553E-3</v>
      </c>
      <c r="E425" s="5">
        <f t="shared" si="20"/>
        <v>1.0031781833094116</v>
      </c>
      <c r="F425" s="4">
        <f>MIN(C425:$C$1077)/C425-1</f>
        <v>-1.5942769545222335E-2</v>
      </c>
    </row>
    <row r="426" spans="1:6" x14ac:dyDescent="0.45">
      <c r="A426">
        <f t="shared" si="18"/>
        <v>413</v>
      </c>
      <c r="B426" s="1">
        <v>35328</v>
      </c>
      <c r="C426" s="2">
        <v>1953.4</v>
      </c>
      <c r="D426" s="5">
        <f t="shared" si="19"/>
        <v>-1.8395503321410045E-3</v>
      </c>
      <c r="E426" s="5">
        <f t="shared" si="20"/>
        <v>0.998160449667859</v>
      </c>
      <c r="F426" s="4">
        <f>MIN(C426:$C$1077)/C426-1</f>
        <v>-1.4129210607146558E-2</v>
      </c>
    </row>
    <row r="427" spans="1:6" x14ac:dyDescent="0.45">
      <c r="A427">
        <f t="shared" si="18"/>
        <v>414</v>
      </c>
      <c r="B427" s="1">
        <v>35331</v>
      </c>
      <c r="C427" s="2">
        <v>1934</v>
      </c>
      <c r="D427" s="5">
        <f t="shared" si="19"/>
        <v>-9.9314016586464771E-3</v>
      </c>
      <c r="E427" s="5">
        <f t="shared" si="20"/>
        <v>0.99006859834135352</v>
      </c>
      <c r="F427" s="4">
        <f>MIN(C427:$C$1077)/C427-1</f>
        <v>-4.2399172699069121E-3</v>
      </c>
    </row>
    <row r="428" spans="1:6" x14ac:dyDescent="0.45">
      <c r="A428">
        <f t="shared" si="18"/>
        <v>415</v>
      </c>
      <c r="B428" s="1">
        <v>35332</v>
      </c>
      <c r="C428" s="2">
        <v>1929.9</v>
      </c>
      <c r="D428" s="5">
        <f t="shared" si="19"/>
        <v>-2.1199586349534005E-3</v>
      </c>
      <c r="E428" s="5">
        <f t="shared" si="20"/>
        <v>0.9978800413650466</v>
      </c>
      <c r="F428" s="4">
        <f>MIN(C428:$C$1077)/C428-1</f>
        <v>-2.1244624073787355E-3</v>
      </c>
    </row>
    <row r="429" spans="1:6" x14ac:dyDescent="0.45">
      <c r="A429">
        <f t="shared" si="18"/>
        <v>416</v>
      </c>
      <c r="B429" s="1">
        <v>35333</v>
      </c>
      <c r="C429" s="2">
        <v>1940.1</v>
      </c>
      <c r="D429" s="5">
        <f t="shared" si="19"/>
        <v>5.2852479403076025E-3</v>
      </c>
      <c r="E429" s="5">
        <f t="shared" si="20"/>
        <v>1.0052852479403076</v>
      </c>
      <c r="F429" s="4">
        <f>MIN(C429:$C$1077)/C429-1</f>
        <v>-7.3707540848410025E-3</v>
      </c>
    </row>
    <row r="430" spans="1:6" x14ac:dyDescent="0.45">
      <c r="A430">
        <f t="shared" si="18"/>
        <v>417</v>
      </c>
      <c r="B430" s="1">
        <v>35334</v>
      </c>
      <c r="C430" s="2">
        <v>1939.2</v>
      </c>
      <c r="D430" s="5">
        <f t="shared" si="19"/>
        <v>-4.6389361373122551E-4</v>
      </c>
      <c r="E430" s="5">
        <f t="shared" si="20"/>
        <v>0.99953610638626877</v>
      </c>
      <c r="F430" s="4">
        <f>MIN(C430:$C$1077)/C430-1</f>
        <v>-6.9100660066007125E-3</v>
      </c>
    </row>
    <row r="431" spans="1:6" x14ac:dyDescent="0.45">
      <c r="A431">
        <f t="shared" si="18"/>
        <v>418</v>
      </c>
      <c r="B431" s="1">
        <v>35335</v>
      </c>
      <c r="C431" s="2">
        <v>1943.9</v>
      </c>
      <c r="D431" s="5">
        <f t="shared" si="19"/>
        <v>2.423679867986861E-3</v>
      </c>
      <c r="E431" s="5">
        <f t="shared" si="20"/>
        <v>1.0024236798679869</v>
      </c>
      <c r="F431" s="4">
        <f>MIN(C431:$C$1077)/C431-1</f>
        <v>-9.3111785585678897E-3</v>
      </c>
    </row>
    <row r="432" spans="1:6" x14ac:dyDescent="0.45">
      <c r="A432">
        <f t="shared" si="18"/>
        <v>419</v>
      </c>
      <c r="B432" s="1">
        <v>35338</v>
      </c>
      <c r="C432" s="2">
        <v>1945</v>
      </c>
      <c r="D432" s="5">
        <f t="shared" si="19"/>
        <v>5.6587273007857597E-4</v>
      </c>
      <c r="E432" s="5">
        <f t="shared" si="20"/>
        <v>1.0005658727300786</v>
      </c>
      <c r="F432" s="4">
        <f>MIN(C432:$C$1077)/C432-1</f>
        <v>-9.8714652956298776E-3</v>
      </c>
    </row>
    <row r="433" spans="1:6" x14ac:dyDescent="0.45">
      <c r="A433">
        <f t="shared" si="18"/>
        <v>420</v>
      </c>
      <c r="B433" s="1">
        <v>35339</v>
      </c>
      <c r="C433" s="2">
        <v>1960.7</v>
      </c>
      <c r="D433" s="5">
        <f t="shared" si="19"/>
        <v>8.0719794344472628E-3</v>
      </c>
      <c r="E433" s="5">
        <f t="shared" si="20"/>
        <v>1.0080719794344473</v>
      </c>
      <c r="F433" s="4">
        <f>MIN(C433:$C$1077)/C433-1</f>
        <v>-1.7799765389911792E-2</v>
      </c>
    </row>
    <row r="434" spans="1:6" x14ac:dyDescent="0.45">
      <c r="A434">
        <f t="shared" si="18"/>
        <v>421</v>
      </c>
      <c r="B434" s="1">
        <v>35340</v>
      </c>
      <c r="C434" s="2">
        <v>1971.3</v>
      </c>
      <c r="D434" s="5">
        <f t="shared" si="19"/>
        <v>5.4062324679959861E-3</v>
      </c>
      <c r="E434" s="5">
        <f t="shared" si="20"/>
        <v>1.005406232467996</v>
      </c>
      <c r="F434" s="4">
        <f>MIN(C434:$C$1077)/C434-1</f>
        <v>-2.3081215441586811E-2</v>
      </c>
    </row>
    <row r="435" spans="1:6" x14ac:dyDescent="0.45">
      <c r="A435">
        <f t="shared" si="18"/>
        <v>422</v>
      </c>
      <c r="B435" s="1">
        <v>35341</v>
      </c>
      <c r="C435" s="2">
        <v>1965.8</v>
      </c>
      <c r="D435" s="5">
        <f t="shared" si="19"/>
        <v>-2.7900370314005718E-3</v>
      </c>
      <c r="E435" s="5">
        <f t="shared" si="20"/>
        <v>0.99720996296859943</v>
      </c>
      <c r="F435" s="4">
        <f>MIN(C435:$C$1077)/C435-1</f>
        <v>-2.0347949944043098E-2</v>
      </c>
    </row>
    <row r="436" spans="1:6" x14ac:dyDescent="0.45">
      <c r="A436">
        <f t="shared" si="18"/>
        <v>423</v>
      </c>
      <c r="B436" s="1">
        <v>35342</v>
      </c>
      <c r="C436" s="2">
        <v>1975.3</v>
      </c>
      <c r="D436" s="5">
        <f t="shared" si="19"/>
        <v>4.8326381117103079E-3</v>
      </c>
      <c r="E436" s="5">
        <f t="shared" si="20"/>
        <v>1.0048326381117103</v>
      </c>
      <c r="F436" s="4">
        <f>MIN(C436:$C$1077)/C436-1</f>
        <v>-2.5059484635245322E-2</v>
      </c>
    </row>
    <row r="437" spans="1:6" x14ac:dyDescent="0.45">
      <c r="A437">
        <f t="shared" si="18"/>
        <v>424</v>
      </c>
      <c r="B437" s="1">
        <v>35345</v>
      </c>
      <c r="C437" s="2">
        <v>1978.1</v>
      </c>
      <c r="D437" s="5">
        <f t="shared" si="19"/>
        <v>1.4175062015895357E-3</v>
      </c>
      <c r="E437" s="5">
        <f t="shared" si="20"/>
        <v>1.0014175062015895</v>
      </c>
      <c r="F437" s="4">
        <f>MIN(C437:$C$1077)/C437-1</f>
        <v>-2.6439512663667175E-2</v>
      </c>
    </row>
    <row r="438" spans="1:6" x14ac:dyDescent="0.45">
      <c r="A438">
        <f t="shared" si="18"/>
        <v>425</v>
      </c>
      <c r="B438" s="1">
        <v>35346</v>
      </c>
      <c r="C438" s="2">
        <v>1978.8</v>
      </c>
      <c r="D438" s="5">
        <f t="shared" si="19"/>
        <v>3.5387493048877339E-4</v>
      </c>
      <c r="E438" s="5">
        <f t="shared" si="20"/>
        <v>1.0003538749304888</v>
      </c>
      <c r="F438" s="4">
        <f>MIN(C438:$C$1077)/C438-1</f>
        <v>-2.6783909440064702E-2</v>
      </c>
    </row>
    <row r="439" spans="1:6" x14ac:dyDescent="0.45">
      <c r="A439">
        <f t="shared" si="18"/>
        <v>426</v>
      </c>
      <c r="B439" s="1">
        <v>35347</v>
      </c>
      <c r="C439" s="2">
        <v>1969.1</v>
      </c>
      <c r="D439" s="5">
        <f t="shared" si="19"/>
        <v>-4.9019607843137081E-3</v>
      </c>
      <c r="E439" s="5">
        <f t="shared" si="20"/>
        <v>0.99509803921568629</v>
      </c>
      <c r="F439" s="4">
        <f>MIN(C439:$C$1077)/C439-1</f>
        <v>-2.1989741506271865E-2</v>
      </c>
    </row>
    <row r="440" spans="1:6" x14ac:dyDescent="0.45">
      <c r="A440">
        <f t="shared" si="18"/>
        <v>427</v>
      </c>
      <c r="B440" s="1">
        <v>35348</v>
      </c>
      <c r="C440" s="2">
        <v>1963.9</v>
      </c>
      <c r="D440" s="5">
        <f t="shared" si="19"/>
        <v>-2.6408003656491763E-3</v>
      </c>
      <c r="E440" s="5">
        <f t="shared" si="20"/>
        <v>0.99735919963435082</v>
      </c>
      <c r="F440" s="4">
        <f>MIN(C440:$C$1077)/C440-1</f>
        <v>-1.9400173124904607E-2</v>
      </c>
    </row>
    <row r="441" spans="1:6" x14ac:dyDescent="0.45">
      <c r="A441">
        <f t="shared" si="18"/>
        <v>428</v>
      </c>
      <c r="B441" s="1">
        <v>35349</v>
      </c>
      <c r="C441" s="2">
        <v>1977</v>
      </c>
      <c r="D441" s="5">
        <f t="shared" si="19"/>
        <v>6.6704007332347715E-3</v>
      </c>
      <c r="E441" s="5">
        <f t="shared" si="20"/>
        <v>1.0066704007332348</v>
      </c>
      <c r="F441" s="4">
        <f>MIN(C441:$C$1077)/C441-1</f>
        <v>-2.5897824987354601E-2</v>
      </c>
    </row>
    <row r="442" spans="1:6" x14ac:dyDescent="0.45">
      <c r="A442">
        <f t="shared" si="18"/>
        <v>429</v>
      </c>
      <c r="B442" s="1">
        <v>35352</v>
      </c>
      <c r="C442" s="2">
        <v>1981</v>
      </c>
      <c r="D442" s="5">
        <f t="shared" si="19"/>
        <v>2.0232675771370001E-3</v>
      </c>
      <c r="E442" s="5">
        <f t="shared" si="20"/>
        <v>1.002023267577137</v>
      </c>
      <c r="F442" s="4">
        <f>MIN(C442:$C$1077)/C442-1</f>
        <v>-2.7864714790509892E-2</v>
      </c>
    </row>
    <row r="443" spans="1:6" x14ac:dyDescent="0.45">
      <c r="A443">
        <f t="shared" si="18"/>
        <v>430</v>
      </c>
      <c r="B443" s="1">
        <v>35353</v>
      </c>
      <c r="C443" s="2">
        <v>1986.2</v>
      </c>
      <c r="D443" s="5">
        <f t="shared" si="19"/>
        <v>2.6249369005553191E-3</v>
      </c>
      <c r="E443" s="5">
        <f t="shared" si="20"/>
        <v>1.0026249369005553</v>
      </c>
      <c r="F443" s="4">
        <f>MIN(C443:$C$1077)/C443-1</f>
        <v>-3.0409827811902157E-2</v>
      </c>
    </row>
    <row r="444" spans="1:6" x14ac:dyDescent="0.45">
      <c r="A444">
        <f t="shared" si="18"/>
        <v>431</v>
      </c>
      <c r="B444" s="1">
        <v>35354</v>
      </c>
      <c r="C444" s="2">
        <v>1975.9</v>
      </c>
      <c r="D444" s="5">
        <f t="shared" si="19"/>
        <v>-5.1857818950760137E-3</v>
      </c>
      <c r="E444" s="5">
        <f t="shared" si="20"/>
        <v>0.99481421810492399</v>
      </c>
      <c r="F444" s="4">
        <f>MIN(C444:$C$1077)/C444-1</f>
        <v>-2.5355534186952799E-2</v>
      </c>
    </row>
    <row r="445" spans="1:6" x14ac:dyDescent="0.45">
      <c r="A445">
        <f t="shared" si="18"/>
        <v>432</v>
      </c>
      <c r="B445" s="1">
        <v>35355</v>
      </c>
      <c r="C445" s="2">
        <v>1982.9</v>
      </c>
      <c r="D445" s="5">
        <f t="shared" si="19"/>
        <v>3.5426894073586901E-3</v>
      </c>
      <c r="E445" s="5">
        <f t="shared" si="20"/>
        <v>1.0035426894073587</v>
      </c>
      <c r="F445" s="4">
        <f>MIN(C445:$C$1077)/C445-1</f>
        <v>-2.879620757476431E-2</v>
      </c>
    </row>
    <row r="446" spans="1:6" x14ac:dyDescent="0.45">
      <c r="A446">
        <f t="shared" si="18"/>
        <v>433</v>
      </c>
      <c r="B446" s="1">
        <v>35356</v>
      </c>
      <c r="C446" s="2">
        <v>1987.4</v>
      </c>
      <c r="D446" s="5">
        <f t="shared" si="19"/>
        <v>2.2694033990620088E-3</v>
      </c>
      <c r="E446" s="5">
        <f t="shared" si="20"/>
        <v>1.002269403399062</v>
      </c>
      <c r="F446" s="4">
        <f>MIN(C446:$C$1077)/C446-1</f>
        <v>-3.0995270202274439E-2</v>
      </c>
    </row>
    <row r="447" spans="1:6" x14ac:dyDescent="0.45">
      <c r="A447">
        <f t="shared" si="18"/>
        <v>434</v>
      </c>
      <c r="B447" s="1">
        <v>35359</v>
      </c>
      <c r="C447" s="2">
        <v>1994.5</v>
      </c>
      <c r="D447" s="5">
        <f t="shared" si="19"/>
        <v>3.5725067927945275E-3</v>
      </c>
      <c r="E447" s="5">
        <f t="shared" si="20"/>
        <v>1.0035725067927945</v>
      </c>
      <c r="F447" s="4">
        <f>MIN(C447:$C$1077)/C447-1</f>
        <v>-3.4444722988217658E-2</v>
      </c>
    </row>
    <row r="448" spans="1:6" x14ac:dyDescent="0.45">
      <c r="A448">
        <f t="shared" si="18"/>
        <v>435</v>
      </c>
      <c r="B448" s="1">
        <v>35360</v>
      </c>
      <c r="C448" s="2">
        <v>1989</v>
      </c>
      <c r="D448" s="5">
        <f t="shared" si="19"/>
        <v>-2.7575833542241579E-3</v>
      </c>
      <c r="E448" s="5">
        <f t="shared" si="20"/>
        <v>0.99724241664577584</v>
      </c>
      <c r="F448" s="4">
        <f>MIN(C448:$C$1077)/C448-1</f>
        <v>-3.1774761186525891E-2</v>
      </c>
    </row>
    <row r="449" spans="1:6" x14ac:dyDescent="0.45">
      <c r="A449">
        <f t="shared" ref="A449:A512" si="21">A448+1</f>
        <v>436</v>
      </c>
      <c r="B449" s="1">
        <v>35361</v>
      </c>
      <c r="C449" s="2">
        <v>1976.3</v>
      </c>
      <c r="D449" s="5">
        <f t="shared" ref="D449:D512" si="22">C449/C448-1</f>
        <v>-6.3851181498240095E-3</v>
      </c>
      <c r="E449" s="5">
        <f t="shared" ref="E449:E512" si="23">D449+1</f>
        <v>0.99361488185017599</v>
      </c>
      <c r="F449" s="4">
        <f>MIN(C449:$C$1077)/C449-1</f>
        <v>-2.5552800688154687E-2</v>
      </c>
    </row>
    <row r="450" spans="1:6" x14ac:dyDescent="0.45">
      <c r="A450">
        <f t="shared" si="21"/>
        <v>437</v>
      </c>
      <c r="B450" s="1">
        <v>35362</v>
      </c>
      <c r="C450" s="2">
        <v>1965.3</v>
      </c>
      <c r="D450" s="5">
        <f t="shared" si="22"/>
        <v>-5.5659565855386006E-3</v>
      </c>
      <c r="E450" s="5">
        <f t="shared" si="23"/>
        <v>0.9944340434144614</v>
      </c>
      <c r="F450" s="4">
        <f>MIN(C450:$C$1077)/C450-1</f>
        <v>-2.0098712664733065E-2</v>
      </c>
    </row>
    <row r="451" spans="1:6" x14ac:dyDescent="0.45">
      <c r="A451">
        <f t="shared" si="21"/>
        <v>438</v>
      </c>
      <c r="B451" s="1">
        <v>35363</v>
      </c>
      <c r="C451" s="2">
        <v>1973.9</v>
      </c>
      <c r="D451" s="5">
        <f t="shared" si="22"/>
        <v>4.3759222510559859E-3</v>
      </c>
      <c r="E451" s="5">
        <f t="shared" si="23"/>
        <v>1.004375922251056</v>
      </c>
      <c r="F451" s="4">
        <f>MIN(C451:$C$1077)/C451-1</f>
        <v>-2.4368002431734204E-2</v>
      </c>
    </row>
    <row r="452" spans="1:6" x14ac:dyDescent="0.45">
      <c r="A452">
        <f t="shared" si="21"/>
        <v>439</v>
      </c>
      <c r="B452" s="1">
        <v>35366</v>
      </c>
      <c r="C452" s="2">
        <v>1975.9</v>
      </c>
      <c r="D452" s="5">
        <f t="shared" si="22"/>
        <v>1.0132225543340034E-3</v>
      </c>
      <c r="E452" s="5">
        <f t="shared" si="23"/>
        <v>1.001013222554334</v>
      </c>
      <c r="F452" s="4">
        <f>MIN(C452:$C$1077)/C452-1</f>
        <v>-2.5355534186952799E-2</v>
      </c>
    </row>
    <row r="453" spans="1:6" x14ac:dyDescent="0.45">
      <c r="A453">
        <f t="shared" si="21"/>
        <v>440</v>
      </c>
      <c r="B453" s="1">
        <v>35367</v>
      </c>
      <c r="C453" s="2">
        <v>1963.5</v>
      </c>
      <c r="D453" s="5">
        <f t="shared" si="22"/>
        <v>-6.2756212358925367E-3</v>
      </c>
      <c r="E453" s="5">
        <f t="shared" si="23"/>
        <v>0.99372437876410746</v>
      </c>
      <c r="F453" s="4">
        <f>MIN(C453:$C$1077)/C453-1</f>
        <v>-1.9200407435701616E-2</v>
      </c>
    </row>
    <row r="454" spans="1:6" x14ac:dyDescent="0.45">
      <c r="A454">
        <f t="shared" si="21"/>
        <v>441</v>
      </c>
      <c r="B454" s="1">
        <v>35368</v>
      </c>
      <c r="C454" s="2">
        <v>1952</v>
      </c>
      <c r="D454" s="5">
        <f t="shared" si="22"/>
        <v>-5.8568882098294361E-3</v>
      </c>
      <c r="E454" s="5">
        <f t="shared" si="23"/>
        <v>0.99414311179017056</v>
      </c>
      <c r="F454" s="4">
        <f>MIN(C454:$C$1077)/C454-1</f>
        <v>-1.3422131147540983E-2</v>
      </c>
    </row>
    <row r="455" spans="1:6" x14ac:dyDescent="0.45">
      <c r="A455">
        <f t="shared" si="21"/>
        <v>442</v>
      </c>
      <c r="B455" s="1">
        <v>35369</v>
      </c>
      <c r="C455" s="2">
        <v>1956.9</v>
      </c>
      <c r="D455" s="5">
        <f t="shared" si="22"/>
        <v>2.5102459016392853E-3</v>
      </c>
      <c r="E455" s="5">
        <f t="shared" si="23"/>
        <v>1.0025102459016393</v>
      </c>
      <c r="F455" s="4">
        <f>MIN(C455:$C$1077)/C455-1</f>
        <v>-1.5892483008840608E-2</v>
      </c>
    </row>
    <row r="456" spans="1:6" x14ac:dyDescent="0.45">
      <c r="A456">
        <f t="shared" si="21"/>
        <v>443</v>
      </c>
      <c r="B456" s="1">
        <v>35370</v>
      </c>
      <c r="C456" s="2">
        <v>1946.6</v>
      </c>
      <c r="D456" s="5">
        <f t="shared" si="22"/>
        <v>-5.2634268485871605E-3</v>
      </c>
      <c r="E456" s="5">
        <f t="shared" si="23"/>
        <v>0.99473657315141284</v>
      </c>
      <c r="F456" s="4">
        <f>MIN(C456:$C$1077)/C456-1</f>
        <v>-1.068529744169322E-2</v>
      </c>
    </row>
    <row r="457" spans="1:6" x14ac:dyDescent="0.45">
      <c r="A457">
        <f t="shared" si="21"/>
        <v>444</v>
      </c>
      <c r="B457" s="1">
        <v>35373</v>
      </c>
      <c r="C457" s="2">
        <v>1938.1</v>
      </c>
      <c r="D457" s="5">
        <f t="shared" si="22"/>
        <v>-4.3665878968457417E-3</v>
      </c>
      <c r="E457" s="5">
        <f t="shared" si="23"/>
        <v>0.99563341210315426</v>
      </c>
      <c r="F457" s="4">
        <f>MIN(C457:$C$1077)/C457-1</f>
        <v>-6.3464217532634981E-3</v>
      </c>
    </row>
    <row r="458" spans="1:6" x14ac:dyDescent="0.45">
      <c r="A458">
        <f t="shared" si="21"/>
        <v>445</v>
      </c>
      <c r="B458" s="1">
        <v>35374</v>
      </c>
      <c r="C458" s="2">
        <v>1934.2</v>
      </c>
      <c r="D458" s="5">
        <f t="shared" si="22"/>
        <v>-2.0122800681078301E-3</v>
      </c>
      <c r="E458" s="5">
        <f t="shared" si="23"/>
        <v>0.99798771993189217</v>
      </c>
      <c r="F458" s="4">
        <f>MIN(C458:$C$1077)/C458-1</f>
        <v>-4.3428807775824918E-3</v>
      </c>
    </row>
    <row r="459" spans="1:6" x14ac:dyDescent="0.45">
      <c r="A459">
        <f t="shared" si="21"/>
        <v>446</v>
      </c>
      <c r="B459" s="1">
        <v>35375</v>
      </c>
      <c r="C459" s="2">
        <v>1940.3</v>
      </c>
      <c r="D459" s="5">
        <f t="shared" si="22"/>
        <v>3.1537586599110767E-3</v>
      </c>
      <c r="E459" s="5">
        <f t="shared" si="23"/>
        <v>1.0031537586599111</v>
      </c>
      <c r="F459" s="4">
        <f>MIN(C459:$C$1077)/C459-1</f>
        <v>-7.4730711745606415E-3</v>
      </c>
    </row>
    <row r="460" spans="1:6" x14ac:dyDescent="0.45">
      <c r="A460">
        <f t="shared" si="21"/>
        <v>447</v>
      </c>
      <c r="B460" s="1">
        <v>35376</v>
      </c>
      <c r="C460" s="2">
        <v>1925.8</v>
      </c>
      <c r="D460" s="5">
        <f t="shared" si="22"/>
        <v>-7.4730711745606415E-3</v>
      </c>
      <c r="E460" s="5">
        <f t="shared" si="23"/>
        <v>0.99252692882543936</v>
      </c>
      <c r="F460" s="4">
        <f>MIN(C460:$C$1077)/C460-1</f>
        <v>0</v>
      </c>
    </row>
    <row r="461" spans="1:6" x14ac:dyDescent="0.45">
      <c r="A461">
        <f t="shared" si="21"/>
        <v>448</v>
      </c>
      <c r="B461" s="1">
        <v>35377</v>
      </c>
      <c r="C461" s="2">
        <v>1929.5</v>
      </c>
      <c r="D461" s="5">
        <f t="shared" si="22"/>
        <v>1.9212794682730294E-3</v>
      </c>
      <c r="E461" s="5">
        <f t="shared" si="23"/>
        <v>1.001921279468273</v>
      </c>
      <c r="F461" s="4">
        <f>MIN(C461:$C$1077)/C461-1</f>
        <v>0</v>
      </c>
    </row>
    <row r="462" spans="1:6" x14ac:dyDescent="0.45">
      <c r="A462">
        <f t="shared" si="21"/>
        <v>449</v>
      </c>
      <c r="B462" s="1">
        <v>35380</v>
      </c>
      <c r="C462" s="2">
        <v>1930.9</v>
      </c>
      <c r="D462" s="5">
        <f t="shared" si="22"/>
        <v>7.2557657424199284E-4</v>
      </c>
      <c r="E462" s="5">
        <f t="shared" si="23"/>
        <v>1.000725576574242</v>
      </c>
      <c r="F462" s="4">
        <f>MIN(C462:$C$1077)/C462-1</f>
        <v>0</v>
      </c>
    </row>
    <row r="463" spans="1:6" x14ac:dyDescent="0.45">
      <c r="A463">
        <f t="shared" si="21"/>
        <v>450</v>
      </c>
      <c r="B463" s="1">
        <v>35381</v>
      </c>
      <c r="C463" s="2">
        <v>1938.8</v>
      </c>
      <c r="D463" s="5">
        <f t="shared" si="22"/>
        <v>4.0913563623179439E-3</v>
      </c>
      <c r="E463" s="5">
        <f t="shared" si="23"/>
        <v>1.0040913563623179</v>
      </c>
      <c r="F463" s="4">
        <f>MIN(C463:$C$1077)/C463-1</f>
        <v>-1.6505054672993902E-3</v>
      </c>
    </row>
    <row r="464" spans="1:6" x14ac:dyDescent="0.45">
      <c r="A464">
        <f t="shared" si="21"/>
        <v>451</v>
      </c>
      <c r="B464" s="1">
        <v>35382</v>
      </c>
      <c r="C464" s="2">
        <v>1936.8</v>
      </c>
      <c r="D464" s="5">
        <f t="shared" si="22"/>
        <v>-1.031565917062105E-3</v>
      </c>
      <c r="E464" s="5">
        <f t="shared" si="23"/>
        <v>0.9989684340829379</v>
      </c>
      <c r="F464" s="4">
        <f>MIN(C464:$C$1077)/C464-1</f>
        <v>-6.1957868649320513E-4</v>
      </c>
    </row>
    <row r="465" spans="1:6" x14ac:dyDescent="0.45">
      <c r="A465">
        <f t="shared" si="21"/>
        <v>452</v>
      </c>
      <c r="B465" s="1">
        <v>35383</v>
      </c>
      <c r="C465" s="2">
        <v>1935.6</v>
      </c>
      <c r="D465" s="5">
        <f t="shared" si="22"/>
        <v>-6.1957868649320513E-4</v>
      </c>
      <c r="E465" s="5">
        <f t="shared" si="23"/>
        <v>0.99938042131350679</v>
      </c>
      <c r="F465" s="4">
        <f>MIN(C465:$C$1077)/C465-1</f>
        <v>0</v>
      </c>
    </row>
    <row r="466" spans="1:6" x14ac:dyDescent="0.45">
      <c r="A466">
        <f t="shared" si="21"/>
        <v>453</v>
      </c>
      <c r="B466" s="1">
        <v>35384</v>
      </c>
      <c r="C466" s="2">
        <v>1948.2</v>
      </c>
      <c r="D466" s="5">
        <f t="shared" si="22"/>
        <v>6.5096094234347035E-3</v>
      </c>
      <c r="E466" s="5">
        <f t="shared" si="23"/>
        <v>1.0065096094234347</v>
      </c>
      <c r="F466" s="4">
        <f>MIN(C466:$C$1077)/C466-1</f>
        <v>-3.0797659377886921E-3</v>
      </c>
    </row>
    <row r="467" spans="1:6" x14ac:dyDescent="0.45">
      <c r="A467">
        <f t="shared" si="21"/>
        <v>454</v>
      </c>
      <c r="B467" s="1">
        <v>35387</v>
      </c>
      <c r="C467" s="2">
        <v>1948.6</v>
      </c>
      <c r="D467" s="5">
        <f t="shared" si="22"/>
        <v>2.05317729185861E-4</v>
      </c>
      <c r="E467" s="5">
        <f t="shared" si="23"/>
        <v>1.0002053177291859</v>
      </c>
      <c r="F467" s="4">
        <f>MIN(C467:$C$1077)/C467-1</f>
        <v>-3.28440931951135E-3</v>
      </c>
    </row>
    <row r="468" spans="1:6" x14ac:dyDescent="0.45">
      <c r="A468">
        <f t="shared" si="21"/>
        <v>455</v>
      </c>
      <c r="B468" s="1">
        <v>35388</v>
      </c>
      <c r="C468" s="2">
        <v>1954.1</v>
      </c>
      <c r="D468" s="5">
        <f t="shared" si="22"/>
        <v>2.8225392589551479E-3</v>
      </c>
      <c r="E468" s="5">
        <f t="shared" si="23"/>
        <v>1.0028225392589551</v>
      </c>
      <c r="F468" s="4">
        <f>MIN(C468:$C$1077)/C468-1</f>
        <v>-6.0897599918120493E-3</v>
      </c>
    </row>
    <row r="469" spans="1:6" x14ac:dyDescent="0.45">
      <c r="A469">
        <f t="shared" si="21"/>
        <v>456</v>
      </c>
      <c r="B469" s="1">
        <v>35389</v>
      </c>
      <c r="C469" s="2">
        <v>1948.6</v>
      </c>
      <c r="D469" s="5">
        <f t="shared" si="22"/>
        <v>-2.8145949541988902E-3</v>
      </c>
      <c r="E469" s="5">
        <f t="shared" si="23"/>
        <v>0.99718540504580111</v>
      </c>
      <c r="F469" s="4">
        <f>MIN(C469:$C$1077)/C469-1</f>
        <v>-3.28440931951135E-3</v>
      </c>
    </row>
    <row r="470" spans="1:6" x14ac:dyDescent="0.45">
      <c r="A470">
        <f t="shared" si="21"/>
        <v>457</v>
      </c>
      <c r="B470" s="1">
        <v>35390</v>
      </c>
      <c r="C470" s="2">
        <v>1945.1</v>
      </c>
      <c r="D470" s="5">
        <f t="shared" si="22"/>
        <v>-1.7961613466078719E-3</v>
      </c>
      <c r="E470" s="5">
        <f t="shared" si="23"/>
        <v>0.99820383865339213</v>
      </c>
      <c r="F470" s="4">
        <f>MIN(C470:$C$1077)/C470-1</f>
        <v>-1.4909259164052058E-3</v>
      </c>
    </row>
    <row r="471" spans="1:6" x14ac:dyDescent="0.45">
      <c r="A471">
        <f t="shared" si="21"/>
        <v>458</v>
      </c>
      <c r="B471" s="1">
        <v>35391</v>
      </c>
      <c r="C471" s="2">
        <v>1969.8</v>
      </c>
      <c r="D471" s="5">
        <f t="shared" si="22"/>
        <v>1.2698575908693721E-2</v>
      </c>
      <c r="E471" s="5">
        <f t="shared" si="23"/>
        <v>1.0126985759086937</v>
      </c>
      <c r="F471" s="4">
        <f>MIN(C471:$C$1077)/C471-1</f>
        <v>-1.401157477916537E-2</v>
      </c>
    </row>
    <row r="472" spans="1:6" x14ac:dyDescent="0.45">
      <c r="A472">
        <f t="shared" si="21"/>
        <v>459</v>
      </c>
      <c r="B472" s="1">
        <v>35394</v>
      </c>
      <c r="C472" s="2">
        <v>1983.7</v>
      </c>
      <c r="D472" s="5">
        <f t="shared" si="22"/>
        <v>7.0565539648694831E-3</v>
      </c>
      <c r="E472" s="5">
        <f t="shared" si="23"/>
        <v>1.0070565539648695</v>
      </c>
      <c r="F472" s="4">
        <f>MIN(C472:$C$1077)/C472-1</f>
        <v>-2.0920502092050208E-2</v>
      </c>
    </row>
    <row r="473" spans="1:6" x14ac:dyDescent="0.45">
      <c r="A473">
        <f t="shared" si="21"/>
        <v>460</v>
      </c>
      <c r="B473" s="1">
        <v>35395</v>
      </c>
      <c r="C473" s="2">
        <v>1988.8</v>
      </c>
      <c r="D473" s="5">
        <f t="shared" si="22"/>
        <v>2.5709532691435832E-3</v>
      </c>
      <c r="E473" s="5">
        <f t="shared" si="23"/>
        <v>1.0025709532691436</v>
      </c>
      <c r="F473" s="4">
        <f>MIN(C473:$C$1077)/C473-1</f>
        <v>-2.3431214802896227E-2</v>
      </c>
    </row>
    <row r="474" spans="1:6" x14ac:dyDescent="0.45">
      <c r="A474">
        <f t="shared" si="21"/>
        <v>461</v>
      </c>
      <c r="B474" s="1">
        <v>35396</v>
      </c>
      <c r="C474" s="2">
        <v>1980.6</v>
      </c>
      <c r="D474" s="5">
        <f t="shared" si="22"/>
        <v>-4.1230893000804292E-3</v>
      </c>
      <c r="E474" s="5">
        <f t="shared" si="23"/>
        <v>0.99587691069991957</v>
      </c>
      <c r="F474" s="4">
        <f>MIN(C474:$C$1077)/C474-1</f>
        <v>-1.9388064222962687E-2</v>
      </c>
    </row>
    <row r="475" spans="1:6" x14ac:dyDescent="0.45">
      <c r="A475">
        <f t="shared" si="21"/>
        <v>462</v>
      </c>
      <c r="B475" s="1">
        <v>35397</v>
      </c>
      <c r="C475" s="2">
        <v>1981.1</v>
      </c>
      <c r="D475" s="5">
        <f t="shared" si="22"/>
        <v>2.5244875290320046E-4</v>
      </c>
      <c r="E475" s="5">
        <f t="shared" si="23"/>
        <v>1.0002524487529032</v>
      </c>
      <c r="F475" s="4">
        <f>MIN(C475:$C$1077)/C475-1</f>
        <v>-1.9635556004240051E-2</v>
      </c>
    </row>
    <row r="476" spans="1:6" x14ac:dyDescent="0.45">
      <c r="A476">
        <f t="shared" si="21"/>
        <v>463</v>
      </c>
      <c r="B476" s="1">
        <v>35398</v>
      </c>
      <c r="C476" s="2">
        <v>1985.2</v>
      </c>
      <c r="D476" s="5">
        <f t="shared" si="22"/>
        <v>2.0695573166422676E-3</v>
      </c>
      <c r="E476" s="5">
        <f t="shared" si="23"/>
        <v>1.0020695573166423</v>
      </c>
      <c r="F476" s="4">
        <f>MIN(C476:$C$1077)/C476-1</f>
        <v>-2.166028611726778E-2</v>
      </c>
    </row>
    <row r="477" spans="1:6" x14ac:dyDescent="0.45">
      <c r="A477">
        <f t="shared" si="21"/>
        <v>464</v>
      </c>
      <c r="B477" s="1">
        <v>35401</v>
      </c>
      <c r="C477" s="2">
        <v>1976.9</v>
      </c>
      <c r="D477" s="5">
        <f t="shared" si="22"/>
        <v>-4.1809389482168058E-3</v>
      </c>
      <c r="E477" s="5">
        <f t="shared" si="23"/>
        <v>0.99581906105178319</v>
      </c>
      <c r="F477" s="4">
        <f>MIN(C477:$C$1077)/C477-1</f>
        <v>-1.7552734078607912E-2</v>
      </c>
    </row>
    <row r="478" spans="1:6" x14ac:dyDescent="0.45">
      <c r="A478">
        <f t="shared" si="21"/>
        <v>465</v>
      </c>
      <c r="B478" s="1">
        <v>35402</v>
      </c>
      <c r="C478" s="2">
        <v>1986.3</v>
      </c>
      <c r="D478" s="5">
        <f t="shared" si="22"/>
        <v>4.7549193181242178E-3</v>
      </c>
      <c r="E478" s="5">
        <f t="shared" si="23"/>
        <v>1.0047549193181242</v>
      </c>
      <c r="F478" s="4">
        <f>MIN(C478:$C$1077)/C478-1</f>
        <v>-2.2202084277299416E-2</v>
      </c>
    </row>
    <row r="479" spans="1:6" x14ac:dyDescent="0.45">
      <c r="A479">
        <f t="shared" si="21"/>
        <v>466</v>
      </c>
      <c r="B479" s="1">
        <v>35403</v>
      </c>
      <c r="C479" s="2">
        <v>1980.1</v>
      </c>
      <c r="D479" s="5">
        <f t="shared" si="22"/>
        <v>-3.1213814630217662E-3</v>
      </c>
      <c r="E479" s="5">
        <f t="shared" si="23"/>
        <v>0.99687861853697823</v>
      </c>
      <c r="F479" s="4">
        <f>MIN(C479:$C$1077)/C479-1</f>
        <v>-1.9140447452148823E-2</v>
      </c>
    </row>
    <row r="480" spans="1:6" x14ac:dyDescent="0.45">
      <c r="A480">
        <f t="shared" si="21"/>
        <v>467</v>
      </c>
      <c r="B480" s="1">
        <v>35404</v>
      </c>
      <c r="C480" s="2">
        <v>1983.7</v>
      </c>
      <c r="D480" s="5">
        <f t="shared" si="22"/>
        <v>1.8180899954547414E-3</v>
      </c>
      <c r="E480" s="5">
        <f t="shared" si="23"/>
        <v>1.0018180899954547</v>
      </c>
      <c r="F480" s="4">
        <f>MIN(C480:$C$1077)/C480-1</f>
        <v>-2.0920502092050208E-2</v>
      </c>
    </row>
    <row r="481" spans="1:6" x14ac:dyDescent="0.45">
      <c r="A481">
        <f t="shared" si="21"/>
        <v>468</v>
      </c>
      <c r="B481" s="1">
        <v>35405</v>
      </c>
      <c r="C481" s="2">
        <v>1942.2</v>
      </c>
      <c r="D481" s="5">
        <f t="shared" si="22"/>
        <v>-2.0920502092050208E-2</v>
      </c>
      <c r="E481" s="5">
        <f t="shared" si="23"/>
        <v>0.97907949790794979</v>
      </c>
      <c r="F481" s="4">
        <f>MIN(C481:$C$1077)/C481-1</f>
        <v>0</v>
      </c>
    </row>
    <row r="482" spans="1:6" x14ac:dyDescent="0.45">
      <c r="A482">
        <f t="shared" si="21"/>
        <v>469</v>
      </c>
      <c r="B482" s="1">
        <v>35408</v>
      </c>
      <c r="C482" s="2">
        <v>1963.1</v>
      </c>
      <c r="D482" s="5">
        <f t="shared" si="22"/>
        <v>1.0760992688703563E-2</v>
      </c>
      <c r="E482" s="5">
        <f t="shared" si="23"/>
        <v>1.0107609926887036</v>
      </c>
      <c r="F482" s="4">
        <f>MIN(C482:$C$1077)/C482-1</f>
        <v>-8.6088329682644238E-3</v>
      </c>
    </row>
    <row r="483" spans="1:6" x14ac:dyDescent="0.45">
      <c r="A483">
        <f t="shared" si="21"/>
        <v>470</v>
      </c>
      <c r="B483" s="1">
        <v>35409</v>
      </c>
      <c r="C483" s="2">
        <v>1974.6</v>
      </c>
      <c r="D483" s="5">
        <f t="shared" si="22"/>
        <v>5.8580816056237328E-3</v>
      </c>
      <c r="E483" s="5">
        <f t="shared" si="23"/>
        <v>1.0058580816056237</v>
      </c>
      <c r="F483" s="4">
        <f>MIN(C483:$C$1077)/C483-1</f>
        <v>-1.4382659779195728E-2</v>
      </c>
    </row>
    <row r="484" spans="1:6" x14ac:dyDescent="0.45">
      <c r="A484">
        <f t="shared" si="21"/>
        <v>471</v>
      </c>
      <c r="B484" s="1">
        <v>35410</v>
      </c>
      <c r="C484" s="2">
        <v>1951.1</v>
      </c>
      <c r="D484" s="5">
        <f t="shared" si="22"/>
        <v>-1.1901144535602093E-2</v>
      </c>
      <c r="E484" s="5">
        <f t="shared" si="23"/>
        <v>0.98809885546439791</v>
      </c>
      <c r="F484" s="4">
        <f>MIN(C484:$C$1077)/C484-1</f>
        <v>-2.5114038234841374E-3</v>
      </c>
    </row>
    <row r="485" spans="1:6" x14ac:dyDescent="0.45">
      <c r="A485">
        <f t="shared" si="21"/>
        <v>472</v>
      </c>
      <c r="B485" s="1">
        <v>35411</v>
      </c>
      <c r="C485" s="2">
        <v>1955.3</v>
      </c>
      <c r="D485" s="5">
        <f t="shared" si="22"/>
        <v>2.1526318487008478E-3</v>
      </c>
      <c r="E485" s="5">
        <f t="shared" si="23"/>
        <v>1.0021526318487008</v>
      </c>
      <c r="F485" s="4">
        <f>MIN(C485:$C$1077)/C485-1</f>
        <v>-4.654017286349843E-3</v>
      </c>
    </row>
    <row r="486" spans="1:6" x14ac:dyDescent="0.45">
      <c r="A486">
        <f t="shared" si="21"/>
        <v>473</v>
      </c>
      <c r="B486" s="1">
        <v>35412</v>
      </c>
      <c r="C486" s="2">
        <v>1946.2</v>
      </c>
      <c r="D486" s="5">
        <f t="shared" si="22"/>
        <v>-4.654017286349843E-3</v>
      </c>
      <c r="E486" s="5">
        <f t="shared" si="23"/>
        <v>0.99534598271365016</v>
      </c>
      <c r="F486" s="4">
        <f>MIN(C486:$C$1077)/C486-1</f>
        <v>0</v>
      </c>
    </row>
    <row r="487" spans="1:6" x14ac:dyDescent="0.45">
      <c r="A487">
        <f t="shared" si="21"/>
        <v>474</v>
      </c>
      <c r="B487" s="1">
        <v>35415</v>
      </c>
      <c r="C487" s="2">
        <v>1955.2</v>
      </c>
      <c r="D487" s="5">
        <f t="shared" si="22"/>
        <v>4.6243962593772725E-3</v>
      </c>
      <c r="E487" s="5">
        <f t="shared" si="23"/>
        <v>1.0046243962593773</v>
      </c>
      <c r="F487" s="4">
        <f>MIN(C487:$C$1077)/C487-1</f>
        <v>-2.9664484451717987E-3</v>
      </c>
    </row>
    <row r="488" spans="1:6" x14ac:dyDescent="0.45">
      <c r="A488">
        <f t="shared" si="21"/>
        <v>475</v>
      </c>
      <c r="B488" s="1">
        <v>35416</v>
      </c>
      <c r="C488" s="2">
        <v>1949.4</v>
      </c>
      <c r="D488" s="5">
        <f t="shared" si="22"/>
        <v>-2.9664484451717987E-3</v>
      </c>
      <c r="E488" s="5">
        <f t="shared" si="23"/>
        <v>0.9970335515548282</v>
      </c>
      <c r="F488" s="4">
        <f>MIN(C488:$C$1077)/C488-1</f>
        <v>0</v>
      </c>
    </row>
    <row r="489" spans="1:6" x14ac:dyDescent="0.45">
      <c r="A489">
        <f t="shared" si="21"/>
        <v>476</v>
      </c>
      <c r="B489" s="1">
        <v>35417</v>
      </c>
      <c r="C489" s="2">
        <v>1965.3</v>
      </c>
      <c r="D489" s="5">
        <f t="shared" si="22"/>
        <v>8.1563558017851978E-3</v>
      </c>
      <c r="E489" s="5">
        <f t="shared" si="23"/>
        <v>1.0081563558017852</v>
      </c>
      <c r="F489" s="4">
        <f>MIN(C489:$C$1077)/C489-1</f>
        <v>0</v>
      </c>
    </row>
    <row r="490" spans="1:6" x14ac:dyDescent="0.45">
      <c r="A490">
        <f t="shared" si="21"/>
        <v>477</v>
      </c>
      <c r="B490" s="1">
        <v>35418</v>
      </c>
      <c r="C490" s="2">
        <v>1979.8</v>
      </c>
      <c r="D490" s="5">
        <f t="shared" si="22"/>
        <v>7.3780084465475682E-3</v>
      </c>
      <c r="E490" s="5">
        <f t="shared" si="23"/>
        <v>1.0073780084465476</v>
      </c>
      <c r="F490" s="4">
        <f>MIN(C490:$C$1077)/C490-1</f>
        <v>0</v>
      </c>
    </row>
    <row r="491" spans="1:6" x14ac:dyDescent="0.45">
      <c r="A491">
        <f t="shared" si="21"/>
        <v>478</v>
      </c>
      <c r="B491" s="1">
        <v>35419</v>
      </c>
      <c r="C491" s="2">
        <v>1993.7</v>
      </c>
      <c r="D491" s="5">
        <f t="shared" si="22"/>
        <v>7.0209112031518472E-3</v>
      </c>
      <c r="E491" s="5">
        <f t="shared" si="23"/>
        <v>1.0070209112031518</v>
      </c>
      <c r="F491" s="4">
        <f>MIN(C491:$C$1077)/C491-1</f>
        <v>-1.9561619100165739E-3</v>
      </c>
    </row>
    <row r="492" spans="1:6" x14ac:dyDescent="0.45">
      <c r="A492">
        <f t="shared" si="21"/>
        <v>479</v>
      </c>
      <c r="B492" s="1">
        <v>35422</v>
      </c>
      <c r="C492" s="2">
        <v>1998.1</v>
      </c>
      <c r="D492" s="5">
        <f t="shared" si="22"/>
        <v>2.2069518984801917E-3</v>
      </c>
      <c r="E492" s="5">
        <f t="shared" si="23"/>
        <v>1.0022069518984802</v>
      </c>
      <c r="F492" s="4">
        <f>MIN(C492:$C$1077)/C492-1</f>
        <v>-4.153946248936502E-3</v>
      </c>
    </row>
    <row r="493" spans="1:6" x14ac:dyDescent="0.45">
      <c r="A493">
        <f t="shared" si="21"/>
        <v>480</v>
      </c>
      <c r="B493" s="1">
        <v>35423</v>
      </c>
      <c r="C493" s="2">
        <v>2000.5</v>
      </c>
      <c r="D493" s="5">
        <f t="shared" si="22"/>
        <v>1.2011410840297998E-3</v>
      </c>
      <c r="E493" s="5">
        <f t="shared" si="23"/>
        <v>1.0012011410840298</v>
      </c>
      <c r="F493" s="4">
        <f>MIN(C493:$C$1077)/C493-1</f>
        <v>-5.3486628342914733E-3</v>
      </c>
    </row>
    <row r="494" spans="1:6" x14ac:dyDescent="0.45">
      <c r="A494">
        <f t="shared" si="21"/>
        <v>481</v>
      </c>
      <c r="B494" s="1">
        <v>35426</v>
      </c>
      <c r="C494" s="2">
        <v>2001.2</v>
      </c>
      <c r="D494" s="5">
        <f t="shared" si="22"/>
        <v>3.4991252186955535E-4</v>
      </c>
      <c r="E494" s="5">
        <f t="shared" si="23"/>
        <v>1.0003499125218696</v>
      </c>
      <c r="F494" s="4">
        <f>MIN(C494:$C$1077)/C494-1</f>
        <v>-5.6965820507696163E-3</v>
      </c>
    </row>
    <row r="495" spans="1:6" x14ac:dyDescent="0.45">
      <c r="A495">
        <f t="shared" si="21"/>
        <v>482</v>
      </c>
      <c r="B495" s="1">
        <v>35429</v>
      </c>
      <c r="C495" s="2">
        <v>2011.7</v>
      </c>
      <c r="D495" s="5">
        <f t="shared" si="22"/>
        <v>5.2468518888666438E-3</v>
      </c>
      <c r="E495" s="5">
        <f t="shared" si="23"/>
        <v>1.0052468518888666</v>
      </c>
      <c r="F495" s="4">
        <f>MIN(C495:$C$1077)/C495-1</f>
        <v>-1.0886315056917062E-2</v>
      </c>
    </row>
    <row r="496" spans="1:6" x14ac:dyDescent="0.45">
      <c r="A496">
        <f t="shared" si="21"/>
        <v>483</v>
      </c>
      <c r="B496" s="1">
        <v>35430</v>
      </c>
      <c r="C496" s="2">
        <v>2013.7</v>
      </c>
      <c r="D496" s="5">
        <f t="shared" si="22"/>
        <v>9.9418402346285184E-4</v>
      </c>
      <c r="E496" s="5">
        <f t="shared" si="23"/>
        <v>1.0009941840234629</v>
      </c>
      <c r="F496" s="4">
        <f>MIN(C496:$C$1077)/C496-1</f>
        <v>-1.1868699409048111E-2</v>
      </c>
    </row>
    <row r="497" spans="1:6" x14ac:dyDescent="0.45">
      <c r="A497">
        <f t="shared" si="21"/>
        <v>484</v>
      </c>
      <c r="B497" s="1">
        <v>35432</v>
      </c>
      <c r="C497" s="2">
        <v>1989.8</v>
      </c>
      <c r="D497" s="5">
        <f t="shared" si="22"/>
        <v>-1.1868699409048111E-2</v>
      </c>
      <c r="E497" s="5">
        <f t="shared" si="23"/>
        <v>0.98813130059095189</v>
      </c>
      <c r="F497" s="4">
        <f>MIN(C497:$C$1077)/C497-1</f>
        <v>0</v>
      </c>
    </row>
    <row r="498" spans="1:6" x14ac:dyDescent="0.45">
      <c r="A498">
        <f t="shared" si="21"/>
        <v>485</v>
      </c>
      <c r="B498" s="1">
        <v>35433</v>
      </c>
      <c r="C498" s="2">
        <v>2004.1</v>
      </c>
      <c r="D498" s="5">
        <f t="shared" si="22"/>
        <v>7.1866519248164895E-3</v>
      </c>
      <c r="E498" s="5">
        <f t="shared" si="23"/>
        <v>1.0071866519248165</v>
      </c>
      <c r="F498" s="4">
        <f>MIN(C498:$C$1077)/C498-1</f>
        <v>-3.5926350980488575E-3</v>
      </c>
    </row>
    <row r="499" spans="1:6" x14ac:dyDescent="0.45">
      <c r="A499">
        <f t="shared" si="21"/>
        <v>486</v>
      </c>
      <c r="B499" s="1">
        <v>35436</v>
      </c>
      <c r="C499" s="2">
        <v>2012.9</v>
      </c>
      <c r="D499" s="5">
        <f t="shared" si="22"/>
        <v>4.3909984531711466E-3</v>
      </c>
      <c r="E499" s="5">
        <f t="shared" si="23"/>
        <v>1.0043909984531711</v>
      </c>
      <c r="F499" s="4">
        <f>MIN(C499:$C$1077)/C499-1</f>
        <v>-7.9487306870683616E-3</v>
      </c>
    </row>
    <row r="500" spans="1:6" x14ac:dyDescent="0.45">
      <c r="A500">
        <f t="shared" si="21"/>
        <v>487</v>
      </c>
      <c r="B500" s="1">
        <v>35437</v>
      </c>
      <c r="C500" s="2">
        <v>2004.2</v>
      </c>
      <c r="D500" s="5">
        <f t="shared" si="22"/>
        <v>-4.3221223110935236E-3</v>
      </c>
      <c r="E500" s="5">
        <f t="shared" si="23"/>
        <v>0.99567787768890648</v>
      </c>
      <c r="F500" s="4">
        <f>MIN(C500:$C$1077)/C500-1</f>
        <v>-3.6423510627681122E-3</v>
      </c>
    </row>
    <row r="501" spans="1:6" x14ac:dyDescent="0.45">
      <c r="A501">
        <f t="shared" si="21"/>
        <v>488</v>
      </c>
      <c r="B501" s="1">
        <v>35438</v>
      </c>
      <c r="C501" s="2">
        <v>2009.4</v>
      </c>
      <c r="D501" s="5">
        <f t="shared" si="22"/>
        <v>2.5945514419718485E-3</v>
      </c>
      <c r="E501" s="5">
        <f t="shared" si="23"/>
        <v>1.0025945514419718</v>
      </c>
      <c r="F501" s="4">
        <f>MIN(C501:$C$1077)/C501-1</f>
        <v>-6.2207624166418229E-3</v>
      </c>
    </row>
    <row r="502" spans="1:6" x14ac:dyDescent="0.45">
      <c r="A502">
        <f t="shared" si="21"/>
        <v>489</v>
      </c>
      <c r="B502" s="1">
        <v>35439</v>
      </c>
      <c r="C502" s="2">
        <v>2008.2</v>
      </c>
      <c r="D502" s="5">
        <f t="shared" si="22"/>
        <v>-5.9719319199758036E-4</v>
      </c>
      <c r="E502" s="5">
        <f t="shared" si="23"/>
        <v>0.99940280680800242</v>
      </c>
      <c r="F502" s="4">
        <f>MIN(C502:$C$1077)/C502-1</f>
        <v>-5.6269295886863802E-3</v>
      </c>
    </row>
    <row r="503" spans="1:6" x14ac:dyDescent="0.45">
      <c r="A503">
        <f t="shared" si="21"/>
        <v>490</v>
      </c>
      <c r="B503" s="1">
        <v>35440</v>
      </c>
      <c r="C503" s="2">
        <v>1996.9</v>
      </c>
      <c r="D503" s="5">
        <f t="shared" si="22"/>
        <v>-5.6269295886863802E-3</v>
      </c>
      <c r="E503" s="5">
        <f t="shared" si="23"/>
        <v>0.99437307041131362</v>
      </c>
      <c r="F503" s="4">
        <f>MIN(C503:$C$1077)/C503-1</f>
        <v>0</v>
      </c>
    </row>
    <row r="504" spans="1:6" x14ac:dyDescent="0.45">
      <c r="A504">
        <f t="shared" si="21"/>
        <v>491</v>
      </c>
      <c r="B504" s="1">
        <v>35443</v>
      </c>
      <c r="C504" s="2">
        <v>2018.1</v>
      </c>
      <c r="D504" s="5">
        <f t="shared" si="22"/>
        <v>1.0616455506034184E-2</v>
      </c>
      <c r="E504" s="5">
        <f t="shared" si="23"/>
        <v>1.0106164555060342</v>
      </c>
      <c r="F504" s="4">
        <f>MIN(C504:$C$1077)/C504-1</f>
        <v>0</v>
      </c>
    </row>
    <row r="505" spans="1:6" x14ac:dyDescent="0.45">
      <c r="A505">
        <f t="shared" si="21"/>
        <v>492</v>
      </c>
      <c r="B505" s="1">
        <v>35444</v>
      </c>
      <c r="C505" s="2">
        <v>2042.6</v>
      </c>
      <c r="D505" s="5">
        <f t="shared" si="22"/>
        <v>1.2140131807145238E-2</v>
      </c>
      <c r="E505" s="5">
        <f t="shared" si="23"/>
        <v>1.0121401318071452</v>
      </c>
      <c r="F505" s="4">
        <f>MIN(C505:$C$1077)/C505-1</f>
        <v>-1.1749730735336472E-3</v>
      </c>
    </row>
    <row r="506" spans="1:6" x14ac:dyDescent="0.45">
      <c r="A506">
        <f t="shared" si="21"/>
        <v>493</v>
      </c>
      <c r="B506" s="1">
        <v>35445</v>
      </c>
      <c r="C506" s="2">
        <v>2040.2</v>
      </c>
      <c r="D506" s="5">
        <f t="shared" si="22"/>
        <v>-1.1749730735336472E-3</v>
      </c>
      <c r="E506" s="5">
        <f t="shared" si="23"/>
        <v>0.99882502692646635</v>
      </c>
      <c r="F506" s="4">
        <f>MIN(C506:$C$1077)/C506-1</f>
        <v>0</v>
      </c>
    </row>
    <row r="507" spans="1:6" x14ac:dyDescent="0.45">
      <c r="A507">
        <f t="shared" si="21"/>
        <v>494</v>
      </c>
      <c r="B507" s="1">
        <v>35446</v>
      </c>
      <c r="C507" s="2">
        <v>2055.3000000000002</v>
      </c>
      <c r="D507" s="5">
        <f t="shared" si="22"/>
        <v>7.4012351730223802E-3</v>
      </c>
      <c r="E507" s="5">
        <f t="shared" si="23"/>
        <v>1.0074012351730224</v>
      </c>
      <c r="F507" s="4">
        <f>MIN(C507:$C$1077)/C507-1</f>
        <v>-4.8654697611283382E-5</v>
      </c>
    </row>
    <row r="508" spans="1:6" x14ac:dyDescent="0.45">
      <c r="A508">
        <f t="shared" si="21"/>
        <v>495</v>
      </c>
      <c r="B508" s="1">
        <v>35447</v>
      </c>
      <c r="C508" s="2">
        <v>2061.1</v>
      </c>
      <c r="D508" s="5">
        <f t="shared" si="22"/>
        <v>2.8219724614411135E-3</v>
      </c>
      <c r="E508" s="5">
        <f t="shared" si="23"/>
        <v>1.0028219724614411</v>
      </c>
      <c r="F508" s="4">
        <f>MIN(C508:$C$1077)/C508-1</f>
        <v>-2.862549124254099E-3</v>
      </c>
    </row>
    <row r="509" spans="1:6" x14ac:dyDescent="0.45">
      <c r="A509">
        <f t="shared" si="21"/>
        <v>496</v>
      </c>
      <c r="B509" s="1">
        <v>35450</v>
      </c>
      <c r="C509" s="2">
        <v>2055.8000000000002</v>
      </c>
      <c r="D509" s="5">
        <f t="shared" si="22"/>
        <v>-2.571442433651816E-3</v>
      </c>
      <c r="E509" s="5">
        <f t="shared" si="23"/>
        <v>0.99742855756634818</v>
      </c>
      <c r="F509" s="4">
        <f>MIN(C509:$C$1077)/C509-1</f>
        <v>-2.9185718455115861E-4</v>
      </c>
    </row>
    <row r="510" spans="1:6" x14ac:dyDescent="0.45">
      <c r="A510">
        <f t="shared" si="21"/>
        <v>497</v>
      </c>
      <c r="B510" s="1">
        <v>35451</v>
      </c>
      <c r="C510" s="2">
        <v>2055.1999999999998</v>
      </c>
      <c r="D510" s="5">
        <f t="shared" si="22"/>
        <v>-2.9185718455115861E-4</v>
      </c>
      <c r="E510" s="5">
        <f t="shared" si="23"/>
        <v>0.99970814281544884</v>
      </c>
      <c r="F510" s="4">
        <f>MIN(C510:$C$1077)/C510-1</f>
        <v>0</v>
      </c>
    </row>
    <row r="511" spans="1:6" x14ac:dyDescent="0.45">
      <c r="A511">
        <f t="shared" si="21"/>
        <v>498</v>
      </c>
      <c r="B511" s="1">
        <v>35452</v>
      </c>
      <c r="C511" s="2">
        <v>2065.3000000000002</v>
      </c>
      <c r="D511" s="5">
        <f t="shared" si="22"/>
        <v>4.9143635655899409E-3</v>
      </c>
      <c r="E511" s="5">
        <f t="shared" si="23"/>
        <v>1.0049143635655899</v>
      </c>
      <c r="F511" s="4">
        <f>MIN(C511:$C$1077)/C511-1</f>
        <v>-4.454558659758967E-3</v>
      </c>
    </row>
    <row r="512" spans="1:6" x14ac:dyDescent="0.45">
      <c r="A512">
        <f t="shared" si="21"/>
        <v>499</v>
      </c>
      <c r="B512" s="1">
        <v>35453</v>
      </c>
      <c r="C512" s="2">
        <v>2087.1</v>
      </c>
      <c r="D512" s="5">
        <f t="shared" si="22"/>
        <v>1.0555367258993753E-2</v>
      </c>
      <c r="E512" s="5">
        <f t="shared" si="23"/>
        <v>1.0105553672589938</v>
      </c>
      <c r="F512" s="4">
        <f>MIN(C512:$C$1077)/C512-1</f>
        <v>-1.4853145512912613E-2</v>
      </c>
    </row>
    <row r="513" spans="1:6" x14ac:dyDescent="0.45">
      <c r="A513">
        <f t="shared" ref="A513:A576" si="24">A512+1</f>
        <v>500</v>
      </c>
      <c r="B513" s="1">
        <v>35454</v>
      </c>
      <c r="C513" s="2">
        <v>2066.6</v>
      </c>
      <c r="D513" s="5">
        <f t="shared" ref="D513:D576" si="25">C513/C512-1</f>
        <v>-9.8222413875712622E-3</v>
      </c>
      <c r="E513" s="5">
        <f t="shared" ref="E513:E576" si="26">D513+1</f>
        <v>0.99017775861242874</v>
      </c>
      <c r="F513" s="4">
        <f>MIN(C513:$C$1077)/C513-1</f>
        <v>-5.0808090583567278E-3</v>
      </c>
    </row>
    <row r="514" spans="1:6" x14ac:dyDescent="0.45">
      <c r="A514">
        <f t="shared" si="24"/>
        <v>501</v>
      </c>
      <c r="B514" s="1">
        <v>35457</v>
      </c>
      <c r="C514" s="2">
        <v>2063.6999999999998</v>
      </c>
      <c r="D514" s="5">
        <f t="shared" si="25"/>
        <v>-1.403271073260437E-3</v>
      </c>
      <c r="E514" s="5">
        <f t="shared" si="26"/>
        <v>0.99859672892673956</v>
      </c>
      <c r="F514" s="4">
        <f>MIN(C514:$C$1077)/C514-1</f>
        <v>-3.6827058196442497E-3</v>
      </c>
    </row>
    <row r="515" spans="1:6" x14ac:dyDescent="0.45">
      <c r="A515">
        <f t="shared" si="24"/>
        <v>502</v>
      </c>
      <c r="B515" s="1">
        <v>35458</v>
      </c>
      <c r="C515" s="2">
        <v>2071.9</v>
      </c>
      <c r="D515" s="5">
        <f t="shared" si="25"/>
        <v>3.9734457527742517E-3</v>
      </c>
      <c r="E515" s="5">
        <f t="shared" si="26"/>
        <v>1.0039734457527743</v>
      </c>
      <c r="F515" s="4">
        <f>MIN(C515:$C$1077)/C515-1</f>
        <v>-7.6258506684686589E-3</v>
      </c>
    </row>
    <row r="516" spans="1:6" x14ac:dyDescent="0.45">
      <c r="A516">
        <f t="shared" si="24"/>
        <v>503</v>
      </c>
      <c r="B516" s="1">
        <v>35459</v>
      </c>
      <c r="C516" s="2">
        <v>2059.8000000000002</v>
      </c>
      <c r="D516" s="5">
        <f t="shared" si="25"/>
        <v>-5.8400501954727346E-3</v>
      </c>
      <c r="E516" s="5">
        <f t="shared" si="26"/>
        <v>0.99415994980452727</v>
      </c>
      <c r="F516" s="4">
        <f>MIN(C516:$C$1077)/C516-1</f>
        <v>-1.7962909020294848E-3</v>
      </c>
    </row>
    <row r="517" spans="1:6" x14ac:dyDescent="0.45">
      <c r="A517">
        <f t="shared" si="24"/>
        <v>504</v>
      </c>
      <c r="B517" s="1">
        <v>35460</v>
      </c>
      <c r="C517" s="2">
        <v>2068.1999999999998</v>
      </c>
      <c r="D517" s="5">
        <f t="shared" si="25"/>
        <v>4.078065831633948E-3</v>
      </c>
      <c r="E517" s="5">
        <f t="shared" si="26"/>
        <v>1.0040780658316339</v>
      </c>
      <c r="F517" s="4">
        <f>MIN(C517:$C$1077)/C517-1</f>
        <v>-5.8504980175998478E-3</v>
      </c>
    </row>
    <row r="518" spans="1:6" x14ac:dyDescent="0.45">
      <c r="A518">
        <f t="shared" si="24"/>
        <v>505</v>
      </c>
      <c r="B518" s="1">
        <v>35461</v>
      </c>
      <c r="C518" s="2">
        <v>2087.6</v>
      </c>
      <c r="D518" s="5">
        <f t="shared" si="25"/>
        <v>9.3801373174742242E-3</v>
      </c>
      <c r="E518" s="5">
        <f t="shared" si="26"/>
        <v>1.0093801373174742</v>
      </c>
      <c r="F518" s="4">
        <f>MIN(C518:$C$1077)/C518-1</f>
        <v>-1.5089097528262152E-2</v>
      </c>
    </row>
    <row r="519" spans="1:6" x14ac:dyDescent="0.45">
      <c r="A519">
        <f t="shared" si="24"/>
        <v>506</v>
      </c>
      <c r="B519" s="1">
        <v>35464</v>
      </c>
      <c r="C519" s="2">
        <v>2079.6</v>
      </c>
      <c r="D519" s="5">
        <f t="shared" si="25"/>
        <v>-3.8321517532093896E-3</v>
      </c>
      <c r="E519" s="5">
        <f t="shared" si="26"/>
        <v>0.99616784824679061</v>
      </c>
      <c r="F519" s="4">
        <f>MIN(C519:$C$1077)/C519-1</f>
        <v>-1.1300250048086213E-2</v>
      </c>
    </row>
    <row r="520" spans="1:6" x14ac:dyDescent="0.45">
      <c r="A520">
        <f t="shared" si="24"/>
        <v>507</v>
      </c>
      <c r="B520" s="1">
        <v>35465</v>
      </c>
      <c r="C520" s="2">
        <v>2081.1999999999998</v>
      </c>
      <c r="D520" s="5">
        <f t="shared" si="25"/>
        <v>7.6937872667826035E-4</v>
      </c>
      <c r="E520" s="5">
        <f t="shared" si="26"/>
        <v>1.0007693787266783</v>
      </c>
      <c r="F520" s="4">
        <f>MIN(C520:$C$1077)/C520-1</f>
        <v>-1.2060349798193259E-2</v>
      </c>
    </row>
    <row r="521" spans="1:6" x14ac:dyDescent="0.45">
      <c r="A521">
        <f t="shared" si="24"/>
        <v>508</v>
      </c>
      <c r="B521" s="1">
        <v>35466</v>
      </c>
      <c r="C521" s="2">
        <v>2089.6</v>
      </c>
      <c r="D521" s="5">
        <f t="shared" si="25"/>
        <v>4.0361330001923434E-3</v>
      </c>
      <c r="E521" s="5">
        <f t="shared" si="26"/>
        <v>1.0040361330001923</v>
      </c>
      <c r="F521" s="4">
        <f>MIN(C521:$C$1077)/C521-1</f>
        <v>-1.6031776416539079E-2</v>
      </c>
    </row>
    <row r="522" spans="1:6" x14ac:dyDescent="0.45">
      <c r="A522">
        <f t="shared" si="24"/>
        <v>509</v>
      </c>
      <c r="B522" s="1">
        <v>35467</v>
      </c>
      <c r="C522" s="2">
        <v>2083.3000000000002</v>
      </c>
      <c r="D522" s="5">
        <f t="shared" si="25"/>
        <v>-3.0149310872893409E-3</v>
      </c>
      <c r="E522" s="5">
        <f t="shared" si="26"/>
        <v>0.99698506891271066</v>
      </c>
      <c r="F522" s="4">
        <f>MIN(C522:$C$1077)/C522-1</f>
        <v>-1.3056208899342558E-2</v>
      </c>
    </row>
    <row r="523" spans="1:6" x14ac:dyDescent="0.45">
      <c r="A523">
        <f t="shared" si="24"/>
        <v>510</v>
      </c>
      <c r="B523" s="1">
        <v>35468</v>
      </c>
      <c r="C523" s="2">
        <v>2099.9</v>
      </c>
      <c r="D523" s="5">
        <f t="shared" si="25"/>
        <v>7.9681274900398336E-3</v>
      </c>
      <c r="E523" s="5">
        <f t="shared" si="26"/>
        <v>1.0079681274900398</v>
      </c>
      <c r="F523" s="4">
        <f>MIN(C523:$C$1077)/C523-1</f>
        <v>-2.085813610171916E-2</v>
      </c>
    </row>
    <row r="524" spans="1:6" x14ac:dyDescent="0.45">
      <c r="A524">
        <f t="shared" si="24"/>
        <v>511</v>
      </c>
      <c r="B524" s="1">
        <v>35471</v>
      </c>
      <c r="C524" s="2">
        <v>2100.6</v>
      </c>
      <c r="D524" s="5">
        <f t="shared" si="25"/>
        <v>3.333492071049271E-4</v>
      </c>
      <c r="E524" s="5">
        <f t="shared" si="26"/>
        <v>1.0003333492071049</v>
      </c>
      <c r="F524" s="4">
        <f>MIN(C524:$C$1077)/C524-1</f>
        <v>-2.1184423498048166E-2</v>
      </c>
    </row>
    <row r="525" spans="1:6" x14ac:dyDescent="0.45">
      <c r="A525">
        <f t="shared" si="24"/>
        <v>512</v>
      </c>
      <c r="B525" s="1">
        <v>35472</v>
      </c>
      <c r="C525" s="2">
        <v>2098.5</v>
      </c>
      <c r="D525" s="5">
        <f t="shared" si="25"/>
        <v>-9.9971436732360086E-4</v>
      </c>
      <c r="E525" s="5">
        <f t="shared" si="26"/>
        <v>0.9990002856326764</v>
      </c>
      <c r="F525" s="4">
        <f>MIN(C525:$C$1077)/C525-1</f>
        <v>-2.0204908267810406E-2</v>
      </c>
    </row>
    <row r="526" spans="1:6" x14ac:dyDescent="0.45">
      <c r="A526">
        <f t="shared" si="24"/>
        <v>513</v>
      </c>
      <c r="B526" s="1">
        <v>35473</v>
      </c>
      <c r="C526" s="2">
        <v>2097.6999999999998</v>
      </c>
      <c r="D526" s="5">
        <f t="shared" si="25"/>
        <v>-3.8122468429835354E-4</v>
      </c>
      <c r="E526" s="5">
        <f t="shared" si="26"/>
        <v>0.99961877531570165</v>
      </c>
      <c r="F526" s="4">
        <f>MIN(C526:$C$1077)/C526-1</f>
        <v>-1.9831243743147264E-2</v>
      </c>
    </row>
    <row r="527" spans="1:6" x14ac:dyDescent="0.45">
      <c r="A527">
        <f t="shared" si="24"/>
        <v>514</v>
      </c>
      <c r="B527" s="1">
        <v>35474</v>
      </c>
      <c r="C527" s="2">
        <v>2107.1999999999998</v>
      </c>
      <c r="D527" s="5">
        <f t="shared" si="25"/>
        <v>4.528769604805305E-3</v>
      </c>
      <c r="E527" s="5">
        <f t="shared" si="26"/>
        <v>1.0045287696048053</v>
      </c>
      <c r="F527" s="4">
        <f>MIN(C527:$C$1077)/C527-1</f>
        <v>-2.4250189825360646E-2</v>
      </c>
    </row>
    <row r="528" spans="1:6" x14ac:dyDescent="0.45">
      <c r="A528">
        <f t="shared" si="24"/>
        <v>515</v>
      </c>
      <c r="B528" s="1">
        <v>35475</v>
      </c>
      <c r="C528" s="2">
        <v>2114.1</v>
      </c>
      <c r="D528" s="5">
        <f t="shared" si="25"/>
        <v>3.2744874715262551E-3</v>
      </c>
      <c r="E528" s="5">
        <f t="shared" si="26"/>
        <v>1.0032744874715263</v>
      </c>
      <c r="F528" s="4">
        <f>MIN(C528:$C$1077)/C528-1</f>
        <v>-2.7434842249657088E-2</v>
      </c>
    </row>
    <row r="529" spans="1:6" x14ac:dyDescent="0.45">
      <c r="A529">
        <f t="shared" si="24"/>
        <v>516</v>
      </c>
      <c r="B529" s="1">
        <v>35478</v>
      </c>
      <c r="C529" s="2">
        <v>2113.1999999999998</v>
      </c>
      <c r="D529" s="5">
        <f t="shared" si="25"/>
        <v>-4.2571306939132025E-4</v>
      </c>
      <c r="E529" s="5">
        <f t="shared" si="26"/>
        <v>0.99957428693060868</v>
      </c>
      <c r="F529" s="4">
        <f>MIN(C529:$C$1077)/C529-1</f>
        <v>-2.7020632216543605E-2</v>
      </c>
    </row>
    <row r="530" spans="1:6" x14ac:dyDescent="0.45">
      <c r="A530">
        <f t="shared" si="24"/>
        <v>517</v>
      </c>
      <c r="B530" s="1">
        <v>35479</v>
      </c>
      <c r="C530" s="2">
        <v>2112</v>
      </c>
      <c r="D530" s="5">
        <f t="shared" si="25"/>
        <v>-5.6785917092549987E-4</v>
      </c>
      <c r="E530" s="5">
        <f t="shared" si="26"/>
        <v>0.9994321408290745</v>
      </c>
      <c r="F530" s="4">
        <f>MIN(C530:$C$1077)/C530-1</f>
        <v>-2.646780303030305E-2</v>
      </c>
    </row>
    <row r="531" spans="1:6" x14ac:dyDescent="0.45">
      <c r="A531">
        <f t="shared" si="24"/>
        <v>518</v>
      </c>
      <c r="B531" s="1">
        <v>35480</v>
      </c>
      <c r="C531" s="2">
        <v>2121.8000000000002</v>
      </c>
      <c r="D531" s="5">
        <f t="shared" si="25"/>
        <v>4.6401515151515138E-3</v>
      </c>
      <c r="E531" s="5">
        <f t="shared" si="26"/>
        <v>1.0046401515151515</v>
      </c>
      <c r="F531" s="4">
        <f>MIN(C531:$C$1077)/C531-1</f>
        <v>-3.0964275615044001E-2</v>
      </c>
    </row>
    <row r="532" spans="1:6" x14ac:dyDescent="0.45">
      <c r="A532">
        <f t="shared" si="24"/>
        <v>519</v>
      </c>
      <c r="B532" s="1">
        <v>35481</v>
      </c>
      <c r="C532" s="2">
        <v>2122.8000000000002</v>
      </c>
      <c r="D532" s="5">
        <f t="shared" si="25"/>
        <v>4.7129795456690715E-4</v>
      </c>
      <c r="E532" s="5">
        <f t="shared" si="26"/>
        <v>1.0004712979545669</v>
      </c>
      <c r="F532" s="4">
        <f>MIN(C532:$C$1077)/C532-1</f>
        <v>-3.1420765027322495E-2</v>
      </c>
    </row>
    <row r="533" spans="1:6" x14ac:dyDescent="0.45">
      <c r="A533">
        <f t="shared" si="24"/>
        <v>520</v>
      </c>
      <c r="B533" s="1">
        <v>35482</v>
      </c>
      <c r="C533" s="2">
        <v>2115.4</v>
      </c>
      <c r="D533" s="5">
        <f t="shared" si="25"/>
        <v>-3.4859619370642969E-3</v>
      </c>
      <c r="E533" s="5">
        <f t="shared" si="26"/>
        <v>0.9965140380629357</v>
      </c>
      <c r="F533" s="4">
        <f>MIN(C533:$C$1077)/C533-1</f>
        <v>-2.8032523399829867E-2</v>
      </c>
    </row>
    <row r="534" spans="1:6" x14ac:dyDescent="0.45">
      <c r="A534">
        <f t="shared" si="24"/>
        <v>521</v>
      </c>
      <c r="B534" s="1">
        <v>35485</v>
      </c>
      <c r="C534" s="2">
        <v>2114.5</v>
      </c>
      <c r="D534" s="5">
        <f t="shared" si="25"/>
        <v>-4.2545145126227091E-4</v>
      </c>
      <c r="E534" s="5">
        <f t="shared" si="26"/>
        <v>0.99957454854873773</v>
      </c>
      <c r="F534" s="4">
        <f>MIN(C534:$C$1077)/C534-1</f>
        <v>-2.7618822416647038E-2</v>
      </c>
    </row>
    <row r="535" spans="1:6" x14ac:dyDescent="0.45">
      <c r="A535">
        <f t="shared" si="24"/>
        <v>522</v>
      </c>
      <c r="B535" s="1">
        <v>35486</v>
      </c>
      <c r="C535" s="2">
        <v>2121.6</v>
      </c>
      <c r="D535" s="5">
        <f t="shared" si="25"/>
        <v>3.3577677938045891E-3</v>
      </c>
      <c r="E535" s="5">
        <f t="shared" si="26"/>
        <v>1.0033577677938046</v>
      </c>
      <c r="F535" s="4">
        <f>MIN(C535:$C$1077)/C535-1</f>
        <v>-3.087292609351433E-2</v>
      </c>
    </row>
    <row r="536" spans="1:6" x14ac:dyDescent="0.45">
      <c r="A536">
        <f t="shared" si="24"/>
        <v>523</v>
      </c>
      <c r="B536" s="1">
        <v>35487</v>
      </c>
      <c r="C536" s="2">
        <v>2115.8000000000002</v>
      </c>
      <c r="D536" s="5">
        <f t="shared" si="25"/>
        <v>-2.7337858220209954E-3</v>
      </c>
      <c r="E536" s="5">
        <f t="shared" si="26"/>
        <v>0.997266214177979</v>
      </c>
      <c r="F536" s="4">
        <f>MIN(C536:$C$1077)/C536-1</f>
        <v>-2.8216277530957679E-2</v>
      </c>
    </row>
    <row r="537" spans="1:6" x14ac:dyDescent="0.45">
      <c r="A537">
        <f t="shared" si="24"/>
        <v>524</v>
      </c>
      <c r="B537" s="1">
        <v>35488</v>
      </c>
      <c r="C537" s="2">
        <v>2119.6999999999998</v>
      </c>
      <c r="D537" s="5">
        <f t="shared" si="25"/>
        <v>1.8432744115699506E-3</v>
      </c>
      <c r="E537" s="5">
        <f t="shared" si="26"/>
        <v>1.00184327441157</v>
      </c>
      <c r="F537" s="4">
        <f>MIN(C537:$C$1077)/C537-1</f>
        <v>-3.0004245883851421E-2</v>
      </c>
    </row>
    <row r="538" spans="1:6" x14ac:dyDescent="0.45">
      <c r="A538">
        <f t="shared" si="24"/>
        <v>525</v>
      </c>
      <c r="B538" s="1">
        <v>35489</v>
      </c>
      <c r="C538" s="2">
        <v>2107.9</v>
      </c>
      <c r="D538" s="5">
        <f t="shared" si="25"/>
        <v>-5.5668254941735329E-3</v>
      </c>
      <c r="E538" s="5">
        <f t="shared" si="26"/>
        <v>0.99443317450582647</v>
      </c>
      <c r="F538" s="4">
        <f>MIN(C538:$C$1077)/C538-1</f>
        <v>-2.4574220788462497E-2</v>
      </c>
    </row>
    <row r="539" spans="1:6" x14ac:dyDescent="0.45">
      <c r="A539">
        <f t="shared" si="24"/>
        <v>526</v>
      </c>
      <c r="B539" s="1">
        <v>35492</v>
      </c>
      <c r="C539" s="2">
        <v>2107.3000000000002</v>
      </c>
      <c r="D539" s="5">
        <f t="shared" si="25"/>
        <v>-2.8464348403622886E-4</v>
      </c>
      <c r="E539" s="5">
        <f t="shared" si="26"/>
        <v>0.99971535651596377</v>
      </c>
      <c r="F539" s="4">
        <f>MIN(C539:$C$1077)/C539-1</f>
        <v>-2.4296493142884401E-2</v>
      </c>
    </row>
    <row r="540" spans="1:6" x14ac:dyDescent="0.45">
      <c r="A540">
        <f t="shared" si="24"/>
        <v>527</v>
      </c>
      <c r="B540" s="1">
        <v>35493</v>
      </c>
      <c r="C540" s="2">
        <v>2126.4</v>
      </c>
      <c r="D540" s="5">
        <f t="shared" si="25"/>
        <v>9.0637308404117878E-3</v>
      </c>
      <c r="E540" s="5">
        <f t="shared" si="26"/>
        <v>1.0090637308404118</v>
      </c>
      <c r="F540" s="4">
        <f>MIN(C540:$C$1077)/C540-1</f>
        <v>-3.3060571858540388E-2</v>
      </c>
    </row>
    <row r="541" spans="1:6" x14ac:dyDescent="0.45">
      <c r="A541">
        <f t="shared" si="24"/>
        <v>528</v>
      </c>
      <c r="B541" s="1">
        <v>35494</v>
      </c>
      <c r="C541" s="2">
        <v>2128.3000000000002</v>
      </c>
      <c r="D541" s="5">
        <f t="shared" si="25"/>
        <v>8.9352896914984825E-4</v>
      </c>
      <c r="E541" s="5">
        <f t="shared" si="26"/>
        <v>1.0008935289691498</v>
      </c>
      <c r="F541" s="4">
        <f>MIN(C541:$C$1077)/C541-1</f>
        <v>-3.3923788939529298E-2</v>
      </c>
    </row>
    <row r="542" spans="1:6" x14ac:dyDescent="0.45">
      <c r="A542">
        <f t="shared" si="24"/>
        <v>529</v>
      </c>
      <c r="B542" s="1">
        <v>35495</v>
      </c>
      <c r="C542" s="2">
        <v>2145.3000000000002</v>
      </c>
      <c r="D542" s="5">
        <f t="shared" si="25"/>
        <v>7.9875957336841275E-3</v>
      </c>
      <c r="E542" s="5">
        <f t="shared" si="26"/>
        <v>1.0079875957336841</v>
      </c>
      <c r="F542" s="4">
        <f>MIN(C542:$C$1077)/C542-1</f>
        <v>-4.1579266303081286E-2</v>
      </c>
    </row>
    <row r="543" spans="1:6" x14ac:dyDescent="0.45">
      <c r="A543">
        <f t="shared" si="24"/>
        <v>530</v>
      </c>
      <c r="B543" s="1">
        <v>35496</v>
      </c>
      <c r="C543" s="2">
        <v>2153.4</v>
      </c>
      <c r="D543" s="5">
        <f t="shared" si="25"/>
        <v>3.7756957068941777E-3</v>
      </c>
      <c r="E543" s="5">
        <f t="shared" si="26"/>
        <v>1.0037756957068942</v>
      </c>
      <c r="F543" s="4">
        <f>MIN(C543:$C$1077)/C543-1</f>
        <v>-4.5184359617349346E-2</v>
      </c>
    </row>
    <row r="544" spans="1:6" x14ac:dyDescent="0.45">
      <c r="A544">
        <f t="shared" si="24"/>
        <v>531</v>
      </c>
      <c r="B544" s="1">
        <v>35499</v>
      </c>
      <c r="C544" s="2">
        <v>2161.1</v>
      </c>
      <c r="D544" s="5">
        <f t="shared" si="25"/>
        <v>3.5757406891425703E-3</v>
      </c>
      <c r="E544" s="5">
        <f t="shared" si="26"/>
        <v>1.0035757406891426</v>
      </c>
      <c r="F544" s="4">
        <f>MIN(C544:$C$1077)/C544-1</f>
        <v>-4.8586368053306184E-2</v>
      </c>
    </row>
    <row r="545" spans="1:6" x14ac:dyDescent="0.45">
      <c r="A545">
        <f t="shared" si="24"/>
        <v>532</v>
      </c>
      <c r="B545" s="1">
        <v>35500</v>
      </c>
      <c r="C545" s="2">
        <v>2163.9</v>
      </c>
      <c r="D545" s="5">
        <f t="shared" si="25"/>
        <v>1.2956364814216137E-3</v>
      </c>
      <c r="E545" s="5">
        <f t="shared" si="26"/>
        <v>1.0012956364814216</v>
      </c>
      <c r="F545" s="4">
        <f>MIN(C545:$C$1077)/C545-1</f>
        <v>-4.9817459217154303E-2</v>
      </c>
    </row>
    <row r="546" spans="1:6" x14ac:dyDescent="0.45">
      <c r="A546">
        <f t="shared" si="24"/>
        <v>533</v>
      </c>
      <c r="B546" s="1">
        <v>35501</v>
      </c>
      <c r="C546" s="2">
        <v>2156.1</v>
      </c>
      <c r="D546" s="5">
        <f t="shared" si="25"/>
        <v>-3.6046028004992348E-3</v>
      </c>
      <c r="E546" s="5">
        <f t="shared" si="26"/>
        <v>0.99639539719950077</v>
      </c>
      <c r="F546" s="4">
        <f>MIN(C546:$C$1077)/C546-1</f>
        <v>-4.6380038031631154E-2</v>
      </c>
    </row>
    <row r="547" spans="1:6" x14ac:dyDescent="0.45">
      <c r="A547">
        <f t="shared" si="24"/>
        <v>534</v>
      </c>
      <c r="B547" s="1">
        <v>35502</v>
      </c>
      <c r="C547" s="2">
        <v>2146.8000000000002</v>
      </c>
      <c r="D547" s="5">
        <f t="shared" si="25"/>
        <v>-4.3133435369415718E-3</v>
      </c>
      <c r="E547" s="5">
        <f t="shared" si="26"/>
        <v>0.99568665646305843</v>
      </c>
      <c r="F547" s="4">
        <f>MIN(C547:$C$1077)/C547-1</f>
        <v>-4.2248928637972916E-2</v>
      </c>
    </row>
    <row r="548" spans="1:6" x14ac:dyDescent="0.45">
      <c r="A548">
        <f t="shared" si="24"/>
        <v>535</v>
      </c>
      <c r="B548" s="1">
        <v>35503</v>
      </c>
      <c r="C548" s="2">
        <v>2154.5</v>
      </c>
      <c r="D548" s="5">
        <f t="shared" si="25"/>
        <v>3.5867337432455848E-3</v>
      </c>
      <c r="E548" s="5">
        <f t="shared" si="26"/>
        <v>1.0035867337432456</v>
      </c>
      <c r="F548" s="4">
        <f>MIN(C548:$C$1077)/C548-1</f>
        <v>-4.5671849617080595E-2</v>
      </c>
    </row>
    <row r="549" spans="1:6" x14ac:dyDescent="0.45">
      <c r="A549">
        <f t="shared" si="24"/>
        <v>536</v>
      </c>
      <c r="B549" s="1">
        <v>35506</v>
      </c>
      <c r="C549" s="2">
        <v>2135</v>
      </c>
      <c r="D549" s="5">
        <f t="shared" si="25"/>
        <v>-9.0508238570433663E-3</v>
      </c>
      <c r="E549" s="5">
        <f t="shared" si="26"/>
        <v>0.99094917614295663</v>
      </c>
      <c r="F549" s="4">
        <f>MIN(C549:$C$1077)/C549-1</f>
        <v>-3.6955503512880572E-2</v>
      </c>
    </row>
    <row r="550" spans="1:6" x14ac:dyDescent="0.45">
      <c r="A550">
        <f t="shared" si="24"/>
        <v>537</v>
      </c>
      <c r="B550" s="1">
        <v>35507</v>
      </c>
      <c r="C550" s="2">
        <v>2125.6</v>
      </c>
      <c r="D550" s="5">
        <f t="shared" si="25"/>
        <v>-4.4028103044496669E-3</v>
      </c>
      <c r="E550" s="5">
        <f t="shared" si="26"/>
        <v>0.99559718969555033</v>
      </c>
      <c r="F550" s="4">
        <f>MIN(C550:$C$1077)/C550-1</f>
        <v>-3.2696650357546098E-2</v>
      </c>
    </row>
    <row r="551" spans="1:6" x14ac:dyDescent="0.45">
      <c r="A551">
        <f t="shared" si="24"/>
        <v>538</v>
      </c>
      <c r="B551" s="1">
        <v>35508</v>
      </c>
      <c r="C551" s="2">
        <v>2115.4</v>
      </c>
      <c r="D551" s="5">
        <f t="shared" si="25"/>
        <v>-4.798645088445519E-3</v>
      </c>
      <c r="E551" s="5">
        <f t="shared" si="26"/>
        <v>0.99520135491155448</v>
      </c>
      <c r="F551" s="4">
        <f>MIN(C551:$C$1077)/C551-1</f>
        <v>-2.8032523399829867E-2</v>
      </c>
    </row>
    <row r="552" spans="1:6" x14ac:dyDescent="0.45">
      <c r="A552">
        <f t="shared" si="24"/>
        <v>539</v>
      </c>
      <c r="B552" s="1">
        <v>35509</v>
      </c>
      <c r="C552" s="2">
        <v>2079.9</v>
      </c>
      <c r="D552" s="5">
        <f t="shared" si="25"/>
        <v>-1.6781696133119084E-2</v>
      </c>
      <c r="E552" s="5">
        <f t="shared" si="26"/>
        <v>0.98321830386688092</v>
      </c>
      <c r="F552" s="4">
        <f>MIN(C552:$C$1077)/C552-1</f>
        <v>-1.1442857829703446E-2</v>
      </c>
    </row>
    <row r="553" spans="1:6" x14ac:dyDescent="0.45">
      <c r="A553">
        <f t="shared" si="24"/>
        <v>540</v>
      </c>
      <c r="B553" s="1">
        <v>35510</v>
      </c>
      <c r="C553" s="2">
        <v>2078.6</v>
      </c>
      <c r="D553" s="5">
        <f t="shared" si="25"/>
        <v>-6.2503004952174646E-4</v>
      </c>
      <c r="E553" s="5">
        <f t="shared" si="26"/>
        <v>0.99937496995047825</v>
      </c>
      <c r="F553" s="4">
        <f>MIN(C553:$C$1077)/C553-1</f>
        <v>-1.0824593476378319E-2</v>
      </c>
    </row>
    <row r="554" spans="1:6" x14ac:dyDescent="0.45">
      <c r="A554">
        <f t="shared" si="24"/>
        <v>541</v>
      </c>
      <c r="B554" s="1">
        <v>35513</v>
      </c>
      <c r="C554" s="2">
        <v>2061.3000000000002</v>
      </c>
      <c r="D554" s="5">
        <f t="shared" si="25"/>
        <v>-8.3229096507263511E-3</v>
      </c>
      <c r="E554" s="5">
        <f t="shared" si="26"/>
        <v>0.99167709034927365</v>
      </c>
      <c r="F554" s="4">
        <f>MIN(C554:$C$1077)/C554-1</f>
        <v>-2.5226798622229873E-3</v>
      </c>
    </row>
    <row r="555" spans="1:6" x14ac:dyDescent="0.45">
      <c r="A555">
        <f t="shared" si="24"/>
        <v>542</v>
      </c>
      <c r="B555" s="1">
        <v>35514</v>
      </c>
      <c r="C555" s="2">
        <v>2082.5</v>
      </c>
      <c r="D555" s="5">
        <f t="shared" si="25"/>
        <v>1.0284771745985521E-2</v>
      </c>
      <c r="E555" s="5">
        <f t="shared" si="26"/>
        <v>1.0102847717459855</v>
      </c>
      <c r="F555" s="4">
        <f>MIN(C555:$C$1077)/C555-1</f>
        <v>-1.267707082833136E-2</v>
      </c>
    </row>
    <row r="556" spans="1:6" x14ac:dyDescent="0.45">
      <c r="A556">
        <f t="shared" si="24"/>
        <v>543</v>
      </c>
      <c r="B556" s="1">
        <v>35515</v>
      </c>
      <c r="C556" s="2">
        <v>2094.9</v>
      </c>
      <c r="D556" s="5">
        <f t="shared" si="25"/>
        <v>5.9543817527010212E-3</v>
      </c>
      <c r="E556" s="5">
        <f t="shared" si="26"/>
        <v>1.005954381752701</v>
      </c>
      <c r="F556" s="4">
        <f>MIN(C556:$C$1077)/C556-1</f>
        <v>-1.8521170461597292E-2</v>
      </c>
    </row>
    <row r="557" spans="1:6" x14ac:dyDescent="0.45">
      <c r="A557">
        <f t="shared" si="24"/>
        <v>544</v>
      </c>
      <c r="B557" s="1">
        <v>35516</v>
      </c>
      <c r="C557" s="2">
        <v>2099.6999999999998</v>
      </c>
      <c r="D557" s="5">
        <f t="shared" si="25"/>
        <v>2.2912788199913603E-3</v>
      </c>
      <c r="E557" s="5">
        <f t="shared" si="26"/>
        <v>1.0022912788199914</v>
      </c>
      <c r="F557" s="4">
        <f>MIN(C557:$C$1077)/C557-1</f>
        <v>-2.0764871172072152E-2</v>
      </c>
    </row>
    <row r="558" spans="1:6" x14ac:dyDescent="0.45">
      <c r="A558">
        <f t="shared" si="24"/>
        <v>545</v>
      </c>
      <c r="B558" s="1">
        <v>35521</v>
      </c>
      <c r="C558" s="2">
        <v>2067.4</v>
      </c>
      <c r="D558" s="5">
        <f t="shared" si="25"/>
        <v>-1.5383149973805632E-2</v>
      </c>
      <c r="E558" s="5">
        <f t="shared" si="26"/>
        <v>0.98461685002619437</v>
      </c>
      <c r="F558" s="4">
        <f>MIN(C558:$C$1077)/C558-1</f>
        <v>-5.4658024571927477E-3</v>
      </c>
    </row>
    <row r="559" spans="1:6" x14ac:dyDescent="0.45">
      <c r="A559">
        <f t="shared" si="24"/>
        <v>546</v>
      </c>
      <c r="B559" s="1">
        <v>35522</v>
      </c>
      <c r="C559" s="2">
        <v>2064.4</v>
      </c>
      <c r="D559" s="5">
        <f t="shared" si="25"/>
        <v>-1.4510979974847737E-3</v>
      </c>
      <c r="E559" s="5">
        <f t="shared" si="26"/>
        <v>0.99854890200251523</v>
      </c>
      <c r="F559" s="4">
        <f>MIN(C559:$C$1077)/C559-1</f>
        <v>-4.0205386552994993E-3</v>
      </c>
    </row>
    <row r="560" spans="1:6" x14ac:dyDescent="0.45">
      <c r="A560">
        <f t="shared" si="24"/>
        <v>547</v>
      </c>
      <c r="B560" s="1">
        <v>35523</v>
      </c>
      <c r="C560" s="2">
        <v>2056.1</v>
      </c>
      <c r="D560" s="5">
        <f t="shared" si="25"/>
        <v>-4.0205386552994993E-3</v>
      </c>
      <c r="E560" s="5">
        <f t="shared" si="26"/>
        <v>0.9959794613447005</v>
      </c>
      <c r="F560" s="4">
        <f>MIN(C560:$C$1077)/C560-1</f>
        <v>0</v>
      </c>
    </row>
    <row r="561" spans="1:6" x14ac:dyDescent="0.45">
      <c r="A561">
        <f t="shared" si="24"/>
        <v>548</v>
      </c>
      <c r="B561" s="1">
        <v>35524</v>
      </c>
      <c r="C561" s="2">
        <v>2065</v>
      </c>
      <c r="D561" s="5">
        <f t="shared" si="25"/>
        <v>4.3285832401147584E-3</v>
      </c>
      <c r="E561" s="5">
        <f t="shared" si="26"/>
        <v>1.0043285832401148</v>
      </c>
      <c r="F561" s="4">
        <f>MIN(C561:$C$1077)/C561-1</f>
        <v>0</v>
      </c>
    </row>
    <row r="562" spans="1:6" x14ac:dyDescent="0.45">
      <c r="A562">
        <f t="shared" si="24"/>
        <v>549</v>
      </c>
      <c r="B562" s="1">
        <v>35527</v>
      </c>
      <c r="C562" s="2">
        <v>2077.9</v>
      </c>
      <c r="D562" s="5">
        <f t="shared" si="25"/>
        <v>6.2469733656174142E-3</v>
      </c>
      <c r="E562" s="5">
        <f t="shared" si="26"/>
        <v>1.0062469733656174</v>
      </c>
      <c r="F562" s="4">
        <f>MIN(C562:$C$1077)/C562-1</f>
        <v>-3.7537898840176442E-3</v>
      </c>
    </row>
    <row r="563" spans="1:6" x14ac:dyDescent="0.45">
      <c r="A563">
        <f t="shared" si="24"/>
        <v>550</v>
      </c>
      <c r="B563" s="1">
        <v>35528</v>
      </c>
      <c r="C563" s="2">
        <v>2077.3000000000002</v>
      </c>
      <c r="D563" s="5">
        <f t="shared" si="25"/>
        <v>-2.8875306800135725E-4</v>
      </c>
      <c r="E563" s="5">
        <f t="shared" si="26"/>
        <v>0.99971124693199864</v>
      </c>
      <c r="F563" s="4">
        <f>MIN(C563:$C$1077)/C563-1</f>
        <v>-3.4660376450200703E-3</v>
      </c>
    </row>
    <row r="564" spans="1:6" x14ac:dyDescent="0.45">
      <c r="A564">
        <f t="shared" si="24"/>
        <v>551</v>
      </c>
      <c r="B564" s="1">
        <v>35529</v>
      </c>
      <c r="C564" s="2">
        <v>2087.6</v>
      </c>
      <c r="D564" s="5">
        <f t="shared" si="25"/>
        <v>4.9583594088478122E-3</v>
      </c>
      <c r="E564" s="5">
        <f t="shared" si="26"/>
        <v>1.0049583594088478</v>
      </c>
      <c r="F564" s="4">
        <f>MIN(C564:$C$1077)/C564-1</f>
        <v>-8.3828319601456647E-3</v>
      </c>
    </row>
    <row r="565" spans="1:6" x14ac:dyDescent="0.45">
      <c r="A565">
        <f t="shared" si="24"/>
        <v>552</v>
      </c>
      <c r="B565" s="1">
        <v>35530</v>
      </c>
      <c r="C565" s="2">
        <v>2095.8000000000002</v>
      </c>
      <c r="D565" s="5">
        <f t="shared" si="25"/>
        <v>3.9279555470397298E-3</v>
      </c>
      <c r="E565" s="5">
        <f t="shared" si="26"/>
        <v>1.0039279555470397</v>
      </c>
      <c r="F565" s="4">
        <f>MIN(C565:$C$1077)/C565-1</f>
        <v>-1.2262620479053465E-2</v>
      </c>
    </row>
    <row r="566" spans="1:6" x14ac:dyDescent="0.45">
      <c r="A566">
        <f t="shared" si="24"/>
        <v>553</v>
      </c>
      <c r="B566" s="1">
        <v>35531</v>
      </c>
      <c r="C566" s="2">
        <v>2079.9</v>
      </c>
      <c r="D566" s="5">
        <f t="shared" si="25"/>
        <v>-7.5866017749786074E-3</v>
      </c>
      <c r="E566" s="5">
        <f t="shared" si="26"/>
        <v>0.99241339822502139</v>
      </c>
      <c r="F566" s="4">
        <f>MIN(C566:$C$1077)/C566-1</f>
        <v>-4.7117649887015167E-3</v>
      </c>
    </row>
    <row r="567" spans="1:6" x14ac:dyDescent="0.45">
      <c r="A567">
        <f t="shared" si="24"/>
        <v>554</v>
      </c>
      <c r="B567" s="1">
        <v>35534</v>
      </c>
      <c r="C567" s="2">
        <v>2070.1</v>
      </c>
      <c r="D567" s="5">
        <f t="shared" si="25"/>
        <v>-4.7117649887015167E-3</v>
      </c>
      <c r="E567" s="5">
        <f t="shared" si="26"/>
        <v>0.99528823501129848</v>
      </c>
      <c r="F567" s="4">
        <f>MIN(C567:$C$1077)/C567-1</f>
        <v>0</v>
      </c>
    </row>
    <row r="568" spans="1:6" x14ac:dyDescent="0.45">
      <c r="A568">
        <f t="shared" si="24"/>
        <v>555</v>
      </c>
      <c r="B568" s="1">
        <v>35535</v>
      </c>
      <c r="C568" s="2">
        <v>2084.1999999999998</v>
      </c>
      <c r="D568" s="5">
        <f t="shared" si="25"/>
        <v>6.8112651562726167E-3</v>
      </c>
      <c r="E568" s="5">
        <f t="shared" si="26"/>
        <v>1.0068112651562726</v>
      </c>
      <c r="F568" s="4">
        <f>MIN(C568:$C$1077)/C568-1</f>
        <v>0</v>
      </c>
    </row>
    <row r="569" spans="1:6" x14ac:dyDescent="0.45">
      <c r="A569">
        <f t="shared" si="24"/>
        <v>556</v>
      </c>
      <c r="B569" s="1">
        <v>35536</v>
      </c>
      <c r="C569" s="2">
        <v>2087.5</v>
      </c>
      <c r="D569" s="5">
        <f t="shared" si="25"/>
        <v>1.5833413300068155E-3</v>
      </c>
      <c r="E569" s="5">
        <f t="shared" si="26"/>
        <v>1.0015833413300068</v>
      </c>
      <c r="F569" s="4">
        <f>MIN(C569:$C$1077)/C569-1</f>
        <v>0</v>
      </c>
    </row>
    <row r="570" spans="1:6" x14ac:dyDescent="0.45">
      <c r="A570">
        <f t="shared" si="24"/>
        <v>557</v>
      </c>
      <c r="B570" s="1">
        <v>35537</v>
      </c>
      <c r="C570" s="2">
        <v>2089.1</v>
      </c>
      <c r="D570" s="5">
        <f t="shared" si="25"/>
        <v>7.664670658682482E-4</v>
      </c>
      <c r="E570" s="5">
        <f t="shared" si="26"/>
        <v>1.0007664670658682</v>
      </c>
      <c r="F570" s="4">
        <f>MIN(C570:$C$1077)/C570-1</f>
        <v>0</v>
      </c>
    </row>
    <row r="571" spans="1:6" x14ac:dyDescent="0.45">
      <c r="A571">
        <f t="shared" si="24"/>
        <v>558</v>
      </c>
      <c r="B571" s="1">
        <v>35538</v>
      </c>
      <c r="C571" s="2">
        <v>2092.4</v>
      </c>
      <c r="D571" s="5">
        <f t="shared" si="25"/>
        <v>1.5796275908286361E-3</v>
      </c>
      <c r="E571" s="5">
        <f t="shared" si="26"/>
        <v>1.0015796275908286</v>
      </c>
      <c r="F571" s="4">
        <f>MIN(C571:$C$1077)/C571-1</f>
        <v>0</v>
      </c>
    </row>
    <row r="572" spans="1:6" x14ac:dyDescent="0.45">
      <c r="A572">
        <f t="shared" si="24"/>
        <v>559</v>
      </c>
      <c r="B572" s="1">
        <v>35541</v>
      </c>
      <c r="C572" s="2">
        <v>2098.9</v>
      </c>
      <c r="D572" s="5">
        <f t="shared" si="25"/>
        <v>3.1064805964442499E-3</v>
      </c>
      <c r="E572" s="5">
        <f t="shared" si="26"/>
        <v>1.0031064805964442</v>
      </c>
      <c r="F572" s="4">
        <f>MIN(C572:$C$1077)/C572-1</f>
        <v>0</v>
      </c>
    </row>
    <row r="573" spans="1:6" x14ac:dyDescent="0.45">
      <c r="A573">
        <f t="shared" si="24"/>
        <v>560</v>
      </c>
      <c r="B573" s="1">
        <v>35542</v>
      </c>
      <c r="C573" s="2">
        <v>2104.6999999999998</v>
      </c>
      <c r="D573" s="5">
        <f t="shared" si="25"/>
        <v>2.7633522321215409E-3</v>
      </c>
      <c r="E573" s="5">
        <f t="shared" si="26"/>
        <v>1.0027633522321215</v>
      </c>
      <c r="F573" s="4">
        <f>MIN(C573:$C$1077)/C573-1</f>
        <v>0</v>
      </c>
    </row>
    <row r="574" spans="1:6" x14ac:dyDescent="0.45">
      <c r="A574">
        <f t="shared" si="24"/>
        <v>561</v>
      </c>
      <c r="B574" s="1">
        <v>35543</v>
      </c>
      <c r="C574" s="2">
        <v>2121.1</v>
      </c>
      <c r="D574" s="5">
        <f t="shared" si="25"/>
        <v>7.7920843825722841E-3</v>
      </c>
      <c r="E574" s="5">
        <f t="shared" si="26"/>
        <v>1.0077920843825723</v>
      </c>
      <c r="F574" s="4">
        <f>MIN(C574:$C$1077)/C574-1</f>
        <v>-4.2430814200179467E-3</v>
      </c>
    </row>
    <row r="575" spans="1:6" x14ac:dyDescent="0.45">
      <c r="A575">
        <f t="shared" si="24"/>
        <v>562</v>
      </c>
      <c r="B575" s="1">
        <v>35544</v>
      </c>
      <c r="C575" s="2">
        <v>2120.5</v>
      </c>
      <c r="D575" s="5">
        <f t="shared" si="25"/>
        <v>-2.8287209466781871E-4</v>
      </c>
      <c r="E575" s="5">
        <f t="shared" si="26"/>
        <v>0.99971712790533218</v>
      </c>
      <c r="F575" s="4">
        <f>MIN(C575:$C$1077)/C575-1</f>
        <v>-3.9613298750295067E-3</v>
      </c>
    </row>
    <row r="576" spans="1:6" x14ac:dyDescent="0.45">
      <c r="A576">
        <f t="shared" si="24"/>
        <v>563</v>
      </c>
      <c r="B576" s="1">
        <v>35545</v>
      </c>
      <c r="C576" s="2">
        <v>2112.1</v>
      </c>
      <c r="D576" s="5">
        <f t="shared" si="25"/>
        <v>-3.9613298750295067E-3</v>
      </c>
      <c r="E576" s="5">
        <f t="shared" si="26"/>
        <v>0.99603867012497049</v>
      </c>
      <c r="F576" s="4">
        <f>MIN(C576:$C$1077)/C576-1</f>
        <v>0</v>
      </c>
    </row>
    <row r="577" spans="1:6" x14ac:dyDescent="0.45">
      <c r="A577">
        <f t="shared" ref="A577:A640" si="27">A576+1</f>
        <v>564</v>
      </c>
      <c r="B577" s="1">
        <v>35548</v>
      </c>
      <c r="C577" s="2">
        <v>2118.6</v>
      </c>
      <c r="D577" s="5">
        <f t="shared" ref="D577:D640" si="28">C577/C576-1</f>
        <v>3.077505799914837E-3</v>
      </c>
      <c r="E577" s="5">
        <f t="shared" ref="E577:E640" si="29">D577+1</f>
        <v>1.0030775057999148</v>
      </c>
      <c r="F577" s="4">
        <f>MIN(C577:$C$1077)/C577-1</f>
        <v>0</v>
      </c>
    </row>
    <row r="578" spans="1:6" x14ac:dyDescent="0.45">
      <c r="A578">
        <f t="shared" si="27"/>
        <v>565</v>
      </c>
      <c r="B578" s="1">
        <v>35549</v>
      </c>
      <c r="C578" s="2">
        <v>2134.9</v>
      </c>
      <c r="D578" s="5">
        <f t="shared" si="28"/>
        <v>7.6937600302087183E-3</v>
      </c>
      <c r="E578" s="5">
        <f t="shared" si="29"/>
        <v>1.0076937600302087</v>
      </c>
      <c r="F578" s="4">
        <f>MIN(C578:$C$1077)/C578-1</f>
        <v>0</v>
      </c>
    </row>
    <row r="579" spans="1:6" x14ac:dyDescent="0.45">
      <c r="A579">
        <f t="shared" si="27"/>
        <v>566</v>
      </c>
      <c r="B579" s="1">
        <v>35550</v>
      </c>
      <c r="C579" s="2">
        <v>2135.3000000000002</v>
      </c>
      <c r="D579" s="5">
        <f t="shared" si="28"/>
        <v>1.8736240573336005E-4</v>
      </c>
      <c r="E579" s="5">
        <f t="shared" si="29"/>
        <v>1.0001873624057334</v>
      </c>
      <c r="F579" s="4">
        <f>MIN(C579:$C$1077)/C579-1</f>
        <v>0</v>
      </c>
    </row>
    <row r="580" spans="1:6" x14ac:dyDescent="0.45">
      <c r="A580">
        <f t="shared" si="27"/>
        <v>567</v>
      </c>
      <c r="B580" s="1">
        <v>35551</v>
      </c>
      <c r="C580" s="2">
        <v>2138.9</v>
      </c>
      <c r="D580" s="5">
        <f t="shared" si="28"/>
        <v>1.685945768744368E-3</v>
      </c>
      <c r="E580" s="5">
        <f t="shared" si="29"/>
        <v>1.0016859457687444</v>
      </c>
      <c r="F580" s="4">
        <f>MIN(C580:$C$1077)/C580-1</f>
        <v>0</v>
      </c>
    </row>
    <row r="581" spans="1:6" x14ac:dyDescent="0.45">
      <c r="A581">
        <f t="shared" si="27"/>
        <v>568</v>
      </c>
      <c r="B581" s="1">
        <v>35552</v>
      </c>
      <c r="C581" s="2">
        <v>2142.3000000000002</v>
      </c>
      <c r="D581" s="5">
        <f t="shared" si="28"/>
        <v>1.5896021319370401E-3</v>
      </c>
      <c r="E581" s="5">
        <f t="shared" si="29"/>
        <v>1.001589602131937</v>
      </c>
      <c r="F581" s="4">
        <f>MIN(C581:$C$1077)/C581-1</f>
        <v>0</v>
      </c>
    </row>
    <row r="582" spans="1:6" x14ac:dyDescent="0.45">
      <c r="A582">
        <f t="shared" si="27"/>
        <v>569</v>
      </c>
      <c r="B582" s="1">
        <v>35556</v>
      </c>
      <c r="C582" s="2">
        <v>2167.3000000000002</v>
      </c>
      <c r="D582" s="5">
        <f t="shared" si="28"/>
        <v>1.1669700788871751E-2</v>
      </c>
      <c r="E582" s="5">
        <f t="shared" si="29"/>
        <v>1.0116697007888718</v>
      </c>
      <c r="F582" s="4">
        <f>MIN(C582:$C$1077)/C582-1</f>
        <v>-5.6752641535551263E-4</v>
      </c>
    </row>
    <row r="583" spans="1:6" x14ac:dyDescent="0.45">
      <c r="A583">
        <f t="shared" si="27"/>
        <v>570</v>
      </c>
      <c r="B583" s="1">
        <v>35557</v>
      </c>
      <c r="C583" s="2">
        <v>2173.9</v>
      </c>
      <c r="D583" s="5">
        <f t="shared" si="28"/>
        <v>3.045263692151412E-3</v>
      </c>
      <c r="E583" s="5">
        <f t="shared" si="29"/>
        <v>1.0030452636921514</v>
      </c>
      <c r="F583" s="4">
        <f>MIN(C583:$C$1077)/C583-1</f>
        <v>-3.6018216109295897E-3</v>
      </c>
    </row>
    <row r="584" spans="1:6" x14ac:dyDescent="0.45">
      <c r="A584">
        <f t="shared" si="27"/>
        <v>571</v>
      </c>
      <c r="B584" s="1">
        <v>35558</v>
      </c>
      <c r="C584" s="2">
        <v>2188.1999999999998</v>
      </c>
      <c r="D584" s="5">
        <f t="shared" si="28"/>
        <v>6.5780394682366516E-3</v>
      </c>
      <c r="E584" s="5">
        <f t="shared" si="29"/>
        <v>1.0065780394682367</v>
      </c>
      <c r="F584" s="4">
        <f>MIN(C584:$C$1077)/C584-1</f>
        <v>-1.0113335161319625E-2</v>
      </c>
    </row>
    <row r="585" spans="1:6" x14ac:dyDescent="0.45">
      <c r="A585">
        <f t="shared" si="27"/>
        <v>572</v>
      </c>
      <c r="B585" s="1">
        <v>35559</v>
      </c>
      <c r="C585" s="2">
        <v>2208</v>
      </c>
      <c r="D585" s="5">
        <f t="shared" si="28"/>
        <v>9.0485330408556219E-3</v>
      </c>
      <c r="E585" s="5">
        <f t="shared" si="29"/>
        <v>1.0090485330408556</v>
      </c>
      <c r="F585" s="4">
        <f>MIN(C585:$C$1077)/C585-1</f>
        <v>-1.8990036231884E-2</v>
      </c>
    </row>
    <row r="586" spans="1:6" x14ac:dyDescent="0.45">
      <c r="A586">
        <f t="shared" si="27"/>
        <v>573</v>
      </c>
      <c r="B586" s="1">
        <v>35562</v>
      </c>
      <c r="C586" s="2">
        <v>2222.1999999999998</v>
      </c>
      <c r="D586" s="5">
        <f t="shared" si="28"/>
        <v>6.4311594202897115E-3</v>
      </c>
      <c r="E586" s="5">
        <f t="shared" si="29"/>
        <v>1.0064311594202897</v>
      </c>
      <c r="F586" s="4">
        <f>MIN(C586:$C$1077)/C586-1</f>
        <v>-2.5258752587525746E-2</v>
      </c>
    </row>
    <row r="587" spans="1:6" x14ac:dyDescent="0.45">
      <c r="A587">
        <f t="shared" si="27"/>
        <v>574</v>
      </c>
      <c r="B587" s="1">
        <v>35563</v>
      </c>
      <c r="C587" s="2">
        <v>2230.6999999999998</v>
      </c>
      <c r="D587" s="5">
        <f t="shared" si="28"/>
        <v>3.8250382503826064E-3</v>
      </c>
      <c r="E587" s="5">
        <f t="shared" si="29"/>
        <v>1.0038250382503826</v>
      </c>
      <c r="F587" s="4">
        <f>MIN(C587:$C$1077)/C587-1</f>
        <v>-2.8972968126596887E-2</v>
      </c>
    </row>
    <row r="588" spans="1:6" x14ac:dyDescent="0.45">
      <c r="A588">
        <f t="shared" si="27"/>
        <v>575</v>
      </c>
      <c r="B588" s="1">
        <v>35564</v>
      </c>
      <c r="C588" s="2">
        <v>2228.8000000000002</v>
      </c>
      <c r="D588" s="5">
        <f t="shared" si="28"/>
        <v>-8.5175057156927636E-4</v>
      </c>
      <c r="E588" s="5">
        <f t="shared" si="29"/>
        <v>0.99914824942843072</v>
      </c>
      <c r="F588" s="4">
        <f>MIN(C588:$C$1077)/C588-1</f>
        <v>-2.8145190236898765E-2</v>
      </c>
    </row>
    <row r="589" spans="1:6" x14ac:dyDescent="0.45">
      <c r="A589">
        <f t="shared" si="27"/>
        <v>576</v>
      </c>
      <c r="B589" s="1">
        <v>35565</v>
      </c>
      <c r="C589" s="2">
        <v>2226</v>
      </c>
      <c r="D589" s="5">
        <f t="shared" si="28"/>
        <v>-1.2562814070352646E-3</v>
      </c>
      <c r="E589" s="5">
        <f t="shared" si="29"/>
        <v>0.99874371859296474</v>
      </c>
      <c r="F589" s="4">
        <f>MIN(C589:$C$1077)/C589-1</f>
        <v>-2.6922731356693541E-2</v>
      </c>
    </row>
    <row r="590" spans="1:6" x14ac:dyDescent="0.45">
      <c r="A590">
        <f t="shared" si="27"/>
        <v>577</v>
      </c>
      <c r="B590" s="1">
        <v>35566</v>
      </c>
      <c r="C590" s="2">
        <v>2231</v>
      </c>
      <c r="D590" s="5">
        <f t="shared" si="28"/>
        <v>2.246181491464494E-3</v>
      </c>
      <c r="E590" s="5">
        <f t="shared" si="29"/>
        <v>1.0022461814914645</v>
      </c>
      <c r="F590" s="4">
        <f>MIN(C590:$C$1077)/C590-1</f>
        <v>-2.9103541012998613E-2</v>
      </c>
    </row>
    <row r="591" spans="1:6" x14ac:dyDescent="0.45">
      <c r="A591">
        <f t="shared" si="27"/>
        <v>578</v>
      </c>
      <c r="B591" s="1">
        <v>35569</v>
      </c>
      <c r="C591" s="2">
        <v>2211.9</v>
      </c>
      <c r="D591" s="5">
        <f t="shared" si="28"/>
        <v>-8.5611833258627534E-3</v>
      </c>
      <c r="E591" s="5">
        <f t="shared" si="29"/>
        <v>0.99143881667413725</v>
      </c>
      <c r="F591" s="4">
        <f>MIN(C591:$C$1077)/C591-1</f>
        <v>-2.0719743207197383E-2</v>
      </c>
    </row>
    <row r="592" spans="1:6" x14ac:dyDescent="0.45">
      <c r="A592">
        <f t="shared" si="27"/>
        <v>579</v>
      </c>
      <c r="B592" s="1">
        <v>35570</v>
      </c>
      <c r="C592" s="2">
        <v>2196.1</v>
      </c>
      <c r="D592" s="5">
        <f t="shared" si="28"/>
        <v>-7.1431800714318872E-3</v>
      </c>
      <c r="E592" s="5">
        <f t="shared" si="29"/>
        <v>0.99285681992856811</v>
      </c>
      <c r="F592" s="4">
        <f>MIN(C592:$C$1077)/C592-1</f>
        <v>-1.367424069942158E-2</v>
      </c>
    </row>
    <row r="593" spans="1:6" x14ac:dyDescent="0.45">
      <c r="A593">
        <f t="shared" si="27"/>
        <v>580</v>
      </c>
      <c r="B593" s="1">
        <v>35571</v>
      </c>
      <c r="C593" s="2">
        <v>2209.1999999999998</v>
      </c>
      <c r="D593" s="5">
        <f t="shared" si="28"/>
        <v>5.9651199854287018E-3</v>
      </c>
      <c r="E593" s="5">
        <f t="shared" si="29"/>
        <v>1.0059651199854287</v>
      </c>
      <c r="F593" s="4">
        <f>MIN(C593:$C$1077)/C593-1</f>
        <v>-1.9522904218721604E-2</v>
      </c>
    </row>
    <row r="594" spans="1:6" x14ac:dyDescent="0.45">
      <c r="A594">
        <f t="shared" si="27"/>
        <v>581</v>
      </c>
      <c r="B594" s="1">
        <v>35572</v>
      </c>
      <c r="C594" s="2">
        <v>2212.6999999999998</v>
      </c>
      <c r="D594" s="5">
        <f t="shared" si="28"/>
        <v>1.5842839036754874E-3</v>
      </c>
      <c r="E594" s="5">
        <f t="shared" si="29"/>
        <v>1.0015842839036755</v>
      </c>
      <c r="F594" s="4">
        <f>MIN(C594:$C$1077)/C594-1</f>
        <v>-2.1073801238305934E-2</v>
      </c>
    </row>
    <row r="595" spans="1:6" x14ac:dyDescent="0.45">
      <c r="A595">
        <f t="shared" si="27"/>
        <v>582</v>
      </c>
      <c r="B595" s="1">
        <v>35573</v>
      </c>
      <c r="C595" s="2">
        <v>2216.6999999999998</v>
      </c>
      <c r="D595" s="5">
        <f t="shared" si="28"/>
        <v>1.8077461924346228E-3</v>
      </c>
      <c r="E595" s="5">
        <f t="shared" si="29"/>
        <v>1.0018077461924346</v>
      </c>
      <c r="F595" s="4">
        <f>MIN(C595:$C$1077)/C595-1</f>
        <v>-2.2840258041232353E-2</v>
      </c>
    </row>
    <row r="596" spans="1:6" x14ac:dyDescent="0.45">
      <c r="A596">
        <f t="shared" si="27"/>
        <v>583</v>
      </c>
      <c r="B596" s="1">
        <v>35577</v>
      </c>
      <c r="C596" s="2">
        <v>2223.9</v>
      </c>
      <c r="D596" s="5">
        <f t="shared" si="28"/>
        <v>3.2480714575722214E-3</v>
      </c>
      <c r="E596" s="5">
        <f t="shared" si="29"/>
        <v>1.0032480714575722</v>
      </c>
      <c r="F596" s="4">
        <f>MIN(C596:$C$1077)/C596-1</f>
        <v>-2.6003867080354293E-2</v>
      </c>
    </row>
    <row r="597" spans="1:6" x14ac:dyDescent="0.45">
      <c r="A597">
        <f t="shared" si="27"/>
        <v>584</v>
      </c>
      <c r="B597" s="1">
        <v>35578</v>
      </c>
      <c r="C597" s="2">
        <v>2222.4</v>
      </c>
      <c r="D597" s="5">
        <f t="shared" si="28"/>
        <v>-6.7449075947656478E-4</v>
      </c>
      <c r="E597" s="5">
        <f t="shared" si="29"/>
        <v>0.99932550924052344</v>
      </c>
      <c r="F597" s="4">
        <f>MIN(C597:$C$1077)/C597-1</f>
        <v>-2.5346472282217425E-2</v>
      </c>
    </row>
    <row r="598" spans="1:6" x14ac:dyDescent="0.45">
      <c r="A598">
        <f t="shared" si="27"/>
        <v>585</v>
      </c>
      <c r="B598" s="1">
        <v>35579</v>
      </c>
      <c r="C598" s="2">
        <v>2220.5</v>
      </c>
      <c r="D598" s="5">
        <f t="shared" si="28"/>
        <v>-8.5493160547156499E-4</v>
      </c>
      <c r="E598" s="5">
        <f t="shared" si="29"/>
        <v>0.99914506839452844</v>
      </c>
      <c r="F598" s="4">
        <f>MIN(C598:$C$1077)/C598-1</f>
        <v>-2.451249718531856E-2</v>
      </c>
    </row>
    <row r="599" spans="1:6" x14ac:dyDescent="0.45">
      <c r="A599">
        <f t="shared" si="27"/>
        <v>586</v>
      </c>
      <c r="B599" s="1">
        <v>35580</v>
      </c>
      <c r="C599" s="2">
        <v>2200.9</v>
      </c>
      <c r="D599" s="5">
        <f t="shared" si="28"/>
        <v>-8.8268408016212163E-3</v>
      </c>
      <c r="E599" s="5">
        <f t="shared" si="29"/>
        <v>0.99117315919837878</v>
      </c>
      <c r="F599" s="4">
        <f>MIN(C599:$C$1077)/C599-1</f>
        <v>-1.5825344177381906E-2</v>
      </c>
    </row>
    <row r="600" spans="1:6" x14ac:dyDescent="0.45">
      <c r="A600">
        <f t="shared" si="27"/>
        <v>587</v>
      </c>
      <c r="B600" s="1">
        <v>35583</v>
      </c>
      <c r="C600" s="2">
        <v>2178.6999999999998</v>
      </c>
      <c r="D600" s="5">
        <f t="shared" si="28"/>
        <v>-1.0086782679812889E-2</v>
      </c>
      <c r="E600" s="5">
        <f t="shared" si="29"/>
        <v>0.98991321732018711</v>
      </c>
      <c r="F600" s="4">
        <f>MIN(C600:$C$1077)/C600-1</f>
        <v>-5.797034929086009E-3</v>
      </c>
    </row>
    <row r="601" spans="1:6" x14ac:dyDescent="0.45">
      <c r="A601">
        <f t="shared" si="27"/>
        <v>588</v>
      </c>
      <c r="B601" s="1">
        <v>35584</v>
      </c>
      <c r="C601" s="2">
        <v>2174.4</v>
      </c>
      <c r="D601" s="5">
        <f t="shared" si="28"/>
        <v>-1.9736540138614034E-3</v>
      </c>
      <c r="E601" s="5">
        <f t="shared" si="29"/>
        <v>0.9980263459861386</v>
      </c>
      <c r="F601" s="4">
        <f>MIN(C601:$C$1077)/C601-1</f>
        <v>-3.8309418690213315E-3</v>
      </c>
    </row>
    <row r="602" spans="1:6" x14ac:dyDescent="0.45">
      <c r="A602">
        <f t="shared" si="27"/>
        <v>589</v>
      </c>
      <c r="B602" s="1">
        <v>35585</v>
      </c>
      <c r="C602" s="2">
        <v>2174.5</v>
      </c>
      <c r="D602" s="5">
        <f t="shared" si="28"/>
        <v>4.5989698307602467E-5</v>
      </c>
      <c r="E602" s="5">
        <f t="shared" si="29"/>
        <v>1.0000459896983076</v>
      </c>
      <c r="F602" s="4">
        <f>MIN(C602:$C$1077)/C602-1</f>
        <v>-3.8767532766151858E-3</v>
      </c>
    </row>
    <row r="603" spans="1:6" x14ac:dyDescent="0.45">
      <c r="A603">
        <f t="shared" si="27"/>
        <v>590</v>
      </c>
      <c r="B603" s="1">
        <v>35586</v>
      </c>
      <c r="C603" s="2">
        <v>2181.1</v>
      </c>
      <c r="D603" s="5">
        <f t="shared" si="28"/>
        <v>3.0351805012647226E-3</v>
      </c>
      <c r="E603" s="5">
        <f t="shared" si="29"/>
        <v>1.0030351805012647</v>
      </c>
      <c r="F603" s="4">
        <f>MIN(C603:$C$1077)/C603-1</f>
        <v>-6.8910182935214559E-3</v>
      </c>
    </row>
    <row r="604" spans="1:6" x14ac:dyDescent="0.45">
      <c r="A604">
        <f t="shared" si="27"/>
        <v>591</v>
      </c>
      <c r="B604" s="1">
        <v>35587</v>
      </c>
      <c r="C604" s="2">
        <v>2206.4</v>
      </c>
      <c r="D604" s="5">
        <f t="shared" si="28"/>
        <v>1.1599651551969181E-2</v>
      </c>
      <c r="E604" s="5">
        <f t="shared" si="29"/>
        <v>1.0115996515519692</v>
      </c>
      <c r="F604" s="4">
        <f>MIN(C604:$C$1077)/C604-1</f>
        <v>-1.827864394488754E-2</v>
      </c>
    </row>
    <row r="605" spans="1:6" x14ac:dyDescent="0.45">
      <c r="A605">
        <f t="shared" si="27"/>
        <v>592</v>
      </c>
      <c r="B605" s="1">
        <v>35590</v>
      </c>
      <c r="C605" s="2">
        <v>2222.1999999999998</v>
      </c>
      <c r="D605" s="5">
        <f t="shared" si="28"/>
        <v>7.1609862218997566E-3</v>
      </c>
      <c r="E605" s="5">
        <f t="shared" si="29"/>
        <v>1.0071609862218998</v>
      </c>
      <c r="F605" s="4">
        <f>MIN(C605:$C$1077)/C605-1</f>
        <v>-2.5258752587525746E-2</v>
      </c>
    </row>
    <row r="606" spans="1:6" x14ac:dyDescent="0.45">
      <c r="A606">
        <f t="shared" si="27"/>
        <v>593</v>
      </c>
      <c r="B606" s="1">
        <v>35591</v>
      </c>
      <c r="C606" s="2">
        <v>2242.1999999999998</v>
      </c>
      <c r="D606" s="5">
        <f t="shared" si="28"/>
        <v>9.0000900008999629E-3</v>
      </c>
      <c r="E606" s="5">
        <f t="shared" si="29"/>
        <v>1.0090000900009</v>
      </c>
      <c r="F606" s="4">
        <f>MIN(C606:$C$1077)/C606-1</f>
        <v>-3.3953260190883849E-2</v>
      </c>
    </row>
    <row r="607" spans="1:6" x14ac:dyDescent="0.45">
      <c r="A607">
        <f t="shared" si="27"/>
        <v>594</v>
      </c>
      <c r="B607" s="1">
        <v>35592</v>
      </c>
      <c r="C607" s="2">
        <v>2237.9</v>
      </c>
      <c r="D607" s="5">
        <f t="shared" si="28"/>
        <v>-1.9177593435018014E-3</v>
      </c>
      <c r="E607" s="5">
        <f t="shared" si="29"/>
        <v>0.9980822406564982</v>
      </c>
      <c r="F607" s="4">
        <f>MIN(C607:$C$1077)/C607-1</f>
        <v>-3.2097055275034592E-2</v>
      </c>
    </row>
    <row r="608" spans="1:6" x14ac:dyDescent="0.45">
      <c r="A608">
        <f t="shared" si="27"/>
        <v>595</v>
      </c>
      <c r="B608" s="1">
        <v>35593</v>
      </c>
      <c r="C608" s="2">
        <v>2253</v>
      </c>
      <c r="D608" s="5">
        <f t="shared" si="28"/>
        <v>6.7473971133651389E-3</v>
      </c>
      <c r="E608" s="5">
        <f t="shared" si="29"/>
        <v>1.0067473971133651</v>
      </c>
      <c r="F608" s="4">
        <f>MIN(C608:$C$1077)/C608-1</f>
        <v>-3.8584110075454925E-2</v>
      </c>
    </row>
    <row r="609" spans="1:6" x14ac:dyDescent="0.45">
      <c r="A609">
        <f t="shared" si="27"/>
        <v>596</v>
      </c>
      <c r="B609" s="1">
        <v>35594</v>
      </c>
      <c r="C609" s="2">
        <v>2266.1</v>
      </c>
      <c r="D609" s="5">
        <f t="shared" si="28"/>
        <v>5.8144695960939963E-3</v>
      </c>
      <c r="E609" s="5">
        <f t="shared" si="29"/>
        <v>1.005814469596094</v>
      </c>
      <c r="F609" s="4">
        <f>MIN(C609:$C$1077)/C609-1</f>
        <v>-4.414191783239918E-2</v>
      </c>
    </row>
    <row r="610" spans="1:6" x14ac:dyDescent="0.45">
      <c r="A610">
        <f t="shared" si="27"/>
        <v>597</v>
      </c>
      <c r="B610" s="1">
        <v>35597</v>
      </c>
      <c r="C610" s="2">
        <v>2249.6999999999998</v>
      </c>
      <c r="D610" s="5">
        <f t="shared" si="28"/>
        <v>-7.2371033934954809E-3</v>
      </c>
      <c r="E610" s="5">
        <f t="shared" si="29"/>
        <v>0.99276289660650452</v>
      </c>
      <c r="F610" s="4">
        <f>MIN(C610:$C$1077)/C610-1</f>
        <v>-3.7173845401608951E-2</v>
      </c>
    </row>
    <row r="611" spans="1:6" x14ac:dyDescent="0.45">
      <c r="A611">
        <f t="shared" si="27"/>
        <v>598</v>
      </c>
      <c r="B611" s="1">
        <v>35598</v>
      </c>
      <c r="C611" s="2">
        <v>2225.3000000000002</v>
      </c>
      <c r="D611" s="5">
        <f t="shared" si="28"/>
        <v>-1.0845890563186078E-2</v>
      </c>
      <c r="E611" s="5">
        <f t="shared" si="29"/>
        <v>0.98915410943681392</v>
      </c>
      <c r="F611" s="4">
        <f>MIN(C611:$C$1077)/C611-1</f>
        <v>-2.66166359591965E-2</v>
      </c>
    </row>
    <row r="612" spans="1:6" x14ac:dyDescent="0.45">
      <c r="A612">
        <f t="shared" si="27"/>
        <v>599</v>
      </c>
      <c r="B612" s="1">
        <v>35599</v>
      </c>
      <c r="C612" s="2">
        <v>2213.8000000000002</v>
      </c>
      <c r="D612" s="5">
        <f t="shared" si="28"/>
        <v>-5.167842538084777E-3</v>
      </c>
      <c r="E612" s="5">
        <f t="shared" si="29"/>
        <v>0.99483215746191522</v>
      </c>
      <c r="F612" s="4">
        <f>MIN(C612:$C$1077)/C612-1</f>
        <v>-2.1560213208058565E-2</v>
      </c>
    </row>
    <row r="613" spans="1:6" x14ac:dyDescent="0.45">
      <c r="A613">
        <f t="shared" si="27"/>
        <v>600</v>
      </c>
      <c r="B613" s="1">
        <v>35600</v>
      </c>
      <c r="C613" s="2">
        <v>2210.1999999999998</v>
      </c>
      <c r="D613" s="5">
        <f t="shared" si="28"/>
        <v>-1.6261631583703862E-3</v>
      </c>
      <c r="E613" s="5">
        <f t="shared" si="29"/>
        <v>0.99837383684162961</v>
      </c>
      <c r="F613" s="4">
        <f>MIN(C613:$C$1077)/C613-1</f>
        <v>-1.9966518867070682E-2</v>
      </c>
    </row>
    <row r="614" spans="1:6" x14ac:dyDescent="0.45">
      <c r="A614">
        <f t="shared" si="27"/>
        <v>601</v>
      </c>
      <c r="B614" s="1">
        <v>35601</v>
      </c>
      <c r="C614" s="2">
        <v>2187.9</v>
      </c>
      <c r="D614" s="5">
        <f t="shared" si="28"/>
        <v>-1.0089584652972494E-2</v>
      </c>
      <c r="E614" s="5">
        <f t="shared" si="29"/>
        <v>0.98991041534702751</v>
      </c>
      <c r="F614" s="4">
        <f>MIN(C614:$C$1077)/C614-1</f>
        <v>-9.9776040952511691E-3</v>
      </c>
    </row>
    <row r="615" spans="1:6" x14ac:dyDescent="0.45">
      <c r="A615">
        <f t="shared" si="27"/>
        <v>602</v>
      </c>
      <c r="B615" s="1">
        <v>35604</v>
      </c>
      <c r="C615" s="2">
        <v>2177.8000000000002</v>
      </c>
      <c r="D615" s="5">
        <f t="shared" si="28"/>
        <v>-4.6162987339457562E-3</v>
      </c>
      <c r="E615" s="5">
        <f t="shared" si="29"/>
        <v>0.99538370126605424</v>
      </c>
      <c r="F615" s="4">
        <f>MIN(C615:$C$1077)/C615-1</f>
        <v>-5.3861695288823785E-3</v>
      </c>
    </row>
    <row r="616" spans="1:6" x14ac:dyDescent="0.45">
      <c r="A616">
        <f t="shared" si="27"/>
        <v>603</v>
      </c>
      <c r="B616" s="1">
        <v>35605</v>
      </c>
      <c r="C616" s="2">
        <v>2183.6</v>
      </c>
      <c r="D616" s="5">
        <f t="shared" si="28"/>
        <v>2.6632381302229557E-3</v>
      </c>
      <c r="E616" s="5">
        <f t="shared" si="29"/>
        <v>1.002663238130223</v>
      </c>
      <c r="F616" s="4">
        <f>MIN(C616:$C$1077)/C616-1</f>
        <v>-8.0280271111924373E-3</v>
      </c>
    </row>
    <row r="617" spans="1:6" x14ac:dyDescent="0.45">
      <c r="A617">
        <f t="shared" si="27"/>
        <v>604</v>
      </c>
      <c r="B617" s="1">
        <v>35606</v>
      </c>
      <c r="C617" s="2">
        <v>2200</v>
      </c>
      <c r="D617" s="5">
        <f t="shared" si="28"/>
        <v>7.5105330646638713E-3</v>
      </c>
      <c r="E617" s="5">
        <f t="shared" si="29"/>
        <v>1.0075105330646639</v>
      </c>
      <c r="F617" s="4">
        <f>MIN(C617:$C$1077)/C617-1</f>
        <v>-1.5422727272727199E-2</v>
      </c>
    </row>
    <row r="618" spans="1:6" x14ac:dyDescent="0.45">
      <c r="A618">
        <f t="shared" si="27"/>
        <v>605</v>
      </c>
      <c r="B618" s="1">
        <v>35607</v>
      </c>
      <c r="C618" s="2">
        <v>2206.6999999999998</v>
      </c>
      <c r="D618" s="5">
        <f t="shared" si="28"/>
        <v>3.0454545454545734E-3</v>
      </c>
      <c r="E618" s="5">
        <f t="shared" si="29"/>
        <v>1.0030454545454546</v>
      </c>
      <c r="F618" s="4">
        <f>MIN(C618:$C$1077)/C618-1</f>
        <v>-1.8412108578420128E-2</v>
      </c>
    </row>
    <row r="619" spans="1:6" x14ac:dyDescent="0.45">
      <c r="A619">
        <f t="shared" si="27"/>
        <v>606</v>
      </c>
      <c r="B619" s="1">
        <v>35608</v>
      </c>
      <c r="C619" s="2">
        <v>2199.1</v>
      </c>
      <c r="D619" s="5">
        <f t="shared" si="28"/>
        <v>-3.4440567363029917E-3</v>
      </c>
      <c r="E619" s="5">
        <f t="shared" si="29"/>
        <v>0.99655594326369701</v>
      </c>
      <c r="F619" s="4">
        <f>MIN(C619:$C$1077)/C619-1</f>
        <v>-1.501978081942601E-2</v>
      </c>
    </row>
    <row r="620" spans="1:6" x14ac:dyDescent="0.45">
      <c r="A620">
        <f t="shared" si="27"/>
        <v>607</v>
      </c>
      <c r="B620" s="1">
        <v>35611</v>
      </c>
      <c r="C620" s="2">
        <v>2184.5</v>
      </c>
      <c r="D620" s="5">
        <f t="shared" si="28"/>
        <v>-6.6390796234823135E-3</v>
      </c>
      <c r="E620" s="5">
        <f t="shared" si="29"/>
        <v>0.99336092037651769</v>
      </c>
      <c r="F620" s="4">
        <f>MIN(C620:$C$1077)/C620-1</f>
        <v>-8.4367132066833772E-3</v>
      </c>
    </row>
    <row r="621" spans="1:6" x14ac:dyDescent="0.45">
      <c r="A621">
        <f t="shared" si="27"/>
        <v>608</v>
      </c>
      <c r="B621" s="1">
        <v>35612</v>
      </c>
      <c r="C621" s="2">
        <v>2230.4</v>
      </c>
      <c r="D621" s="5">
        <f t="shared" si="28"/>
        <v>2.101167315175112E-2</v>
      </c>
      <c r="E621" s="5">
        <f t="shared" si="29"/>
        <v>1.0210116731517511</v>
      </c>
      <c r="F621" s="4">
        <f>MIN(C621:$C$1077)/C621-1</f>
        <v>-2.8842360114777588E-2</v>
      </c>
    </row>
    <row r="622" spans="1:6" x14ac:dyDescent="0.45">
      <c r="A622">
        <f t="shared" si="27"/>
        <v>609</v>
      </c>
      <c r="B622" s="1">
        <v>35613</v>
      </c>
      <c r="C622" s="2">
        <v>2240.4</v>
      </c>
      <c r="D622" s="5">
        <f t="shared" si="28"/>
        <v>4.4835007173600339E-3</v>
      </c>
      <c r="E622" s="5">
        <f t="shared" si="29"/>
        <v>1.00448350071736</v>
      </c>
      <c r="F622" s="4">
        <f>MIN(C622:$C$1077)/C622-1</f>
        <v>-3.3177111230137446E-2</v>
      </c>
    </row>
    <row r="623" spans="1:6" x14ac:dyDescent="0.45">
      <c r="A623">
        <f t="shared" si="27"/>
        <v>610</v>
      </c>
      <c r="B623" s="1">
        <v>35614</v>
      </c>
      <c r="C623" s="2">
        <v>2269.4</v>
      </c>
      <c r="D623" s="5">
        <f t="shared" si="28"/>
        <v>1.2944117121942433E-2</v>
      </c>
      <c r="E623" s="5">
        <f t="shared" si="29"/>
        <v>1.0129441171219424</v>
      </c>
      <c r="F623" s="4">
        <f>MIN(C623:$C$1077)/C623-1</f>
        <v>-4.5531858641050471E-2</v>
      </c>
    </row>
    <row r="624" spans="1:6" x14ac:dyDescent="0.45">
      <c r="A624">
        <f t="shared" si="27"/>
        <v>611</v>
      </c>
      <c r="B624" s="1">
        <v>35615</v>
      </c>
      <c r="C624" s="2">
        <v>2260.6</v>
      </c>
      <c r="D624" s="5">
        <f t="shared" si="28"/>
        <v>-3.8776769190095317E-3</v>
      </c>
      <c r="E624" s="5">
        <f t="shared" si="29"/>
        <v>0.99612232308099047</v>
      </c>
      <c r="F624" s="4">
        <f>MIN(C624:$C$1077)/C624-1</f>
        <v>-4.1816331947270524E-2</v>
      </c>
    </row>
    <row r="625" spans="1:6" x14ac:dyDescent="0.45">
      <c r="A625">
        <f t="shared" si="27"/>
        <v>612</v>
      </c>
      <c r="B625" s="1">
        <v>35618</v>
      </c>
      <c r="C625" s="2">
        <v>2257.4</v>
      </c>
      <c r="D625" s="5">
        <f t="shared" si="28"/>
        <v>-1.415553392904445E-3</v>
      </c>
      <c r="E625" s="5">
        <f t="shared" si="29"/>
        <v>0.99858444660709555</v>
      </c>
      <c r="F625" s="4">
        <f>MIN(C625:$C$1077)/C625-1</f>
        <v>-4.0458049083015868E-2</v>
      </c>
    </row>
    <row r="626" spans="1:6" x14ac:dyDescent="0.45">
      <c r="A626">
        <f t="shared" si="27"/>
        <v>613</v>
      </c>
      <c r="B626" s="1">
        <v>35619</v>
      </c>
      <c r="C626" s="2">
        <v>2236</v>
      </c>
      <c r="D626" s="5">
        <f t="shared" si="28"/>
        <v>-9.4799326658988603E-3</v>
      </c>
      <c r="E626" s="5">
        <f t="shared" si="29"/>
        <v>0.99052006733410114</v>
      </c>
      <c r="F626" s="4">
        <f>MIN(C626:$C$1077)/C626-1</f>
        <v>-3.1274597495527634E-2</v>
      </c>
    </row>
    <row r="627" spans="1:6" x14ac:dyDescent="0.45">
      <c r="A627">
        <f t="shared" si="27"/>
        <v>614</v>
      </c>
      <c r="B627" s="1">
        <v>35620</v>
      </c>
      <c r="C627" s="2">
        <v>2236.6</v>
      </c>
      <c r="D627" s="5">
        <f t="shared" si="28"/>
        <v>2.6833631484790565E-4</v>
      </c>
      <c r="E627" s="5">
        <f t="shared" si="29"/>
        <v>1.0002683363148479</v>
      </c>
      <c r="F627" s="4">
        <f>MIN(C627:$C$1077)/C627-1</f>
        <v>-3.1534471966377375E-2</v>
      </c>
    </row>
    <row r="628" spans="1:6" x14ac:dyDescent="0.45">
      <c r="A628">
        <f t="shared" si="27"/>
        <v>615</v>
      </c>
      <c r="B628" s="1">
        <v>35621</v>
      </c>
      <c r="C628" s="2">
        <v>2237.1999999999998</v>
      </c>
      <c r="D628" s="5">
        <f t="shared" si="28"/>
        <v>2.6826432978621639E-4</v>
      </c>
      <c r="E628" s="5">
        <f t="shared" si="29"/>
        <v>1.0002682643297862</v>
      </c>
      <c r="F628" s="4">
        <f>MIN(C628:$C$1077)/C628-1</f>
        <v>-3.179420704451974E-2</v>
      </c>
    </row>
    <row r="629" spans="1:6" x14ac:dyDescent="0.45">
      <c r="A629">
        <f t="shared" si="27"/>
        <v>616</v>
      </c>
      <c r="B629" s="1">
        <v>35622</v>
      </c>
      <c r="C629" s="2">
        <v>2250.4</v>
      </c>
      <c r="D629" s="5">
        <f t="shared" si="28"/>
        <v>5.9002324333989886E-3</v>
      </c>
      <c r="E629" s="5">
        <f t="shared" si="29"/>
        <v>1.005900232433399</v>
      </c>
      <c r="F629" s="4">
        <f>MIN(C629:$C$1077)/C629-1</f>
        <v>-3.7473338073231388E-2</v>
      </c>
    </row>
    <row r="630" spans="1:6" x14ac:dyDescent="0.45">
      <c r="A630">
        <f t="shared" si="27"/>
        <v>617</v>
      </c>
      <c r="B630" s="1">
        <v>35625</v>
      </c>
      <c r="C630" s="2">
        <v>2272.5</v>
      </c>
      <c r="D630" s="5">
        <f t="shared" si="28"/>
        <v>9.8204763597582456E-3</v>
      </c>
      <c r="E630" s="5">
        <f t="shared" si="29"/>
        <v>1.0098204763597582</v>
      </c>
      <c r="F630" s="4">
        <f>MIN(C630:$C$1077)/C630-1</f>
        <v>-4.6833883388338715E-2</v>
      </c>
    </row>
    <row r="631" spans="1:6" x14ac:dyDescent="0.45">
      <c r="A631">
        <f t="shared" si="27"/>
        <v>618</v>
      </c>
      <c r="B631" s="1">
        <v>35626</v>
      </c>
      <c r="C631" s="2">
        <v>2289.8000000000002</v>
      </c>
      <c r="D631" s="5">
        <f t="shared" si="28"/>
        <v>7.6127612761276442E-3</v>
      </c>
      <c r="E631" s="5">
        <f t="shared" si="29"/>
        <v>1.0076127612761276</v>
      </c>
      <c r="F631" s="4">
        <f>MIN(C631:$C$1077)/C631-1</f>
        <v>-5.4035286924622228E-2</v>
      </c>
    </row>
    <row r="632" spans="1:6" x14ac:dyDescent="0.45">
      <c r="A632">
        <f t="shared" si="27"/>
        <v>619</v>
      </c>
      <c r="B632" s="1">
        <v>35627</v>
      </c>
      <c r="C632" s="2">
        <v>2316</v>
      </c>
      <c r="D632" s="5">
        <f t="shared" si="28"/>
        <v>1.1442047340378902E-2</v>
      </c>
      <c r="E632" s="5">
        <f t="shared" si="29"/>
        <v>1.0114420473403789</v>
      </c>
      <c r="F632" s="4">
        <f>MIN(C632:$C$1077)/C632-1</f>
        <v>-6.473661485319504E-2</v>
      </c>
    </row>
    <row r="633" spans="1:6" x14ac:dyDescent="0.45">
      <c r="A633">
        <f t="shared" si="27"/>
        <v>620</v>
      </c>
      <c r="B633" s="1">
        <v>35628</v>
      </c>
      <c r="C633" s="2">
        <v>2311.6</v>
      </c>
      <c r="D633" s="5">
        <f t="shared" si="28"/>
        <v>-1.8998272884284129E-3</v>
      </c>
      <c r="E633" s="5">
        <f t="shared" si="29"/>
        <v>0.99810017271157159</v>
      </c>
      <c r="F633" s="4">
        <f>MIN(C633:$C$1077)/C633-1</f>
        <v>-6.2956393839764591E-2</v>
      </c>
    </row>
    <row r="634" spans="1:6" x14ac:dyDescent="0.45">
      <c r="A634">
        <f t="shared" si="27"/>
        <v>621</v>
      </c>
      <c r="B634" s="1">
        <v>35629</v>
      </c>
      <c r="C634" s="2">
        <v>2284.1</v>
      </c>
      <c r="D634" s="5">
        <f t="shared" si="28"/>
        <v>-1.1896521889600331E-2</v>
      </c>
      <c r="E634" s="5">
        <f t="shared" si="29"/>
        <v>0.98810347811039967</v>
      </c>
      <c r="F634" s="4">
        <f>MIN(C634:$C$1077)/C634-1</f>
        <v>-5.1674620200516497E-2</v>
      </c>
    </row>
    <row r="635" spans="1:6" x14ac:dyDescent="0.45">
      <c r="A635">
        <f t="shared" si="27"/>
        <v>622</v>
      </c>
      <c r="B635" s="1">
        <v>35632</v>
      </c>
      <c r="C635" s="2">
        <v>2256.5</v>
      </c>
      <c r="D635" s="5">
        <f t="shared" si="28"/>
        <v>-1.2083533995884577E-2</v>
      </c>
      <c r="E635" s="5">
        <f t="shared" si="29"/>
        <v>0.98791646600411542</v>
      </c>
      <c r="F635" s="4">
        <f>MIN(C635:$C$1077)/C635-1</f>
        <v>-4.0075337912696574E-2</v>
      </c>
    </row>
    <row r="636" spans="1:6" x14ac:dyDescent="0.45">
      <c r="A636">
        <f t="shared" si="27"/>
        <v>623</v>
      </c>
      <c r="B636" s="1">
        <v>35633</v>
      </c>
      <c r="C636" s="2">
        <v>2270.9</v>
      </c>
      <c r="D636" s="5">
        <f t="shared" si="28"/>
        <v>6.3815643695990243E-3</v>
      </c>
      <c r="E636" s="5">
        <f t="shared" si="29"/>
        <v>1.006381564369599</v>
      </c>
      <c r="F636" s="4">
        <f>MIN(C636:$C$1077)/C636-1</f>
        <v>-4.6162314500858614E-2</v>
      </c>
    </row>
    <row r="637" spans="1:6" x14ac:dyDescent="0.45">
      <c r="A637">
        <f t="shared" si="27"/>
        <v>624</v>
      </c>
      <c r="B637" s="1">
        <v>35634</v>
      </c>
      <c r="C637" s="2">
        <v>2282.6999999999998</v>
      </c>
      <c r="D637" s="5">
        <f t="shared" si="28"/>
        <v>5.1961777268922926E-3</v>
      </c>
      <c r="E637" s="5">
        <f t="shared" si="29"/>
        <v>1.0051961777268923</v>
      </c>
      <c r="F637" s="4">
        <f>MIN(C637:$C$1077)/C637-1</f>
        <v>-5.1093003898891487E-2</v>
      </c>
    </row>
    <row r="638" spans="1:6" x14ac:dyDescent="0.45">
      <c r="A638">
        <f t="shared" si="27"/>
        <v>625</v>
      </c>
      <c r="B638" s="1">
        <v>35635</v>
      </c>
      <c r="C638" s="2">
        <v>2278</v>
      </c>
      <c r="D638" s="5">
        <f t="shared" si="28"/>
        <v>-2.05896526043714E-3</v>
      </c>
      <c r="E638" s="5">
        <f t="shared" si="29"/>
        <v>0.99794103473956286</v>
      </c>
      <c r="F638" s="4">
        <f>MIN(C638:$C$1077)/C638-1</f>
        <v>-4.913520632133439E-2</v>
      </c>
    </row>
    <row r="639" spans="1:6" x14ac:dyDescent="0.45">
      <c r="A639">
        <f t="shared" si="27"/>
        <v>626</v>
      </c>
      <c r="B639" s="1">
        <v>35636</v>
      </c>
      <c r="C639" s="2">
        <v>2273.6</v>
      </c>
      <c r="D639" s="5">
        <f t="shared" si="28"/>
        <v>-1.9315188762072388E-3</v>
      </c>
      <c r="E639" s="5">
        <f t="shared" si="29"/>
        <v>0.99806848112379276</v>
      </c>
      <c r="F639" s="4">
        <f>MIN(C639:$C$1077)/C639-1</f>
        <v>-4.7295038705137071E-2</v>
      </c>
    </row>
    <row r="640" spans="1:6" x14ac:dyDescent="0.45">
      <c r="A640">
        <f t="shared" si="27"/>
        <v>627</v>
      </c>
      <c r="B640" s="1">
        <v>35639</v>
      </c>
      <c r="C640" s="2">
        <v>2276.1</v>
      </c>
      <c r="D640" s="5">
        <f t="shared" si="28"/>
        <v>1.0995777621394254E-3</v>
      </c>
      <c r="E640" s="5">
        <f t="shared" si="29"/>
        <v>1.0010995777621394</v>
      </c>
      <c r="F640" s="4">
        <f>MIN(C640:$C$1077)/C640-1</f>
        <v>-4.8341461271472985E-2</v>
      </c>
    </row>
    <row r="641" spans="1:6" x14ac:dyDescent="0.45">
      <c r="A641">
        <f t="shared" ref="A641:A704" si="30">A640+1</f>
        <v>628</v>
      </c>
      <c r="B641" s="1">
        <v>35640</v>
      </c>
      <c r="C641" s="2">
        <v>2281.1</v>
      </c>
      <c r="D641" s="5">
        <f t="shared" ref="D641:D704" si="31">C641/C640-1</f>
        <v>2.1967400377840285E-3</v>
      </c>
      <c r="E641" s="5">
        <f t="shared" ref="E641:E704" si="32">D641+1</f>
        <v>1.002196740037784</v>
      </c>
      <c r="F641" s="4">
        <f>MIN(C641:$C$1077)/C641-1</f>
        <v>-5.0427425364955369E-2</v>
      </c>
    </row>
    <row r="642" spans="1:6" x14ac:dyDescent="0.45">
      <c r="A642">
        <f t="shared" si="30"/>
        <v>629</v>
      </c>
      <c r="B642" s="1">
        <v>35641</v>
      </c>
      <c r="C642" s="2">
        <v>2301.1999999999998</v>
      </c>
      <c r="D642" s="5">
        <f t="shared" si="31"/>
        <v>8.8115382929288E-3</v>
      </c>
      <c r="E642" s="5">
        <f t="shared" si="32"/>
        <v>1.0088115382929288</v>
      </c>
      <c r="F642" s="4">
        <f>MIN(C642:$C$1077)/C642-1</f>
        <v>-5.8721536589605328E-2</v>
      </c>
    </row>
    <row r="643" spans="1:6" x14ac:dyDescent="0.45">
      <c r="A643">
        <f t="shared" si="30"/>
        <v>630</v>
      </c>
      <c r="B643" s="1">
        <v>35642</v>
      </c>
      <c r="C643" s="2">
        <v>2295.1999999999998</v>
      </c>
      <c r="D643" s="5">
        <f t="shared" si="31"/>
        <v>-2.6073353033200242E-3</v>
      </c>
      <c r="E643" s="5">
        <f t="shared" si="32"/>
        <v>0.99739266469667998</v>
      </c>
      <c r="F643" s="4">
        <f>MIN(C643:$C$1077)/C643-1</f>
        <v>-5.6260892296967402E-2</v>
      </c>
    </row>
    <row r="644" spans="1:6" x14ac:dyDescent="0.45">
      <c r="A644">
        <f t="shared" si="30"/>
        <v>631</v>
      </c>
      <c r="B644" s="1">
        <v>35643</v>
      </c>
      <c r="C644" s="2">
        <v>2292</v>
      </c>
      <c r="D644" s="5">
        <f t="shared" si="31"/>
        <v>-1.3942140118506918E-3</v>
      </c>
      <c r="E644" s="5">
        <f t="shared" si="32"/>
        <v>0.99860578598814931</v>
      </c>
      <c r="F644" s="4">
        <f>MIN(C644:$C$1077)/C644-1</f>
        <v>-5.494328097731227E-2</v>
      </c>
    </row>
    <row r="645" spans="1:6" x14ac:dyDescent="0.45">
      <c r="A645">
        <f t="shared" si="30"/>
        <v>632</v>
      </c>
      <c r="B645" s="1">
        <v>35646</v>
      </c>
      <c r="C645" s="2">
        <v>2290.4</v>
      </c>
      <c r="D645" s="5">
        <f t="shared" si="31"/>
        <v>-6.9808027923212723E-4</v>
      </c>
      <c r="E645" s="5">
        <f t="shared" si="32"/>
        <v>0.99930191972076787</v>
      </c>
      <c r="F645" s="4">
        <f>MIN(C645:$C$1077)/C645-1</f>
        <v>-5.4283094655955266E-2</v>
      </c>
    </row>
    <row r="646" spans="1:6" x14ac:dyDescent="0.45">
      <c r="A646">
        <f t="shared" si="30"/>
        <v>633</v>
      </c>
      <c r="B646" s="1">
        <v>35647</v>
      </c>
      <c r="C646" s="2">
        <v>2314.6999999999998</v>
      </c>
      <c r="D646" s="5">
        <f t="shared" si="31"/>
        <v>1.060950052392573E-2</v>
      </c>
      <c r="E646" s="5">
        <f t="shared" si="32"/>
        <v>1.0106095005239257</v>
      </c>
      <c r="F646" s="4">
        <f>MIN(C646:$C$1077)/C646-1</f>
        <v>-6.4211344882706078E-2</v>
      </c>
    </row>
    <row r="647" spans="1:6" x14ac:dyDescent="0.45">
      <c r="A647">
        <f t="shared" si="30"/>
        <v>634</v>
      </c>
      <c r="B647" s="1">
        <v>35648</v>
      </c>
      <c r="C647" s="2">
        <v>2339.6999999999998</v>
      </c>
      <c r="D647" s="5">
        <f t="shared" si="31"/>
        <v>1.0800535706571024E-2</v>
      </c>
      <c r="E647" s="5">
        <f t="shared" si="32"/>
        <v>1.010800535706571</v>
      </c>
      <c r="F647" s="4">
        <f>MIN(C647:$C$1077)/C647-1</f>
        <v>-7.4210368850707198E-2</v>
      </c>
    </row>
    <row r="648" spans="1:6" x14ac:dyDescent="0.45">
      <c r="A648">
        <f t="shared" si="30"/>
        <v>635</v>
      </c>
      <c r="B648" s="1">
        <v>35649</v>
      </c>
      <c r="C648" s="2">
        <v>2369.1</v>
      </c>
      <c r="D648" s="5">
        <f t="shared" si="31"/>
        <v>1.2565713553019719E-2</v>
      </c>
      <c r="E648" s="5">
        <f t="shared" si="32"/>
        <v>1.0125657135530197</v>
      </c>
      <c r="F648" s="4">
        <f>MIN(C648:$C$1077)/C648-1</f>
        <v>-8.5699210670718728E-2</v>
      </c>
    </row>
    <row r="649" spans="1:6" x14ac:dyDescent="0.45">
      <c r="A649">
        <f t="shared" si="30"/>
        <v>636</v>
      </c>
      <c r="B649" s="1">
        <v>35650</v>
      </c>
      <c r="C649" s="2">
        <v>2354.8000000000002</v>
      </c>
      <c r="D649" s="5">
        <f t="shared" si="31"/>
        <v>-6.0360474441769618E-3</v>
      </c>
      <c r="E649" s="5">
        <f t="shared" si="32"/>
        <v>0.99396395255582304</v>
      </c>
      <c r="F649" s="4">
        <f>MIN(C649:$C$1077)/C649-1</f>
        <v>-8.0146933922201513E-2</v>
      </c>
    </row>
    <row r="650" spans="1:6" x14ac:dyDescent="0.45">
      <c r="A650">
        <f t="shared" si="30"/>
        <v>637</v>
      </c>
      <c r="B650" s="1">
        <v>35653</v>
      </c>
      <c r="C650" s="2">
        <v>2357.5</v>
      </c>
      <c r="D650" s="5">
        <f t="shared" si="31"/>
        <v>1.1465941905892674E-3</v>
      </c>
      <c r="E650" s="5">
        <f t="shared" si="32"/>
        <v>1.0011465941905893</v>
      </c>
      <c r="F650" s="4">
        <f>MIN(C650:$C$1077)/C650-1</f>
        <v>-8.1200424178154762E-2</v>
      </c>
    </row>
    <row r="651" spans="1:6" x14ac:dyDescent="0.45">
      <c r="A651">
        <f t="shared" si="30"/>
        <v>638</v>
      </c>
      <c r="B651" s="1">
        <v>35654</v>
      </c>
      <c r="C651" s="2">
        <v>2376.4</v>
      </c>
      <c r="D651" s="5">
        <f t="shared" si="31"/>
        <v>8.0169671261929309E-3</v>
      </c>
      <c r="E651" s="5">
        <f t="shared" si="32"/>
        <v>1.0080169671261929</v>
      </c>
      <c r="F651" s="4">
        <f>MIN(C651:$C$1077)/C651-1</f>
        <v>-8.8507826965157355E-2</v>
      </c>
    </row>
    <row r="652" spans="1:6" x14ac:dyDescent="0.45">
      <c r="A652">
        <f t="shared" si="30"/>
        <v>639</v>
      </c>
      <c r="B652" s="1">
        <v>35655</v>
      </c>
      <c r="C652" s="2">
        <v>2349</v>
      </c>
      <c r="D652" s="5">
        <f t="shared" si="31"/>
        <v>-1.153004544689451E-2</v>
      </c>
      <c r="E652" s="5">
        <f t="shared" si="32"/>
        <v>0.98846995455310549</v>
      </c>
      <c r="F652" s="4">
        <f>MIN(C652:$C$1077)/C652-1</f>
        <v>-7.7875691783737655E-2</v>
      </c>
    </row>
    <row r="653" spans="1:6" x14ac:dyDescent="0.45">
      <c r="A653">
        <f t="shared" si="30"/>
        <v>640</v>
      </c>
      <c r="B653" s="1">
        <v>35656</v>
      </c>
      <c r="C653" s="2">
        <v>2346.3000000000002</v>
      </c>
      <c r="D653" s="5">
        <f t="shared" si="31"/>
        <v>-1.1494252873562871E-3</v>
      </c>
      <c r="E653" s="5">
        <f t="shared" si="32"/>
        <v>0.99885057471264371</v>
      </c>
      <c r="F653" s="4">
        <f>MIN(C653:$C$1077)/C653-1</f>
        <v>-7.6814559093040136E-2</v>
      </c>
    </row>
    <row r="654" spans="1:6" x14ac:dyDescent="0.45">
      <c r="A654">
        <f t="shared" si="30"/>
        <v>641</v>
      </c>
      <c r="B654" s="1">
        <v>35657</v>
      </c>
      <c r="C654" s="2">
        <v>2302.4</v>
      </c>
      <c r="D654" s="5">
        <f t="shared" si="31"/>
        <v>-1.8710309849550355E-2</v>
      </c>
      <c r="E654" s="5">
        <f t="shared" si="32"/>
        <v>0.98128969015044964</v>
      </c>
      <c r="F654" s="4">
        <f>MIN(C654:$C$1077)/C654-1</f>
        <v>-5.9212126476719917E-2</v>
      </c>
    </row>
    <row r="655" spans="1:6" x14ac:dyDescent="0.45">
      <c r="A655">
        <f t="shared" si="30"/>
        <v>642</v>
      </c>
      <c r="B655" s="1">
        <v>35660</v>
      </c>
      <c r="C655" s="2">
        <v>2287.4</v>
      </c>
      <c r="D655" s="5">
        <f t="shared" si="31"/>
        <v>-6.5149409312021955E-3</v>
      </c>
      <c r="E655" s="5">
        <f t="shared" si="32"/>
        <v>0.9934850590687978</v>
      </c>
      <c r="F655" s="4">
        <f>MIN(C655:$C$1077)/C655-1</f>
        <v>-5.3042755967473987E-2</v>
      </c>
    </row>
    <row r="656" spans="1:6" x14ac:dyDescent="0.45">
      <c r="A656">
        <f t="shared" si="30"/>
        <v>643</v>
      </c>
      <c r="B656" s="1">
        <v>35661</v>
      </c>
      <c r="C656" s="2">
        <v>2317.8000000000002</v>
      </c>
      <c r="D656" s="5">
        <f t="shared" si="31"/>
        <v>1.3290198478622006E-2</v>
      </c>
      <c r="E656" s="5">
        <f t="shared" si="32"/>
        <v>1.013290198478622</v>
      </c>
      <c r="F656" s="4">
        <f>MIN(C656:$C$1077)/C656-1</f>
        <v>-6.5462938993873454E-2</v>
      </c>
    </row>
    <row r="657" spans="1:6" x14ac:dyDescent="0.45">
      <c r="A657">
        <f t="shared" si="30"/>
        <v>644</v>
      </c>
      <c r="B657" s="1">
        <v>35662</v>
      </c>
      <c r="C657" s="2">
        <v>2334.9</v>
      </c>
      <c r="D657" s="5">
        <f t="shared" si="31"/>
        <v>7.3776857364742376E-3</v>
      </c>
      <c r="E657" s="5">
        <f t="shared" si="32"/>
        <v>1.0073776857364742</v>
      </c>
      <c r="F657" s="4">
        <f>MIN(C657:$C$1077)/C657-1</f>
        <v>-7.2307165189087308E-2</v>
      </c>
    </row>
    <row r="658" spans="1:6" x14ac:dyDescent="0.45">
      <c r="A658">
        <f t="shared" si="30"/>
        <v>645</v>
      </c>
      <c r="B658" s="1">
        <v>35663</v>
      </c>
      <c r="C658" s="2">
        <v>2342.5</v>
      </c>
      <c r="D658" s="5">
        <f t="shared" si="31"/>
        <v>3.2549573857552083E-3</v>
      </c>
      <c r="E658" s="5">
        <f t="shared" si="32"/>
        <v>1.0032549573857552</v>
      </c>
      <c r="F658" s="4">
        <f>MIN(C658:$C$1077)/C658-1</f>
        <v>-7.5316969050160054E-2</v>
      </c>
    </row>
    <row r="659" spans="1:6" x14ac:dyDescent="0.45">
      <c r="A659">
        <f t="shared" si="30"/>
        <v>646</v>
      </c>
      <c r="B659" s="1">
        <v>35664</v>
      </c>
      <c r="C659" s="2">
        <v>2312.1</v>
      </c>
      <c r="D659" s="5">
        <f t="shared" si="31"/>
        <v>-1.2977588046958366E-2</v>
      </c>
      <c r="E659" s="5">
        <f t="shared" si="32"/>
        <v>0.98702241195304163</v>
      </c>
      <c r="F659" s="4">
        <f>MIN(C659:$C$1077)/C659-1</f>
        <v>-6.3159032913801205E-2</v>
      </c>
    </row>
    <row r="660" spans="1:6" x14ac:dyDescent="0.45">
      <c r="A660">
        <f t="shared" si="30"/>
        <v>647</v>
      </c>
      <c r="B660" s="1">
        <v>35668</v>
      </c>
      <c r="C660" s="2">
        <v>2306</v>
      </c>
      <c r="D660" s="5">
        <f t="shared" si="31"/>
        <v>-2.6382941914276925E-3</v>
      </c>
      <c r="E660" s="5">
        <f t="shared" si="32"/>
        <v>0.99736170580857231</v>
      </c>
      <c r="F660" s="4">
        <f>MIN(C660:$C$1077)/C660-1</f>
        <v>-6.0680832610580993E-2</v>
      </c>
    </row>
    <row r="661" spans="1:6" x14ac:dyDescent="0.45">
      <c r="A661">
        <f t="shared" si="30"/>
        <v>648</v>
      </c>
      <c r="B661" s="1">
        <v>35669</v>
      </c>
      <c r="C661" s="2">
        <v>2313.3000000000002</v>
      </c>
      <c r="D661" s="5">
        <f t="shared" si="31"/>
        <v>3.1656548135299278E-3</v>
      </c>
      <c r="E661" s="5">
        <f t="shared" si="32"/>
        <v>1.0031656548135299</v>
      </c>
      <c r="F661" s="4">
        <f>MIN(C661:$C$1077)/C661-1</f>
        <v>-6.3645009294082011E-2</v>
      </c>
    </row>
    <row r="662" spans="1:6" x14ac:dyDescent="0.45">
      <c r="A662">
        <f t="shared" si="30"/>
        <v>649</v>
      </c>
      <c r="B662" s="1">
        <v>35670</v>
      </c>
      <c r="C662" s="2">
        <v>2288.6</v>
      </c>
      <c r="D662" s="5">
        <f t="shared" si="31"/>
        <v>-1.067738728223766E-2</v>
      </c>
      <c r="E662" s="5">
        <f t="shared" si="32"/>
        <v>0.98932261271776234</v>
      </c>
      <c r="F662" s="4">
        <f>MIN(C662:$C$1077)/C662-1</f>
        <v>-5.3539281656908022E-2</v>
      </c>
    </row>
    <row r="663" spans="1:6" x14ac:dyDescent="0.45">
      <c r="A663">
        <f t="shared" si="30"/>
        <v>650</v>
      </c>
      <c r="B663" s="1">
        <v>35671</v>
      </c>
      <c r="C663" s="2">
        <v>2276.6999999999998</v>
      </c>
      <c r="D663" s="5">
        <f t="shared" si="31"/>
        <v>-5.1996853971860713E-3</v>
      </c>
      <c r="E663" s="5">
        <f t="shared" si="32"/>
        <v>0.99480031460281393</v>
      </c>
      <c r="F663" s="4">
        <f>MIN(C663:$C$1077)/C663-1</f>
        <v>-4.859226072824685E-2</v>
      </c>
    </row>
    <row r="664" spans="1:6" x14ac:dyDescent="0.45">
      <c r="A664">
        <f t="shared" si="30"/>
        <v>651</v>
      </c>
      <c r="B664" s="1">
        <v>35674</v>
      </c>
      <c r="C664" s="2">
        <v>2296</v>
      </c>
      <c r="D664" s="5">
        <f t="shared" si="31"/>
        <v>8.4771818860631676E-3</v>
      </c>
      <c r="E664" s="5">
        <f t="shared" si="32"/>
        <v>1.0084771818860632</v>
      </c>
      <c r="F664" s="4">
        <f>MIN(C664:$C$1077)/C664-1</f>
        <v>-5.6589721254355352E-2</v>
      </c>
    </row>
    <row r="665" spans="1:6" x14ac:dyDescent="0.45">
      <c r="A665">
        <f t="shared" si="30"/>
        <v>652</v>
      </c>
      <c r="B665" s="1">
        <v>35675</v>
      </c>
      <c r="C665" s="2">
        <v>2327.8000000000002</v>
      </c>
      <c r="D665" s="5">
        <f t="shared" si="31"/>
        <v>1.3850174216027966E-2</v>
      </c>
      <c r="E665" s="5">
        <f t="shared" si="32"/>
        <v>1.013850174216028</v>
      </c>
      <c r="F665" s="4">
        <f>MIN(C665:$C$1077)/C665-1</f>
        <v>-6.9477618352092096E-2</v>
      </c>
    </row>
    <row r="666" spans="1:6" x14ac:dyDescent="0.45">
      <c r="A666">
        <f t="shared" si="30"/>
        <v>653</v>
      </c>
      <c r="B666" s="1">
        <v>35676</v>
      </c>
      <c r="C666" s="2">
        <v>2338.3000000000002</v>
      </c>
      <c r="D666" s="5">
        <f t="shared" si="31"/>
        <v>4.5106967952572852E-3</v>
      </c>
      <c r="E666" s="5">
        <f t="shared" si="32"/>
        <v>1.0045106967952573</v>
      </c>
      <c r="F666" s="4">
        <f>MIN(C666:$C$1077)/C666-1</f>
        <v>-7.3656074926228499E-2</v>
      </c>
    </row>
    <row r="667" spans="1:6" x14ac:dyDescent="0.45">
      <c r="A667">
        <f t="shared" si="30"/>
        <v>654</v>
      </c>
      <c r="B667" s="1">
        <v>35677</v>
      </c>
      <c r="C667" s="2">
        <v>2345.1999999999998</v>
      </c>
      <c r="D667" s="5">
        <f t="shared" si="31"/>
        <v>2.9508617371594159E-3</v>
      </c>
      <c r="E667" s="5">
        <f t="shared" si="32"/>
        <v>1.0029508617371594</v>
      </c>
      <c r="F667" s="4">
        <f>MIN(C667:$C$1077)/C667-1</f>
        <v>-7.638154528398422E-2</v>
      </c>
    </row>
    <row r="668" spans="1:6" x14ac:dyDescent="0.45">
      <c r="A668">
        <f t="shared" si="30"/>
        <v>655</v>
      </c>
      <c r="B668" s="1">
        <v>35678</v>
      </c>
      <c r="C668" s="2">
        <v>2348.4</v>
      </c>
      <c r="D668" s="5">
        <f t="shared" si="31"/>
        <v>1.3644891693673777E-3</v>
      </c>
      <c r="E668" s="5">
        <f t="shared" si="32"/>
        <v>1.0013644891693674</v>
      </c>
      <c r="F668" s="4">
        <f>MIN(C668:$C$1077)/C668-1</f>
        <v>-7.7640095384091223E-2</v>
      </c>
    </row>
    <row r="669" spans="1:6" x14ac:dyDescent="0.45">
      <c r="A669">
        <f t="shared" si="30"/>
        <v>656</v>
      </c>
      <c r="B669" s="1">
        <v>35681</v>
      </c>
      <c r="C669" s="2">
        <v>2346.1999999999998</v>
      </c>
      <c r="D669" s="5">
        <f t="shared" si="31"/>
        <v>-9.3680803951634584E-4</v>
      </c>
      <c r="E669" s="5">
        <f t="shared" si="32"/>
        <v>0.99906319196048365</v>
      </c>
      <c r="F669" s="4">
        <f>MIN(C669:$C$1077)/C669-1</f>
        <v>-7.6775210979456054E-2</v>
      </c>
    </row>
    <row r="670" spans="1:6" x14ac:dyDescent="0.45">
      <c r="A670">
        <f t="shared" si="30"/>
        <v>657</v>
      </c>
      <c r="B670" s="1">
        <v>35682</v>
      </c>
      <c r="C670" s="2">
        <v>2333.1</v>
      </c>
      <c r="D670" s="5">
        <f t="shared" si="31"/>
        <v>-5.583496718097325E-3</v>
      </c>
      <c r="E670" s="5">
        <f t="shared" si="32"/>
        <v>0.99441650328190268</v>
      </c>
      <c r="F670" s="4">
        <f>MIN(C670:$C$1077)/C670-1</f>
        <v>-7.1591444858771447E-2</v>
      </c>
    </row>
    <row r="671" spans="1:6" x14ac:dyDescent="0.45">
      <c r="A671">
        <f t="shared" si="30"/>
        <v>658</v>
      </c>
      <c r="B671" s="1">
        <v>35683</v>
      </c>
      <c r="C671" s="2">
        <v>2316</v>
      </c>
      <c r="D671" s="5">
        <f t="shared" si="31"/>
        <v>-7.3293043590072493E-3</v>
      </c>
      <c r="E671" s="5">
        <f t="shared" si="32"/>
        <v>0.99267069564099275</v>
      </c>
      <c r="F671" s="4">
        <f>MIN(C671:$C$1077)/C671-1</f>
        <v>-6.473661485319504E-2</v>
      </c>
    </row>
    <row r="672" spans="1:6" x14ac:dyDescent="0.45">
      <c r="A672">
        <f t="shared" si="30"/>
        <v>659</v>
      </c>
      <c r="B672" s="1">
        <v>35684</v>
      </c>
      <c r="C672" s="2">
        <v>2294.6999999999998</v>
      </c>
      <c r="D672" s="5">
        <f t="shared" si="31"/>
        <v>-9.1968911917099661E-3</v>
      </c>
      <c r="E672" s="5">
        <f t="shared" si="32"/>
        <v>0.99080310880829003</v>
      </c>
      <c r="F672" s="4">
        <f>MIN(C672:$C$1077)/C672-1</f>
        <v>-5.6055257767899769E-2</v>
      </c>
    </row>
    <row r="673" spans="1:6" x14ac:dyDescent="0.45">
      <c r="A673">
        <f t="shared" si="30"/>
        <v>660</v>
      </c>
      <c r="B673" s="1">
        <v>35685</v>
      </c>
      <c r="C673" s="2">
        <v>2292</v>
      </c>
      <c r="D673" s="5">
        <f t="shared" si="31"/>
        <v>-1.1766243953457156E-3</v>
      </c>
      <c r="E673" s="5">
        <f t="shared" si="32"/>
        <v>0.99882337560465428</v>
      </c>
      <c r="F673" s="4">
        <f>MIN(C673:$C$1077)/C673-1</f>
        <v>-5.494328097731227E-2</v>
      </c>
    </row>
    <row r="674" spans="1:6" x14ac:dyDescent="0.45">
      <c r="A674">
        <f t="shared" si="30"/>
        <v>661</v>
      </c>
      <c r="B674" s="1">
        <v>35688</v>
      </c>
      <c r="C674" s="2">
        <v>2312.1999999999998</v>
      </c>
      <c r="D674" s="5">
        <f t="shared" si="31"/>
        <v>8.8132635253053149E-3</v>
      </c>
      <c r="E674" s="5">
        <f t="shared" si="32"/>
        <v>1.0088132635253053</v>
      </c>
      <c r="F674" s="4">
        <f>MIN(C674:$C$1077)/C674-1</f>
        <v>-6.3199550211919253E-2</v>
      </c>
    </row>
    <row r="675" spans="1:6" x14ac:dyDescent="0.45">
      <c r="A675">
        <f t="shared" si="30"/>
        <v>662</v>
      </c>
      <c r="B675" s="1">
        <v>35689</v>
      </c>
      <c r="C675" s="2">
        <v>2339.1999999999998</v>
      </c>
      <c r="D675" s="5">
        <f t="shared" si="31"/>
        <v>1.1677190554450378E-2</v>
      </c>
      <c r="E675" s="5">
        <f t="shared" si="32"/>
        <v>1.0116771905544504</v>
      </c>
      <c r="F675" s="4">
        <f>MIN(C675:$C$1077)/C675-1</f>
        <v>-7.4012482900136622E-2</v>
      </c>
    </row>
    <row r="676" spans="1:6" x14ac:dyDescent="0.45">
      <c r="A676">
        <f t="shared" si="30"/>
        <v>663</v>
      </c>
      <c r="B676" s="1">
        <v>35690</v>
      </c>
      <c r="C676" s="2">
        <v>2356.6999999999998</v>
      </c>
      <c r="D676" s="5">
        <f t="shared" si="31"/>
        <v>7.481190150478767E-3</v>
      </c>
      <c r="E676" s="5">
        <f t="shared" si="32"/>
        <v>1.0074811901504788</v>
      </c>
      <c r="F676" s="4">
        <f>MIN(C676:$C$1077)/C676-1</f>
        <v>-8.0888530572410411E-2</v>
      </c>
    </row>
    <row r="677" spans="1:6" x14ac:dyDescent="0.45">
      <c r="A677">
        <f t="shared" si="30"/>
        <v>664</v>
      </c>
      <c r="B677" s="1">
        <v>35691</v>
      </c>
      <c r="C677" s="2">
        <v>2370.1999999999998</v>
      </c>
      <c r="D677" s="5">
        <f t="shared" si="31"/>
        <v>5.7283489625323813E-3</v>
      </c>
      <c r="E677" s="5">
        <f t="shared" si="32"/>
        <v>1.0057283489625324</v>
      </c>
      <c r="F677" s="4">
        <f>MIN(C677:$C$1077)/C677-1</f>
        <v>-8.6123533878997405E-2</v>
      </c>
    </row>
    <row r="678" spans="1:6" x14ac:dyDescent="0.45">
      <c r="A678">
        <f t="shared" si="30"/>
        <v>665</v>
      </c>
      <c r="B678" s="1">
        <v>35692</v>
      </c>
      <c r="C678" s="2">
        <v>2362.3000000000002</v>
      </c>
      <c r="D678" s="5">
        <f t="shared" si="31"/>
        <v>-3.3330520631168481E-3</v>
      </c>
      <c r="E678" s="5">
        <f t="shared" si="32"/>
        <v>0.99666694793688315</v>
      </c>
      <c r="F678" s="4">
        <f>MIN(C678:$C$1077)/C678-1</f>
        <v>-8.3067349616898767E-2</v>
      </c>
    </row>
    <row r="679" spans="1:6" x14ac:dyDescent="0.45">
      <c r="A679">
        <f t="shared" si="30"/>
        <v>666</v>
      </c>
      <c r="B679" s="1">
        <v>35695</v>
      </c>
      <c r="C679" s="2">
        <v>2381.5</v>
      </c>
      <c r="D679" s="5">
        <f t="shared" si="31"/>
        <v>8.1276721838885457E-3</v>
      </c>
      <c r="E679" s="5">
        <f t="shared" si="32"/>
        <v>1.0081276721838885</v>
      </c>
      <c r="F679" s="4">
        <f>MIN(C679:$C$1077)/C679-1</f>
        <v>-9.0459794247323089E-2</v>
      </c>
    </row>
    <row r="680" spans="1:6" x14ac:dyDescent="0.45">
      <c r="A680">
        <f t="shared" si="30"/>
        <v>667</v>
      </c>
      <c r="B680" s="1">
        <v>35696</v>
      </c>
      <c r="C680" s="2">
        <v>2364.9</v>
      </c>
      <c r="D680" s="5">
        <f t="shared" si="31"/>
        <v>-6.970396808733903E-3</v>
      </c>
      <c r="E680" s="5">
        <f t="shared" si="32"/>
        <v>0.9930296031912661</v>
      </c>
      <c r="F680" s="4">
        <f>MIN(C680:$C$1077)/C680-1</f>
        <v>-8.4075436593513464E-2</v>
      </c>
    </row>
    <row r="681" spans="1:6" x14ac:dyDescent="0.45">
      <c r="A681">
        <f t="shared" si="30"/>
        <v>668</v>
      </c>
      <c r="B681" s="1">
        <v>35697</v>
      </c>
      <c r="C681" s="2">
        <v>2384</v>
      </c>
      <c r="D681" s="5">
        <f t="shared" si="31"/>
        <v>8.0764514355786687E-3</v>
      </c>
      <c r="E681" s="5">
        <f t="shared" si="32"/>
        <v>1.0080764514355787</v>
      </c>
      <c r="F681" s="4">
        <f>MIN(C681:$C$1077)/C681-1</f>
        <v>-9.1413590604026762E-2</v>
      </c>
    </row>
    <row r="682" spans="1:6" x14ac:dyDescent="0.45">
      <c r="A682">
        <f t="shared" si="30"/>
        <v>669</v>
      </c>
      <c r="B682" s="1">
        <v>35698</v>
      </c>
      <c r="C682" s="2">
        <v>2379.4</v>
      </c>
      <c r="D682" s="5">
        <f t="shared" si="31"/>
        <v>-1.9295302013422333E-3</v>
      </c>
      <c r="E682" s="5">
        <f t="shared" si="32"/>
        <v>0.99807046979865777</v>
      </c>
      <c r="F682" s="4">
        <f>MIN(C682:$C$1077)/C682-1</f>
        <v>-8.9657056400773261E-2</v>
      </c>
    </row>
    <row r="683" spans="1:6" x14ac:dyDescent="0.45">
      <c r="A683">
        <f t="shared" si="30"/>
        <v>670</v>
      </c>
      <c r="B683" s="1">
        <v>35699</v>
      </c>
      <c r="C683" s="2">
        <v>2445.9</v>
      </c>
      <c r="D683" s="5">
        <f t="shared" si="31"/>
        <v>2.7948222240901099E-2</v>
      </c>
      <c r="E683" s="5">
        <f t="shared" si="32"/>
        <v>1.0279482222409011</v>
      </c>
      <c r="F683" s="4">
        <f>MIN(C683:$C$1077)/C683-1</f>
        <v>-0.11440778445561961</v>
      </c>
    </row>
    <row r="684" spans="1:6" x14ac:dyDescent="0.45">
      <c r="A684">
        <f t="shared" si="30"/>
        <v>671</v>
      </c>
      <c r="B684" s="1">
        <v>35702</v>
      </c>
      <c r="C684" s="2">
        <v>2444.6</v>
      </c>
      <c r="D684" s="5">
        <f t="shared" si="31"/>
        <v>-5.315016967170072E-4</v>
      </c>
      <c r="E684" s="5">
        <f t="shared" si="32"/>
        <v>0.99946849830328299</v>
      </c>
      <c r="F684" s="4">
        <f>MIN(C684:$C$1077)/C684-1</f>
        <v>-0.11393684038288465</v>
      </c>
    </row>
    <row r="685" spans="1:6" x14ac:dyDescent="0.45">
      <c r="A685">
        <f t="shared" si="30"/>
        <v>672</v>
      </c>
      <c r="B685" s="1">
        <v>35703</v>
      </c>
      <c r="C685" s="2">
        <v>2455</v>
      </c>
      <c r="D685" s="5">
        <f t="shared" si="31"/>
        <v>4.2542747279719073E-3</v>
      </c>
      <c r="E685" s="5">
        <f t="shared" si="32"/>
        <v>1.0042542747279719</v>
      </c>
      <c r="F685" s="4">
        <f>MIN(C685:$C$1077)/C685-1</f>
        <v>-0.1176904276985743</v>
      </c>
    </row>
    <row r="686" spans="1:6" x14ac:dyDescent="0.45">
      <c r="A686">
        <f t="shared" si="30"/>
        <v>673</v>
      </c>
      <c r="B686" s="1">
        <v>35704</v>
      </c>
      <c r="C686" s="2">
        <v>2482.4</v>
      </c>
      <c r="D686" s="5">
        <f t="shared" si="31"/>
        <v>1.116089613034621E-2</v>
      </c>
      <c r="E686" s="5">
        <f t="shared" si="32"/>
        <v>1.0111608961303462</v>
      </c>
      <c r="F686" s="4">
        <f>MIN(C686:$C$1077)/C686-1</f>
        <v>-0.1274291008701256</v>
      </c>
    </row>
    <row r="687" spans="1:6" x14ac:dyDescent="0.45">
      <c r="A687">
        <f t="shared" si="30"/>
        <v>674</v>
      </c>
      <c r="B687" s="1">
        <v>35705</v>
      </c>
      <c r="C687" s="2">
        <v>2477.3000000000002</v>
      </c>
      <c r="D687" s="5">
        <f t="shared" si="31"/>
        <v>-2.0544634224942682E-3</v>
      </c>
      <c r="E687" s="5">
        <f t="shared" si="32"/>
        <v>0.99794553657750573</v>
      </c>
      <c r="F687" s="4">
        <f>MIN(C687:$C$1077)/C687-1</f>
        <v>-0.1256327453275744</v>
      </c>
    </row>
    <row r="688" spans="1:6" x14ac:dyDescent="0.45">
      <c r="A688">
        <f t="shared" si="30"/>
        <v>675</v>
      </c>
      <c r="B688" s="1">
        <v>35706</v>
      </c>
      <c r="C688" s="2">
        <v>2492.4</v>
      </c>
      <c r="D688" s="5">
        <f t="shared" si="31"/>
        <v>6.0953457393129185E-3</v>
      </c>
      <c r="E688" s="5">
        <f t="shared" si="32"/>
        <v>1.0060953457393129</v>
      </c>
      <c r="F688" s="4">
        <f>MIN(C688:$C$1077)/C688-1</f>
        <v>-0.13093002728294012</v>
      </c>
    </row>
    <row r="689" spans="1:6" x14ac:dyDescent="0.45">
      <c r="A689">
        <f t="shared" si="30"/>
        <v>676</v>
      </c>
      <c r="B689" s="1">
        <v>35709</v>
      </c>
      <c r="C689" s="2">
        <v>2480.3000000000002</v>
      </c>
      <c r="D689" s="5">
        <f t="shared" si="31"/>
        <v>-4.8547584657357978E-3</v>
      </c>
      <c r="E689" s="5">
        <f t="shared" si="32"/>
        <v>0.9951452415342642</v>
      </c>
      <c r="F689" s="4">
        <f>MIN(C689:$C$1077)/C689-1</f>
        <v>-0.12669031971938882</v>
      </c>
    </row>
    <row r="690" spans="1:6" x14ac:dyDescent="0.45">
      <c r="A690">
        <f t="shared" si="30"/>
        <v>677</v>
      </c>
      <c r="B690" s="1">
        <v>35710</v>
      </c>
      <c r="C690" s="2">
        <v>2483.4</v>
      </c>
      <c r="D690" s="5">
        <f t="shared" si="31"/>
        <v>1.2498488086118975E-3</v>
      </c>
      <c r="E690" s="5">
        <f t="shared" si="32"/>
        <v>1.0012498488086119</v>
      </c>
      <c r="F690" s="4">
        <f>MIN(C690:$C$1077)/C690-1</f>
        <v>-0.12778046226946926</v>
      </c>
    </row>
    <row r="691" spans="1:6" x14ac:dyDescent="0.45">
      <c r="A691">
        <f t="shared" si="30"/>
        <v>678</v>
      </c>
      <c r="B691" s="1">
        <v>35711</v>
      </c>
      <c r="C691" s="2">
        <v>2469.1</v>
      </c>
      <c r="D691" s="5">
        <f t="shared" si="31"/>
        <v>-5.7582346782637517E-3</v>
      </c>
      <c r="E691" s="5">
        <f t="shared" si="32"/>
        <v>0.99424176532173625</v>
      </c>
      <c r="F691" s="4">
        <f>MIN(C691:$C$1077)/C691-1</f>
        <v>-0.12272892956947867</v>
      </c>
    </row>
    <row r="692" spans="1:6" x14ac:dyDescent="0.45">
      <c r="A692">
        <f t="shared" si="30"/>
        <v>679</v>
      </c>
      <c r="B692" s="1">
        <v>35712</v>
      </c>
      <c r="C692" s="2">
        <v>2451.5</v>
      </c>
      <c r="D692" s="5">
        <f t="shared" si="31"/>
        <v>-7.1281033574986941E-3</v>
      </c>
      <c r="E692" s="5">
        <f t="shared" si="32"/>
        <v>0.99287189664250131</v>
      </c>
      <c r="F692" s="4">
        <f>MIN(C692:$C$1077)/C692-1</f>
        <v>-0.11643075667958391</v>
      </c>
    </row>
    <row r="693" spans="1:6" x14ac:dyDescent="0.45">
      <c r="A693">
        <f t="shared" si="30"/>
        <v>680</v>
      </c>
      <c r="B693" s="1">
        <v>35713</v>
      </c>
      <c r="C693" s="2">
        <v>2455.9</v>
      </c>
      <c r="D693" s="5">
        <f t="shared" si="31"/>
        <v>1.7948194982664312E-3</v>
      </c>
      <c r="E693" s="5">
        <f t="shared" si="32"/>
        <v>1.0017948194982664</v>
      </c>
      <c r="F693" s="4">
        <f>MIN(C693:$C$1077)/C693-1</f>
        <v>-0.11801376277535724</v>
      </c>
    </row>
    <row r="694" spans="1:6" x14ac:dyDescent="0.45">
      <c r="A694">
        <f t="shared" si="30"/>
        <v>681</v>
      </c>
      <c r="B694" s="1">
        <v>35716</v>
      </c>
      <c r="C694" s="2">
        <v>2486.5</v>
      </c>
      <c r="D694" s="5">
        <f t="shared" si="31"/>
        <v>1.2459790708090779E-2</v>
      </c>
      <c r="E694" s="5">
        <f t="shared" si="32"/>
        <v>1.0124597907080908</v>
      </c>
      <c r="F694" s="4">
        <f>MIN(C694:$C$1077)/C694-1</f>
        <v>-0.12886788658757287</v>
      </c>
    </row>
    <row r="695" spans="1:6" x14ac:dyDescent="0.45">
      <c r="A695">
        <f t="shared" si="30"/>
        <v>682</v>
      </c>
      <c r="B695" s="1">
        <v>35717</v>
      </c>
      <c r="C695" s="2">
        <v>2488.5</v>
      </c>
      <c r="D695" s="5">
        <f t="shared" si="31"/>
        <v>8.0434345465518753E-4</v>
      </c>
      <c r="E695" s="5">
        <f t="shared" si="32"/>
        <v>1.0008043434546552</v>
      </c>
      <c r="F695" s="4">
        <f>MIN(C695:$C$1077)/C695-1</f>
        <v>-0.12956801285915198</v>
      </c>
    </row>
    <row r="696" spans="1:6" x14ac:dyDescent="0.45">
      <c r="A696">
        <f t="shared" si="30"/>
        <v>683</v>
      </c>
      <c r="B696" s="1">
        <v>35718</v>
      </c>
      <c r="C696" s="2">
        <v>2475.4</v>
      </c>
      <c r="D696" s="5">
        <f t="shared" si="31"/>
        <v>-5.2642153907975775E-3</v>
      </c>
      <c r="E696" s="5">
        <f t="shared" si="32"/>
        <v>0.99473578460920242</v>
      </c>
      <c r="F696" s="4">
        <f>MIN(C696:$C$1077)/C696-1</f>
        <v>-0.12496162236406239</v>
      </c>
    </row>
    <row r="697" spans="1:6" x14ac:dyDescent="0.45">
      <c r="A697">
        <f t="shared" si="30"/>
        <v>684</v>
      </c>
      <c r="B697" s="1">
        <v>35719</v>
      </c>
      <c r="C697" s="2">
        <v>2487.3000000000002</v>
      </c>
      <c r="D697" s="5">
        <f t="shared" si="31"/>
        <v>4.8073038700815474E-3</v>
      </c>
      <c r="E697" s="5">
        <f t="shared" si="32"/>
        <v>1.0048073038700815</v>
      </c>
      <c r="F697" s="4">
        <f>MIN(C697:$C$1077)/C697-1</f>
        <v>-0.12914807220681057</v>
      </c>
    </row>
    <row r="698" spans="1:6" x14ac:dyDescent="0.45">
      <c r="A698">
        <f t="shared" si="30"/>
        <v>685</v>
      </c>
      <c r="B698" s="1">
        <v>35720</v>
      </c>
      <c r="C698" s="2">
        <v>2480.1999999999998</v>
      </c>
      <c r="D698" s="5">
        <f t="shared" si="31"/>
        <v>-2.8545008643912073E-3</v>
      </c>
      <c r="E698" s="5">
        <f t="shared" si="32"/>
        <v>0.99714549913560879</v>
      </c>
      <c r="F698" s="4">
        <f>MIN(C698:$C$1077)/C698-1</f>
        <v>-0.12665510845899508</v>
      </c>
    </row>
    <row r="699" spans="1:6" x14ac:dyDescent="0.45">
      <c r="A699">
        <f t="shared" si="30"/>
        <v>686</v>
      </c>
      <c r="B699" s="1">
        <v>35723</v>
      </c>
      <c r="C699" s="2">
        <v>2454.5</v>
      </c>
      <c r="D699" s="5">
        <f t="shared" si="31"/>
        <v>-1.0362067575195422E-2</v>
      </c>
      <c r="E699" s="5">
        <f t="shared" si="32"/>
        <v>0.98963793242480458</v>
      </c>
      <c r="F699" s="4">
        <f>MIN(C699:$C$1077)/C699-1</f>
        <v>-0.11751069464249331</v>
      </c>
    </row>
    <row r="700" spans="1:6" x14ac:dyDescent="0.45">
      <c r="A700">
        <f t="shared" si="30"/>
        <v>687</v>
      </c>
      <c r="B700" s="1">
        <v>35724</v>
      </c>
      <c r="C700" s="2">
        <v>2460.98</v>
      </c>
      <c r="D700" s="5">
        <f t="shared" si="31"/>
        <v>2.6400488897941887E-3</v>
      </c>
      <c r="E700" s="5">
        <f t="shared" si="32"/>
        <v>1.0026400488897942</v>
      </c>
      <c r="F700" s="4">
        <f>MIN(C700:$C$1077)/C700-1</f>
        <v>-0.11983437492381077</v>
      </c>
    </row>
    <row r="701" spans="1:6" x14ac:dyDescent="0.45">
      <c r="A701">
        <f t="shared" si="30"/>
        <v>688</v>
      </c>
      <c r="B701" s="1">
        <v>35725</v>
      </c>
      <c r="C701" s="2">
        <v>2433.62</v>
      </c>
      <c r="D701" s="5">
        <f t="shared" si="31"/>
        <v>-1.1117522287869108E-2</v>
      </c>
      <c r="E701" s="5">
        <f t="shared" si="32"/>
        <v>0.98888247771213089</v>
      </c>
      <c r="F701" s="4">
        <f>MIN(C701:$C$1077)/C701-1</f>
        <v>-0.10993910306457033</v>
      </c>
    </row>
    <row r="702" spans="1:6" x14ac:dyDescent="0.45">
      <c r="A702">
        <f t="shared" si="30"/>
        <v>689</v>
      </c>
      <c r="B702" s="1">
        <v>35726</v>
      </c>
      <c r="C702" s="2">
        <v>2367.8000000000002</v>
      </c>
      <c r="D702" s="5">
        <f t="shared" si="31"/>
        <v>-2.7046128812222014E-2</v>
      </c>
      <c r="E702" s="5">
        <f t="shared" si="32"/>
        <v>0.97295387118777799</v>
      </c>
      <c r="F702" s="4">
        <f>MIN(C702:$C$1077)/C702-1</f>
        <v>-8.5197229495734383E-2</v>
      </c>
    </row>
    <row r="703" spans="1:6" x14ac:dyDescent="0.45">
      <c r="A703">
        <f t="shared" si="30"/>
        <v>690</v>
      </c>
      <c r="B703" s="1">
        <v>35727</v>
      </c>
      <c r="C703" s="2">
        <v>2361.3200000000002</v>
      </c>
      <c r="D703" s="5">
        <f t="shared" si="31"/>
        <v>-2.7367176281780647E-3</v>
      </c>
      <c r="E703" s="5">
        <f t="shared" si="32"/>
        <v>0.99726328237182194</v>
      </c>
      <c r="F703" s="4">
        <f>MIN(C703:$C$1077)/C703-1</f>
        <v>-8.2686802297020301E-2</v>
      </c>
    </row>
    <row r="704" spans="1:6" x14ac:dyDescent="0.45">
      <c r="A704">
        <f t="shared" si="30"/>
        <v>691</v>
      </c>
      <c r="B704" s="1">
        <v>35730</v>
      </c>
      <c r="C704" s="2">
        <v>2307.92</v>
      </c>
      <c r="D704" s="5">
        <f t="shared" si="31"/>
        <v>-2.2614469872783038E-2</v>
      </c>
      <c r="E704" s="5">
        <f t="shared" si="32"/>
        <v>0.97738553012721696</v>
      </c>
      <c r="F704" s="4">
        <f>MIN(C704:$C$1077)/C704-1</f>
        <v>-6.1462269056119734E-2</v>
      </c>
    </row>
    <row r="705" spans="1:6" x14ac:dyDescent="0.45">
      <c r="A705">
        <f t="shared" ref="A705:A768" si="33">A704+1</f>
        <v>692</v>
      </c>
      <c r="B705" s="1">
        <v>35731</v>
      </c>
      <c r="C705" s="2">
        <v>2248.9499999999998</v>
      </c>
      <c r="D705" s="5">
        <f t="shared" ref="D705:D768" si="34">C705/C704-1</f>
        <v>-2.5551145620298921E-2</v>
      </c>
      <c r="E705" s="5">
        <f t="shared" ref="E705:E768" si="35">D705+1</f>
        <v>0.97444885437970108</v>
      </c>
      <c r="F705" s="4">
        <f>MIN(C705:$C$1077)/C705-1</f>
        <v>-3.6852753507192082E-2</v>
      </c>
    </row>
    <row r="706" spans="1:6" x14ac:dyDescent="0.45">
      <c r="A706">
        <f t="shared" si="33"/>
        <v>693</v>
      </c>
      <c r="B706" s="1">
        <v>35733</v>
      </c>
      <c r="C706" s="2">
        <v>2277.3200000000002</v>
      </c>
      <c r="D706" s="5">
        <f t="shared" si="34"/>
        <v>1.2614775784254961E-2</v>
      </c>
      <c r="E706" s="5">
        <f t="shared" si="35"/>
        <v>1.012614775784255</v>
      </c>
      <c r="F706" s="4">
        <f>MIN(C706:$C$1077)/C706-1</f>
        <v>-4.8851281330686946E-2</v>
      </c>
    </row>
    <row r="707" spans="1:6" x14ac:dyDescent="0.45">
      <c r="A707">
        <f t="shared" si="33"/>
        <v>694</v>
      </c>
      <c r="B707" s="1">
        <v>35734</v>
      </c>
      <c r="C707" s="2">
        <v>2293.87</v>
      </c>
      <c r="D707" s="5">
        <f t="shared" si="34"/>
        <v>7.2673142114414446E-3</v>
      </c>
      <c r="E707" s="5">
        <f t="shared" si="35"/>
        <v>1.0072673142114414</v>
      </c>
      <c r="F707" s="4">
        <f>MIN(C707:$C$1077)/C707-1</f>
        <v>-5.5713706530884366E-2</v>
      </c>
    </row>
    <row r="708" spans="1:6" x14ac:dyDescent="0.45">
      <c r="A708">
        <f t="shared" si="33"/>
        <v>695</v>
      </c>
      <c r="B708" s="1">
        <v>35737</v>
      </c>
      <c r="C708" s="2">
        <v>2318.98</v>
      </c>
      <c r="D708" s="5">
        <f t="shared" si="34"/>
        <v>1.0946566283180914E-2</v>
      </c>
      <c r="E708" s="5">
        <f t="shared" si="35"/>
        <v>1.0109465662831809</v>
      </c>
      <c r="F708" s="4">
        <f>MIN(C708:$C$1077)/C708-1</f>
        <v>-6.5938472949313875E-2</v>
      </c>
    </row>
    <row r="709" spans="1:6" x14ac:dyDescent="0.45">
      <c r="A709">
        <f t="shared" si="33"/>
        <v>696</v>
      </c>
      <c r="B709" s="1">
        <v>35738</v>
      </c>
      <c r="C709" s="2">
        <v>2316.92</v>
      </c>
      <c r="D709" s="5">
        <f t="shared" si="34"/>
        <v>-8.883215896643426E-4</v>
      </c>
      <c r="E709" s="5">
        <f t="shared" si="35"/>
        <v>0.99911167841033566</v>
      </c>
      <c r="F709" s="4">
        <f>MIN(C709:$C$1077)/C709-1</f>
        <v>-6.5107988191219324E-2</v>
      </c>
    </row>
    <row r="710" spans="1:6" x14ac:dyDescent="0.45">
      <c r="A710">
        <f t="shared" si="33"/>
        <v>697</v>
      </c>
      <c r="B710" s="1">
        <v>35739</v>
      </c>
      <c r="C710" s="2">
        <v>2322.11</v>
      </c>
      <c r="D710" s="5">
        <f t="shared" si="34"/>
        <v>2.2400428154618623E-3</v>
      </c>
      <c r="E710" s="5">
        <f t="shared" si="35"/>
        <v>1.0022400428154619</v>
      </c>
      <c r="F710" s="4">
        <f>MIN(C710:$C$1077)/C710-1</f>
        <v>-6.7197505716783401E-2</v>
      </c>
    </row>
    <row r="711" spans="1:6" x14ac:dyDescent="0.45">
      <c r="A711">
        <f t="shared" si="33"/>
        <v>698</v>
      </c>
      <c r="B711" s="1">
        <v>35740</v>
      </c>
      <c r="C711" s="2">
        <v>2305.56</v>
      </c>
      <c r="D711" s="5">
        <f t="shared" si="34"/>
        <v>-7.127138679907552E-3</v>
      </c>
      <c r="E711" s="5">
        <f t="shared" si="35"/>
        <v>0.99287286132009245</v>
      </c>
      <c r="F711" s="4">
        <f>MIN(C711:$C$1077)/C711-1</f>
        <v>-6.050157011745505E-2</v>
      </c>
    </row>
    <row r="712" spans="1:6" x14ac:dyDescent="0.45">
      <c r="A712">
        <f t="shared" si="33"/>
        <v>699</v>
      </c>
      <c r="B712" s="1">
        <v>35741</v>
      </c>
      <c r="C712" s="2">
        <v>2265.46</v>
      </c>
      <c r="D712" s="5">
        <f t="shared" si="34"/>
        <v>-1.7392737556168547E-2</v>
      </c>
      <c r="E712" s="5">
        <f t="shared" si="35"/>
        <v>0.98260726244383145</v>
      </c>
      <c r="F712" s="4">
        <f>MIN(C712:$C$1077)/C712-1</f>
        <v>-4.3871884738640232E-2</v>
      </c>
    </row>
    <row r="713" spans="1:6" x14ac:dyDescent="0.45">
      <c r="A713">
        <f t="shared" si="33"/>
        <v>700</v>
      </c>
      <c r="B713" s="1">
        <v>35744</v>
      </c>
      <c r="C713" s="2">
        <v>2280.91</v>
      </c>
      <c r="D713" s="5">
        <f t="shared" si="34"/>
        <v>6.8198070149108059E-3</v>
      </c>
      <c r="E713" s="5">
        <f t="shared" si="35"/>
        <v>1.0068198070149108</v>
      </c>
      <c r="F713" s="4">
        <f>MIN(C713:$C$1077)/C713-1</f>
        <v>-5.0348325887474621E-2</v>
      </c>
    </row>
    <row r="714" spans="1:6" x14ac:dyDescent="0.45">
      <c r="A714">
        <f t="shared" si="33"/>
        <v>701</v>
      </c>
      <c r="B714" s="1">
        <v>35745</v>
      </c>
      <c r="C714" s="2">
        <v>2275.7399999999998</v>
      </c>
      <c r="D714" s="5">
        <f t="shared" si="34"/>
        <v>-2.2666391922522289E-3</v>
      </c>
      <c r="E714" s="5">
        <f t="shared" si="35"/>
        <v>0.99773336080774777</v>
      </c>
      <c r="F714" s="4">
        <f>MIN(C714:$C$1077)/C714-1</f>
        <v>-4.8190918118941384E-2</v>
      </c>
    </row>
    <row r="715" spans="1:6" x14ac:dyDescent="0.45">
      <c r="A715">
        <f t="shared" si="33"/>
        <v>702</v>
      </c>
      <c r="B715" s="1">
        <v>35746</v>
      </c>
      <c r="C715" s="2">
        <v>2243.58</v>
      </c>
      <c r="D715" s="5">
        <f t="shared" si="34"/>
        <v>-1.4131667062142417E-2</v>
      </c>
      <c r="E715" s="5">
        <f t="shared" si="35"/>
        <v>0.98586833293785758</v>
      </c>
      <c r="F715" s="4">
        <f>MIN(C715:$C$1077)/C715-1</f>
        <v>-3.4547464320416332E-2</v>
      </c>
    </row>
    <row r="716" spans="1:6" x14ac:dyDescent="0.45">
      <c r="A716">
        <f t="shared" si="33"/>
        <v>703</v>
      </c>
      <c r="B716" s="1">
        <v>35747</v>
      </c>
      <c r="C716" s="2">
        <v>2238.4299999999998</v>
      </c>
      <c r="D716" s="5">
        <f t="shared" si="34"/>
        <v>-2.2954385401903199E-3</v>
      </c>
      <c r="E716" s="5">
        <f t="shared" si="35"/>
        <v>0.99770456145980968</v>
      </c>
      <c r="F716" s="4">
        <f>MIN(C716:$C$1077)/C716-1</f>
        <v>-3.232622865133139E-2</v>
      </c>
    </row>
    <row r="717" spans="1:6" x14ac:dyDescent="0.45">
      <c r="A717">
        <f t="shared" si="33"/>
        <v>704</v>
      </c>
      <c r="B717" s="1">
        <v>35748</v>
      </c>
      <c r="C717" s="2">
        <v>2251.34</v>
      </c>
      <c r="D717" s="5">
        <f t="shared" si="34"/>
        <v>5.7674352112866423E-3</v>
      </c>
      <c r="E717" s="5">
        <f t="shared" si="35"/>
        <v>1.0057674352112866</v>
      </c>
      <c r="F717" s="4">
        <f>MIN(C717:$C$1077)/C717-1</f>
        <v>-3.7875220979505575E-2</v>
      </c>
    </row>
    <row r="718" spans="1:6" x14ac:dyDescent="0.45">
      <c r="A718">
        <f t="shared" si="33"/>
        <v>705</v>
      </c>
      <c r="B718" s="1">
        <v>35751</v>
      </c>
      <c r="C718" s="2">
        <v>2299.4299999999998</v>
      </c>
      <c r="D718" s="5">
        <f t="shared" si="34"/>
        <v>2.1360611902244697E-2</v>
      </c>
      <c r="E718" s="5">
        <f t="shared" si="35"/>
        <v>1.0213606119022447</v>
      </c>
      <c r="F718" s="4">
        <f>MIN(C718:$C$1077)/C718-1</f>
        <v>-5.7996981860721886E-2</v>
      </c>
    </row>
    <row r="719" spans="1:6" x14ac:dyDescent="0.45">
      <c r="A719">
        <f t="shared" si="33"/>
        <v>706</v>
      </c>
      <c r="B719" s="1">
        <v>35752</v>
      </c>
      <c r="C719" s="2">
        <v>2290.9899999999998</v>
      </c>
      <c r="D719" s="5">
        <f t="shared" si="34"/>
        <v>-3.670474856812378E-3</v>
      </c>
      <c r="E719" s="5">
        <f t="shared" si="35"/>
        <v>0.99632952514318762</v>
      </c>
      <c r="F719" s="4">
        <f>MIN(C719:$C$1077)/C719-1</f>
        <v>-5.4526645685926023E-2</v>
      </c>
    </row>
    <row r="720" spans="1:6" x14ac:dyDescent="0.45">
      <c r="A720">
        <f t="shared" si="33"/>
        <v>707</v>
      </c>
      <c r="B720" s="1">
        <v>35753</v>
      </c>
      <c r="C720" s="2">
        <v>2285.91</v>
      </c>
      <c r="D720" s="5">
        <f t="shared" si="34"/>
        <v>-2.2173820051593074E-3</v>
      </c>
      <c r="E720" s="5">
        <f t="shared" si="35"/>
        <v>0.99778261799484069</v>
      </c>
      <c r="F720" s="4">
        <f>MIN(C720:$C$1077)/C720-1</f>
        <v>-5.2425511065614883E-2</v>
      </c>
    </row>
    <row r="721" spans="1:6" x14ac:dyDescent="0.45">
      <c r="A721">
        <f t="shared" si="33"/>
        <v>708</v>
      </c>
      <c r="B721" s="1">
        <v>35754</v>
      </c>
      <c r="C721" s="2">
        <v>2314.73</v>
      </c>
      <c r="D721" s="5">
        <f t="shared" si="34"/>
        <v>1.2607670468216314E-2</v>
      </c>
      <c r="E721" s="5">
        <f t="shared" si="35"/>
        <v>1.0126076704682163</v>
      </c>
      <c r="F721" s="4">
        <f>MIN(C721:$C$1077)/C721-1</f>
        <v>-6.4223473148056098E-2</v>
      </c>
    </row>
    <row r="722" spans="1:6" x14ac:dyDescent="0.45">
      <c r="A722">
        <f t="shared" si="33"/>
        <v>709</v>
      </c>
      <c r="B722" s="1">
        <v>35755</v>
      </c>
      <c r="C722" s="2">
        <v>2344.62</v>
      </c>
      <c r="D722" s="5">
        <f t="shared" si="34"/>
        <v>1.29129531306027E-2</v>
      </c>
      <c r="E722" s="5">
        <f t="shared" si="35"/>
        <v>1.0129129531306027</v>
      </c>
      <c r="F722" s="4">
        <f>MIN(C722:$C$1077)/C722-1</f>
        <v>-7.6153065315488155E-2</v>
      </c>
    </row>
    <row r="723" spans="1:6" x14ac:dyDescent="0.45">
      <c r="A723">
        <f t="shared" si="33"/>
        <v>710</v>
      </c>
      <c r="B723" s="1">
        <v>35758</v>
      </c>
      <c r="C723" s="2">
        <v>2310.9899999999998</v>
      </c>
      <c r="D723" s="5">
        <f t="shared" si="34"/>
        <v>-1.4343475701819486E-2</v>
      </c>
      <c r="E723" s="5">
        <f t="shared" si="35"/>
        <v>0.98565652429818051</v>
      </c>
      <c r="F723" s="4">
        <f>MIN(C723:$C$1077)/C723-1</f>
        <v>-6.2709055426462101E-2</v>
      </c>
    </row>
    <row r="724" spans="1:6" x14ac:dyDescent="0.45">
      <c r="A724">
        <f t="shared" si="33"/>
        <v>711</v>
      </c>
      <c r="B724" s="1">
        <v>35759</v>
      </c>
      <c r="C724" s="2">
        <v>2296.88</v>
      </c>
      <c r="D724" s="5">
        <f t="shared" si="34"/>
        <v>-6.1056084189026194E-3</v>
      </c>
      <c r="E724" s="5">
        <f t="shared" si="35"/>
        <v>0.99389439158109738</v>
      </c>
      <c r="F724" s="4">
        <f>MIN(C724:$C$1077)/C724-1</f>
        <v>-5.6951168541673924E-2</v>
      </c>
    </row>
    <row r="725" spans="1:6" x14ac:dyDescent="0.45">
      <c r="A725">
        <f t="shared" si="33"/>
        <v>712</v>
      </c>
      <c r="B725" s="1">
        <v>35760</v>
      </c>
      <c r="C725" s="2">
        <v>2308.9</v>
      </c>
      <c r="D725" s="5">
        <f t="shared" si="34"/>
        <v>5.2331858869423264E-3</v>
      </c>
      <c r="E725" s="5">
        <f t="shared" si="35"/>
        <v>1.0052331858869423</v>
      </c>
      <c r="F725" s="4">
        <f>MIN(C725:$C$1077)/C725-1</f>
        <v>-6.1860626272250863E-2</v>
      </c>
    </row>
    <row r="726" spans="1:6" x14ac:dyDescent="0.45">
      <c r="A726">
        <f t="shared" si="33"/>
        <v>713</v>
      </c>
      <c r="B726" s="1">
        <v>35761</v>
      </c>
      <c r="C726" s="2">
        <v>2308.9699999999998</v>
      </c>
      <c r="D726" s="5">
        <f t="shared" si="34"/>
        <v>3.031746719206474E-5</v>
      </c>
      <c r="E726" s="5">
        <f t="shared" si="35"/>
        <v>1.0000303174671921</v>
      </c>
      <c r="F726" s="4">
        <f>MIN(C726:$C$1077)/C726-1</f>
        <v>-6.1889067419671817E-2</v>
      </c>
    </row>
    <row r="727" spans="1:6" x14ac:dyDescent="0.45">
      <c r="A727">
        <f t="shared" si="33"/>
        <v>714</v>
      </c>
      <c r="B727" s="1">
        <v>35762</v>
      </c>
      <c r="C727" s="2">
        <v>2288.64</v>
      </c>
      <c r="D727" s="5">
        <f t="shared" si="34"/>
        <v>-8.8047917469693537E-3</v>
      </c>
      <c r="E727" s="5">
        <f t="shared" si="35"/>
        <v>0.99119520825303065</v>
      </c>
      <c r="F727" s="4">
        <f>MIN(C727:$C$1077)/C727-1</f>
        <v>-5.3555823545861192E-2</v>
      </c>
    </row>
    <row r="728" spans="1:6" x14ac:dyDescent="0.45">
      <c r="A728">
        <f t="shared" si="33"/>
        <v>715</v>
      </c>
      <c r="B728" s="1">
        <v>35765</v>
      </c>
      <c r="C728" s="2">
        <v>2320.7600000000002</v>
      </c>
      <c r="D728" s="5">
        <f t="shared" si="34"/>
        <v>1.4034535794183567E-2</v>
      </c>
      <c r="E728" s="5">
        <f t="shared" si="35"/>
        <v>1.0140345357941836</v>
      </c>
      <c r="F728" s="4">
        <f>MIN(C728:$C$1077)/C728-1</f>
        <v>-6.6654888915700039E-2</v>
      </c>
    </row>
    <row r="729" spans="1:6" x14ac:dyDescent="0.45">
      <c r="A729">
        <f t="shared" si="33"/>
        <v>716</v>
      </c>
      <c r="B729" s="1">
        <v>35766</v>
      </c>
      <c r="C729" s="2">
        <v>2341.6799999999998</v>
      </c>
      <c r="D729" s="5">
        <f t="shared" si="34"/>
        <v>9.0142884227579767E-3</v>
      </c>
      <c r="E729" s="5">
        <f t="shared" si="35"/>
        <v>1.009014288422758</v>
      </c>
      <c r="F729" s="4">
        <f>MIN(C729:$C$1077)/C729-1</f>
        <v>-7.4993167298691432E-2</v>
      </c>
    </row>
    <row r="730" spans="1:6" x14ac:dyDescent="0.45">
      <c r="A730">
        <f t="shared" si="33"/>
        <v>717</v>
      </c>
      <c r="B730" s="1">
        <v>35767</v>
      </c>
      <c r="C730" s="2">
        <v>2341.65</v>
      </c>
      <c r="D730" s="5">
        <f t="shared" si="34"/>
        <v>-1.2811314953231623E-5</v>
      </c>
      <c r="E730" s="5">
        <f t="shared" si="35"/>
        <v>0.99998718868504677</v>
      </c>
      <c r="F730" s="4">
        <f>MIN(C730:$C$1077)/C730-1</f>
        <v>-7.4981316593000669E-2</v>
      </c>
    </row>
    <row r="731" spans="1:6" x14ac:dyDescent="0.45">
      <c r="A731">
        <f t="shared" si="33"/>
        <v>718</v>
      </c>
      <c r="B731" s="1">
        <v>35768</v>
      </c>
      <c r="C731" s="2">
        <v>2385.0500000000002</v>
      </c>
      <c r="D731" s="5">
        <f t="shared" si="34"/>
        <v>1.8533939743343497E-2</v>
      </c>
      <c r="E731" s="5">
        <f t="shared" si="35"/>
        <v>1.0185339397433435</v>
      </c>
      <c r="F731" s="4">
        <f>MIN(C731:$C$1077)/C731-1</f>
        <v>-9.1813588813651759E-2</v>
      </c>
    </row>
    <row r="732" spans="1:6" x14ac:dyDescent="0.45">
      <c r="A732">
        <f t="shared" si="33"/>
        <v>719</v>
      </c>
      <c r="B732" s="1">
        <v>35769</v>
      </c>
      <c r="C732" s="2">
        <v>2409.33</v>
      </c>
      <c r="D732" s="5">
        <f t="shared" si="34"/>
        <v>1.0180080082178522E-2</v>
      </c>
      <c r="E732" s="5">
        <f t="shared" si="35"/>
        <v>1.0101800800821785</v>
      </c>
      <c r="F732" s="4">
        <f>MIN(C732:$C$1077)/C732-1</f>
        <v>-0.10096582867436166</v>
      </c>
    </row>
    <row r="733" spans="1:6" x14ac:dyDescent="0.45">
      <c r="A733">
        <f t="shared" si="33"/>
        <v>720</v>
      </c>
      <c r="B733" s="1">
        <v>35772</v>
      </c>
      <c r="C733" s="2">
        <v>2428.34</v>
      </c>
      <c r="D733" s="5">
        <f t="shared" si="34"/>
        <v>7.8901603350309824E-3</v>
      </c>
      <c r="E733" s="5">
        <f t="shared" si="35"/>
        <v>1.007890160335031</v>
      </c>
      <c r="F733" s="4">
        <f>MIN(C733:$C$1077)/C733-1</f>
        <v>-0.10800382154064092</v>
      </c>
    </row>
    <row r="734" spans="1:6" x14ac:dyDescent="0.45">
      <c r="A734">
        <f t="shared" si="33"/>
        <v>721</v>
      </c>
      <c r="B734" s="1">
        <v>35773</v>
      </c>
      <c r="C734" s="2">
        <v>2424.81</v>
      </c>
      <c r="D734" s="5">
        <f t="shared" si="34"/>
        <v>-1.4536679377682438E-3</v>
      </c>
      <c r="E734" s="5">
        <f t="shared" si="35"/>
        <v>0.99854633206223176</v>
      </c>
      <c r="F734" s="4">
        <f>MIN(C734:$C$1077)/C734-1</f>
        <v>-0.10670526762921617</v>
      </c>
    </row>
    <row r="735" spans="1:6" x14ac:dyDescent="0.45">
      <c r="A735">
        <f t="shared" si="33"/>
        <v>722</v>
      </c>
      <c r="B735" s="1">
        <v>35774</v>
      </c>
      <c r="C735" s="2">
        <v>2407.16</v>
      </c>
      <c r="D735" s="5">
        <f t="shared" si="34"/>
        <v>-7.2789208226624602E-3</v>
      </c>
      <c r="E735" s="5">
        <f t="shared" si="35"/>
        <v>0.99272107917733754</v>
      </c>
      <c r="F735" s="4">
        <f>MIN(C735:$C$1077)/C735-1</f>
        <v>-0.10015536981338991</v>
      </c>
    </row>
    <row r="736" spans="1:6" x14ac:dyDescent="0.45">
      <c r="A736">
        <f t="shared" si="33"/>
        <v>723</v>
      </c>
      <c r="B736" s="1">
        <v>35775</v>
      </c>
      <c r="C736" s="2">
        <v>2371.64</v>
      </c>
      <c r="D736" s="5">
        <f t="shared" si="34"/>
        <v>-1.4755977998969771E-2</v>
      </c>
      <c r="E736" s="5">
        <f t="shared" si="35"/>
        <v>0.98524402200103023</v>
      </c>
      <c r="F736" s="4">
        <f>MIN(C736:$C$1077)/C736-1</f>
        <v>-8.6678416623096166E-2</v>
      </c>
    </row>
    <row r="737" spans="1:6" x14ac:dyDescent="0.45">
      <c r="A737">
        <f t="shared" si="33"/>
        <v>724</v>
      </c>
      <c r="B737" s="1">
        <v>35776</v>
      </c>
      <c r="C737" s="2">
        <v>2375.46</v>
      </c>
      <c r="D737" s="5">
        <f t="shared" si="34"/>
        <v>1.6106997689362412E-3</v>
      </c>
      <c r="E737" s="5">
        <f t="shared" si="35"/>
        <v>1.0016106997689362</v>
      </c>
      <c r="F737" s="4">
        <f>MIN(C737:$C$1077)/C737-1</f>
        <v>-8.8147137817517374E-2</v>
      </c>
    </row>
    <row r="738" spans="1:6" x14ac:dyDescent="0.45">
      <c r="A738">
        <f t="shared" si="33"/>
        <v>725</v>
      </c>
      <c r="B738" s="1">
        <v>35779</v>
      </c>
      <c r="C738" s="2">
        <v>2403.11</v>
      </c>
      <c r="D738" s="5">
        <f t="shared" si="34"/>
        <v>1.1639850807843466E-2</v>
      </c>
      <c r="E738" s="5">
        <f t="shared" si="35"/>
        <v>1.0116398508078435</v>
      </c>
      <c r="F738" s="4">
        <f>MIN(C738:$C$1077)/C738-1</f>
        <v>-9.8638847160554377E-2</v>
      </c>
    </row>
    <row r="739" spans="1:6" x14ac:dyDescent="0.45">
      <c r="A739">
        <f t="shared" si="33"/>
        <v>726</v>
      </c>
      <c r="B739" s="1">
        <v>35780</v>
      </c>
      <c r="C739" s="2">
        <v>2431.52</v>
      </c>
      <c r="D739" s="5">
        <f t="shared" si="34"/>
        <v>1.1822180424533091E-2</v>
      </c>
      <c r="E739" s="5">
        <f t="shared" si="35"/>
        <v>1.0118221804245331</v>
      </c>
      <c r="F739" s="4">
        <f>MIN(C739:$C$1077)/C739-1</f>
        <v>-0.10917039547279062</v>
      </c>
    </row>
    <row r="740" spans="1:6" x14ac:dyDescent="0.45">
      <c r="A740">
        <f t="shared" si="33"/>
        <v>727</v>
      </c>
      <c r="B740" s="1">
        <v>35781</v>
      </c>
      <c r="C740" s="2">
        <v>2427.06</v>
      </c>
      <c r="D740" s="5">
        <f t="shared" si="34"/>
        <v>-1.8342436007107166E-3</v>
      </c>
      <c r="E740" s="5">
        <f t="shared" si="35"/>
        <v>0.99816575639928928</v>
      </c>
      <c r="F740" s="4">
        <f>MIN(C740:$C$1077)/C740-1</f>
        <v>-0.10753339431246023</v>
      </c>
    </row>
    <row r="741" spans="1:6" x14ac:dyDescent="0.45">
      <c r="A741">
        <f t="shared" si="33"/>
        <v>728</v>
      </c>
      <c r="B741" s="1">
        <v>35782</v>
      </c>
      <c r="C741" s="2">
        <v>2417.2800000000002</v>
      </c>
      <c r="D741" s="5">
        <f t="shared" si="34"/>
        <v>-4.0295666361770399E-3</v>
      </c>
      <c r="E741" s="5">
        <f t="shared" si="35"/>
        <v>0.99597043336382296</v>
      </c>
      <c r="F741" s="4">
        <f>MIN(C741:$C$1077)/C741-1</f>
        <v>-0.10392259068043419</v>
      </c>
    </row>
    <row r="742" spans="1:6" x14ac:dyDescent="0.45">
      <c r="A742">
        <f t="shared" si="33"/>
        <v>729</v>
      </c>
      <c r="B742" s="1">
        <v>35783</v>
      </c>
      <c r="C742" s="2">
        <v>2361.2800000000002</v>
      </c>
      <c r="D742" s="5">
        <f t="shared" si="34"/>
        <v>-2.3166534286470752E-2</v>
      </c>
      <c r="E742" s="5">
        <f t="shared" si="35"/>
        <v>0.97683346571352925</v>
      </c>
      <c r="F742" s="4">
        <f>MIN(C742:$C$1077)/C742-1</f>
        <v>-8.2671263043772925E-2</v>
      </c>
    </row>
    <row r="743" spans="1:6" x14ac:dyDescent="0.45">
      <c r="A743">
        <f t="shared" si="33"/>
        <v>730</v>
      </c>
      <c r="B743" s="1">
        <v>35786</v>
      </c>
      <c r="C743" s="2">
        <v>2360.1</v>
      </c>
      <c r="D743" s="5">
        <f t="shared" si="34"/>
        <v>-4.9972896056393878E-4</v>
      </c>
      <c r="E743" s="5">
        <f t="shared" si="35"/>
        <v>0.99950027103943606</v>
      </c>
      <c r="F743" s="4">
        <f>MIN(C743:$C$1077)/C743-1</f>
        <v>-8.2212618109402058E-2</v>
      </c>
    </row>
    <row r="744" spans="1:6" x14ac:dyDescent="0.45">
      <c r="A744">
        <f t="shared" si="33"/>
        <v>731</v>
      </c>
      <c r="B744" s="1">
        <v>35787</v>
      </c>
      <c r="C744" s="2">
        <v>2371.69</v>
      </c>
      <c r="D744" s="5">
        <f t="shared" si="34"/>
        <v>4.9108088640312797E-3</v>
      </c>
      <c r="E744" s="5">
        <f t="shared" si="35"/>
        <v>1.0049108088640313</v>
      </c>
      <c r="F744" s="4">
        <f>MIN(C744:$C$1077)/C744-1</f>
        <v>-8.6697671280816624E-2</v>
      </c>
    </row>
    <row r="745" spans="1:6" x14ac:dyDescent="0.45">
      <c r="A745">
        <f t="shared" si="33"/>
        <v>732</v>
      </c>
      <c r="B745" s="1">
        <v>35788</v>
      </c>
      <c r="C745" s="2">
        <v>2358.0700000000002</v>
      </c>
      <c r="D745" s="5">
        <f t="shared" si="34"/>
        <v>-5.7427404087380118E-3</v>
      </c>
      <c r="E745" s="5">
        <f t="shared" si="35"/>
        <v>0.99425725959126199</v>
      </c>
      <c r="F745" s="4">
        <f>MIN(C745:$C$1077)/C745-1</f>
        <v>-8.1422519263635085E-2</v>
      </c>
    </row>
    <row r="746" spans="1:6" x14ac:dyDescent="0.45">
      <c r="A746">
        <f t="shared" si="33"/>
        <v>733</v>
      </c>
      <c r="B746" s="1">
        <v>35793</v>
      </c>
      <c r="C746" s="2">
        <v>2396.7399999999998</v>
      </c>
      <c r="D746" s="5">
        <f t="shared" si="34"/>
        <v>1.6399004270441386E-2</v>
      </c>
      <c r="E746" s="5">
        <f t="shared" si="35"/>
        <v>1.0163990042704414</v>
      </c>
      <c r="F746" s="4">
        <f>MIN(C746:$C$1077)/C746-1</f>
        <v>-9.6243230387943468E-2</v>
      </c>
    </row>
    <row r="747" spans="1:6" x14ac:dyDescent="0.45">
      <c r="A747">
        <f t="shared" si="33"/>
        <v>734</v>
      </c>
      <c r="B747" s="1">
        <v>35794</v>
      </c>
      <c r="C747" s="2">
        <v>2407.7399999999998</v>
      </c>
      <c r="D747" s="5">
        <f t="shared" si="34"/>
        <v>4.58956749584849E-3</v>
      </c>
      <c r="E747" s="5">
        <f t="shared" si="35"/>
        <v>1.0045895674958485</v>
      </c>
      <c r="F747" s="4">
        <f>MIN(C747:$C$1077)/C747-1</f>
        <v>-0.10037213320375105</v>
      </c>
    </row>
    <row r="748" spans="1:6" x14ac:dyDescent="0.45">
      <c r="A748">
        <f t="shared" si="33"/>
        <v>735</v>
      </c>
      <c r="B748" s="1">
        <v>35795</v>
      </c>
      <c r="C748" s="2">
        <v>2411</v>
      </c>
      <c r="D748" s="5">
        <f t="shared" si="34"/>
        <v>1.3539667904343133E-3</v>
      </c>
      <c r="E748" s="5">
        <f t="shared" si="35"/>
        <v>1.0013539667904343</v>
      </c>
      <c r="F748" s="4">
        <f>MIN(C748:$C$1077)/C748-1</f>
        <v>-0.10158855246785559</v>
      </c>
    </row>
    <row r="749" spans="1:6" x14ac:dyDescent="0.45">
      <c r="A749">
        <f t="shared" si="33"/>
        <v>736</v>
      </c>
      <c r="B749" s="1">
        <v>35797</v>
      </c>
      <c r="C749" s="2">
        <v>2433.96</v>
      </c>
      <c r="D749" s="5">
        <f t="shared" si="34"/>
        <v>9.5230194939859292E-3</v>
      </c>
      <c r="E749" s="5">
        <f t="shared" si="35"/>
        <v>1.0095230194939859</v>
      </c>
      <c r="F749" s="4">
        <f>MIN(C749:$C$1077)/C749-1</f>
        <v>-0.11006343571792465</v>
      </c>
    </row>
    <row r="750" spans="1:6" x14ac:dyDescent="0.45">
      <c r="A750">
        <f t="shared" si="33"/>
        <v>737</v>
      </c>
      <c r="B750" s="1">
        <v>35800</v>
      </c>
      <c r="C750" s="2">
        <v>2460.9</v>
      </c>
      <c r="D750" s="5">
        <f t="shared" si="34"/>
        <v>1.1068382389192832E-2</v>
      </c>
      <c r="E750" s="5">
        <f t="shared" si="35"/>
        <v>1.0110683823891928</v>
      </c>
      <c r="F750" s="4">
        <f>MIN(C750:$C$1077)/C750-1</f>
        <v>-0.11980576211954974</v>
      </c>
    </row>
    <row r="751" spans="1:6" x14ac:dyDescent="0.45">
      <c r="A751">
        <f t="shared" si="33"/>
        <v>738</v>
      </c>
      <c r="B751" s="1">
        <v>35801</v>
      </c>
      <c r="C751" s="2">
        <v>2464.7399999999998</v>
      </c>
      <c r="D751" s="5">
        <f t="shared" si="34"/>
        <v>1.5604047299766499E-3</v>
      </c>
      <c r="E751" s="5">
        <f t="shared" si="35"/>
        <v>1.0015604047299766</v>
      </c>
      <c r="F751" s="4">
        <f>MIN(C751:$C$1077)/C751-1</f>
        <v>-0.12117708155829809</v>
      </c>
    </row>
    <row r="752" spans="1:6" x14ac:dyDescent="0.45">
      <c r="A752">
        <f t="shared" si="33"/>
        <v>739</v>
      </c>
      <c r="B752" s="1">
        <v>35802</v>
      </c>
      <c r="C752" s="2">
        <v>2451.46</v>
      </c>
      <c r="D752" s="5">
        <f t="shared" si="34"/>
        <v>-5.3879922425893456E-3</v>
      </c>
      <c r="E752" s="5">
        <f t="shared" si="35"/>
        <v>0.99461200775741065</v>
      </c>
      <c r="F752" s="4">
        <f>MIN(C752:$C$1077)/C752-1</f>
        <v>-0.11641633965065712</v>
      </c>
    </row>
    <row r="753" spans="1:6" x14ac:dyDescent="0.45">
      <c r="A753">
        <f t="shared" si="33"/>
        <v>740</v>
      </c>
      <c r="B753" s="1">
        <v>35803</v>
      </c>
      <c r="C753" s="2">
        <v>2457.54</v>
      </c>
      <c r="D753" s="5">
        <f t="shared" si="34"/>
        <v>2.4801546833315147E-3</v>
      </c>
      <c r="E753" s="5">
        <f t="shared" si="35"/>
        <v>1.0024801546833315</v>
      </c>
      <c r="F753" s="4">
        <f>MIN(C753:$C$1077)/C753-1</f>
        <v>-0.11860234217957788</v>
      </c>
    </row>
    <row r="754" spans="1:6" x14ac:dyDescent="0.45">
      <c r="A754">
        <f t="shared" si="33"/>
        <v>741</v>
      </c>
      <c r="B754" s="1">
        <v>35804</v>
      </c>
      <c r="C754" s="2">
        <v>2421.15</v>
      </c>
      <c r="D754" s="5">
        <f t="shared" si="34"/>
        <v>-1.4807490417246494E-2</v>
      </c>
      <c r="E754" s="5">
        <f t="shared" si="35"/>
        <v>0.98519250958275351</v>
      </c>
      <c r="F754" s="4">
        <f>MIN(C754:$C$1077)/C754-1</f>
        <v>-0.10535489333581149</v>
      </c>
    </row>
    <row r="755" spans="1:6" x14ac:dyDescent="0.45">
      <c r="A755">
        <f t="shared" si="33"/>
        <v>742</v>
      </c>
      <c r="B755" s="1">
        <v>35807</v>
      </c>
      <c r="C755" s="2">
        <v>2389.3200000000002</v>
      </c>
      <c r="D755" s="5">
        <f t="shared" si="34"/>
        <v>-1.3146645189269557E-2</v>
      </c>
      <c r="E755" s="5">
        <f t="shared" si="35"/>
        <v>0.98685335481073044</v>
      </c>
      <c r="F755" s="4">
        <f>MIN(C755:$C$1077)/C755-1</f>
        <v>-9.3436626320459348E-2</v>
      </c>
    </row>
    <row r="756" spans="1:6" x14ac:dyDescent="0.45">
      <c r="A756">
        <f t="shared" si="33"/>
        <v>743</v>
      </c>
      <c r="B756" s="1">
        <v>35808</v>
      </c>
      <c r="C756" s="2">
        <v>2396.94</v>
      </c>
      <c r="D756" s="5">
        <f t="shared" si="34"/>
        <v>3.1891919039725991E-3</v>
      </c>
      <c r="E756" s="5">
        <f t="shared" si="35"/>
        <v>1.0031891919039726</v>
      </c>
      <c r="F756" s="4">
        <f>MIN(C756:$C$1077)/C756-1</f>
        <v>-9.6318639598821809E-2</v>
      </c>
    </row>
    <row r="757" spans="1:6" x14ac:dyDescent="0.45">
      <c r="A757">
        <f t="shared" si="33"/>
        <v>744</v>
      </c>
      <c r="B757" s="1">
        <v>35809</v>
      </c>
      <c r="C757" s="2">
        <v>2406.42</v>
      </c>
      <c r="D757" s="5">
        <f t="shared" si="34"/>
        <v>3.9550426794161542E-3</v>
      </c>
      <c r="E757" s="5">
        <f t="shared" si="35"/>
        <v>1.0039550426794162</v>
      </c>
      <c r="F757" s="4">
        <f>MIN(C757:$C$1077)/C757-1</f>
        <v>-9.9878657923388237E-2</v>
      </c>
    </row>
    <row r="758" spans="1:6" x14ac:dyDescent="0.45">
      <c r="A758">
        <f t="shared" si="33"/>
        <v>745</v>
      </c>
      <c r="B758" s="1">
        <v>35810</v>
      </c>
      <c r="C758" s="2">
        <v>2426.8000000000002</v>
      </c>
      <c r="D758" s="5">
        <f t="shared" si="34"/>
        <v>8.4690120594077545E-3</v>
      </c>
      <c r="E758" s="5">
        <f t="shared" si="35"/>
        <v>1.0084690120594078</v>
      </c>
      <c r="F758" s="4">
        <f>MIN(C758:$C$1077)/C758-1</f>
        <v>-0.10743777814405797</v>
      </c>
    </row>
    <row r="759" spans="1:6" x14ac:dyDescent="0.45">
      <c r="A759">
        <f t="shared" si="33"/>
        <v>746</v>
      </c>
      <c r="B759" s="1">
        <v>35811</v>
      </c>
      <c r="C759" s="2">
        <v>2461.58</v>
      </c>
      <c r="D759" s="5">
        <f t="shared" si="34"/>
        <v>1.4331630130212547E-2</v>
      </c>
      <c r="E759" s="5">
        <f t="shared" si="35"/>
        <v>1.0143316301302125</v>
      </c>
      <c r="F759" s="4">
        <f>MIN(C759:$C$1077)/C759-1</f>
        <v>-0.1200489116746154</v>
      </c>
    </row>
    <row r="760" spans="1:6" x14ac:dyDescent="0.45">
      <c r="A760">
        <f t="shared" si="33"/>
        <v>747</v>
      </c>
      <c r="B760" s="1">
        <v>35814</v>
      </c>
      <c r="C760" s="2">
        <v>2467.54</v>
      </c>
      <c r="D760" s="5">
        <f t="shared" si="34"/>
        <v>2.4212091420956483E-3</v>
      </c>
      <c r="E760" s="5">
        <f t="shared" si="35"/>
        <v>1.0024212091420956</v>
      </c>
      <c r="F760" s="4">
        <f>MIN(C760:$C$1077)/C760-1</f>
        <v>-0.12217431125736555</v>
      </c>
    </row>
    <row r="761" spans="1:6" x14ac:dyDescent="0.45">
      <c r="A761">
        <f t="shared" si="33"/>
        <v>748</v>
      </c>
      <c r="B761" s="1">
        <v>35815</v>
      </c>
      <c r="C761" s="2">
        <v>2468.11</v>
      </c>
      <c r="D761" s="5">
        <f t="shared" si="34"/>
        <v>2.3099929484438064E-4</v>
      </c>
      <c r="E761" s="5">
        <f t="shared" si="35"/>
        <v>1.0002309992948444</v>
      </c>
      <c r="F761" s="4">
        <f>MIN(C761:$C$1077)/C761-1</f>
        <v>-0.12237704154190854</v>
      </c>
    </row>
    <row r="762" spans="1:6" x14ac:dyDescent="0.45">
      <c r="A762">
        <f t="shared" si="33"/>
        <v>749</v>
      </c>
      <c r="B762" s="1">
        <v>35816</v>
      </c>
      <c r="C762" s="2">
        <v>2466.56</v>
      </c>
      <c r="D762" s="5">
        <f t="shared" si="34"/>
        <v>-6.2801090713149321E-4</v>
      </c>
      <c r="E762" s="5">
        <f t="shared" si="35"/>
        <v>0.99937198909286851</v>
      </c>
      <c r="F762" s="4">
        <f>MIN(C762:$C$1077)/C762-1</f>
        <v>-0.12182553840166055</v>
      </c>
    </row>
    <row r="763" spans="1:6" x14ac:dyDescent="0.45">
      <c r="A763">
        <f t="shared" si="33"/>
        <v>750</v>
      </c>
      <c r="B763" s="1">
        <v>35817</v>
      </c>
      <c r="C763" s="2">
        <v>2458.25</v>
      </c>
      <c r="D763" s="5">
        <f t="shared" si="34"/>
        <v>-3.3690646081993014E-3</v>
      </c>
      <c r="E763" s="5">
        <f t="shared" si="35"/>
        <v>0.9966309353918007</v>
      </c>
      <c r="F763" s="4">
        <f>MIN(C763:$C$1077)/C763-1</f>
        <v>-0.11885691040374247</v>
      </c>
    </row>
    <row r="764" spans="1:6" x14ac:dyDescent="0.45">
      <c r="A764">
        <f t="shared" si="33"/>
        <v>751</v>
      </c>
      <c r="B764" s="1">
        <v>35818</v>
      </c>
      <c r="C764" s="2">
        <v>2432.02</v>
      </c>
      <c r="D764" s="5">
        <f t="shared" si="34"/>
        <v>-1.0670192209905394E-2</v>
      </c>
      <c r="E764" s="5">
        <f t="shared" si="35"/>
        <v>0.98932980779009461</v>
      </c>
      <c r="F764" s="4">
        <f>MIN(C764:$C$1077)/C764-1</f>
        <v>-0.10935354150048104</v>
      </c>
    </row>
    <row r="765" spans="1:6" x14ac:dyDescent="0.45">
      <c r="A765">
        <f t="shared" si="33"/>
        <v>752</v>
      </c>
      <c r="B765" s="1">
        <v>35821</v>
      </c>
      <c r="C765" s="2">
        <v>2451</v>
      </c>
      <c r="D765" s="5">
        <f t="shared" si="34"/>
        <v>7.8042121364134687E-3</v>
      </c>
      <c r="E765" s="5">
        <f t="shared" si="35"/>
        <v>1.0078042121364135</v>
      </c>
      <c r="F765" s="4">
        <f>MIN(C765:$C$1077)/C765-1</f>
        <v>-0.11625050999592001</v>
      </c>
    </row>
    <row r="766" spans="1:6" x14ac:dyDescent="0.45">
      <c r="A766">
        <f t="shared" si="33"/>
        <v>753</v>
      </c>
      <c r="B766" s="1">
        <v>35822</v>
      </c>
      <c r="C766" s="2">
        <v>2482.06</v>
      </c>
      <c r="D766" s="5">
        <f t="shared" si="34"/>
        <v>1.2672378620971037E-2</v>
      </c>
      <c r="E766" s="5">
        <f t="shared" si="35"/>
        <v>1.012672378620971</v>
      </c>
      <c r="F766" s="4">
        <f>MIN(C766:$C$1077)/C766-1</f>
        <v>-0.12730957349943184</v>
      </c>
    </row>
    <row r="767" spans="1:6" x14ac:dyDescent="0.45">
      <c r="A767">
        <f t="shared" si="33"/>
        <v>754</v>
      </c>
      <c r="B767" s="1">
        <v>35823</v>
      </c>
      <c r="C767" s="2">
        <v>2501.5100000000002</v>
      </c>
      <c r="D767" s="5">
        <f t="shared" si="34"/>
        <v>7.8362328066203801E-3</v>
      </c>
      <c r="E767" s="5">
        <f t="shared" si="35"/>
        <v>1.0078362328066204</v>
      </c>
      <c r="F767" s="4">
        <f>MIN(C767:$C$1077)/C767-1</f>
        <v>-0.13409500661600393</v>
      </c>
    </row>
    <row r="768" spans="1:6" x14ac:dyDescent="0.45">
      <c r="A768">
        <f t="shared" si="33"/>
        <v>755</v>
      </c>
      <c r="B768" s="1">
        <v>35824</v>
      </c>
      <c r="C768" s="2">
        <v>2521.4499999999998</v>
      </c>
      <c r="D768" s="5">
        <f t="shared" si="34"/>
        <v>7.9711854040158681E-3</v>
      </c>
      <c r="E768" s="5">
        <f t="shared" si="35"/>
        <v>1.0079711854040159</v>
      </c>
      <c r="F768" s="4">
        <f>MIN(C768:$C$1077)/C768-1</f>
        <v>-0.14094271153502935</v>
      </c>
    </row>
    <row r="769" spans="1:6" x14ac:dyDescent="0.45">
      <c r="A769">
        <f t="shared" ref="A769:A832" si="36">A768+1</f>
        <v>756</v>
      </c>
      <c r="B769" s="1">
        <v>35825</v>
      </c>
      <c r="C769" s="2">
        <v>2536.6799999999998</v>
      </c>
      <c r="D769" s="5">
        <f t="shared" ref="D769:D832" si="37">C769/C768-1</f>
        <v>6.0401752959606814E-3</v>
      </c>
      <c r="E769" s="5">
        <f t="shared" ref="E769:E832" si="38">D769+1</f>
        <v>1.0060401752959607</v>
      </c>
      <c r="F769" s="4">
        <f>MIN(C769:$C$1077)/C769-1</f>
        <v>-0.146100414715297</v>
      </c>
    </row>
    <row r="770" spans="1:6" x14ac:dyDescent="0.45">
      <c r="A770">
        <f t="shared" si="36"/>
        <v>757</v>
      </c>
      <c r="B770" s="1">
        <v>35828</v>
      </c>
      <c r="C770" s="2">
        <v>2589.06</v>
      </c>
      <c r="D770" s="5">
        <f t="shared" si="37"/>
        <v>2.064903732437684E-2</v>
      </c>
      <c r="E770" s="5">
        <f t="shared" si="38"/>
        <v>1.0206490373243768</v>
      </c>
      <c r="F770" s="4">
        <f>MIN(C770:$C$1077)/C770-1</f>
        <v>-0.16337589704371458</v>
      </c>
    </row>
    <row r="771" spans="1:6" x14ac:dyDescent="0.45">
      <c r="A771">
        <f t="shared" si="36"/>
        <v>758</v>
      </c>
      <c r="B771" s="1">
        <v>35829</v>
      </c>
      <c r="C771" s="2">
        <v>2597.58</v>
      </c>
      <c r="D771" s="5">
        <f t="shared" si="37"/>
        <v>3.29076962295205E-3</v>
      </c>
      <c r="E771" s="5">
        <f t="shared" si="38"/>
        <v>1.003290769622952</v>
      </c>
      <c r="F771" s="4">
        <f>MIN(C771:$C$1077)/C771-1</f>
        <v>-0.16612000400372651</v>
      </c>
    </row>
    <row r="772" spans="1:6" x14ac:dyDescent="0.45">
      <c r="A772">
        <f t="shared" si="36"/>
        <v>759</v>
      </c>
      <c r="B772" s="1">
        <v>35830</v>
      </c>
      <c r="C772" s="2">
        <v>2593.59</v>
      </c>
      <c r="D772" s="5">
        <f t="shared" si="37"/>
        <v>-1.5360450881204413E-3</v>
      </c>
      <c r="E772" s="5">
        <f t="shared" si="38"/>
        <v>0.99846395491187956</v>
      </c>
      <c r="F772" s="4">
        <f>MIN(C772:$C$1077)/C772-1</f>
        <v>-0.16483715621975714</v>
      </c>
    </row>
    <row r="773" spans="1:6" x14ac:dyDescent="0.45">
      <c r="A773">
        <f t="shared" si="36"/>
        <v>760</v>
      </c>
      <c r="B773" s="1">
        <v>35831</v>
      </c>
      <c r="C773" s="2">
        <v>2599.85</v>
      </c>
      <c r="D773" s="5">
        <f t="shared" si="37"/>
        <v>2.4136428656802433E-3</v>
      </c>
      <c r="E773" s="5">
        <f t="shared" si="38"/>
        <v>1.0024136428656802</v>
      </c>
      <c r="F773" s="4">
        <f>MIN(C773:$C$1077)/C773-1</f>
        <v>-0.16684808738965695</v>
      </c>
    </row>
    <row r="774" spans="1:6" x14ac:dyDescent="0.45">
      <c r="A774">
        <f t="shared" si="36"/>
        <v>761</v>
      </c>
      <c r="B774" s="1">
        <v>35832</v>
      </c>
      <c r="C774" s="2">
        <v>2609.9299999999998</v>
      </c>
      <c r="D774" s="5">
        <f t="shared" si="37"/>
        <v>3.8771467584668429E-3</v>
      </c>
      <c r="E774" s="5">
        <f t="shared" si="38"/>
        <v>1.0038771467584668</v>
      </c>
      <c r="F774" s="4">
        <f>MIN(C774:$C$1077)/C774-1</f>
        <v>-0.17006586383542843</v>
      </c>
    </row>
    <row r="775" spans="1:6" x14ac:dyDescent="0.45">
      <c r="A775">
        <f t="shared" si="36"/>
        <v>762</v>
      </c>
      <c r="B775" s="1">
        <v>35835</v>
      </c>
      <c r="C775" s="2">
        <v>2600.77</v>
      </c>
      <c r="D775" s="5">
        <f t="shared" si="37"/>
        <v>-3.5096726732134487E-3</v>
      </c>
      <c r="E775" s="5">
        <f t="shared" si="38"/>
        <v>0.99649032732678655</v>
      </c>
      <c r="F775" s="4">
        <f>MIN(C775:$C$1077)/C775-1</f>
        <v>-0.16714280770694823</v>
      </c>
    </row>
    <row r="776" spans="1:6" x14ac:dyDescent="0.45">
      <c r="A776">
        <f t="shared" si="36"/>
        <v>763</v>
      </c>
      <c r="B776" s="1">
        <v>35836</v>
      </c>
      <c r="C776" s="2">
        <v>2606.1799999999998</v>
      </c>
      <c r="D776" s="5">
        <f t="shared" si="37"/>
        <v>2.0801531854026667E-3</v>
      </c>
      <c r="E776" s="5">
        <f t="shared" si="38"/>
        <v>1.0020801531854027</v>
      </c>
      <c r="F776" s="4">
        <f>MIN(C776:$C$1077)/C776-1</f>
        <v>-0.1688716819252698</v>
      </c>
    </row>
    <row r="777" spans="1:6" x14ac:dyDescent="0.45">
      <c r="A777">
        <f t="shared" si="36"/>
        <v>764</v>
      </c>
      <c r="B777" s="1">
        <v>35837</v>
      </c>
      <c r="C777" s="2">
        <v>2604.9499999999998</v>
      </c>
      <c r="D777" s="5">
        <f t="shared" si="37"/>
        <v>-4.7195512205600032E-4</v>
      </c>
      <c r="E777" s="5">
        <f t="shared" si="38"/>
        <v>0.999528044877944</v>
      </c>
      <c r="F777" s="4">
        <f>MIN(C777:$C$1077)/C777-1</f>
        <v>-0.16847924144417348</v>
      </c>
    </row>
    <row r="778" spans="1:6" x14ac:dyDescent="0.45">
      <c r="A778">
        <f t="shared" si="36"/>
        <v>765</v>
      </c>
      <c r="B778" s="1">
        <v>35838</v>
      </c>
      <c r="C778" s="2">
        <v>2584.61</v>
      </c>
      <c r="D778" s="5">
        <f t="shared" si="37"/>
        <v>-7.8082112900438316E-3</v>
      </c>
      <c r="E778" s="5">
        <f t="shared" si="38"/>
        <v>0.99219178870995617</v>
      </c>
      <c r="F778" s="4">
        <f>MIN(C778:$C$1077)/C778-1</f>
        <v>-0.16193545641315321</v>
      </c>
    </row>
    <row r="779" spans="1:6" x14ac:dyDescent="0.45">
      <c r="A779">
        <f t="shared" si="36"/>
        <v>766</v>
      </c>
      <c r="B779" s="1">
        <v>35839</v>
      </c>
      <c r="C779" s="2">
        <v>2595.85</v>
      </c>
      <c r="D779" s="5">
        <f t="shared" si="37"/>
        <v>4.3488185838480575E-3</v>
      </c>
      <c r="E779" s="5">
        <f t="shared" si="38"/>
        <v>1.0043488185838481</v>
      </c>
      <c r="F779" s="4">
        <f>MIN(C779:$C$1077)/C779-1</f>
        <v>-0.16556426604002539</v>
      </c>
    </row>
    <row r="780" spans="1:6" x14ac:dyDescent="0.45">
      <c r="A780">
        <f t="shared" si="36"/>
        <v>767</v>
      </c>
      <c r="B780" s="1">
        <v>35842</v>
      </c>
      <c r="C780" s="2">
        <v>2609.38</v>
      </c>
      <c r="D780" s="5">
        <f t="shared" si="37"/>
        <v>5.2121655719707949E-3</v>
      </c>
      <c r="E780" s="5">
        <f t="shared" si="38"/>
        <v>1.0052121655719708</v>
      </c>
      <c r="F780" s="4">
        <f>MIN(C780:$C$1077)/C780-1</f>
        <v>-0.16989093194551963</v>
      </c>
    </row>
    <row r="781" spans="1:6" x14ac:dyDescent="0.45">
      <c r="A781">
        <f t="shared" si="36"/>
        <v>768</v>
      </c>
      <c r="B781" s="1">
        <v>35843</v>
      </c>
      <c r="C781" s="2">
        <v>2642.95</v>
      </c>
      <c r="D781" s="5">
        <f t="shared" si="37"/>
        <v>1.2865125048862058E-2</v>
      </c>
      <c r="E781" s="5">
        <f t="shared" si="38"/>
        <v>1.0128651250488621</v>
      </c>
      <c r="F781" s="4">
        <f>MIN(C781:$C$1077)/C781-1</f>
        <v>-0.18043474148205596</v>
      </c>
    </row>
    <row r="782" spans="1:6" x14ac:dyDescent="0.45">
      <c r="A782">
        <f t="shared" si="36"/>
        <v>769</v>
      </c>
      <c r="B782" s="1">
        <v>35844</v>
      </c>
      <c r="C782" s="2">
        <v>2648.77</v>
      </c>
      <c r="D782" s="5">
        <f t="shared" si="37"/>
        <v>2.2020847916155439E-3</v>
      </c>
      <c r="E782" s="5">
        <f t="shared" si="38"/>
        <v>1.0022020847916155</v>
      </c>
      <c r="F782" s="4">
        <f>MIN(C782:$C$1077)/C782-1</f>
        <v>-0.18223552818855537</v>
      </c>
    </row>
    <row r="783" spans="1:6" x14ac:dyDescent="0.45">
      <c r="A783">
        <f t="shared" si="36"/>
        <v>770</v>
      </c>
      <c r="B783" s="1">
        <v>35845</v>
      </c>
      <c r="C783" s="2">
        <v>2647.24</v>
      </c>
      <c r="D783" s="5">
        <f t="shared" si="37"/>
        <v>-5.7762659649585046E-4</v>
      </c>
      <c r="E783" s="5">
        <f t="shared" si="38"/>
        <v>0.99942237340350415</v>
      </c>
      <c r="F783" s="4">
        <f>MIN(C783:$C$1077)/C783-1</f>
        <v>-0.18176289267312362</v>
      </c>
    </row>
    <row r="784" spans="1:6" x14ac:dyDescent="0.45">
      <c r="A784">
        <f t="shared" si="36"/>
        <v>771</v>
      </c>
      <c r="B784" s="1">
        <v>35846</v>
      </c>
      <c r="C784" s="2">
        <v>2660.48</v>
      </c>
      <c r="D784" s="5">
        <f t="shared" si="37"/>
        <v>5.001435457306469E-3</v>
      </c>
      <c r="E784" s="5">
        <f t="shared" si="38"/>
        <v>1.0050014354573065</v>
      </c>
      <c r="F784" s="4">
        <f>MIN(C784:$C$1077)/C784-1</f>
        <v>-0.18583488693769534</v>
      </c>
    </row>
    <row r="785" spans="1:6" x14ac:dyDescent="0.45">
      <c r="A785">
        <f t="shared" si="36"/>
        <v>772</v>
      </c>
      <c r="B785" s="1">
        <v>35849</v>
      </c>
      <c r="C785" s="2">
        <v>2644.95</v>
      </c>
      <c r="D785" s="5">
        <f t="shared" si="37"/>
        <v>-5.8372925186432889E-3</v>
      </c>
      <c r="E785" s="5">
        <f t="shared" si="38"/>
        <v>0.99416270748135671</v>
      </c>
      <c r="F785" s="4">
        <f>MIN(C785:$C$1077)/C785-1</f>
        <v>-0.18105446227716959</v>
      </c>
    </row>
    <row r="786" spans="1:6" x14ac:dyDescent="0.45">
      <c r="A786">
        <f t="shared" si="36"/>
        <v>773</v>
      </c>
      <c r="B786" s="1">
        <v>35850</v>
      </c>
      <c r="C786" s="2">
        <v>2626.01</v>
      </c>
      <c r="D786" s="5">
        <f t="shared" si="37"/>
        <v>-7.1608158944401756E-3</v>
      </c>
      <c r="E786" s="5">
        <f t="shared" si="38"/>
        <v>0.99283918410555982</v>
      </c>
      <c r="F786" s="4">
        <f>MIN(C786:$C$1077)/C786-1</f>
        <v>-0.1751478478756745</v>
      </c>
    </row>
    <row r="787" spans="1:6" x14ac:dyDescent="0.45">
      <c r="A787">
        <f t="shared" si="36"/>
        <v>774</v>
      </c>
      <c r="B787" s="1">
        <v>35851</v>
      </c>
      <c r="C787" s="2">
        <v>2662.56</v>
      </c>
      <c r="D787" s="5">
        <f t="shared" si="37"/>
        <v>1.3918454232847433E-2</v>
      </c>
      <c r="E787" s="5">
        <f t="shared" si="38"/>
        <v>1.0139184542328474</v>
      </c>
      <c r="F787" s="4">
        <f>MIN(C787:$C$1077)/C787-1</f>
        <v>-0.18647091520942238</v>
      </c>
    </row>
    <row r="788" spans="1:6" x14ac:dyDescent="0.45">
      <c r="A788">
        <f t="shared" si="36"/>
        <v>775</v>
      </c>
      <c r="B788" s="1">
        <v>35852</v>
      </c>
      <c r="C788" s="2">
        <v>2675.64</v>
      </c>
      <c r="D788" s="5">
        <f t="shared" si="37"/>
        <v>4.9125653506398859E-3</v>
      </c>
      <c r="E788" s="5">
        <f t="shared" si="38"/>
        <v>1.0049125653506399</v>
      </c>
      <c r="F788" s="4">
        <f>MIN(C788:$C$1077)/C788-1</f>
        <v>-0.19044789284059127</v>
      </c>
    </row>
    <row r="789" spans="1:6" x14ac:dyDescent="0.45">
      <c r="A789">
        <f t="shared" si="36"/>
        <v>776</v>
      </c>
      <c r="B789" s="1">
        <v>35853</v>
      </c>
      <c r="C789" s="2">
        <v>2683.4</v>
      </c>
      <c r="D789" s="5">
        <f t="shared" si="37"/>
        <v>2.9002406900779931E-3</v>
      </c>
      <c r="E789" s="5">
        <f t="shared" si="38"/>
        <v>1.002900240690078</v>
      </c>
      <c r="F789" s="4">
        <f>MIN(C789:$C$1077)/C789-1</f>
        <v>-0.19278899903107993</v>
      </c>
    </row>
    <row r="790" spans="1:6" x14ac:dyDescent="0.45">
      <c r="A790">
        <f t="shared" si="36"/>
        <v>777</v>
      </c>
      <c r="B790" s="1">
        <v>35856</v>
      </c>
      <c r="C790" s="2">
        <v>2707.81</v>
      </c>
      <c r="D790" s="5">
        <f t="shared" si="37"/>
        <v>9.0966684057538494E-3</v>
      </c>
      <c r="E790" s="5">
        <f t="shared" si="38"/>
        <v>1.0090966684057538</v>
      </c>
      <c r="F790" s="4">
        <f>MIN(C790:$C$1077)/C790-1</f>
        <v>-0.20006573577909814</v>
      </c>
    </row>
    <row r="791" spans="1:6" x14ac:dyDescent="0.45">
      <c r="A791">
        <f t="shared" si="36"/>
        <v>778</v>
      </c>
      <c r="B791" s="1">
        <v>35857</v>
      </c>
      <c r="C791" s="2">
        <v>2705.97</v>
      </c>
      <c r="D791" s="5">
        <f t="shared" si="37"/>
        <v>-6.795159187683586E-4</v>
      </c>
      <c r="E791" s="5">
        <f t="shared" si="38"/>
        <v>0.99932048408123164</v>
      </c>
      <c r="F791" s="4">
        <f>MIN(C791:$C$1077)/C791-1</f>
        <v>-0.19952179809827886</v>
      </c>
    </row>
    <row r="792" spans="1:6" x14ac:dyDescent="0.45">
      <c r="A792">
        <f t="shared" si="36"/>
        <v>779</v>
      </c>
      <c r="B792" s="1">
        <v>35858</v>
      </c>
      <c r="C792" s="2">
        <v>2678.55</v>
      </c>
      <c r="D792" s="5">
        <f t="shared" si="37"/>
        <v>-1.0133150034922656E-2</v>
      </c>
      <c r="E792" s="5">
        <f t="shared" si="38"/>
        <v>0.98986684996507734</v>
      </c>
      <c r="F792" s="4">
        <f>MIN(C792:$C$1077)/C792-1</f>
        <v>-0.19132739728584491</v>
      </c>
    </row>
    <row r="793" spans="1:6" x14ac:dyDescent="0.45">
      <c r="A793">
        <f t="shared" si="36"/>
        <v>780</v>
      </c>
      <c r="B793" s="1">
        <v>35859</v>
      </c>
      <c r="C793" s="2">
        <v>2661.11</v>
      </c>
      <c r="D793" s="5">
        <f t="shared" si="37"/>
        <v>-6.5109854212167528E-3</v>
      </c>
      <c r="E793" s="5">
        <f t="shared" si="38"/>
        <v>0.99348901457878325</v>
      </c>
      <c r="F793" s="4">
        <f>MIN(C793:$C$1077)/C793-1</f>
        <v>-0.18602763508460751</v>
      </c>
    </row>
    <row r="794" spans="1:6" x14ac:dyDescent="0.45">
      <c r="A794">
        <f t="shared" si="36"/>
        <v>781</v>
      </c>
      <c r="B794" s="1">
        <v>35860</v>
      </c>
      <c r="C794" s="2">
        <v>2694.78</v>
      </c>
      <c r="D794" s="5">
        <f t="shared" si="37"/>
        <v>1.2652614886269342E-2</v>
      </c>
      <c r="E794" s="5">
        <f t="shared" si="38"/>
        <v>1.0126526148862693</v>
      </c>
      <c r="F794" s="4">
        <f>MIN(C794:$C$1077)/C794-1</f>
        <v>-0.19619783433155957</v>
      </c>
    </row>
    <row r="795" spans="1:6" x14ac:dyDescent="0.45">
      <c r="A795">
        <f t="shared" si="36"/>
        <v>782</v>
      </c>
      <c r="B795" s="1">
        <v>35863</v>
      </c>
      <c r="C795" s="2">
        <v>2709</v>
      </c>
      <c r="D795" s="5">
        <f t="shared" si="37"/>
        <v>5.2768686126509756E-3</v>
      </c>
      <c r="E795" s="5">
        <f t="shared" si="38"/>
        <v>1.005276868612651</v>
      </c>
      <c r="F795" s="4">
        <f>MIN(C795:$C$1077)/C795-1</f>
        <v>-0.20041712809154666</v>
      </c>
    </row>
    <row r="796" spans="1:6" x14ac:dyDescent="0.45">
      <c r="A796">
        <f t="shared" si="36"/>
        <v>783</v>
      </c>
      <c r="B796" s="1">
        <v>35864</v>
      </c>
      <c r="C796" s="2">
        <v>2715.64</v>
      </c>
      <c r="D796" s="5">
        <f t="shared" si="37"/>
        <v>2.4510889627167298E-3</v>
      </c>
      <c r="E796" s="5">
        <f t="shared" si="38"/>
        <v>1.0024510889627167</v>
      </c>
      <c r="F796" s="4">
        <f>MIN(C796:$C$1077)/C796-1</f>
        <v>-0.20237218482567632</v>
      </c>
    </row>
    <row r="797" spans="1:6" x14ac:dyDescent="0.45">
      <c r="A797">
        <f t="shared" si="36"/>
        <v>784</v>
      </c>
      <c r="B797" s="1">
        <v>35865</v>
      </c>
      <c r="C797" s="2">
        <v>2719.59</v>
      </c>
      <c r="D797" s="5">
        <f t="shared" si="37"/>
        <v>1.4545374202767913E-3</v>
      </c>
      <c r="E797" s="5">
        <f t="shared" si="38"/>
        <v>1.0014545374202768</v>
      </c>
      <c r="F797" s="4">
        <f>MIN(C797:$C$1077)/C797-1</f>
        <v>-0.20353067925679968</v>
      </c>
    </row>
    <row r="798" spans="1:6" x14ac:dyDescent="0.45">
      <c r="A798">
        <f t="shared" si="36"/>
        <v>785</v>
      </c>
      <c r="B798" s="1">
        <v>35866</v>
      </c>
      <c r="C798" s="2">
        <v>2709.79</v>
      </c>
      <c r="D798" s="5">
        <f t="shared" si="37"/>
        <v>-3.6034843487438017E-3</v>
      </c>
      <c r="E798" s="5">
        <f t="shared" si="38"/>
        <v>0.9963965156512562</v>
      </c>
      <c r="F798" s="4">
        <f>MIN(C798:$C$1077)/C798-1</f>
        <v>-0.20065023488905043</v>
      </c>
    </row>
    <row r="799" spans="1:6" x14ac:dyDescent="0.45">
      <c r="A799">
        <f t="shared" si="36"/>
        <v>786</v>
      </c>
      <c r="B799" s="1">
        <v>35867</v>
      </c>
      <c r="C799" s="2">
        <v>2708.38</v>
      </c>
      <c r="D799" s="5">
        <f t="shared" si="37"/>
        <v>-5.2033552415498008E-4</v>
      </c>
      <c r="E799" s="5">
        <f t="shared" si="38"/>
        <v>0.99947966447584502</v>
      </c>
      <c r="F799" s="4">
        <f>MIN(C799:$C$1077)/C799-1</f>
        <v>-0.20023408827417122</v>
      </c>
    </row>
    <row r="800" spans="1:6" x14ac:dyDescent="0.45">
      <c r="A800">
        <f t="shared" si="36"/>
        <v>787</v>
      </c>
      <c r="B800" s="1">
        <v>35870</v>
      </c>
      <c r="C800" s="2">
        <v>2710.61</v>
      </c>
      <c r="D800" s="5">
        <f t="shared" si="37"/>
        <v>8.2337042807867356E-4</v>
      </c>
      <c r="E800" s="5">
        <f t="shared" si="38"/>
        <v>1.0008233704280787</v>
      </c>
      <c r="F800" s="4">
        <f>MIN(C800:$C$1077)/C800-1</f>
        <v>-0.20089205012893774</v>
      </c>
    </row>
    <row r="801" spans="1:6" x14ac:dyDescent="0.45">
      <c r="A801">
        <f t="shared" si="36"/>
        <v>788</v>
      </c>
      <c r="B801" s="1">
        <v>35871</v>
      </c>
      <c r="C801" s="2">
        <v>2731.86</v>
      </c>
      <c r="D801" s="5">
        <f t="shared" si="37"/>
        <v>7.8395637882247016E-3</v>
      </c>
      <c r="E801" s="5">
        <f t="shared" si="38"/>
        <v>1.0078395637882247</v>
      </c>
      <c r="F801" s="4">
        <f>MIN(C801:$C$1077)/C801-1</f>
        <v>-0.20710797771481704</v>
      </c>
    </row>
    <row r="802" spans="1:6" x14ac:dyDescent="0.45">
      <c r="A802">
        <f t="shared" si="36"/>
        <v>789</v>
      </c>
      <c r="B802" s="1">
        <v>35872</v>
      </c>
      <c r="C802" s="2">
        <v>2758.99</v>
      </c>
      <c r="D802" s="5">
        <f t="shared" si="37"/>
        <v>9.9309627872583572E-3</v>
      </c>
      <c r="E802" s="5">
        <f t="shared" si="38"/>
        <v>1.0099309627872584</v>
      </c>
      <c r="F802" s="4">
        <f>MIN(C802:$C$1077)/C802-1</f>
        <v>-0.21490472962932072</v>
      </c>
    </row>
    <row r="803" spans="1:6" x14ac:dyDescent="0.45">
      <c r="A803">
        <f t="shared" si="36"/>
        <v>790</v>
      </c>
      <c r="B803" s="1">
        <v>35873</v>
      </c>
      <c r="C803" s="2">
        <v>2797.33</v>
      </c>
      <c r="D803" s="5">
        <f t="shared" si="37"/>
        <v>1.38963896208395E-2</v>
      </c>
      <c r="E803" s="5">
        <f t="shared" si="38"/>
        <v>1.0138963896208395</v>
      </c>
      <c r="F803" s="4">
        <f>MIN(C803:$C$1077)/C803-1</f>
        <v>-0.22566518787558132</v>
      </c>
    </row>
    <row r="804" spans="1:6" x14ac:dyDescent="0.45">
      <c r="A804">
        <f t="shared" si="36"/>
        <v>791</v>
      </c>
      <c r="B804" s="1">
        <v>35874</v>
      </c>
      <c r="C804" s="2">
        <v>2788.02</v>
      </c>
      <c r="D804" s="5">
        <f t="shared" si="37"/>
        <v>-3.3281736513032234E-3</v>
      </c>
      <c r="E804" s="5">
        <f t="shared" si="38"/>
        <v>0.99667182634869678</v>
      </c>
      <c r="F804" s="4">
        <f>MIN(C804:$C$1077)/C804-1</f>
        <v>-0.22307946140988943</v>
      </c>
    </row>
    <row r="805" spans="1:6" x14ac:dyDescent="0.45">
      <c r="A805">
        <f t="shared" si="36"/>
        <v>792</v>
      </c>
      <c r="B805" s="1">
        <v>35877</v>
      </c>
      <c r="C805" s="2">
        <v>2785.72</v>
      </c>
      <c r="D805" s="5">
        <f t="shared" si="37"/>
        <v>-8.2495821407313485E-4</v>
      </c>
      <c r="E805" s="5">
        <f t="shared" si="38"/>
        <v>0.99917504178592687</v>
      </c>
      <c r="F805" s="4">
        <f>MIN(C805:$C$1077)/C805-1</f>
        <v>-0.22243800525537372</v>
      </c>
    </row>
    <row r="806" spans="1:6" x14ac:dyDescent="0.45">
      <c r="A806">
        <f t="shared" si="36"/>
        <v>793</v>
      </c>
      <c r="B806" s="1">
        <v>35878</v>
      </c>
      <c r="C806" s="2">
        <v>2798.85</v>
      </c>
      <c r="D806" s="5">
        <f t="shared" si="37"/>
        <v>4.7133236649772314E-3</v>
      </c>
      <c r="E806" s="5">
        <f t="shared" si="38"/>
        <v>1.0047133236649772</v>
      </c>
      <c r="F806" s="4">
        <f>MIN(C806:$C$1077)/C806-1</f>
        <v>-0.22608571377530051</v>
      </c>
    </row>
    <row r="807" spans="1:6" x14ac:dyDescent="0.45">
      <c r="A807">
        <f t="shared" si="36"/>
        <v>794</v>
      </c>
      <c r="B807" s="1">
        <v>35879</v>
      </c>
      <c r="C807" s="2">
        <v>2795.85</v>
      </c>
      <c r="D807" s="5">
        <f t="shared" si="37"/>
        <v>-1.0718688032584911E-3</v>
      </c>
      <c r="E807" s="5">
        <f t="shared" si="38"/>
        <v>0.99892813119674151</v>
      </c>
      <c r="F807" s="4">
        <f>MIN(C807:$C$1077)/C807-1</f>
        <v>-0.22525528908918568</v>
      </c>
    </row>
    <row r="808" spans="1:6" x14ac:dyDescent="0.45">
      <c r="A808">
        <f t="shared" si="36"/>
        <v>795</v>
      </c>
      <c r="B808" s="1">
        <v>35880</v>
      </c>
      <c r="C808" s="2">
        <v>2771.33</v>
      </c>
      <c r="D808" s="5">
        <f t="shared" si="37"/>
        <v>-8.770141459663372E-3</v>
      </c>
      <c r="E808" s="5">
        <f t="shared" si="38"/>
        <v>0.99122985854033663</v>
      </c>
      <c r="F808" s="4">
        <f>MIN(C808:$C$1077)/C808-1</f>
        <v>-0.21840055135981629</v>
      </c>
    </row>
    <row r="809" spans="1:6" x14ac:dyDescent="0.45">
      <c r="A809">
        <f t="shared" si="36"/>
        <v>796</v>
      </c>
      <c r="B809" s="1">
        <v>35881</v>
      </c>
      <c r="C809" s="2">
        <v>2785.44</v>
      </c>
      <c r="D809" s="5">
        <f t="shared" si="37"/>
        <v>5.0914181999257568E-3</v>
      </c>
      <c r="E809" s="5">
        <f t="shared" si="38"/>
        <v>1.0050914181999258</v>
      </c>
      <c r="F809" s="4">
        <f>MIN(C809:$C$1077)/C809-1</f>
        <v>-0.22235984261014419</v>
      </c>
    </row>
    <row r="810" spans="1:6" x14ac:dyDescent="0.45">
      <c r="A810">
        <f t="shared" si="36"/>
        <v>797</v>
      </c>
      <c r="B810" s="1">
        <v>35884</v>
      </c>
      <c r="C810" s="2">
        <v>2774.99</v>
      </c>
      <c r="D810" s="5">
        <f t="shared" si="37"/>
        <v>-3.7516514446551685E-3</v>
      </c>
      <c r="E810" s="5">
        <f t="shared" si="38"/>
        <v>0.99624834855534483</v>
      </c>
      <c r="F810" s="4">
        <f>MIN(C810:$C$1077)/C810-1</f>
        <v>-0.21943142137449134</v>
      </c>
    </row>
    <row r="811" spans="1:6" x14ac:dyDescent="0.45">
      <c r="A811">
        <f t="shared" si="36"/>
        <v>798</v>
      </c>
      <c r="B811" s="1">
        <v>35885</v>
      </c>
      <c r="C811" s="2">
        <v>2781.66</v>
      </c>
      <c r="D811" s="5">
        <f t="shared" si="37"/>
        <v>2.403612265269528E-3</v>
      </c>
      <c r="E811" s="5">
        <f t="shared" si="38"/>
        <v>1.0024036122652695</v>
      </c>
      <c r="F811" s="4">
        <f>MIN(C811:$C$1077)/C811-1</f>
        <v>-0.22130310677796705</v>
      </c>
    </row>
    <row r="812" spans="1:6" x14ac:dyDescent="0.45">
      <c r="A812">
        <f t="shared" si="36"/>
        <v>799</v>
      </c>
      <c r="B812" s="1">
        <v>35886</v>
      </c>
      <c r="C812" s="2">
        <v>2813.33</v>
      </c>
      <c r="D812" s="5">
        <f t="shared" si="37"/>
        <v>1.1385287921600762E-2</v>
      </c>
      <c r="E812" s="5">
        <f t="shared" si="38"/>
        <v>1.0113852879216008</v>
      </c>
      <c r="F812" s="4">
        <f>MIN(C812:$C$1077)/C812-1</f>
        <v>-0.23006899297274042</v>
      </c>
    </row>
    <row r="813" spans="1:6" x14ac:dyDescent="0.45">
      <c r="A813">
        <f t="shared" si="36"/>
        <v>800</v>
      </c>
      <c r="B813" s="1">
        <v>35887</v>
      </c>
      <c r="C813" s="2">
        <v>2826.98</v>
      </c>
      <c r="D813" s="5">
        <f t="shared" si="37"/>
        <v>4.8519014832957286E-3</v>
      </c>
      <c r="E813" s="5">
        <f t="shared" si="38"/>
        <v>1.0048519014832957</v>
      </c>
      <c r="F813" s="4">
        <f>MIN(C813:$C$1077)/C813-1</f>
        <v>-0.23378658497760851</v>
      </c>
    </row>
    <row r="814" spans="1:6" x14ac:dyDescent="0.45">
      <c r="A814">
        <f t="shared" si="36"/>
        <v>801</v>
      </c>
      <c r="B814" s="1">
        <v>35888</v>
      </c>
      <c r="C814" s="2">
        <v>2832.37</v>
      </c>
      <c r="D814" s="5">
        <f t="shared" si="37"/>
        <v>1.9066282746960095E-3</v>
      </c>
      <c r="E814" s="5">
        <f t="shared" si="38"/>
        <v>1.001906628274696</v>
      </c>
      <c r="F814" s="4">
        <f>MIN(C814:$C$1077)/C814-1</f>
        <v>-0.23524468907663887</v>
      </c>
    </row>
    <row r="815" spans="1:6" x14ac:dyDescent="0.45">
      <c r="A815">
        <f t="shared" si="36"/>
        <v>802</v>
      </c>
      <c r="B815" s="1">
        <v>35891</v>
      </c>
      <c r="C815" s="2">
        <v>2847.07</v>
      </c>
      <c r="D815" s="5">
        <f t="shared" si="37"/>
        <v>5.1899998940816428E-3</v>
      </c>
      <c r="E815" s="5">
        <f t="shared" si="38"/>
        <v>1.0051899998940816</v>
      </c>
      <c r="F815" s="4">
        <f>MIN(C815:$C$1077)/C815-1</f>
        <v>-0.23919327589416484</v>
      </c>
    </row>
    <row r="816" spans="1:6" x14ac:dyDescent="0.45">
      <c r="A816">
        <f t="shared" si="36"/>
        <v>803</v>
      </c>
      <c r="B816" s="1">
        <v>35892</v>
      </c>
      <c r="C816" s="2">
        <v>2841.83</v>
      </c>
      <c r="D816" s="5">
        <f t="shared" si="37"/>
        <v>-1.8404886427099143E-3</v>
      </c>
      <c r="E816" s="5">
        <f t="shared" si="38"/>
        <v>0.99815951135729009</v>
      </c>
      <c r="F816" s="4">
        <f>MIN(C816:$C$1077)/C816-1</f>
        <v>-0.23779043785166598</v>
      </c>
    </row>
    <row r="817" spans="1:6" x14ac:dyDescent="0.45">
      <c r="A817">
        <f t="shared" si="36"/>
        <v>804</v>
      </c>
      <c r="B817" s="1">
        <v>35893</v>
      </c>
      <c r="C817" s="2">
        <v>2825.34</v>
      </c>
      <c r="D817" s="5">
        <f t="shared" si="37"/>
        <v>-5.8025990294985341E-3</v>
      </c>
      <c r="E817" s="5">
        <f t="shared" si="38"/>
        <v>0.99419740097050147</v>
      </c>
      <c r="F817" s="4">
        <f>MIN(C817:$C$1077)/C817-1</f>
        <v>-0.23334182788620128</v>
      </c>
    </row>
    <row r="818" spans="1:6" x14ac:dyDescent="0.45">
      <c r="A818">
        <f t="shared" si="36"/>
        <v>805</v>
      </c>
      <c r="B818" s="1">
        <v>35894</v>
      </c>
      <c r="C818" s="2">
        <v>2844.25</v>
      </c>
      <c r="D818" s="5">
        <f t="shared" si="37"/>
        <v>6.6929997805573738E-3</v>
      </c>
      <c r="E818" s="5">
        <f t="shared" si="38"/>
        <v>1.0066929997805574</v>
      </c>
      <c r="F818" s="4">
        <f>MIN(C818:$C$1077)/C818-1</f>
        <v>-0.23843895578799323</v>
      </c>
    </row>
    <row r="819" spans="1:6" x14ac:dyDescent="0.45">
      <c r="A819">
        <f t="shared" si="36"/>
        <v>806</v>
      </c>
      <c r="B819" s="1">
        <v>35899</v>
      </c>
      <c r="C819" s="2">
        <v>2844.98</v>
      </c>
      <c r="D819" s="5">
        <f t="shared" si="37"/>
        <v>2.5665816999209667E-4</v>
      </c>
      <c r="E819" s="5">
        <f t="shared" si="38"/>
        <v>1.0002566581699921</v>
      </c>
      <c r="F819" s="4">
        <f>MIN(C819:$C$1077)/C819-1</f>
        <v>-0.2386343664981827</v>
      </c>
    </row>
    <row r="820" spans="1:6" x14ac:dyDescent="0.45">
      <c r="A820">
        <f t="shared" si="36"/>
        <v>807</v>
      </c>
      <c r="B820" s="1">
        <v>35900</v>
      </c>
      <c r="C820" s="2">
        <v>2834.64</v>
      </c>
      <c r="D820" s="5">
        <f t="shared" si="37"/>
        <v>-3.6344719470787767E-3</v>
      </c>
      <c r="E820" s="5">
        <f t="shared" si="38"/>
        <v>0.99636552805292122</v>
      </c>
      <c r="F820" s="4">
        <f>MIN(C820:$C$1077)/C820-1</f>
        <v>-0.23585711060310999</v>
      </c>
    </row>
    <row r="821" spans="1:6" x14ac:dyDescent="0.45">
      <c r="A821">
        <f t="shared" si="36"/>
        <v>808</v>
      </c>
      <c r="B821" s="1">
        <v>35901</v>
      </c>
      <c r="C821" s="2">
        <v>2807.68</v>
      </c>
      <c r="D821" s="5">
        <f t="shared" si="37"/>
        <v>-9.5109079107047467E-3</v>
      </c>
      <c r="E821" s="5">
        <f t="shared" si="38"/>
        <v>0.99048909208929525</v>
      </c>
      <c r="F821" s="4">
        <f>MIN(C821:$C$1077)/C821-1</f>
        <v>-0.22851963186687929</v>
      </c>
    </row>
    <row r="822" spans="1:6" x14ac:dyDescent="0.45">
      <c r="A822">
        <f t="shared" si="36"/>
        <v>809</v>
      </c>
      <c r="B822" s="1">
        <v>35902</v>
      </c>
      <c r="C822" s="2">
        <v>2777.16</v>
      </c>
      <c r="D822" s="5">
        <f t="shared" si="37"/>
        <v>-1.087018463642575E-2</v>
      </c>
      <c r="E822" s="5">
        <f t="shared" si="38"/>
        <v>0.98912981536357425</v>
      </c>
      <c r="F822" s="4">
        <f>MIN(C822:$C$1077)/C822-1</f>
        <v>-0.2200413371933917</v>
      </c>
    </row>
    <row r="823" spans="1:6" x14ac:dyDescent="0.45">
      <c r="A823">
        <f t="shared" si="36"/>
        <v>810</v>
      </c>
      <c r="B823" s="1">
        <v>35905</v>
      </c>
      <c r="C823" s="2">
        <v>2789.47</v>
      </c>
      <c r="D823" s="5">
        <f t="shared" si="37"/>
        <v>4.4325858070835E-3</v>
      </c>
      <c r="E823" s="5">
        <f t="shared" si="38"/>
        <v>1.0044325858070835</v>
      </c>
      <c r="F823" s="4">
        <f>MIN(C823:$C$1077)/C823-1</f>
        <v>-0.22348331403456556</v>
      </c>
    </row>
    <row r="824" spans="1:6" x14ac:dyDescent="0.45">
      <c r="A824">
        <f t="shared" si="36"/>
        <v>811</v>
      </c>
      <c r="B824" s="1">
        <v>35906</v>
      </c>
      <c r="C824" s="2">
        <v>2791.5</v>
      </c>
      <c r="D824" s="5">
        <f t="shared" si="37"/>
        <v>7.2773681021853776E-4</v>
      </c>
      <c r="E824" s="5">
        <f t="shared" si="38"/>
        <v>1.0007277368102185</v>
      </c>
      <c r="F824" s="4">
        <f>MIN(C824:$C$1077)/C824-1</f>
        <v>-0.2240480028658427</v>
      </c>
    </row>
    <row r="825" spans="1:6" x14ac:dyDescent="0.45">
      <c r="A825">
        <f t="shared" si="36"/>
        <v>812</v>
      </c>
      <c r="B825" s="1">
        <v>35907</v>
      </c>
      <c r="C825" s="2">
        <v>2785.58</v>
      </c>
      <c r="D825" s="5">
        <f t="shared" si="37"/>
        <v>-2.1207236252911432E-3</v>
      </c>
      <c r="E825" s="5">
        <f t="shared" si="38"/>
        <v>0.99787927637470886</v>
      </c>
      <c r="F825" s="4">
        <f>MIN(C825:$C$1077)/C825-1</f>
        <v>-0.22239892589694055</v>
      </c>
    </row>
    <row r="826" spans="1:6" x14ac:dyDescent="0.45">
      <c r="A826">
        <f t="shared" si="36"/>
        <v>813</v>
      </c>
      <c r="B826" s="1">
        <v>35908</v>
      </c>
      <c r="C826" s="2">
        <v>2777.09</v>
      </c>
      <c r="D826" s="5">
        <f t="shared" si="37"/>
        <v>-3.047839229173066E-3</v>
      </c>
      <c r="E826" s="5">
        <f t="shared" si="38"/>
        <v>0.99695216077082693</v>
      </c>
      <c r="F826" s="4">
        <f>MIN(C826:$C$1077)/C826-1</f>
        <v>-0.22002167736731615</v>
      </c>
    </row>
    <row r="827" spans="1:6" x14ac:dyDescent="0.45">
      <c r="A827">
        <f t="shared" si="36"/>
        <v>814</v>
      </c>
      <c r="B827" s="1">
        <v>35909</v>
      </c>
      <c r="C827" s="2">
        <v>2764.67</v>
      </c>
      <c r="D827" s="5">
        <f t="shared" si="37"/>
        <v>-4.4723073432981764E-3</v>
      </c>
      <c r="E827" s="5">
        <f t="shared" si="38"/>
        <v>0.99552769265670182</v>
      </c>
      <c r="F827" s="4">
        <f>MIN(C827:$C$1077)/C827-1</f>
        <v>-0.21651770374041024</v>
      </c>
    </row>
    <row r="828" spans="1:6" x14ac:dyDescent="0.45">
      <c r="A828">
        <f t="shared" si="36"/>
        <v>815</v>
      </c>
      <c r="B828" s="1">
        <v>35912</v>
      </c>
      <c r="C828" s="2">
        <v>2709.89</v>
      </c>
      <c r="D828" s="5">
        <f t="shared" si="37"/>
        <v>-1.9814299717507033E-2</v>
      </c>
      <c r="E828" s="5">
        <f t="shared" si="38"/>
        <v>0.98018570028249297</v>
      </c>
      <c r="F828" s="4">
        <f>MIN(C828:$C$1077)/C828-1</f>
        <v>-0.20067973238766135</v>
      </c>
    </row>
    <row r="829" spans="1:6" x14ac:dyDescent="0.45">
      <c r="A829">
        <f t="shared" si="36"/>
        <v>816</v>
      </c>
      <c r="B829" s="1">
        <v>35913</v>
      </c>
      <c r="C829" s="2">
        <v>2740.51</v>
      </c>
      <c r="D829" s="5">
        <f t="shared" si="37"/>
        <v>1.1299351634199262E-2</v>
      </c>
      <c r="E829" s="5">
        <f t="shared" si="38"/>
        <v>1.0112993516341993</v>
      </c>
      <c r="F829" s="4">
        <f>MIN(C829:$C$1077)/C829-1</f>
        <v>-0.20961061992110963</v>
      </c>
    </row>
    <row r="830" spans="1:6" x14ac:dyDescent="0.45">
      <c r="A830">
        <f t="shared" si="36"/>
        <v>817</v>
      </c>
      <c r="B830" s="1">
        <v>35914</v>
      </c>
      <c r="C830" s="2">
        <v>2750.41</v>
      </c>
      <c r="D830" s="5">
        <f t="shared" si="37"/>
        <v>3.6124662927701223E-3</v>
      </c>
      <c r="E830" s="5">
        <f t="shared" si="38"/>
        <v>1.0036124662927701</v>
      </c>
      <c r="F830" s="4">
        <f>MIN(C830:$C$1077)/C830-1</f>
        <v>-0.2124555975290956</v>
      </c>
    </row>
    <row r="831" spans="1:6" x14ac:dyDescent="0.45">
      <c r="A831">
        <f t="shared" si="36"/>
        <v>818</v>
      </c>
      <c r="B831" s="1">
        <v>35915</v>
      </c>
      <c r="C831" s="2">
        <v>2788.99</v>
      </c>
      <c r="D831" s="5">
        <f t="shared" si="37"/>
        <v>1.4026999610966984E-2</v>
      </c>
      <c r="E831" s="5">
        <f t="shared" si="38"/>
        <v>1.014026999610967</v>
      </c>
      <c r="F831" s="4">
        <f>MIN(C831:$C$1077)/C831-1</f>
        <v>-0.2233496713864157</v>
      </c>
    </row>
    <row r="832" spans="1:6" x14ac:dyDescent="0.45">
      <c r="A832">
        <f t="shared" si="36"/>
        <v>819</v>
      </c>
      <c r="B832" s="1">
        <v>35916</v>
      </c>
      <c r="C832" s="2">
        <v>2822.77</v>
      </c>
      <c r="D832" s="5">
        <f t="shared" si="37"/>
        <v>1.211191148050017E-2</v>
      </c>
      <c r="E832" s="5">
        <f t="shared" si="38"/>
        <v>1.0121119114805002</v>
      </c>
      <c r="F832" s="4">
        <f>MIN(C832:$C$1077)/C832-1</f>
        <v>-0.23264382149448937</v>
      </c>
    </row>
    <row r="833" spans="1:6" x14ac:dyDescent="0.45">
      <c r="A833">
        <f t="shared" ref="A833:A896" si="39">A832+1</f>
        <v>820</v>
      </c>
      <c r="B833" s="1">
        <v>35920</v>
      </c>
      <c r="C833" s="2">
        <v>2817.36</v>
      </c>
      <c r="D833" s="5">
        <f t="shared" ref="D833:D896" si="40">C833/C832-1</f>
        <v>-1.9165571406809523E-3</v>
      </c>
      <c r="E833" s="5">
        <f t="shared" ref="E833:E896" si="41">D833+1</f>
        <v>0.99808344285931905</v>
      </c>
      <c r="F833" s="4">
        <f>MIN(C833:$C$1077)/C833-1</f>
        <v>-0.231170315472641</v>
      </c>
    </row>
    <row r="834" spans="1:6" x14ac:dyDescent="0.45">
      <c r="A834">
        <f t="shared" si="39"/>
        <v>821</v>
      </c>
      <c r="B834" s="1">
        <v>35921</v>
      </c>
      <c r="C834" s="2">
        <v>2822.24</v>
      </c>
      <c r="D834" s="5">
        <f t="shared" si="40"/>
        <v>1.7321180111875556E-3</v>
      </c>
      <c r="E834" s="5">
        <f t="shared" si="41"/>
        <v>1.0017321180111876</v>
      </c>
      <c r="F834" s="4">
        <f>MIN(C834:$C$1077)/C834-1</f>
        <v>-0.23249971653721857</v>
      </c>
    </row>
    <row r="835" spans="1:6" x14ac:dyDescent="0.45">
      <c r="A835">
        <f t="shared" si="39"/>
        <v>822</v>
      </c>
      <c r="B835" s="1">
        <v>35922</v>
      </c>
      <c r="C835" s="2">
        <v>2803.13</v>
      </c>
      <c r="D835" s="5">
        <f t="shared" si="40"/>
        <v>-6.7712171891829431E-3</v>
      </c>
      <c r="E835" s="5">
        <f t="shared" si="41"/>
        <v>0.99322878281081706</v>
      </c>
      <c r="F835" s="4">
        <f>MIN(C835:$C$1077)/C835-1</f>
        <v>-0.22726737611170367</v>
      </c>
    </row>
    <row r="836" spans="1:6" x14ac:dyDescent="0.45">
      <c r="A836">
        <f t="shared" si="39"/>
        <v>823</v>
      </c>
      <c r="B836" s="1">
        <v>35923</v>
      </c>
      <c r="C836" s="2">
        <v>2819.13</v>
      </c>
      <c r="D836" s="5">
        <f t="shared" si="40"/>
        <v>5.7079050918080743E-3</v>
      </c>
      <c r="E836" s="5">
        <f t="shared" si="41"/>
        <v>1.0057079050918081</v>
      </c>
      <c r="F836" s="4">
        <f>MIN(C836:$C$1077)/C836-1</f>
        <v>-0.23165302770712948</v>
      </c>
    </row>
    <row r="837" spans="1:6" x14ac:dyDescent="0.45">
      <c r="A837">
        <f t="shared" si="39"/>
        <v>824</v>
      </c>
      <c r="B837" s="1">
        <v>35926</v>
      </c>
      <c r="C837" s="2">
        <v>2844.4</v>
      </c>
      <c r="D837" s="5">
        <f t="shared" si="40"/>
        <v>8.9637583226029882E-3</v>
      </c>
      <c r="E837" s="5">
        <f t="shared" si="41"/>
        <v>1.008963758322603</v>
      </c>
      <c r="F837" s="4">
        <f>MIN(C837:$C$1077)/C837-1</f>
        <v>-0.23847911686120093</v>
      </c>
    </row>
    <row r="838" spans="1:6" x14ac:dyDescent="0.45">
      <c r="A838">
        <f t="shared" si="39"/>
        <v>825</v>
      </c>
      <c r="B838" s="1">
        <v>35927</v>
      </c>
      <c r="C838" s="2">
        <v>2820.09</v>
      </c>
      <c r="D838" s="5">
        <f t="shared" si="40"/>
        <v>-8.5466179159049416E-3</v>
      </c>
      <c r="E838" s="5">
        <f t="shared" si="41"/>
        <v>0.99145338208409506</v>
      </c>
      <c r="F838" s="4">
        <f>MIN(C838:$C$1077)/C838-1</f>
        <v>-0.23191458428631706</v>
      </c>
    </row>
    <row r="839" spans="1:6" x14ac:dyDescent="0.45">
      <c r="A839">
        <f t="shared" si="39"/>
        <v>826</v>
      </c>
      <c r="B839" s="1">
        <v>35928</v>
      </c>
      <c r="C839" s="2">
        <v>2827</v>
      </c>
      <c r="D839" s="5">
        <f t="shared" si="40"/>
        <v>2.4502764096181462E-3</v>
      </c>
      <c r="E839" s="5">
        <f t="shared" si="41"/>
        <v>1.0024502764096181</v>
      </c>
      <c r="F839" s="4">
        <f>MIN(C839:$C$1077)/C839-1</f>
        <v>-0.23379200565970992</v>
      </c>
    </row>
    <row r="840" spans="1:6" x14ac:dyDescent="0.45">
      <c r="A840">
        <f t="shared" si="39"/>
        <v>827</v>
      </c>
      <c r="B840" s="1">
        <v>35929</v>
      </c>
      <c r="C840" s="2">
        <v>2819.21</v>
      </c>
      <c r="D840" s="5">
        <f t="shared" si="40"/>
        <v>-2.7555712769720131E-3</v>
      </c>
      <c r="E840" s="5">
        <f t="shared" si="41"/>
        <v>0.99724442872302799</v>
      </c>
      <c r="F840" s="4">
        <f>MIN(C840:$C$1077)/C840-1</f>
        <v>-0.23167483089234209</v>
      </c>
    </row>
    <row r="841" spans="1:6" x14ac:dyDescent="0.45">
      <c r="A841">
        <f t="shared" si="39"/>
        <v>828</v>
      </c>
      <c r="B841" s="1">
        <v>35930</v>
      </c>
      <c r="C841" s="2">
        <v>2808.43</v>
      </c>
      <c r="D841" s="5">
        <f t="shared" si="40"/>
        <v>-3.8237662323843402E-3</v>
      </c>
      <c r="E841" s="5">
        <f t="shared" si="41"/>
        <v>0.99617623376761566</v>
      </c>
      <c r="F841" s="4">
        <f>MIN(C841:$C$1077)/C841-1</f>
        <v>-0.22872565810791068</v>
      </c>
    </row>
    <row r="842" spans="1:6" x14ac:dyDescent="0.45">
      <c r="A842">
        <f t="shared" si="39"/>
        <v>829</v>
      </c>
      <c r="B842" s="1">
        <v>35933</v>
      </c>
      <c r="C842" s="2">
        <v>2775.35</v>
      </c>
      <c r="D842" s="5">
        <f t="shared" si="40"/>
        <v>-1.1778823043479769E-2</v>
      </c>
      <c r="E842" s="5">
        <f t="shared" si="41"/>
        <v>0.98822117695652023</v>
      </c>
      <c r="F842" s="4">
        <f>MIN(C842:$C$1077)/C842-1</f>
        <v>-0.21953267155493894</v>
      </c>
    </row>
    <row r="843" spans="1:6" x14ac:dyDescent="0.45">
      <c r="A843">
        <f t="shared" si="39"/>
        <v>830</v>
      </c>
      <c r="B843" s="1">
        <v>35934</v>
      </c>
      <c r="C843" s="2">
        <v>2794.62</v>
      </c>
      <c r="D843" s="5">
        <f t="shared" si="40"/>
        <v>6.9432684165962044E-3</v>
      </c>
      <c r="E843" s="5">
        <f t="shared" si="41"/>
        <v>1.0069432684165962</v>
      </c>
      <c r="F843" s="4">
        <f>MIN(C843:$C$1077)/C843-1</f>
        <v>-0.22491429961855269</v>
      </c>
    </row>
    <row r="844" spans="1:6" x14ac:dyDescent="0.45">
      <c r="A844">
        <f t="shared" si="39"/>
        <v>831</v>
      </c>
      <c r="B844" s="1">
        <v>35935</v>
      </c>
      <c r="C844" s="2">
        <v>2808.79</v>
      </c>
      <c r="D844" s="5">
        <f t="shared" si="40"/>
        <v>5.0704568062920341E-3</v>
      </c>
      <c r="E844" s="5">
        <f t="shared" si="41"/>
        <v>1.005070456806292</v>
      </c>
      <c r="F844" s="4">
        <f>MIN(C844:$C$1077)/C844-1</f>
        <v>-0.22882451162244233</v>
      </c>
    </row>
    <row r="845" spans="1:6" x14ac:dyDescent="0.45">
      <c r="A845">
        <f t="shared" si="39"/>
        <v>832</v>
      </c>
      <c r="B845" s="1">
        <v>35936</v>
      </c>
      <c r="C845" s="2">
        <v>2821.98</v>
      </c>
      <c r="D845" s="5">
        <f t="shared" si="40"/>
        <v>4.6959722869990284E-3</v>
      </c>
      <c r="E845" s="5">
        <f t="shared" si="41"/>
        <v>1.004695972286999</v>
      </c>
      <c r="F845" s="4">
        <f>MIN(C845:$C$1077)/C845-1</f>
        <v>-0.23242900374914066</v>
      </c>
    </row>
    <row r="846" spans="1:6" x14ac:dyDescent="0.45">
      <c r="A846">
        <f t="shared" si="39"/>
        <v>833</v>
      </c>
      <c r="B846" s="1">
        <v>35937</v>
      </c>
      <c r="C846" s="2">
        <v>2833.31</v>
      </c>
      <c r="D846" s="5">
        <f t="shared" si="40"/>
        <v>4.0149115160277304E-3</v>
      </c>
      <c r="E846" s="5">
        <f t="shared" si="41"/>
        <v>1.0040149115160277</v>
      </c>
      <c r="F846" s="4">
        <f>MIN(C846:$C$1077)/C846-1</f>
        <v>-0.23549840998690574</v>
      </c>
    </row>
    <row r="847" spans="1:6" x14ac:dyDescent="0.45">
      <c r="A847">
        <f t="shared" si="39"/>
        <v>834</v>
      </c>
      <c r="B847" s="1">
        <v>35941</v>
      </c>
      <c r="C847" s="2">
        <v>2841.04</v>
      </c>
      <c r="D847" s="5">
        <f t="shared" si="40"/>
        <v>2.728257762122821E-3</v>
      </c>
      <c r="E847" s="5">
        <f t="shared" si="41"/>
        <v>1.0027282577621228</v>
      </c>
      <c r="F847" s="4">
        <f>MIN(C847:$C$1077)/C847-1</f>
        <v>-0.23757849238307094</v>
      </c>
    </row>
    <row r="848" spans="1:6" x14ac:dyDescent="0.45">
      <c r="A848">
        <f t="shared" si="39"/>
        <v>835</v>
      </c>
      <c r="B848" s="1">
        <v>35942</v>
      </c>
      <c r="C848" s="2">
        <v>2800.2</v>
      </c>
      <c r="D848" s="5">
        <f t="shared" si="40"/>
        <v>-1.4375017599189133E-2</v>
      </c>
      <c r="E848" s="5">
        <f t="shared" si="41"/>
        <v>0.98562498240081087</v>
      </c>
      <c r="F848" s="4">
        <f>MIN(C848:$C$1077)/C848-1</f>
        <v>-0.22645882436968778</v>
      </c>
    </row>
    <row r="849" spans="1:6" x14ac:dyDescent="0.45">
      <c r="A849">
        <f t="shared" si="39"/>
        <v>836</v>
      </c>
      <c r="B849" s="1">
        <v>35943</v>
      </c>
      <c r="C849" s="2">
        <v>2798.68</v>
      </c>
      <c r="D849" s="5">
        <f t="shared" si="40"/>
        <v>-5.4281837011638245E-4</v>
      </c>
      <c r="E849" s="5">
        <f t="shared" si="41"/>
        <v>0.99945718162988362</v>
      </c>
      <c r="F849" s="4">
        <f>MIN(C849:$C$1077)/C849-1</f>
        <v>-0.22603870396043835</v>
      </c>
    </row>
    <row r="850" spans="1:6" x14ac:dyDescent="0.45">
      <c r="A850">
        <f t="shared" si="39"/>
        <v>837</v>
      </c>
      <c r="B850" s="1">
        <v>35944</v>
      </c>
      <c r="C850" s="2">
        <v>2802.18</v>
      </c>
      <c r="D850" s="5">
        <f t="shared" si="40"/>
        <v>1.2505895636514275E-3</v>
      </c>
      <c r="E850" s="5">
        <f t="shared" si="41"/>
        <v>1.0012505895636514</v>
      </c>
      <c r="F850" s="4">
        <f>MIN(C850:$C$1077)/C850-1</f>
        <v>-0.22700540293628524</v>
      </c>
    </row>
    <row r="851" spans="1:6" x14ac:dyDescent="0.45">
      <c r="A851">
        <f t="shared" si="39"/>
        <v>838</v>
      </c>
      <c r="B851" s="1">
        <v>35947</v>
      </c>
      <c r="C851" s="2">
        <v>2789.45</v>
      </c>
      <c r="D851" s="5">
        <f t="shared" si="40"/>
        <v>-4.5428916058212199E-3</v>
      </c>
      <c r="E851" s="5">
        <f t="shared" si="41"/>
        <v>0.99545710839417878</v>
      </c>
      <c r="F851" s="4">
        <f>MIN(C851:$C$1077)/C851-1</f>
        <v>-0.22347774650916841</v>
      </c>
    </row>
    <row r="852" spans="1:6" x14ac:dyDescent="0.45">
      <c r="A852">
        <f t="shared" si="39"/>
        <v>839</v>
      </c>
      <c r="B852" s="1">
        <v>35948</v>
      </c>
      <c r="C852" s="2">
        <v>2790.99</v>
      </c>
      <c r="D852" s="5">
        <f t="shared" si="40"/>
        <v>5.5208015917118658E-4</v>
      </c>
      <c r="E852" s="5">
        <f t="shared" si="41"/>
        <v>1.0005520801591712</v>
      </c>
      <c r="F852" s="4">
        <f>MIN(C852:$C$1077)/C852-1</f>
        <v>-0.22390621249090814</v>
      </c>
    </row>
    <row r="853" spans="1:6" x14ac:dyDescent="0.45">
      <c r="A853">
        <f t="shared" si="39"/>
        <v>840</v>
      </c>
      <c r="B853" s="1">
        <v>35949</v>
      </c>
      <c r="C853" s="2">
        <v>2813.58</v>
      </c>
      <c r="D853" s="5">
        <f t="shared" si="40"/>
        <v>8.0939021637485009E-3</v>
      </c>
      <c r="E853" s="5">
        <f t="shared" si="41"/>
        <v>1.0080939021637485</v>
      </c>
      <c r="F853" s="4">
        <f>MIN(C853:$C$1077)/C853-1</f>
        <v>-0.23013740501425217</v>
      </c>
    </row>
    <row r="854" spans="1:6" x14ac:dyDescent="0.45">
      <c r="A854">
        <f t="shared" si="39"/>
        <v>841</v>
      </c>
      <c r="B854" s="1">
        <v>35950</v>
      </c>
      <c r="C854" s="2">
        <v>2800.01</v>
      </c>
      <c r="D854" s="5">
        <f t="shared" si="40"/>
        <v>-4.8230368427412129E-3</v>
      </c>
      <c r="E854" s="5">
        <f t="shared" si="41"/>
        <v>0.99517696315725879</v>
      </c>
      <c r="F854" s="4">
        <f>MIN(C854:$C$1077)/C854-1</f>
        <v>-0.22640633426309187</v>
      </c>
    </row>
    <row r="855" spans="1:6" x14ac:dyDescent="0.45">
      <c r="A855">
        <f t="shared" si="39"/>
        <v>842</v>
      </c>
      <c r="B855" s="1">
        <v>35951</v>
      </c>
      <c r="C855" s="2">
        <v>2832.79</v>
      </c>
      <c r="D855" s="5">
        <f t="shared" si="40"/>
        <v>1.1707101046067647E-2</v>
      </c>
      <c r="E855" s="5">
        <f t="shared" si="41"/>
        <v>1.0117071010460676</v>
      </c>
      <c r="F855" s="4">
        <f>MIN(C855:$C$1077)/C855-1</f>
        <v>-0.23535807454841329</v>
      </c>
    </row>
    <row r="856" spans="1:6" x14ac:dyDescent="0.45">
      <c r="A856">
        <f t="shared" si="39"/>
        <v>843</v>
      </c>
      <c r="B856" s="1">
        <v>35954</v>
      </c>
      <c r="C856" s="2">
        <v>2868.09</v>
      </c>
      <c r="D856" s="5">
        <f t="shared" si="40"/>
        <v>1.2461213150286587E-2</v>
      </c>
      <c r="E856" s="5">
        <f t="shared" si="41"/>
        <v>1.0124612131502866</v>
      </c>
      <c r="F856" s="4">
        <f>MIN(C856:$C$1077)/C856-1</f>
        <v>-0.24476916693688133</v>
      </c>
    </row>
    <row r="857" spans="1:6" x14ac:dyDescent="0.45">
      <c r="A857">
        <f t="shared" si="39"/>
        <v>844</v>
      </c>
      <c r="B857" s="1">
        <v>35955</v>
      </c>
      <c r="C857" s="2">
        <v>2862.45</v>
      </c>
      <c r="D857" s="5">
        <f t="shared" si="40"/>
        <v>-1.9664654874848031E-3</v>
      </c>
      <c r="E857" s="5">
        <f t="shared" si="41"/>
        <v>0.9980335345125152</v>
      </c>
      <c r="F857" s="4">
        <f>MIN(C857:$C$1077)/C857-1</f>
        <v>-0.24328110534681813</v>
      </c>
    </row>
    <row r="858" spans="1:6" x14ac:dyDescent="0.45">
      <c r="A858">
        <f t="shared" si="39"/>
        <v>845</v>
      </c>
      <c r="B858" s="1">
        <v>35956</v>
      </c>
      <c r="C858" s="2">
        <v>2847.83</v>
      </c>
      <c r="D858" s="5">
        <f t="shared" si="40"/>
        <v>-5.1075127949832266E-3</v>
      </c>
      <c r="E858" s="5">
        <f t="shared" si="41"/>
        <v>0.99489248720501677</v>
      </c>
      <c r="F858" s="4">
        <f>MIN(C858:$C$1077)/C858-1</f>
        <v>-0.23939631227987623</v>
      </c>
    </row>
    <row r="859" spans="1:6" x14ac:dyDescent="0.45">
      <c r="A859">
        <f t="shared" si="39"/>
        <v>846</v>
      </c>
      <c r="B859" s="1">
        <v>35957</v>
      </c>
      <c r="C859" s="2">
        <v>2796.64</v>
      </c>
      <c r="D859" s="5">
        <f t="shared" si="40"/>
        <v>-1.7975089805220112E-2</v>
      </c>
      <c r="E859" s="5">
        <f t="shared" si="41"/>
        <v>0.98202491019477989</v>
      </c>
      <c r="F859" s="4">
        <f>MIN(C859:$C$1077)/C859-1</f>
        <v>-0.22547414039704783</v>
      </c>
    </row>
    <row r="860" spans="1:6" x14ac:dyDescent="0.45">
      <c r="A860">
        <f t="shared" si="39"/>
        <v>847</v>
      </c>
      <c r="B860" s="1">
        <v>35958</v>
      </c>
      <c r="C860" s="2">
        <v>2761.31</v>
      </c>
      <c r="D860" s="5">
        <f t="shared" si="40"/>
        <v>-1.2633016762972682E-2</v>
      </c>
      <c r="E860" s="5">
        <f t="shared" si="41"/>
        <v>0.98736698323702732</v>
      </c>
      <c r="F860" s="4">
        <f>MIN(C860:$C$1077)/C860-1</f>
        <v>-0.21556435170263377</v>
      </c>
    </row>
    <row r="861" spans="1:6" x14ac:dyDescent="0.45">
      <c r="A861">
        <f t="shared" si="39"/>
        <v>848</v>
      </c>
      <c r="B861" s="1">
        <v>35961</v>
      </c>
      <c r="C861" s="2">
        <v>2730.58</v>
      </c>
      <c r="D861" s="5">
        <f t="shared" si="40"/>
        <v>-1.1128775834658211E-2</v>
      </c>
      <c r="E861" s="5">
        <f t="shared" si="41"/>
        <v>0.98887122416534179</v>
      </c>
      <c r="F861" s="4">
        <f>MIN(C861:$C$1077)/C861-1</f>
        <v>-0.20673629778288849</v>
      </c>
    </row>
    <row r="862" spans="1:6" x14ac:dyDescent="0.45">
      <c r="A862">
        <f t="shared" si="39"/>
        <v>849</v>
      </c>
      <c r="B862" s="1">
        <v>35962</v>
      </c>
      <c r="C862" s="2">
        <v>2730.19</v>
      </c>
      <c r="D862" s="5">
        <f t="shared" si="40"/>
        <v>-1.4282679870203374E-4</v>
      </c>
      <c r="E862" s="5">
        <f t="shared" si="41"/>
        <v>0.99985717320129797</v>
      </c>
      <c r="F862" s="4">
        <f>MIN(C862:$C$1077)/C862-1</f>
        <v>-0.20662298228328424</v>
      </c>
    </row>
    <row r="863" spans="1:6" x14ac:dyDescent="0.45">
      <c r="A863">
        <f t="shared" si="39"/>
        <v>850</v>
      </c>
      <c r="B863" s="1">
        <v>35963</v>
      </c>
      <c r="C863" s="2">
        <v>2765.85</v>
      </c>
      <c r="D863" s="5">
        <f t="shared" si="40"/>
        <v>1.3061362029748835E-2</v>
      </c>
      <c r="E863" s="5">
        <f t="shared" si="41"/>
        <v>1.0130613620297488</v>
      </c>
      <c r="F863" s="4">
        <f>MIN(C863:$C$1077)/C863-1</f>
        <v>-0.21685196232622872</v>
      </c>
    </row>
    <row r="864" spans="1:6" x14ac:dyDescent="0.45">
      <c r="A864">
        <f t="shared" si="39"/>
        <v>851</v>
      </c>
      <c r="B864" s="1">
        <v>35964</v>
      </c>
      <c r="C864" s="2">
        <v>2756.12</v>
      </c>
      <c r="D864" s="5">
        <f t="shared" si="40"/>
        <v>-3.5179058878825886E-3</v>
      </c>
      <c r="E864" s="5">
        <f t="shared" si="41"/>
        <v>0.99648209411211741</v>
      </c>
      <c r="F864" s="4">
        <f>MIN(C864:$C$1077)/C864-1</f>
        <v>-0.21408719504230578</v>
      </c>
    </row>
    <row r="865" spans="1:6" x14ac:dyDescent="0.45">
      <c r="A865">
        <f t="shared" si="39"/>
        <v>852</v>
      </c>
      <c r="B865" s="1">
        <v>35965</v>
      </c>
      <c r="C865" s="2">
        <v>2726.87</v>
      </c>
      <c r="D865" s="5">
        <f t="shared" si="40"/>
        <v>-1.0612745453753791E-2</v>
      </c>
      <c r="E865" s="5">
        <f t="shared" si="41"/>
        <v>0.98938725454624621</v>
      </c>
      <c r="F865" s="4">
        <f>MIN(C865:$C$1077)/C865-1</f>
        <v>-0.20565703535555413</v>
      </c>
    </row>
    <row r="866" spans="1:6" x14ac:dyDescent="0.45">
      <c r="A866">
        <f t="shared" si="39"/>
        <v>853</v>
      </c>
      <c r="B866" s="1">
        <v>35968</v>
      </c>
      <c r="C866" s="2">
        <v>2708.74</v>
      </c>
      <c r="D866" s="5">
        <f t="shared" si="40"/>
        <v>-6.6486484504212351E-3</v>
      </c>
      <c r="E866" s="5">
        <f t="shared" si="41"/>
        <v>0.99335135154957876</v>
      </c>
      <c r="F866" s="4">
        <f>MIN(C866:$C$1077)/C866-1</f>
        <v>-0.20034037965991558</v>
      </c>
    </row>
    <row r="867" spans="1:6" x14ac:dyDescent="0.45">
      <c r="A867">
        <f t="shared" si="39"/>
        <v>854</v>
      </c>
      <c r="B867" s="1">
        <v>35969</v>
      </c>
      <c r="C867" s="2">
        <v>2723.39</v>
      </c>
      <c r="D867" s="5">
        <f t="shared" si="40"/>
        <v>5.4084186743652563E-3</v>
      </c>
      <c r="E867" s="5">
        <f t="shared" si="41"/>
        <v>1.0054084186743653</v>
      </c>
      <c r="F867" s="4">
        <f>MIN(C867:$C$1077)/C867-1</f>
        <v>-0.20464200867301408</v>
      </c>
    </row>
    <row r="868" spans="1:6" x14ac:dyDescent="0.45">
      <c r="A868">
        <f t="shared" si="39"/>
        <v>855</v>
      </c>
      <c r="B868" s="1">
        <v>35970</v>
      </c>
      <c r="C868" s="2">
        <v>2734.04</v>
      </c>
      <c r="D868" s="5">
        <f t="shared" si="40"/>
        <v>3.9105673443760036E-3</v>
      </c>
      <c r="E868" s="5">
        <f t="shared" si="41"/>
        <v>1.003910567344376</v>
      </c>
      <c r="F868" s="4">
        <f>MIN(C868:$C$1077)/C868-1</f>
        <v>-0.20774019399862464</v>
      </c>
    </row>
    <row r="869" spans="1:6" x14ac:dyDescent="0.45">
      <c r="A869">
        <f t="shared" si="39"/>
        <v>856</v>
      </c>
      <c r="B869" s="1">
        <v>35971</v>
      </c>
      <c r="C869" s="2">
        <v>2755.73</v>
      </c>
      <c r="D869" s="5">
        <f t="shared" si="40"/>
        <v>7.9333148015390265E-3</v>
      </c>
      <c r="E869" s="5">
        <f t="shared" si="41"/>
        <v>1.007933314801539</v>
      </c>
      <c r="F869" s="4">
        <f>MIN(C869:$C$1077)/C869-1</f>
        <v>-0.21397597006963665</v>
      </c>
    </row>
    <row r="870" spans="1:6" x14ac:dyDescent="0.45">
      <c r="A870">
        <f t="shared" si="39"/>
        <v>857</v>
      </c>
      <c r="B870" s="1">
        <v>35972</v>
      </c>
      <c r="C870" s="2">
        <v>2762</v>
      </c>
      <c r="D870" s="5">
        <f t="shared" si="40"/>
        <v>2.2752591872208239E-3</v>
      </c>
      <c r="E870" s="5">
        <f t="shared" si="41"/>
        <v>1.0022752591872208</v>
      </c>
      <c r="F870" s="4">
        <f>MIN(C870:$C$1077)/C870-1</f>
        <v>-0.21576031860970302</v>
      </c>
    </row>
    <row r="871" spans="1:6" x14ac:dyDescent="0.45">
      <c r="A871">
        <f t="shared" si="39"/>
        <v>858</v>
      </c>
      <c r="B871" s="1">
        <v>35975</v>
      </c>
      <c r="C871" s="2">
        <v>2764.39</v>
      </c>
      <c r="D871" s="5">
        <f t="shared" si="40"/>
        <v>8.6531498913822169E-4</v>
      </c>
      <c r="E871" s="5">
        <f t="shared" si="41"/>
        <v>1.0008653149891382</v>
      </c>
      <c r="F871" s="4">
        <f>MIN(C871:$C$1077)/C871-1</f>
        <v>-0.21643834625360381</v>
      </c>
    </row>
    <row r="872" spans="1:6" x14ac:dyDescent="0.45">
      <c r="A872">
        <f t="shared" si="39"/>
        <v>859</v>
      </c>
      <c r="B872" s="1">
        <v>35976</v>
      </c>
      <c r="C872" s="2">
        <v>2743.46</v>
      </c>
      <c r="D872" s="5">
        <f t="shared" si="40"/>
        <v>-7.5712905921377915E-3</v>
      </c>
      <c r="E872" s="5">
        <f t="shared" si="41"/>
        <v>0.99242870940786221</v>
      </c>
      <c r="F872" s="4">
        <f>MIN(C872:$C$1077)/C872-1</f>
        <v>-0.21046051336633298</v>
      </c>
    </row>
    <row r="873" spans="1:6" x14ac:dyDescent="0.45">
      <c r="A873">
        <f t="shared" si="39"/>
        <v>860</v>
      </c>
      <c r="B873" s="1">
        <v>35977</v>
      </c>
      <c r="C873" s="2">
        <v>2777.21</v>
      </c>
      <c r="D873" s="5">
        <f t="shared" si="40"/>
        <v>1.2301983626515467E-2</v>
      </c>
      <c r="E873" s="5">
        <f t="shared" si="41"/>
        <v>1.0123019836265155</v>
      </c>
      <c r="F873" s="4">
        <f>MIN(C873:$C$1077)/C873-1</f>
        <v>-0.2200553793195329</v>
      </c>
    </row>
    <row r="874" spans="1:6" x14ac:dyDescent="0.45">
      <c r="A874">
        <f t="shared" si="39"/>
        <v>861</v>
      </c>
      <c r="B874" s="1">
        <v>35978</v>
      </c>
      <c r="C874" s="2">
        <v>2793.85</v>
      </c>
      <c r="D874" s="5">
        <f t="shared" si="40"/>
        <v>5.9916246880862278E-3</v>
      </c>
      <c r="E874" s="5">
        <f t="shared" si="41"/>
        <v>1.0059916246880862</v>
      </c>
      <c r="F874" s="4">
        <f>MIN(C874:$C$1077)/C874-1</f>
        <v>-0.22470068185478809</v>
      </c>
    </row>
    <row r="875" spans="1:6" x14ac:dyDescent="0.45">
      <c r="A875">
        <f t="shared" si="39"/>
        <v>862</v>
      </c>
      <c r="B875" s="1">
        <v>35979</v>
      </c>
      <c r="C875" s="2">
        <v>2806.57</v>
      </c>
      <c r="D875" s="5">
        <f t="shared" si="40"/>
        <v>4.5528571684236852E-3</v>
      </c>
      <c r="E875" s="5">
        <f t="shared" si="41"/>
        <v>1.0045528571684237</v>
      </c>
      <c r="F875" s="4">
        <f>MIN(C875:$C$1077)/C875-1</f>
        <v>-0.2282145109510898</v>
      </c>
    </row>
    <row r="876" spans="1:6" x14ac:dyDescent="0.45">
      <c r="A876">
        <f t="shared" si="39"/>
        <v>863</v>
      </c>
      <c r="B876" s="1">
        <v>35982</v>
      </c>
      <c r="C876" s="2">
        <v>2807.13</v>
      </c>
      <c r="D876" s="5">
        <f t="shared" si="40"/>
        <v>1.9953181285337074E-4</v>
      </c>
      <c r="E876" s="5">
        <f t="shared" si="41"/>
        <v>1.0001995318128534</v>
      </c>
      <c r="F876" s="4">
        <f>MIN(C876:$C$1077)/C876-1</f>
        <v>-0.22836847598793075</v>
      </c>
    </row>
    <row r="877" spans="1:6" x14ac:dyDescent="0.45">
      <c r="A877">
        <f t="shared" si="39"/>
        <v>864</v>
      </c>
      <c r="B877" s="1">
        <v>35983</v>
      </c>
      <c r="C877" s="2">
        <v>2812.87</v>
      </c>
      <c r="D877" s="5">
        <f t="shared" si="40"/>
        <v>2.0447930804772252E-3</v>
      </c>
      <c r="E877" s="5">
        <f t="shared" si="41"/>
        <v>1.0020447930804772</v>
      </c>
      <c r="F877" s="4">
        <f>MIN(C877:$C$1077)/C877-1</f>
        <v>-0.22994308304329736</v>
      </c>
    </row>
    <row r="878" spans="1:6" x14ac:dyDescent="0.45">
      <c r="A878">
        <f t="shared" si="39"/>
        <v>865</v>
      </c>
      <c r="B878" s="1">
        <v>35984</v>
      </c>
      <c r="C878" s="2">
        <v>2816.4</v>
      </c>
      <c r="D878" s="5">
        <f t="shared" si="40"/>
        <v>1.2549460159909653E-3</v>
      </c>
      <c r="E878" s="5">
        <f t="shared" si="41"/>
        <v>1.001254946015991</v>
      </c>
      <c r="F878" s="4">
        <f>MIN(C878:$C$1077)/C878-1</f>
        <v>-0.23090825166879703</v>
      </c>
    </row>
    <row r="879" spans="1:6" x14ac:dyDescent="0.45">
      <c r="A879">
        <f t="shared" si="39"/>
        <v>866</v>
      </c>
      <c r="B879" s="1">
        <v>35985</v>
      </c>
      <c r="C879" s="2">
        <v>2802.8</v>
      </c>
      <c r="D879" s="5">
        <f t="shared" si="40"/>
        <v>-4.8288595369975207E-3</v>
      </c>
      <c r="E879" s="5">
        <f t="shared" si="41"/>
        <v>0.99517114046300248</v>
      </c>
      <c r="F879" s="4">
        <f>MIN(C879:$C$1077)/C879-1</f>
        <v>-0.22717639503353793</v>
      </c>
    </row>
    <row r="880" spans="1:6" x14ac:dyDescent="0.45">
      <c r="A880">
        <f t="shared" si="39"/>
        <v>867</v>
      </c>
      <c r="B880" s="1">
        <v>35986</v>
      </c>
      <c r="C880" s="2">
        <v>2787.48</v>
      </c>
      <c r="D880" s="5">
        <f t="shared" si="40"/>
        <v>-5.4659626088198188E-3</v>
      </c>
      <c r="E880" s="5">
        <f t="shared" si="41"/>
        <v>0.99453403739118018</v>
      </c>
      <c r="F880" s="4">
        <f>MIN(C880:$C$1077)/C880-1</f>
        <v>-0.22292895375034072</v>
      </c>
    </row>
    <row r="881" spans="1:6" x14ac:dyDescent="0.45">
      <c r="A881">
        <f t="shared" si="39"/>
        <v>868</v>
      </c>
      <c r="B881" s="1">
        <v>35989</v>
      </c>
      <c r="C881" s="2">
        <v>2798.41</v>
      </c>
      <c r="D881" s="5">
        <f t="shared" si="40"/>
        <v>3.9211043666680379E-3</v>
      </c>
      <c r="E881" s="5">
        <f t="shared" si="41"/>
        <v>1.003921104366668</v>
      </c>
      <c r="F881" s="4">
        <f>MIN(C881:$C$1077)/C881-1</f>
        <v>-0.22596402957393658</v>
      </c>
    </row>
    <row r="882" spans="1:6" x14ac:dyDescent="0.45">
      <c r="A882">
        <f t="shared" si="39"/>
        <v>869</v>
      </c>
      <c r="B882" s="1">
        <v>35990</v>
      </c>
      <c r="C882" s="2">
        <v>2851.39</v>
      </c>
      <c r="D882" s="5">
        <f t="shared" si="40"/>
        <v>1.8932179344699263E-2</v>
      </c>
      <c r="E882" s="5">
        <f t="shared" si="41"/>
        <v>1.0189321793446993</v>
      </c>
      <c r="F882" s="4">
        <f>MIN(C882:$C$1077)/C882-1</f>
        <v>-0.24034593654322967</v>
      </c>
    </row>
    <row r="883" spans="1:6" x14ac:dyDescent="0.45">
      <c r="A883">
        <f t="shared" si="39"/>
        <v>870</v>
      </c>
      <c r="B883" s="1">
        <v>35991</v>
      </c>
      <c r="C883" s="2">
        <v>2873.6</v>
      </c>
      <c r="D883" s="5">
        <f t="shared" si="40"/>
        <v>7.7891835210195381E-3</v>
      </c>
      <c r="E883" s="5">
        <f t="shared" si="41"/>
        <v>1.0077891835210195</v>
      </c>
      <c r="F883" s="4">
        <f>MIN(C883:$C$1077)/C883-1</f>
        <v>-0.24621728841870816</v>
      </c>
    </row>
    <row r="884" spans="1:6" x14ac:dyDescent="0.45">
      <c r="A884">
        <f t="shared" si="39"/>
        <v>871</v>
      </c>
      <c r="B884" s="1">
        <v>35992</v>
      </c>
      <c r="C884" s="2">
        <v>2861.17</v>
      </c>
      <c r="D884" s="5">
        <f t="shared" si="40"/>
        <v>-4.3255846325166436E-3</v>
      </c>
      <c r="E884" s="5">
        <f t="shared" si="41"/>
        <v>0.99567441536748336</v>
      </c>
      <c r="F884" s="4">
        <f>MIN(C884:$C$1077)/C884-1</f>
        <v>-0.24294257244413997</v>
      </c>
    </row>
    <row r="885" spans="1:6" x14ac:dyDescent="0.45">
      <c r="A885">
        <f t="shared" si="39"/>
        <v>872</v>
      </c>
      <c r="B885" s="1">
        <v>35993</v>
      </c>
      <c r="C885" s="2">
        <v>2882.73</v>
      </c>
      <c r="D885" s="5">
        <f t="shared" si="40"/>
        <v>7.5353788834637836E-3</v>
      </c>
      <c r="E885" s="5">
        <f t="shared" si="41"/>
        <v>1.0075353788834638</v>
      </c>
      <c r="F885" s="4">
        <f>MIN(C885:$C$1077)/C885-1</f>
        <v>-0.24860462131382399</v>
      </c>
    </row>
    <row r="886" spans="1:6" x14ac:dyDescent="0.45">
      <c r="A886">
        <f t="shared" si="39"/>
        <v>873</v>
      </c>
      <c r="B886" s="1">
        <v>35996</v>
      </c>
      <c r="C886" s="2">
        <v>2885.17</v>
      </c>
      <c r="D886" s="5">
        <f t="shared" si="40"/>
        <v>8.464198867046413E-4</v>
      </c>
      <c r="E886" s="5">
        <f t="shared" si="41"/>
        <v>1.0008464198867046</v>
      </c>
      <c r="F886" s="4">
        <f>MIN(C886:$C$1077)/C886-1</f>
        <v>-0.24924007944072613</v>
      </c>
    </row>
    <row r="887" spans="1:6" x14ac:dyDescent="0.45">
      <c r="A887">
        <f t="shared" si="39"/>
        <v>874</v>
      </c>
      <c r="B887" s="1">
        <v>35997</v>
      </c>
      <c r="C887" s="2">
        <v>2867.81</v>
      </c>
      <c r="D887" s="5">
        <f t="shared" si="40"/>
        <v>-6.0169764693241978E-3</v>
      </c>
      <c r="E887" s="5">
        <f t="shared" si="41"/>
        <v>0.9939830235306758</v>
      </c>
      <c r="F887" s="4">
        <f>MIN(C887:$C$1077)/C887-1</f>
        <v>-0.24469542961353774</v>
      </c>
    </row>
    <row r="888" spans="1:6" x14ac:dyDescent="0.45">
      <c r="A888">
        <f t="shared" si="39"/>
        <v>875</v>
      </c>
      <c r="B888" s="1">
        <v>35998</v>
      </c>
      <c r="C888" s="2">
        <v>2811.16</v>
      </c>
      <c r="D888" s="5">
        <f t="shared" si="40"/>
        <v>-1.9753749376702157E-2</v>
      </c>
      <c r="E888" s="5">
        <f t="shared" si="41"/>
        <v>0.98024625062329784</v>
      </c>
      <c r="F888" s="4">
        <f>MIN(C888:$C$1077)/C888-1</f>
        <v>-0.22947466526273841</v>
      </c>
    </row>
    <row r="889" spans="1:6" x14ac:dyDescent="0.45">
      <c r="A889">
        <f t="shared" si="39"/>
        <v>876</v>
      </c>
      <c r="B889" s="1">
        <v>35999</v>
      </c>
      <c r="C889" s="2">
        <v>2797.6</v>
      </c>
      <c r="D889" s="5">
        <f t="shared" si="40"/>
        <v>-4.8236315257758067E-3</v>
      </c>
      <c r="E889" s="5">
        <f t="shared" si="41"/>
        <v>0.99517636847422419</v>
      </c>
      <c r="F889" s="4">
        <f>MIN(C889:$C$1077)/C889-1</f>
        <v>-0.22573991993136966</v>
      </c>
    </row>
    <row r="890" spans="1:6" x14ac:dyDescent="0.45">
      <c r="A890">
        <f t="shared" si="39"/>
        <v>877</v>
      </c>
      <c r="B890" s="1">
        <v>36000</v>
      </c>
      <c r="C890" s="2">
        <v>2760.92</v>
      </c>
      <c r="D890" s="5">
        <f t="shared" si="40"/>
        <v>-1.3111238204174924E-2</v>
      </c>
      <c r="E890" s="5">
        <f t="shared" si="41"/>
        <v>0.98688876179582508</v>
      </c>
      <c r="F890" s="4">
        <f>MIN(C890:$C$1077)/C890-1</f>
        <v>-0.21545354447068366</v>
      </c>
    </row>
    <row r="891" spans="1:6" x14ac:dyDescent="0.45">
      <c r="A891">
        <f t="shared" si="39"/>
        <v>878</v>
      </c>
      <c r="B891" s="1">
        <v>36003</v>
      </c>
      <c r="C891" s="2">
        <v>2737.81</v>
      </c>
      <c r="D891" s="5">
        <f t="shared" si="40"/>
        <v>-8.3703982730394255E-3</v>
      </c>
      <c r="E891" s="5">
        <f t="shared" si="41"/>
        <v>0.99162960172696057</v>
      </c>
      <c r="F891" s="4">
        <f>MIN(C891:$C$1077)/C891-1</f>
        <v>-0.20883114606199837</v>
      </c>
    </row>
    <row r="892" spans="1:6" x14ac:dyDescent="0.45">
      <c r="A892">
        <f t="shared" si="39"/>
        <v>879</v>
      </c>
      <c r="B892" s="1">
        <v>36004</v>
      </c>
      <c r="C892" s="2">
        <v>2734.91</v>
      </c>
      <c r="D892" s="5">
        <f t="shared" si="40"/>
        <v>-1.0592407800396053E-3</v>
      </c>
      <c r="E892" s="5">
        <f t="shared" si="41"/>
        <v>0.99894075921996039</v>
      </c>
      <c r="F892" s="4">
        <f>MIN(C892:$C$1077)/C892-1</f>
        <v>-0.20799221912238419</v>
      </c>
    </row>
    <row r="893" spans="1:6" x14ac:dyDescent="0.45">
      <c r="A893">
        <f t="shared" si="39"/>
        <v>880</v>
      </c>
      <c r="B893" s="1">
        <v>36005</v>
      </c>
      <c r="C893" s="2">
        <v>2733.57</v>
      </c>
      <c r="D893" s="5">
        <f t="shared" si="40"/>
        <v>-4.8996127843314863E-4</v>
      </c>
      <c r="E893" s="5">
        <f t="shared" si="41"/>
        <v>0.99951003872156685</v>
      </c>
      <c r="F893" s="4">
        <f>MIN(C893:$C$1077)/C893-1</f>
        <v>-0.2076039757533189</v>
      </c>
    </row>
    <row r="894" spans="1:6" x14ac:dyDescent="0.45">
      <c r="A894">
        <f t="shared" si="39"/>
        <v>881</v>
      </c>
      <c r="B894" s="1">
        <v>36006</v>
      </c>
      <c r="C894" s="2">
        <v>2761.2</v>
      </c>
      <c r="D894" s="5">
        <f t="shared" si="40"/>
        <v>1.0107661409804569E-2</v>
      </c>
      <c r="E894" s="5">
        <f t="shared" si="41"/>
        <v>1.0101076614098046</v>
      </c>
      <c r="F894" s="4">
        <f>MIN(C894:$C$1077)/C894-1</f>
        <v>-0.21553310155005057</v>
      </c>
    </row>
    <row r="895" spans="1:6" x14ac:dyDescent="0.45">
      <c r="A895">
        <f t="shared" si="39"/>
        <v>882</v>
      </c>
      <c r="B895" s="1">
        <v>36007</v>
      </c>
      <c r="C895" s="2">
        <v>2734.72</v>
      </c>
      <c r="D895" s="5">
        <f t="shared" si="40"/>
        <v>-9.5900333188468911E-3</v>
      </c>
      <c r="E895" s="5">
        <f t="shared" si="41"/>
        <v>0.99040996668115311</v>
      </c>
      <c r="F895" s="4">
        <f>MIN(C895:$C$1077)/C895-1</f>
        <v>-0.20793719283875489</v>
      </c>
    </row>
    <row r="896" spans="1:6" x14ac:dyDescent="0.45">
      <c r="A896">
        <f t="shared" si="39"/>
        <v>883</v>
      </c>
      <c r="B896" s="1">
        <v>36010</v>
      </c>
      <c r="C896" s="2">
        <v>2721.09</v>
      </c>
      <c r="D896" s="5">
        <f t="shared" si="40"/>
        <v>-4.9840568687103959E-3</v>
      </c>
      <c r="E896" s="5">
        <f t="shared" si="41"/>
        <v>0.9950159431312896</v>
      </c>
      <c r="F896" s="4">
        <f>MIN(C896:$C$1077)/C896-1</f>
        <v>-0.20396973271740371</v>
      </c>
    </row>
    <row r="897" spans="1:6" x14ac:dyDescent="0.45">
      <c r="A897">
        <f t="shared" ref="A897:A960" si="42">A896+1</f>
        <v>884</v>
      </c>
      <c r="B897" s="1">
        <v>36011</v>
      </c>
      <c r="C897" s="2">
        <v>2694.05</v>
      </c>
      <c r="D897" s="5">
        <f t="shared" ref="D897:D960" si="43">C897/C896-1</f>
        <v>-9.9371942861132823E-3</v>
      </c>
      <c r="E897" s="5">
        <f t="shared" ref="E897:E960" si="44">D897+1</f>
        <v>0.99006280571388672</v>
      </c>
      <c r="F897" s="4">
        <f>MIN(C897:$C$1077)/C897-1</f>
        <v>-0.19598003006625708</v>
      </c>
    </row>
    <row r="898" spans="1:6" x14ac:dyDescent="0.45">
      <c r="A898">
        <f t="shared" si="42"/>
        <v>885</v>
      </c>
      <c r="B898" s="1">
        <v>36012</v>
      </c>
      <c r="C898" s="2">
        <v>2643.4</v>
      </c>
      <c r="D898" s="5">
        <f t="shared" si="43"/>
        <v>-1.8800690410348819E-2</v>
      </c>
      <c r="E898" s="5">
        <f t="shared" si="44"/>
        <v>0.98119930958965118</v>
      </c>
      <c r="F898" s="4">
        <f>MIN(C898:$C$1077)/C898-1</f>
        <v>-0.1805742604221835</v>
      </c>
    </row>
    <row r="899" spans="1:6" x14ac:dyDescent="0.45">
      <c r="A899">
        <f t="shared" si="42"/>
        <v>886</v>
      </c>
      <c r="B899" s="1">
        <v>36013</v>
      </c>
      <c r="C899" s="2">
        <v>2628.5</v>
      </c>
      <c r="D899" s="5">
        <f t="shared" si="43"/>
        <v>-5.636680033290542E-3</v>
      </c>
      <c r="E899" s="5">
        <f t="shared" si="44"/>
        <v>0.99436331996670946</v>
      </c>
      <c r="F899" s="4">
        <f>MIN(C899:$C$1077)/C899-1</f>
        <v>-0.17592923720753273</v>
      </c>
    </row>
    <row r="900" spans="1:6" x14ac:dyDescent="0.45">
      <c r="A900">
        <f t="shared" si="42"/>
        <v>887</v>
      </c>
      <c r="B900" s="1">
        <v>36014</v>
      </c>
      <c r="C900" s="2">
        <v>2660.68</v>
      </c>
      <c r="D900" s="5">
        <f t="shared" si="43"/>
        <v>1.224272398706483E-2</v>
      </c>
      <c r="E900" s="5">
        <f t="shared" si="44"/>
        <v>1.0122427239870648</v>
      </c>
      <c r="F900" s="4">
        <f>MIN(C900:$C$1077)/C900-1</f>
        <v>-0.18589608671467428</v>
      </c>
    </row>
    <row r="901" spans="1:6" x14ac:dyDescent="0.45">
      <c r="A901">
        <f t="shared" si="42"/>
        <v>888</v>
      </c>
      <c r="B901" s="1">
        <v>36017</v>
      </c>
      <c r="C901" s="2">
        <v>2625.13</v>
      </c>
      <c r="D901" s="5">
        <f t="shared" si="43"/>
        <v>-1.3361245997263738E-2</v>
      </c>
      <c r="E901" s="5">
        <f t="shared" si="44"/>
        <v>0.98663875400273626</v>
      </c>
      <c r="F901" s="4">
        <f>MIN(C901:$C$1077)/C901-1</f>
        <v>-0.17487133970508129</v>
      </c>
    </row>
    <row r="902" spans="1:6" x14ac:dyDescent="0.45">
      <c r="A902">
        <f t="shared" si="42"/>
        <v>889</v>
      </c>
      <c r="B902" s="1">
        <v>36018</v>
      </c>
      <c r="C902" s="2">
        <v>2558.06</v>
      </c>
      <c r="D902" s="5">
        <f t="shared" si="43"/>
        <v>-2.5549210896222307E-2</v>
      </c>
      <c r="E902" s="5">
        <f t="shared" si="44"/>
        <v>0.97445078910377769</v>
      </c>
      <c r="F902" s="4">
        <f>MIN(C902:$C$1077)/C902-1</f>
        <v>-0.15323721882989449</v>
      </c>
    </row>
    <row r="903" spans="1:6" x14ac:dyDescent="0.45">
      <c r="A903">
        <f t="shared" si="42"/>
        <v>890</v>
      </c>
      <c r="B903" s="1">
        <v>36019</v>
      </c>
      <c r="C903" s="2">
        <v>2569.15</v>
      </c>
      <c r="D903" s="5">
        <f t="shared" si="43"/>
        <v>4.3353166071162796E-3</v>
      </c>
      <c r="E903" s="5">
        <f t="shared" si="44"/>
        <v>1.0043353166071163</v>
      </c>
      <c r="F903" s="4">
        <f>MIN(C903:$C$1077)/C903-1</f>
        <v>-0.15689235739446894</v>
      </c>
    </row>
    <row r="904" spans="1:6" x14ac:dyDescent="0.45">
      <c r="A904">
        <f t="shared" si="42"/>
        <v>891</v>
      </c>
      <c r="B904" s="1">
        <v>36020</v>
      </c>
      <c r="C904" s="2">
        <v>2539.67</v>
      </c>
      <c r="D904" s="5">
        <f t="shared" si="43"/>
        <v>-1.1474612225833458E-2</v>
      </c>
      <c r="E904" s="5">
        <f t="shared" si="44"/>
        <v>0.98852538777416654</v>
      </c>
      <c r="F904" s="4">
        <f>MIN(C904:$C$1077)/C904-1</f>
        <v>-0.14710572633452379</v>
      </c>
    </row>
    <row r="905" spans="1:6" x14ac:dyDescent="0.45">
      <c r="A905">
        <f t="shared" si="42"/>
        <v>892</v>
      </c>
      <c r="B905" s="1">
        <v>36021</v>
      </c>
      <c r="C905" s="2">
        <v>2562.1999999999998</v>
      </c>
      <c r="D905" s="5">
        <f t="shared" si="43"/>
        <v>8.8712313017045297E-3</v>
      </c>
      <c r="E905" s="5">
        <f t="shared" si="44"/>
        <v>1.0088712313017045</v>
      </c>
      <c r="F905" s="4">
        <f>MIN(C905:$C$1077)/C905-1</f>
        <v>-0.15460541721957677</v>
      </c>
    </row>
    <row r="906" spans="1:6" x14ac:dyDescent="0.45">
      <c r="A906">
        <f t="shared" si="42"/>
        <v>893</v>
      </c>
      <c r="B906" s="1">
        <v>36024</v>
      </c>
      <c r="C906" s="2">
        <v>2561.89</v>
      </c>
      <c r="D906" s="5">
        <f t="shared" si="43"/>
        <v>-1.2098977441254988E-4</v>
      </c>
      <c r="E906" s="5">
        <f t="shared" si="44"/>
        <v>0.99987901022558745</v>
      </c>
      <c r="F906" s="4">
        <f>MIN(C906:$C$1077)/C906-1</f>
        <v>-0.15450312074288897</v>
      </c>
    </row>
    <row r="907" spans="1:6" x14ac:dyDescent="0.45">
      <c r="A907">
        <f t="shared" si="42"/>
        <v>894</v>
      </c>
      <c r="B907" s="1">
        <v>36025</v>
      </c>
      <c r="C907" s="2">
        <v>2629.09</v>
      </c>
      <c r="D907" s="5">
        <f t="shared" si="43"/>
        <v>2.6230634414436294E-2</v>
      </c>
      <c r="E907" s="5">
        <f t="shared" si="44"/>
        <v>1.0262306344144363</v>
      </c>
      <c r="F907" s="4">
        <f>MIN(C907:$C$1077)/C907-1</f>
        <v>-0.17611416878083286</v>
      </c>
    </row>
    <row r="908" spans="1:6" x14ac:dyDescent="0.45">
      <c r="A908">
        <f t="shared" si="42"/>
        <v>895</v>
      </c>
      <c r="B908" s="1">
        <v>36026</v>
      </c>
      <c r="C908" s="2">
        <v>2646.95</v>
      </c>
      <c r="D908" s="5">
        <f t="shared" si="43"/>
        <v>6.7932250322353394E-3</v>
      </c>
      <c r="E908" s="5">
        <f t="shared" si="44"/>
        <v>1.0067932250322353</v>
      </c>
      <c r="F908" s="4">
        <f>MIN(C908:$C$1077)/C908-1</f>
        <v>-0.18167324656680317</v>
      </c>
    </row>
    <row r="909" spans="1:6" x14ac:dyDescent="0.45">
      <c r="A909">
        <f t="shared" si="42"/>
        <v>896</v>
      </c>
      <c r="B909" s="1">
        <v>36027</v>
      </c>
      <c r="C909" s="2">
        <v>2636.19</v>
      </c>
      <c r="D909" s="5">
        <f t="shared" si="43"/>
        <v>-4.0650560078580034E-3</v>
      </c>
      <c r="E909" s="5">
        <f t="shared" si="44"/>
        <v>0.995934943992142</v>
      </c>
      <c r="F909" s="4">
        <f>MIN(C909:$C$1077)/C909-1</f>
        <v>-0.1783331246989025</v>
      </c>
    </row>
    <row r="910" spans="1:6" x14ac:dyDescent="0.45">
      <c r="A910">
        <f t="shared" si="42"/>
        <v>897</v>
      </c>
      <c r="B910" s="1">
        <v>36028</v>
      </c>
      <c r="C910" s="2">
        <v>2558.67</v>
      </c>
      <c r="D910" s="5">
        <f t="shared" si="43"/>
        <v>-2.9406074675952798E-2</v>
      </c>
      <c r="E910" s="5">
        <f t="shared" si="44"/>
        <v>0.9705939253240472</v>
      </c>
      <c r="F910" s="4">
        <f>MIN(C910:$C$1077)/C910-1</f>
        <v>-0.15343909140295542</v>
      </c>
    </row>
    <row r="911" spans="1:6" x14ac:dyDescent="0.45">
      <c r="A911">
        <f t="shared" si="42"/>
        <v>898</v>
      </c>
      <c r="B911" s="1">
        <v>36031</v>
      </c>
      <c r="C911" s="2">
        <v>2584.1799999999998</v>
      </c>
      <c r="D911" s="5">
        <f t="shared" si="43"/>
        <v>9.9700234887656336E-3</v>
      </c>
      <c r="E911" s="5">
        <f t="shared" si="44"/>
        <v>1.0099700234887656</v>
      </c>
      <c r="F911" s="4">
        <f>MIN(C911:$C$1077)/C911-1</f>
        <v>-0.16179600492225765</v>
      </c>
    </row>
    <row r="912" spans="1:6" x14ac:dyDescent="0.45">
      <c r="A912">
        <f t="shared" si="42"/>
        <v>899</v>
      </c>
      <c r="B912" s="1">
        <v>36032</v>
      </c>
      <c r="C912" s="2">
        <v>2624.13</v>
      </c>
      <c r="D912" s="5">
        <f t="shared" si="43"/>
        <v>1.5459449419158222E-2</v>
      </c>
      <c r="E912" s="5">
        <f t="shared" si="44"/>
        <v>1.0154594494191582</v>
      </c>
      <c r="F912" s="4">
        <f>MIN(C912:$C$1077)/C912-1</f>
        <v>-0.17455690076330055</v>
      </c>
    </row>
    <row r="913" spans="1:6" x14ac:dyDescent="0.45">
      <c r="A913">
        <f t="shared" si="42"/>
        <v>900</v>
      </c>
      <c r="B913" s="1">
        <v>36033</v>
      </c>
      <c r="C913" s="2">
        <v>2576.02</v>
      </c>
      <c r="D913" s="5">
        <f t="shared" si="43"/>
        <v>-1.8333695358080604E-2</v>
      </c>
      <c r="E913" s="5">
        <f t="shared" si="44"/>
        <v>0.9816663046419194</v>
      </c>
      <c r="F913" s="4">
        <f>MIN(C913:$C$1077)/C913-1</f>
        <v>-0.15914084517977334</v>
      </c>
    </row>
    <row r="914" spans="1:6" x14ac:dyDescent="0.45">
      <c r="A914">
        <f t="shared" si="42"/>
        <v>901</v>
      </c>
      <c r="B914" s="1">
        <v>36034</v>
      </c>
      <c r="C914" s="2">
        <v>2497.31</v>
      </c>
      <c r="D914" s="5">
        <f t="shared" si="43"/>
        <v>-3.0554886996219E-2</v>
      </c>
      <c r="E914" s="5">
        <f t="shared" si="44"/>
        <v>0.969445113003781</v>
      </c>
      <c r="F914" s="4">
        <f>MIN(C914:$C$1077)/C914-1</f>
        <v>-0.13263871926192572</v>
      </c>
    </row>
    <row r="915" spans="1:6" x14ac:dyDescent="0.45">
      <c r="A915">
        <f t="shared" si="42"/>
        <v>902</v>
      </c>
      <c r="B915" s="1">
        <v>36035</v>
      </c>
      <c r="C915" s="2">
        <v>2440.84</v>
      </c>
      <c r="D915" s="5">
        <f t="shared" si="43"/>
        <v>-2.2612330868013952E-2</v>
      </c>
      <c r="E915" s="5">
        <f t="shared" si="44"/>
        <v>0.97738766913198605</v>
      </c>
      <c r="F915" s="4">
        <f>MIN(C915:$C$1077)/C915-1</f>
        <v>-0.11257190147654084</v>
      </c>
    </row>
    <row r="916" spans="1:6" x14ac:dyDescent="0.45">
      <c r="A916">
        <f t="shared" si="42"/>
        <v>903</v>
      </c>
      <c r="B916" s="1">
        <v>36039</v>
      </c>
      <c r="C916" s="2">
        <v>2393.25</v>
      </c>
      <c r="D916" s="5">
        <f t="shared" si="43"/>
        <v>-1.9497386145753137E-2</v>
      </c>
      <c r="E916" s="5">
        <f t="shared" si="44"/>
        <v>0.98050261385424686</v>
      </c>
      <c r="F916" s="4">
        <f>MIN(C916:$C$1077)/C916-1</f>
        <v>-9.4925310769873539E-2</v>
      </c>
    </row>
    <row r="917" spans="1:6" x14ac:dyDescent="0.45">
      <c r="A917">
        <f t="shared" si="42"/>
        <v>904</v>
      </c>
      <c r="B917" s="1">
        <v>36040</v>
      </c>
      <c r="C917" s="2">
        <v>2426.75</v>
      </c>
      <c r="D917" s="5">
        <f t="shared" si="43"/>
        <v>1.3997701869842283E-2</v>
      </c>
      <c r="E917" s="5">
        <f t="shared" si="44"/>
        <v>1.0139977018698423</v>
      </c>
      <c r="F917" s="4">
        <f>MIN(C917:$C$1077)/C917-1</f>
        <v>-0.10741938807046458</v>
      </c>
    </row>
    <row r="918" spans="1:6" x14ac:dyDescent="0.45">
      <c r="A918">
        <f t="shared" si="42"/>
        <v>905</v>
      </c>
      <c r="B918" s="1">
        <v>36041</v>
      </c>
      <c r="C918" s="2">
        <v>2378.16</v>
      </c>
      <c r="D918" s="5">
        <f t="shared" si="43"/>
        <v>-2.0022664056866257E-2</v>
      </c>
      <c r="E918" s="5">
        <f t="shared" si="44"/>
        <v>0.97997733594313374</v>
      </c>
      <c r="F918" s="4">
        <f>MIN(C918:$C$1077)/C918-1</f>
        <v>-8.9182393110640024E-2</v>
      </c>
    </row>
    <row r="919" spans="1:6" x14ac:dyDescent="0.45">
      <c r="A919">
        <f t="shared" si="42"/>
        <v>906</v>
      </c>
      <c r="B919" s="1">
        <v>36042</v>
      </c>
      <c r="C919" s="2">
        <v>2396.94</v>
      </c>
      <c r="D919" s="5">
        <f t="shared" si="43"/>
        <v>7.8968614390959591E-3</v>
      </c>
      <c r="E919" s="5">
        <f t="shared" si="44"/>
        <v>1.007896861439096</v>
      </c>
      <c r="F919" s="4">
        <f>MIN(C919:$C$1077)/C919-1</f>
        <v>-9.6318639598821809E-2</v>
      </c>
    </row>
    <row r="920" spans="1:6" x14ac:dyDescent="0.45">
      <c r="A920">
        <f t="shared" si="42"/>
        <v>907</v>
      </c>
      <c r="B920" s="1">
        <v>36045</v>
      </c>
      <c r="C920" s="2">
        <v>2470.19</v>
      </c>
      <c r="D920" s="5">
        <f t="shared" si="43"/>
        <v>3.0559797074603434E-2</v>
      </c>
      <c r="E920" s="5">
        <f t="shared" si="44"/>
        <v>1.0305597970746034</v>
      </c>
      <c r="F920" s="4">
        <f>MIN(C920:$C$1077)/C920-1</f>
        <v>-0.12311603560859685</v>
      </c>
    </row>
    <row r="921" spans="1:6" x14ac:dyDescent="0.45">
      <c r="A921">
        <f t="shared" si="42"/>
        <v>908</v>
      </c>
      <c r="B921" s="1">
        <v>36046</v>
      </c>
      <c r="C921" s="2">
        <v>2475.21</v>
      </c>
      <c r="D921" s="5">
        <f t="shared" si="43"/>
        <v>2.032232338403217E-3</v>
      </c>
      <c r="E921" s="5">
        <f t="shared" si="44"/>
        <v>1.0020322323384032</v>
      </c>
      <c r="F921" s="4">
        <f>MIN(C921:$C$1077)/C921-1</f>
        <v>-0.12489445339991345</v>
      </c>
    </row>
    <row r="922" spans="1:6" x14ac:dyDescent="0.45">
      <c r="A922">
        <f t="shared" si="42"/>
        <v>909</v>
      </c>
      <c r="B922" s="1">
        <v>36047</v>
      </c>
      <c r="C922" s="2">
        <v>2464.6</v>
      </c>
      <c r="D922" s="5">
        <f t="shared" si="43"/>
        <v>-4.286504983415651E-3</v>
      </c>
      <c r="E922" s="5">
        <f t="shared" si="44"/>
        <v>0.99571349501658435</v>
      </c>
      <c r="F922" s="4">
        <f>MIN(C922:$C$1077)/C922-1</f>
        <v>-0.12112716059401107</v>
      </c>
    </row>
    <row r="923" spans="1:6" x14ac:dyDescent="0.45">
      <c r="A923">
        <f t="shared" si="42"/>
        <v>910</v>
      </c>
      <c r="B923" s="1">
        <v>36048</v>
      </c>
      <c r="C923" s="2">
        <v>2395.67</v>
      </c>
      <c r="D923" s="5">
        <f t="shared" si="43"/>
        <v>-2.7968027266087714E-2</v>
      </c>
      <c r="E923" s="5">
        <f t="shared" si="44"/>
        <v>0.97203197273391229</v>
      </c>
      <c r="F923" s="4">
        <f>MIN(C923:$C$1077)/C923-1</f>
        <v>-9.583957723726555E-2</v>
      </c>
    </row>
    <row r="924" spans="1:6" x14ac:dyDescent="0.45">
      <c r="A924">
        <f t="shared" si="42"/>
        <v>911</v>
      </c>
      <c r="B924" s="1">
        <v>36049</v>
      </c>
      <c r="C924" s="2">
        <v>2383.63</v>
      </c>
      <c r="D924" s="5">
        <f t="shared" si="43"/>
        <v>-5.0257339282956393E-3</v>
      </c>
      <c r="E924" s="5">
        <f t="shared" si="44"/>
        <v>0.99497426607170436</v>
      </c>
      <c r="F924" s="4">
        <f>MIN(C924:$C$1077)/C924-1</f>
        <v>-9.1272554884776591E-2</v>
      </c>
    </row>
    <row r="925" spans="1:6" x14ac:dyDescent="0.45">
      <c r="A925">
        <f t="shared" si="42"/>
        <v>912</v>
      </c>
      <c r="B925" s="1">
        <v>36052</v>
      </c>
      <c r="C925" s="2">
        <v>2441.56</v>
      </c>
      <c r="D925" s="5">
        <f t="shared" si="43"/>
        <v>2.4303268544195067E-2</v>
      </c>
      <c r="E925" s="5">
        <f t="shared" si="44"/>
        <v>1.0243032685441951</v>
      </c>
      <c r="F925" s="4">
        <f>MIN(C925:$C$1077)/C925-1</f>
        <v>-0.11283359819132022</v>
      </c>
    </row>
    <row r="926" spans="1:6" x14ac:dyDescent="0.45">
      <c r="A926">
        <f t="shared" si="42"/>
        <v>913</v>
      </c>
      <c r="B926" s="1">
        <v>36053</v>
      </c>
      <c r="C926" s="2">
        <v>2444.89</v>
      </c>
      <c r="D926" s="5">
        <f t="shared" si="43"/>
        <v>1.363882108160297E-3</v>
      </c>
      <c r="E926" s="5">
        <f t="shared" si="44"/>
        <v>1.0013638821081603</v>
      </c>
      <c r="F926" s="4">
        <f>MIN(C926:$C$1077)/C926-1</f>
        <v>-0.11404194053720196</v>
      </c>
    </row>
    <row r="927" spans="1:6" x14ac:dyDescent="0.45">
      <c r="A927">
        <f t="shared" si="42"/>
        <v>914</v>
      </c>
      <c r="B927" s="1">
        <v>36054</v>
      </c>
      <c r="C927" s="2">
        <v>2451.66</v>
      </c>
      <c r="D927" s="5">
        <f t="shared" si="43"/>
        <v>2.76904073393891E-3</v>
      </c>
      <c r="E927" s="5">
        <f t="shared" si="44"/>
        <v>1.0027690407339389</v>
      </c>
      <c r="F927" s="4">
        <f>MIN(C927:$C$1077)/C927-1</f>
        <v>-0.11648842009087712</v>
      </c>
    </row>
    <row r="928" spans="1:6" x14ac:dyDescent="0.45">
      <c r="A928">
        <f t="shared" si="42"/>
        <v>915</v>
      </c>
      <c r="B928" s="1">
        <v>36055</v>
      </c>
      <c r="C928" s="2">
        <v>2386.94</v>
      </c>
      <c r="D928" s="5">
        <f t="shared" si="43"/>
        <v>-2.6398440240489984E-2</v>
      </c>
      <c r="E928" s="5">
        <f t="shared" si="44"/>
        <v>0.97360155975951002</v>
      </c>
      <c r="F928" s="4">
        <f>MIN(C928:$C$1077)/C928-1</f>
        <v>-9.253269876913528E-2</v>
      </c>
    </row>
    <row r="929" spans="1:6" x14ac:dyDescent="0.45">
      <c r="A929">
        <f t="shared" si="42"/>
        <v>916</v>
      </c>
      <c r="B929" s="1">
        <v>36056</v>
      </c>
      <c r="C929" s="2">
        <v>2354.83</v>
      </c>
      <c r="D929" s="5">
        <f t="shared" si="43"/>
        <v>-1.3452369979974454E-2</v>
      </c>
      <c r="E929" s="5">
        <f t="shared" si="44"/>
        <v>0.98654763002002555</v>
      </c>
      <c r="F929" s="4">
        <f>MIN(C929:$C$1077)/C929-1</f>
        <v>-8.0158652641591832E-2</v>
      </c>
    </row>
    <row r="930" spans="1:6" x14ac:dyDescent="0.45">
      <c r="A930">
        <f t="shared" si="42"/>
        <v>917</v>
      </c>
      <c r="B930" s="1">
        <v>36059</v>
      </c>
      <c r="C930" s="2">
        <v>2321.79</v>
      </c>
      <c r="D930" s="5">
        <f t="shared" si="43"/>
        <v>-1.4030736826012857E-2</v>
      </c>
      <c r="E930" s="5">
        <f t="shared" si="44"/>
        <v>0.98596926317398714</v>
      </c>
      <c r="F930" s="4">
        <f>MIN(C930:$C$1077)/C930-1</f>
        <v>-6.7068942496952721E-2</v>
      </c>
    </row>
    <row r="931" spans="1:6" x14ac:dyDescent="0.45">
      <c r="A931">
        <f t="shared" si="42"/>
        <v>918</v>
      </c>
      <c r="B931" s="1">
        <v>36060</v>
      </c>
      <c r="C931" s="2">
        <v>2364.37</v>
      </c>
      <c r="D931" s="5">
        <f t="shared" si="43"/>
        <v>1.8339298558439854E-2</v>
      </c>
      <c r="E931" s="5">
        <f t="shared" si="44"/>
        <v>1.0183392985584399</v>
      </c>
      <c r="F931" s="4">
        <f>MIN(C931:$C$1077)/C931-1</f>
        <v>-8.3870121850640911E-2</v>
      </c>
    </row>
    <row r="932" spans="1:6" x14ac:dyDescent="0.45">
      <c r="A932">
        <f t="shared" si="42"/>
        <v>919</v>
      </c>
      <c r="B932" s="1">
        <v>36061</v>
      </c>
      <c r="C932" s="2">
        <v>2403.9699999999998</v>
      </c>
      <c r="D932" s="5">
        <f t="shared" si="43"/>
        <v>1.6748647631292801E-2</v>
      </c>
      <c r="E932" s="5">
        <f t="shared" si="44"/>
        <v>1.0167486476312928</v>
      </c>
      <c r="F932" s="4">
        <f>MIN(C932:$C$1077)/C932-1</f>
        <v>-9.8961301513745825E-2</v>
      </c>
    </row>
    <row r="933" spans="1:6" x14ac:dyDescent="0.45">
      <c r="A933">
        <f t="shared" si="42"/>
        <v>920</v>
      </c>
      <c r="B933" s="1">
        <v>36062</v>
      </c>
      <c r="C933" s="2">
        <v>2388.23</v>
      </c>
      <c r="D933" s="5">
        <f t="shared" si="43"/>
        <v>-6.5475026726622421E-3</v>
      </c>
      <c r="E933" s="5">
        <f t="shared" si="44"/>
        <v>0.99345249732733776</v>
      </c>
      <c r="F933" s="4">
        <f>MIN(C933:$C$1077)/C933-1</f>
        <v>-9.3022866306846419E-2</v>
      </c>
    </row>
    <row r="934" spans="1:6" x14ac:dyDescent="0.45">
      <c r="A934">
        <f t="shared" si="42"/>
        <v>921</v>
      </c>
      <c r="B934" s="1">
        <v>36063</v>
      </c>
      <c r="C934" s="2">
        <v>2343.85</v>
      </c>
      <c r="D934" s="5">
        <f t="shared" si="43"/>
        <v>-1.858279981408828E-2</v>
      </c>
      <c r="E934" s="5">
        <f t="shared" si="44"/>
        <v>0.98141720018591172</v>
      </c>
      <c r="F934" s="4">
        <f>MIN(C934:$C$1077)/C934-1</f>
        <v>-7.5849563751946514E-2</v>
      </c>
    </row>
    <row r="935" spans="1:6" x14ac:dyDescent="0.45">
      <c r="A935">
        <f t="shared" si="42"/>
        <v>922</v>
      </c>
      <c r="B935" s="1">
        <v>36066</v>
      </c>
      <c r="C935" s="2">
        <v>2357.15</v>
      </c>
      <c r="D935" s="5">
        <f t="shared" si="43"/>
        <v>5.6744245578856933E-3</v>
      </c>
      <c r="E935" s="5">
        <f t="shared" si="44"/>
        <v>1.0056744245578857</v>
      </c>
      <c r="F935" s="4">
        <f>MIN(C935:$C$1077)/C935-1</f>
        <v>-8.1063996775767366E-2</v>
      </c>
    </row>
    <row r="936" spans="1:6" x14ac:dyDescent="0.45">
      <c r="A936">
        <f t="shared" si="42"/>
        <v>923</v>
      </c>
      <c r="B936" s="1">
        <v>36067</v>
      </c>
      <c r="C936" s="2">
        <v>2363.0100000000002</v>
      </c>
      <c r="D936" s="5">
        <f t="shared" si="43"/>
        <v>2.4860530725665519E-3</v>
      </c>
      <c r="E936" s="5">
        <f t="shared" si="44"/>
        <v>1.0024860530725666</v>
      </c>
      <c r="F936" s="4">
        <f>MIN(C936:$C$1077)/C936-1</f>
        <v>-8.3342855087367385E-2</v>
      </c>
    </row>
    <row r="937" spans="1:6" x14ac:dyDescent="0.45">
      <c r="A937">
        <f t="shared" si="42"/>
        <v>924</v>
      </c>
      <c r="B937" s="1">
        <v>36068</v>
      </c>
      <c r="C937" s="2">
        <v>2344.8200000000002</v>
      </c>
      <c r="D937" s="5">
        <f t="shared" si="43"/>
        <v>-7.6978091501940238E-3</v>
      </c>
      <c r="E937" s="5">
        <f t="shared" si="44"/>
        <v>0.99230219084980598</v>
      </c>
      <c r="F937" s="4">
        <f>MIN(C937:$C$1077)/C937-1</f>
        <v>-7.6231864279560857E-2</v>
      </c>
    </row>
    <row r="938" spans="1:6" x14ac:dyDescent="0.45">
      <c r="A938">
        <f t="shared" si="42"/>
        <v>925</v>
      </c>
      <c r="B938" s="1">
        <v>36069</v>
      </c>
      <c r="C938" s="2">
        <v>2277.3200000000002</v>
      </c>
      <c r="D938" s="5">
        <f t="shared" si="43"/>
        <v>-2.8786857839834146E-2</v>
      </c>
      <c r="E938" s="5">
        <f t="shared" si="44"/>
        <v>0.97121314216016585</v>
      </c>
      <c r="F938" s="4">
        <f>MIN(C938:$C$1077)/C938-1</f>
        <v>-4.8851281330686946E-2</v>
      </c>
    </row>
    <row r="939" spans="1:6" x14ac:dyDescent="0.45">
      <c r="A939">
        <f t="shared" si="42"/>
        <v>926</v>
      </c>
      <c r="B939" s="1">
        <v>36070</v>
      </c>
      <c r="C939" s="2">
        <v>2209.2800000000002</v>
      </c>
      <c r="D939" s="5">
        <f t="shared" si="43"/>
        <v>-2.9877224105527511E-2</v>
      </c>
      <c r="E939" s="5">
        <f t="shared" si="44"/>
        <v>0.97012277589447249</v>
      </c>
      <c r="F939" s="4">
        <f>MIN(C939:$C$1077)/C939-1</f>
        <v>-1.955840816917731E-2</v>
      </c>
    </row>
    <row r="940" spans="1:6" x14ac:dyDescent="0.45">
      <c r="A940">
        <f t="shared" si="42"/>
        <v>927</v>
      </c>
      <c r="B940" s="1">
        <v>36073</v>
      </c>
      <c r="C940" s="2">
        <v>2166.0700000000002</v>
      </c>
      <c r="D940" s="5">
        <f t="shared" si="43"/>
        <v>-1.955840816917731E-2</v>
      </c>
      <c r="E940" s="5">
        <f t="shared" si="44"/>
        <v>0.98044159183082269</v>
      </c>
      <c r="F940" s="4">
        <f>MIN(C940:$C$1077)/C940-1</f>
        <v>0</v>
      </c>
    </row>
    <row r="941" spans="1:6" x14ac:dyDescent="0.45">
      <c r="A941">
        <f t="shared" si="42"/>
        <v>928</v>
      </c>
      <c r="B941" s="1">
        <v>36074</v>
      </c>
      <c r="C941" s="2">
        <v>2246.79</v>
      </c>
      <c r="D941" s="5">
        <f t="shared" si="43"/>
        <v>3.7265647001251123E-2</v>
      </c>
      <c r="E941" s="5">
        <f t="shared" si="44"/>
        <v>1.0372656470012511</v>
      </c>
      <c r="F941" s="4">
        <f>MIN(C941:$C$1077)/C941-1</f>
        <v>-3.05146453384606E-2</v>
      </c>
    </row>
    <row r="942" spans="1:6" x14ac:dyDescent="0.45">
      <c r="A942">
        <f t="shared" si="42"/>
        <v>929</v>
      </c>
      <c r="B942" s="1">
        <v>36075</v>
      </c>
      <c r="C942" s="2">
        <v>2236.36</v>
      </c>
      <c r="D942" s="5">
        <f t="shared" si="43"/>
        <v>-4.642178396734864E-3</v>
      </c>
      <c r="E942" s="5">
        <f t="shared" si="44"/>
        <v>0.99535782160326514</v>
      </c>
      <c r="F942" s="4">
        <f>MIN(C942:$C$1077)/C942-1</f>
        <v>-2.5993131696149141E-2</v>
      </c>
    </row>
    <row r="943" spans="1:6" x14ac:dyDescent="0.45">
      <c r="A943">
        <f t="shared" si="42"/>
        <v>930</v>
      </c>
      <c r="B943" s="1">
        <v>36076</v>
      </c>
      <c r="C943" s="2">
        <v>2178.23</v>
      </c>
      <c r="D943" s="5">
        <f t="shared" si="43"/>
        <v>-2.5993131696149141E-2</v>
      </c>
      <c r="E943" s="5">
        <f t="shared" si="44"/>
        <v>0.97400686830385086</v>
      </c>
      <c r="F943" s="4">
        <f>MIN(C943:$C$1077)/C943-1</f>
        <v>0</v>
      </c>
    </row>
    <row r="944" spans="1:6" x14ac:dyDescent="0.45">
      <c r="A944">
        <f t="shared" si="42"/>
        <v>931</v>
      </c>
      <c r="B944" s="1">
        <v>36077</v>
      </c>
      <c r="C944" s="2">
        <v>2226.4499999999998</v>
      </c>
      <c r="D944" s="5">
        <f t="shared" si="43"/>
        <v>2.2137239869068015E-2</v>
      </c>
      <c r="E944" s="5">
        <f t="shared" si="44"/>
        <v>1.022137239869068</v>
      </c>
      <c r="F944" s="4">
        <f>MIN(C944:$C$1077)/C944-1</f>
        <v>0</v>
      </c>
    </row>
    <row r="945" spans="1:6" x14ac:dyDescent="0.45">
      <c r="A945">
        <f t="shared" si="42"/>
        <v>932</v>
      </c>
      <c r="B945" s="1">
        <v>36080</v>
      </c>
      <c r="C945" s="2">
        <v>2311.66</v>
      </c>
      <c r="D945" s="5">
        <f t="shared" si="43"/>
        <v>3.8271688113364455E-2</v>
      </c>
      <c r="E945" s="5">
        <f t="shared" si="44"/>
        <v>1.0382716881133645</v>
      </c>
      <c r="F945" s="4">
        <f>MIN(C945:$C$1077)/C945-1</f>
        <v>-6.6618793421175937E-3</v>
      </c>
    </row>
    <row r="946" spans="1:6" x14ac:dyDescent="0.45">
      <c r="A946">
        <f t="shared" si="42"/>
        <v>933</v>
      </c>
      <c r="B946" s="1">
        <v>36081</v>
      </c>
      <c r="C946" s="2">
        <v>2296.2600000000002</v>
      </c>
      <c r="D946" s="5">
        <f t="shared" si="43"/>
        <v>-6.6618793421175937E-3</v>
      </c>
      <c r="E946" s="5">
        <f t="shared" si="44"/>
        <v>0.99333812065788241</v>
      </c>
      <c r="F946" s="4">
        <f>MIN(C946:$C$1077)/C946-1</f>
        <v>0</v>
      </c>
    </row>
    <row r="947" spans="1:6" x14ac:dyDescent="0.45">
      <c r="A947">
        <f t="shared" si="42"/>
        <v>934</v>
      </c>
      <c r="B947" s="1">
        <v>36082</v>
      </c>
      <c r="C947" s="2">
        <v>2315.42</v>
      </c>
      <c r="D947" s="5">
        <f t="shared" si="43"/>
        <v>8.3440028568193547E-3</v>
      </c>
      <c r="E947" s="5">
        <f t="shared" si="44"/>
        <v>1.0083440028568194</v>
      </c>
      <c r="F947" s="4">
        <f>MIN(C947:$C$1077)/C947-1</f>
        <v>0</v>
      </c>
    </row>
    <row r="948" spans="1:6" x14ac:dyDescent="0.45">
      <c r="A948">
        <f t="shared" si="42"/>
        <v>935</v>
      </c>
      <c r="B948" s="1">
        <v>36083</v>
      </c>
      <c r="C948" s="2">
        <v>2328.39</v>
      </c>
      <c r="D948" s="5">
        <f t="shared" si="43"/>
        <v>5.6015755240947929E-3</v>
      </c>
      <c r="E948" s="5">
        <f t="shared" si="44"/>
        <v>1.0056015755240948</v>
      </c>
      <c r="F948" s="4">
        <f>MIN(C948:$C$1077)/C948-1</f>
        <v>0</v>
      </c>
    </row>
    <row r="949" spans="1:6" x14ac:dyDescent="0.45">
      <c r="A949">
        <f t="shared" si="42"/>
        <v>936</v>
      </c>
      <c r="B949" s="1">
        <v>36084</v>
      </c>
      <c r="C949" s="2">
        <v>2366.85</v>
      </c>
      <c r="D949" s="5">
        <f t="shared" si="43"/>
        <v>1.6517851390875249E-2</v>
      </c>
      <c r="E949" s="5">
        <f t="shared" si="44"/>
        <v>1.0165178513908752</v>
      </c>
      <c r="F949" s="4">
        <f>MIN(C949:$C$1077)/C949-1</f>
        <v>-7.921921541289012E-3</v>
      </c>
    </row>
    <row r="950" spans="1:6" x14ac:dyDescent="0.45">
      <c r="A950">
        <f t="shared" si="42"/>
        <v>937</v>
      </c>
      <c r="B950" s="1">
        <v>36087</v>
      </c>
      <c r="C950" s="2">
        <v>2348.1</v>
      </c>
      <c r="D950" s="5">
        <f t="shared" si="43"/>
        <v>-7.921921541289012E-3</v>
      </c>
      <c r="E950" s="5">
        <f t="shared" si="44"/>
        <v>0.99207807845871099</v>
      </c>
      <c r="F950" s="4">
        <f>MIN(C950:$C$1077)/C950-1</f>
        <v>0</v>
      </c>
    </row>
    <row r="951" spans="1:6" x14ac:dyDescent="0.45">
      <c r="A951">
        <f t="shared" si="42"/>
        <v>938</v>
      </c>
      <c r="B951" s="1">
        <v>36088</v>
      </c>
      <c r="C951" s="2">
        <v>2417.17</v>
      </c>
      <c r="D951" s="5">
        <f t="shared" si="43"/>
        <v>2.9415271921979569E-2</v>
      </c>
      <c r="E951" s="5">
        <f t="shared" si="44"/>
        <v>1.0294152719219796</v>
      </c>
      <c r="F951" s="4">
        <f>MIN(C951:$C$1077)/C951-1</f>
        <v>-6.4372799596221775E-3</v>
      </c>
    </row>
    <row r="952" spans="1:6" x14ac:dyDescent="0.45">
      <c r="A952">
        <f t="shared" si="42"/>
        <v>939</v>
      </c>
      <c r="B952" s="1">
        <v>36089</v>
      </c>
      <c r="C952" s="2">
        <v>2401.61</v>
      </c>
      <c r="D952" s="5">
        <f t="shared" si="43"/>
        <v>-6.4372799596221775E-3</v>
      </c>
      <c r="E952" s="5">
        <f t="shared" si="44"/>
        <v>0.99356272004037782</v>
      </c>
      <c r="F952" s="4">
        <f>MIN(C952:$C$1077)/C952-1</f>
        <v>0</v>
      </c>
    </row>
    <row r="953" spans="1:6" x14ac:dyDescent="0.45">
      <c r="A953">
        <f t="shared" si="42"/>
        <v>940</v>
      </c>
      <c r="B953" s="1">
        <v>36090</v>
      </c>
      <c r="C953" s="2">
        <v>2411.73</v>
      </c>
      <c r="D953" s="5">
        <f t="shared" si="43"/>
        <v>4.2138398824120848E-3</v>
      </c>
      <c r="E953" s="5">
        <f t="shared" si="44"/>
        <v>1.0042138398824121</v>
      </c>
      <c r="F953" s="4">
        <f>MIN(C953:$C$1077)/C953-1</f>
        <v>-2.0027117463397026E-3</v>
      </c>
    </row>
    <row r="954" spans="1:6" x14ac:dyDescent="0.45">
      <c r="A954">
        <f t="shared" si="42"/>
        <v>941</v>
      </c>
      <c r="B954" s="1">
        <v>36091</v>
      </c>
      <c r="C954" s="2">
        <v>2406.9</v>
      </c>
      <c r="D954" s="5">
        <f t="shared" si="43"/>
        <v>-2.0027117463397026E-3</v>
      </c>
      <c r="E954" s="5">
        <f t="shared" si="44"/>
        <v>0.9979972882536603</v>
      </c>
      <c r="F954" s="4">
        <f>MIN(C954:$C$1077)/C954-1</f>
        <v>0</v>
      </c>
    </row>
    <row r="955" spans="1:6" x14ac:dyDescent="0.45">
      <c r="A955">
        <f t="shared" si="42"/>
        <v>942</v>
      </c>
      <c r="B955" s="1">
        <v>36094</v>
      </c>
      <c r="C955" s="2">
        <v>2413.62</v>
      </c>
      <c r="D955" s="5">
        <f t="shared" si="43"/>
        <v>2.791973077402421E-3</v>
      </c>
      <c r="E955" s="5">
        <f t="shared" si="44"/>
        <v>1.0027919730774024</v>
      </c>
      <c r="F955" s="4">
        <f>MIN(C955:$C$1077)/C955-1</f>
        <v>0</v>
      </c>
    </row>
    <row r="956" spans="1:6" x14ac:dyDescent="0.45">
      <c r="A956">
        <f t="shared" si="42"/>
        <v>943</v>
      </c>
      <c r="B956" s="1">
        <v>36095</v>
      </c>
      <c r="C956" s="2">
        <v>2455.2399999999998</v>
      </c>
      <c r="D956" s="5">
        <f t="shared" si="43"/>
        <v>1.7243808055949161E-2</v>
      </c>
      <c r="E956" s="5">
        <f t="shared" si="44"/>
        <v>1.0172438080559492</v>
      </c>
      <c r="F956" s="4">
        <f>MIN(C956:$C$1077)/C956-1</f>
        <v>-5.4577149280720105E-3</v>
      </c>
    </row>
    <row r="957" spans="1:6" x14ac:dyDescent="0.45">
      <c r="A957">
        <f t="shared" si="42"/>
        <v>944</v>
      </c>
      <c r="B957" s="1">
        <v>36096</v>
      </c>
      <c r="C957" s="2">
        <v>2441.84</v>
      </c>
      <c r="D957" s="5">
        <f t="shared" si="43"/>
        <v>-5.4577149280720105E-3</v>
      </c>
      <c r="E957" s="5">
        <f t="shared" si="44"/>
        <v>0.99454228507192799</v>
      </c>
      <c r="F957" s="4">
        <f>MIN(C957:$C$1077)/C957-1</f>
        <v>0</v>
      </c>
    </row>
    <row r="958" spans="1:6" x14ac:dyDescent="0.45">
      <c r="A958">
        <f t="shared" si="42"/>
        <v>945</v>
      </c>
      <c r="B958" s="1">
        <v>36097</v>
      </c>
      <c r="C958" s="2">
        <v>2467.29</v>
      </c>
      <c r="D958" s="5">
        <f t="shared" si="43"/>
        <v>1.0422468302591303E-2</v>
      </c>
      <c r="E958" s="5">
        <f t="shared" si="44"/>
        <v>1.0104224683025913</v>
      </c>
      <c r="F958" s="4">
        <f>MIN(C958:$C$1077)/C958-1</f>
        <v>0</v>
      </c>
    </row>
    <row r="959" spans="1:6" x14ac:dyDescent="0.45">
      <c r="A959">
        <f t="shared" si="42"/>
        <v>946</v>
      </c>
      <c r="B959" s="1">
        <v>36098</v>
      </c>
      <c r="C959" s="2">
        <v>2504.85</v>
      </c>
      <c r="D959" s="5">
        <f t="shared" si="43"/>
        <v>1.5223180088274946E-2</v>
      </c>
      <c r="E959" s="5">
        <f t="shared" si="44"/>
        <v>1.0152231800882749</v>
      </c>
      <c r="F959" s="4">
        <f>MIN(C959:$C$1077)/C959-1</f>
        <v>0</v>
      </c>
    </row>
    <row r="960" spans="1:6" x14ac:dyDescent="0.45">
      <c r="A960">
        <f t="shared" si="42"/>
        <v>947</v>
      </c>
      <c r="B960" s="1">
        <v>36101</v>
      </c>
      <c r="C960" s="2">
        <v>2544.34</v>
      </c>
      <c r="D960" s="5">
        <f t="shared" si="43"/>
        <v>1.5765415094716406E-2</v>
      </c>
      <c r="E960" s="5">
        <f t="shared" si="44"/>
        <v>1.0157654150947164</v>
      </c>
      <c r="F960" s="4">
        <f>MIN(C960:$C$1077)/C960-1</f>
        <v>-1.319006107674292E-2</v>
      </c>
    </row>
    <row r="961" spans="1:6" x14ac:dyDescent="0.45">
      <c r="A961">
        <f t="shared" ref="A961:A1024" si="45">A960+1</f>
        <v>948</v>
      </c>
      <c r="B961" s="1">
        <v>36102</v>
      </c>
      <c r="C961" s="2">
        <v>2539.2600000000002</v>
      </c>
      <c r="D961" s="5">
        <f t="shared" ref="D961:D1024" si="46">C961/C960-1</f>
        <v>-1.9965885062530608E-3</v>
      </c>
      <c r="E961" s="5">
        <f t="shared" ref="E961:E1024" si="47">D961+1</f>
        <v>0.99800341149374694</v>
      </c>
      <c r="F961" s="4">
        <f>MIN(C961:$C$1077)/C961-1</f>
        <v>-1.1215866039712363E-2</v>
      </c>
    </row>
    <row r="962" spans="1:6" x14ac:dyDescent="0.45">
      <c r="A962">
        <f t="shared" si="45"/>
        <v>949</v>
      </c>
      <c r="B962" s="1">
        <v>36103</v>
      </c>
      <c r="C962" s="2">
        <v>2588.6999999999998</v>
      </c>
      <c r="D962" s="5">
        <f t="shared" si="46"/>
        <v>1.9470239361073505E-2</v>
      </c>
      <c r="E962" s="5">
        <f t="shared" si="47"/>
        <v>1.0194702393610735</v>
      </c>
      <c r="F962" s="4">
        <f>MIN(C962:$C$1077)/C962-1</f>
        <v>-3.0100050218256125E-2</v>
      </c>
    </row>
    <row r="963" spans="1:6" x14ac:dyDescent="0.45">
      <c r="A963">
        <f t="shared" si="45"/>
        <v>950</v>
      </c>
      <c r="B963" s="1">
        <v>36104</v>
      </c>
      <c r="C963" s="2">
        <v>2532.6999999999998</v>
      </c>
      <c r="D963" s="5">
        <f t="shared" si="46"/>
        <v>-2.1632479622976764E-2</v>
      </c>
      <c r="E963" s="5">
        <f t="shared" si="47"/>
        <v>0.97836752037702324</v>
      </c>
      <c r="F963" s="4">
        <f>MIN(C963:$C$1077)/C963-1</f>
        <v>-8.6547952777666914E-3</v>
      </c>
    </row>
    <row r="964" spans="1:6" x14ac:dyDescent="0.45">
      <c r="A964">
        <f t="shared" si="45"/>
        <v>951</v>
      </c>
      <c r="B964" s="1">
        <v>36105</v>
      </c>
      <c r="C964" s="2">
        <v>2538.2199999999998</v>
      </c>
      <c r="D964" s="5">
        <f t="shared" si="46"/>
        <v>2.1794922414815066E-3</v>
      </c>
      <c r="E964" s="5">
        <f t="shared" si="47"/>
        <v>1.0021794922414815</v>
      </c>
      <c r="F964" s="4">
        <f>MIN(C964:$C$1077)/C964-1</f>
        <v>-1.081072562662011E-2</v>
      </c>
    </row>
    <row r="965" spans="1:6" x14ac:dyDescent="0.45">
      <c r="A965">
        <f t="shared" si="45"/>
        <v>952</v>
      </c>
      <c r="B965" s="1">
        <v>36108</v>
      </c>
      <c r="C965" s="2">
        <v>2516.81</v>
      </c>
      <c r="D965" s="5">
        <f t="shared" si="46"/>
        <v>-8.4350450315574532E-3</v>
      </c>
      <c r="E965" s="5">
        <f t="shared" si="47"/>
        <v>0.99156495496844255</v>
      </c>
      <c r="F965" s="4">
        <f>MIN(C965:$C$1077)/C965-1</f>
        <v>-2.3958900354018597E-3</v>
      </c>
    </row>
    <row r="966" spans="1:6" x14ac:dyDescent="0.45">
      <c r="A966">
        <f t="shared" si="45"/>
        <v>953</v>
      </c>
      <c r="B966" s="1">
        <v>36109</v>
      </c>
      <c r="C966" s="2">
        <v>2510.7800000000002</v>
      </c>
      <c r="D966" s="5">
        <f t="shared" si="46"/>
        <v>-2.3958900354018597E-3</v>
      </c>
      <c r="E966" s="5">
        <f t="shared" si="47"/>
        <v>0.99760410996459814</v>
      </c>
      <c r="F966" s="4">
        <f>MIN(C966:$C$1077)/C966-1</f>
        <v>0</v>
      </c>
    </row>
    <row r="967" spans="1:6" x14ac:dyDescent="0.45">
      <c r="A967">
        <f t="shared" si="45"/>
        <v>954</v>
      </c>
      <c r="B967" s="1">
        <v>36110</v>
      </c>
      <c r="C967" s="2">
        <v>2527.38</v>
      </c>
      <c r="D967" s="5">
        <f t="shared" si="46"/>
        <v>6.6114912497310385E-3</v>
      </c>
      <c r="E967" s="5">
        <f t="shared" si="47"/>
        <v>1.006611491249731</v>
      </c>
      <c r="F967" s="4">
        <f>MIN(C967:$C$1077)/C967-1</f>
        <v>-5.0051832332297375E-3</v>
      </c>
    </row>
    <row r="968" spans="1:6" x14ac:dyDescent="0.45">
      <c r="A968">
        <f t="shared" si="45"/>
        <v>955</v>
      </c>
      <c r="B968" s="1">
        <v>36111</v>
      </c>
      <c r="C968" s="2">
        <v>2514.73</v>
      </c>
      <c r="D968" s="5">
        <f t="shared" si="46"/>
        <v>-5.0051832332297375E-3</v>
      </c>
      <c r="E968" s="5">
        <f t="shared" si="47"/>
        <v>0.99499481676677026</v>
      </c>
      <c r="F968" s="4">
        <f>MIN(C968:$C$1077)/C968-1</f>
        <v>0</v>
      </c>
    </row>
    <row r="969" spans="1:6" x14ac:dyDescent="0.45">
      <c r="A969">
        <f t="shared" si="45"/>
        <v>956</v>
      </c>
      <c r="B969" s="1">
        <v>36112</v>
      </c>
      <c r="C969" s="2">
        <v>2518.44</v>
      </c>
      <c r="D969" s="5">
        <f t="shared" si="46"/>
        <v>1.4753074882791761E-3</v>
      </c>
      <c r="E969" s="5">
        <f t="shared" si="47"/>
        <v>1.0014753074882792</v>
      </c>
      <c r="F969" s="4">
        <f>MIN(C969:$C$1077)/C969-1</f>
        <v>-2.9383269007809965E-4</v>
      </c>
    </row>
    <row r="970" spans="1:6" x14ac:dyDescent="0.45">
      <c r="A970">
        <f t="shared" si="45"/>
        <v>957</v>
      </c>
      <c r="B970" s="1">
        <v>36115</v>
      </c>
      <c r="C970" s="2">
        <v>2536.44</v>
      </c>
      <c r="D970" s="5">
        <f t="shared" si="46"/>
        <v>7.1472816505455672E-3</v>
      </c>
      <c r="E970" s="5">
        <f t="shared" si="47"/>
        <v>1.0071472816505456</v>
      </c>
      <c r="F970" s="4">
        <f>MIN(C970:$C$1077)/C970-1</f>
        <v>-7.3883080222675312E-3</v>
      </c>
    </row>
    <row r="971" spans="1:6" x14ac:dyDescent="0.45">
      <c r="A971">
        <f t="shared" si="45"/>
        <v>958</v>
      </c>
      <c r="B971" s="1">
        <v>36116</v>
      </c>
      <c r="C971" s="2">
        <v>2531</v>
      </c>
      <c r="D971" s="5">
        <f t="shared" si="46"/>
        <v>-2.1447382946176985E-3</v>
      </c>
      <c r="E971" s="5">
        <f t="shared" si="47"/>
        <v>0.9978552617053823</v>
      </c>
      <c r="F971" s="4">
        <f>MIN(C971:$C$1077)/C971-1</f>
        <v>-5.2548399841960691E-3</v>
      </c>
    </row>
    <row r="972" spans="1:6" x14ac:dyDescent="0.45">
      <c r="A972">
        <f t="shared" si="45"/>
        <v>959</v>
      </c>
      <c r="B972" s="1">
        <v>36117</v>
      </c>
      <c r="C972" s="2">
        <v>2517.6999999999998</v>
      </c>
      <c r="D972" s="5">
        <f t="shared" si="46"/>
        <v>-5.2548399841960691E-3</v>
      </c>
      <c r="E972" s="5">
        <f t="shared" si="47"/>
        <v>0.99474516001580393</v>
      </c>
      <c r="F972" s="4">
        <f>MIN(C972:$C$1077)/C972-1</f>
        <v>0</v>
      </c>
    </row>
    <row r="973" spans="1:6" x14ac:dyDescent="0.45">
      <c r="A973">
        <f t="shared" si="45"/>
        <v>960</v>
      </c>
      <c r="B973" s="1">
        <v>36118</v>
      </c>
      <c r="C973" s="2">
        <v>2567.36</v>
      </c>
      <c r="D973" s="5">
        <f t="shared" si="46"/>
        <v>1.972435159073771E-2</v>
      </c>
      <c r="E973" s="5">
        <f t="shared" si="47"/>
        <v>1.0197243515907377</v>
      </c>
      <c r="F973" s="4">
        <f>MIN(C973:$C$1077)/C973-1</f>
        <v>-1.4240309111305027E-2</v>
      </c>
    </row>
    <row r="974" spans="1:6" x14ac:dyDescent="0.45">
      <c r="A974">
        <f t="shared" si="45"/>
        <v>961</v>
      </c>
      <c r="B974" s="1">
        <v>36119</v>
      </c>
      <c r="C974" s="2">
        <v>2611.65</v>
      </c>
      <c r="D974" s="5">
        <f t="shared" si="46"/>
        <v>1.7251184095724792E-2</v>
      </c>
      <c r="E974" s="5">
        <f t="shared" si="47"/>
        <v>1.0172511840957248</v>
      </c>
      <c r="F974" s="4">
        <f>MIN(C974:$C$1077)/C974-1</f>
        <v>-3.0957440698409E-2</v>
      </c>
    </row>
    <row r="975" spans="1:6" x14ac:dyDescent="0.45">
      <c r="A975">
        <f t="shared" si="45"/>
        <v>962</v>
      </c>
      <c r="B975" s="1">
        <v>36122</v>
      </c>
      <c r="C975" s="2">
        <v>2664.6</v>
      </c>
      <c r="D975" s="5">
        <f t="shared" si="46"/>
        <v>2.0274539084486731E-2</v>
      </c>
      <c r="E975" s="5">
        <f t="shared" si="47"/>
        <v>1.0202745390844867</v>
      </c>
      <c r="F975" s="4">
        <f>MIN(C975:$C$1077)/C975-1</f>
        <v>-5.021391578473311E-2</v>
      </c>
    </row>
    <row r="976" spans="1:6" x14ac:dyDescent="0.45">
      <c r="A976">
        <f t="shared" si="45"/>
        <v>963</v>
      </c>
      <c r="B976" s="1">
        <v>36123</v>
      </c>
      <c r="C976" s="2">
        <v>2648.51</v>
      </c>
      <c r="D976" s="5">
        <f t="shared" si="46"/>
        <v>-6.0384297830817779E-3</v>
      </c>
      <c r="E976" s="5">
        <f t="shared" si="47"/>
        <v>0.99396157021691822</v>
      </c>
      <c r="F976" s="4">
        <f>MIN(C976:$C$1077)/C976-1</f>
        <v>-4.4443857112112073E-2</v>
      </c>
    </row>
    <row r="977" spans="1:6" x14ac:dyDescent="0.45">
      <c r="A977">
        <f t="shared" si="45"/>
        <v>964</v>
      </c>
      <c r="B977" s="1">
        <v>36124</v>
      </c>
      <c r="C977" s="2">
        <v>2632.91</v>
      </c>
      <c r="D977" s="5">
        <f t="shared" si="46"/>
        <v>-5.8901042472938592E-3</v>
      </c>
      <c r="E977" s="5">
        <f t="shared" si="47"/>
        <v>0.99410989575270614</v>
      </c>
      <c r="F977" s="4">
        <f>MIN(C977:$C$1077)/C977-1</f>
        <v>-3.8782183971347139E-2</v>
      </c>
    </row>
    <row r="978" spans="1:6" x14ac:dyDescent="0.45">
      <c r="A978">
        <f t="shared" si="45"/>
        <v>965</v>
      </c>
      <c r="B978" s="1">
        <v>36125</v>
      </c>
      <c r="C978" s="2">
        <v>2660.89</v>
      </c>
      <c r="D978" s="5">
        <f t="shared" si="46"/>
        <v>1.0627024850830447E-2</v>
      </c>
      <c r="E978" s="5">
        <f t="shared" si="47"/>
        <v>1.0106270248508304</v>
      </c>
      <c r="F978" s="4">
        <f>MIN(C978:$C$1077)/C978-1</f>
        <v>-4.8889657219952642E-2</v>
      </c>
    </row>
    <row r="979" spans="1:6" x14ac:dyDescent="0.45">
      <c r="A979">
        <f t="shared" si="45"/>
        <v>966</v>
      </c>
      <c r="B979" s="1">
        <v>36126</v>
      </c>
      <c r="C979" s="2">
        <v>2665.8</v>
      </c>
      <c r="D979" s="5">
        <f t="shared" si="46"/>
        <v>1.8452472668919473E-3</v>
      </c>
      <c r="E979" s="5">
        <f t="shared" si="47"/>
        <v>1.0018452472668919</v>
      </c>
      <c r="F979" s="4">
        <f>MIN(C979:$C$1077)/C979-1</f>
        <v>-5.0641458474004031E-2</v>
      </c>
    </row>
    <row r="980" spans="1:6" x14ac:dyDescent="0.45">
      <c r="A980">
        <f t="shared" si="45"/>
        <v>967</v>
      </c>
      <c r="B980" s="1">
        <v>36129</v>
      </c>
      <c r="C980" s="2">
        <v>2626.86</v>
      </c>
      <c r="D980" s="5">
        <f t="shared" si="46"/>
        <v>-1.460724735539054E-2</v>
      </c>
      <c r="E980" s="5">
        <f t="shared" si="47"/>
        <v>0.98539275264460946</v>
      </c>
      <c r="F980" s="4">
        <f>MIN(C980:$C$1077)/C980-1</f>
        <v>-3.656837440899019E-2</v>
      </c>
    </row>
    <row r="981" spans="1:6" x14ac:dyDescent="0.45">
      <c r="A981">
        <f t="shared" si="45"/>
        <v>968</v>
      </c>
      <c r="B981" s="1">
        <v>36130</v>
      </c>
      <c r="C981" s="2">
        <v>2543.41</v>
      </c>
      <c r="D981" s="5">
        <f t="shared" si="46"/>
        <v>-3.1767966317200136E-2</v>
      </c>
      <c r="E981" s="5">
        <f t="shared" si="47"/>
        <v>0.96823203368279986</v>
      </c>
      <c r="F981" s="4">
        <f>MIN(C981:$C$1077)/C981-1</f>
        <v>-4.9579108362394209E-3</v>
      </c>
    </row>
    <row r="982" spans="1:6" x14ac:dyDescent="0.45">
      <c r="A982">
        <f t="shared" si="45"/>
        <v>969</v>
      </c>
      <c r="B982" s="1">
        <v>36131</v>
      </c>
      <c r="C982" s="2">
        <v>2530.8000000000002</v>
      </c>
      <c r="D982" s="5">
        <f t="shared" si="46"/>
        <v>-4.9579108362394209E-3</v>
      </c>
      <c r="E982" s="5">
        <f t="shared" si="47"/>
        <v>0.99504208916376058</v>
      </c>
      <c r="F982" s="4">
        <f>MIN(C982:$C$1077)/C982-1</f>
        <v>0</v>
      </c>
    </row>
    <row r="983" spans="1:6" x14ac:dyDescent="0.45">
      <c r="A983">
        <f t="shared" si="45"/>
        <v>970</v>
      </c>
      <c r="B983" s="1">
        <v>36132</v>
      </c>
      <c r="C983" s="2">
        <v>2547.35</v>
      </c>
      <c r="D983" s="5">
        <f t="shared" si="46"/>
        <v>6.5394341710129922E-3</v>
      </c>
      <c r="E983" s="5">
        <f t="shared" si="47"/>
        <v>1.006539434171013</v>
      </c>
      <c r="F983" s="4">
        <f>MIN(C983:$C$1077)/C983-1</f>
        <v>-6.4930221602842453E-3</v>
      </c>
    </row>
    <row r="984" spans="1:6" x14ac:dyDescent="0.45">
      <c r="A984">
        <f t="shared" si="45"/>
        <v>971</v>
      </c>
      <c r="B984" s="1">
        <v>36133</v>
      </c>
      <c r="C984" s="2">
        <v>2552.4299999999998</v>
      </c>
      <c r="D984" s="5">
        <f t="shared" si="46"/>
        <v>1.9942292971126818E-3</v>
      </c>
      <c r="E984" s="5">
        <f t="shared" si="47"/>
        <v>1.0019942292971127</v>
      </c>
      <c r="F984" s="4">
        <f>MIN(C984:$C$1077)/C984-1</f>
        <v>-8.4703596180893959E-3</v>
      </c>
    </row>
    <row r="985" spans="1:6" x14ac:dyDescent="0.45">
      <c r="A985">
        <f t="shared" si="45"/>
        <v>972</v>
      </c>
      <c r="B985" s="1">
        <v>36136</v>
      </c>
      <c r="C985" s="2">
        <v>2550.84</v>
      </c>
      <c r="D985" s="5">
        <f t="shared" si="46"/>
        <v>-6.2293579059946591E-4</v>
      </c>
      <c r="E985" s="5">
        <f t="shared" si="47"/>
        <v>0.99937706420940053</v>
      </c>
      <c r="F985" s="4">
        <f>MIN(C985:$C$1077)/C985-1</f>
        <v>-7.8523153157391556E-3</v>
      </c>
    </row>
    <row r="986" spans="1:6" x14ac:dyDescent="0.45">
      <c r="A986">
        <f t="shared" si="45"/>
        <v>973</v>
      </c>
      <c r="B986" s="1">
        <v>36137</v>
      </c>
      <c r="C986" s="2">
        <v>2565.5700000000002</v>
      </c>
      <c r="D986" s="5">
        <f t="shared" si="46"/>
        <v>5.7745683774756973E-3</v>
      </c>
      <c r="E986" s="5">
        <f t="shared" si="47"/>
        <v>1.0057745683774757</v>
      </c>
      <c r="F986" s="4">
        <f>MIN(C986:$C$1077)/C986-1</f>
        <v>-1.3548646109831419E-2</v>
      </c>
    </row>
    <row r="987" spans="1:6" x14ac:dyDescent="0.45">
      <c r="A987">
        <f t="shared" si="45"/>
        <v>974</v>
      </c>
      <c r="B987" s="1">
        <v>36138</v>
      </c>
      <c r="C987" s="2">
        <v>2586.42</v>
      </c>
      <c r="D987" s="5">
        <f t="shared" si="46"/>
        <v>8.1268490043147068E-3</v>
      </c>
      <c r="E987" s="5">
        <f t="shared" si="47"/>
        <v>1.0081268490043147</v>
      </c>
      <c r="F987" s="4">
        <f>MIN(C987:$C$1077)/C987-1</f>
        <v>-2.1500761670571689E-2</v>
      </c>
    </row>
    <row r="988" spans="1:6" x14ac:dyDescent="0.45">
      <c r="A988">
        <f t="shared" si="45"/>
        <v>975</v>
      </c>
      <c r="B988" s="1">
        <v>36139</v>
      </c>
      <c r="C988" s="2">
        <v>2583.58</v>
      </c>
      <c r="D988" s="5">
        <f t="shared" si="46"/>
        <v>-1.0980428546021326E-3</v>
      </c>
      <c r="E988" s="5">
        <f t="shared" si="47"/>
        <v>0.99890195714539787</v>
      </c>
      <c r="F988" s="4">
        <f>MIN(C988:$C$1077)/C988-1</f>
        <v>-2.0425146502140445E-2</v>
      </c>
    </row>
    <row r="989" spans="1:6" x14ac:dyDescent="0.45">
      <c r="A989">
        <f t="shared" si="45"/>
        <v>976</v>
      </c>
      <c r="B989" s="1">
        <v>36140</v>
      </c>
      <c r="C989" s="2">
        <v>2536.27</v>
      </c>
      <c r="D989" s="5">
        <f t="shared" si="46"/>
        <v>-1.8311799905557424E-2</v>
      </c>
      <c r="E989" s="5">
        <f t="shared" si="47"/>
        <v>0.98168820009444258</v>
      </c>
      <c r="F989" s="4">
        <f>MIN(C989:$C$1077)/C989-1</f>
        <v>-2.1527676469776935E-3</v>
      </c>
    </row>
    <row r="990" spans="1:6" x14ac:dyDescent="0.45">
      <c r="A990">
        <f t="shared" si="45"/>
        <v>977</v>
      </c>
      <c r="B990" s="1">
        <v>36143</v>
      </c>
      <c r="C990" s="2">
        <v>2530.81</v>
      </c>
      <c r="D990" s="5">
        <f t="shared" si="46"/>
        <v>-2.1527676469776935E-3</v>
      </c>
      <c r="E990" s="5">
        <f t="shared" si="47"/>
        <v>0.99784723235302231</v>
      </c>
      <c r="F990" s="4">
        <f>MIN(C990:$C$1077)/C990-1</f>
        <v>0</v>
      </c>
    </row>
    <row r="991" spans="1:6" x14ac:dyDescent="0.45">
      <c r="A991">
        <f t="shared" si="45"/>
        <v>978</v>
      </c>
      <c r="B991" s="1">
        <v>36144</v>
      </c>
      <c r="C991" s="2">
        <v>2536.79</v>
      </c>
      <c r="D991" s="5">
        <f t="shared" si="46"/>
        <v>2.3628798685007002E-3</v>
      </c>
      <c r="E991" s="5">
        <f t="shared" si="47"/>
        <v>1.0023628798685007</v>
      </c>
      <c r="F991" s="4">
        <f>MIN(C991:$C$1077)/C991-1</f>
        <v>0</v>
      </c>
    </row>
    <row r="992" spans="1:6" x14ac:dyDescent="0.45">
      <c r="A992">
        <f t="shared" si="45"/>
        <v>979</v>
      </c>
      <c r="B992" s="1">
        <v>36145</v>
      </c>
      <c r="C992" s="2">
        <v>2564.54</v>
      </c>
      <c r="D992" s="5">
        <f t="shared" si="46"/>
        <v>1.0939021361642043E-2</v>
      </c>
      <c r="E992" s="5">
        <f t="shared" si="47"/>
        <v>1.010939021361642</v>
      </c>
      <c r="F992" s="4">
        <f>MIN(C992:$C$1077)/C992-1</f>
        <v>0</v>
      </c>
    </row>
    <row r="993" spans="1:6" x14ac:dyDescent="0.45">
      <c r="A993">
        <f t="shared" si="45"/>
        <v>980</v>
      </c>
      <c r="B993" s="1">
        <v>36146</v>
      </c>
      <c r="C993" s="2">
        <v>2585.21</v>
      </c>
      <c r="D993" s="5">
        <f t="shared" si="46"/>
        <v>8.0599249767989711E-3</v>
      </c>
      <c r="E993" s="5">
        <f t="shared" si="47"/>
        <v>1.008059924976799</v>
      </c>
      <c r="F993" s="4">
        <f>MIN(C993:$C$1077)/C993-1</f>
        <v>0</v>
      </c>
    </row>
    <row r="994" spans="1:6" x14ac:dyDescent="0.45">
      <c r="A994">
        <f t="shared" si="45"/>
        <v>981</v>
      </c>
      <c r="B994" s="1">
        <v>36147</v>
      </c>
      <c r="C994" s="2">
        <v>2607.39</v>
      </c>
      <c r="D994" s="5">
        <f t="shared" si="46"/>
        <v>8.5795738063831894E-3</v>
      </c>
      <c r="E994" s="5">
        <f t="shared" si="47"/>
        <v>1.0085795738063832</v>
      </c>
      <c r="F994" s="4">
        <f>MIN(C994:$C$1077)/C994-1</f>
        <v>0</v>
      </c>
    </row>
    <row r="995" spans="1:6" x14ac:dyDescent="0.45">
      <c r="A995">
        <f t="shared" si="45"/>
        <v>982</v>
      </c>
      <c r="B995" s="1">
        <v>36150</v>
      </c>
      <c r="C995" s="2">
        <v>2659.59</v>
      </c>
      <c r="D995" s="5">
        <f t="shared" si="46"/>
        <v>2.0020020020020235E-2</v>
      </c>
      <c r="E995" s="5">
        <f t="shared" si="47"/>
        <v>1.0200200200200202</v>
      </c>
      <c r="F995" s="4">
        <f>MIN(C995:$C$1077)/C995-1</f>
        <v>-3.729898217394445E-3</v>
      </c>
    </row>
    <row r="996" spans="1:6" x14ac:dyDescent="0.45">
      <c r="A996">
        <f t="shared" si="45"/>
        <v>983</v>
      </c>
      <c r="B996" s="1">
        <v>36151</v>
      </c>
      <c r="C996" s="2">
        <v>2649.67</v>
      </c>
      <c r="D996" s="5">
        <f t="shared" si="46"/>
        <v>-3.729898217394445E-3</v>
      </c>
      <c r="E996" s="5">
        <f t="shared" si="47"/>
        <v>0.99627010178260555</v>
      </c>
      <c r="F996" s="4">
        <f>MIN(C996:$C$1077)/C996-1</f>
        <v>0</v>
      </c>
    </row>
    <row r="997" spans="1:6" x14ac:dyDescent="0.45">
      <c r="A997">
        <f t="shared" si="45"/>
        <v>984</v>
      </c>
      <c r="B997" s="1">
        <v>36152</v>
      </c>
      <c r="C997" s="2">
        <v>2677.23</v>
      </c>
      <c r="D997" s="5">
        <f t="shared" si="46"/>
        <v>1.0401295255635601E-2</v>
      </c>
      <c r="E997" s="5">
        <f t="shared" si="47"/>
        <v>1.0104012952556356</v>
      </c>
      <c r="F997" s="4">
        <f>MIN(C997:$C$1077)/C997-1</f>
        <v>-8.4452960709390235E-3</v>
      </c>
    </row>
    <row r="998" spans="1:6" x14ac:dyDescent="0.45">
      <c r="A998">
        <f t="shared" si="45"/>
        <v>985</v>
      </c>
      <c r="B998" s="1">
        <v>36153</v>
      </c>
      <c r="C998" s="2">
        <v>2663.74</v>
      </c>
      <c r="D998" s="5">
        <f t="shared" si="46"/>
        <v>-5.0387900927452156E-3</v>
      </c>
      <c r="E998" s="5">
        <f t="shared" si="47"/>
        <v>0.99496120990725478</v>
      </c>
      <c r="F998" s="4">
        <f>MIN(C998:$C$1077)/C998-1</f>
        <v>-3.4237575739373138E-3</v>
      </c>
    </row>
    <row r="999" spans="1:6" x14ac:dyDescent="0.45">
      <c r="A999">
        <f t="shared" si="45"/>
        <v>986</v>
      </c>
      <c r="B999" s="1">
        <v>36158</v>
      </c>
      <c r="C999" s="2">
        <v>2693.98</v>
      </c>
      <c r="D999" s="5">
        <f t="shared" si="46"/>
        <v>1.1352459324108333E-2</v>
      </c>
      <c r="E999" s="5">
        <f t="shared" si="47"/>
        <v>1.0113524593241083</v>
      </c>
      <c r="F999" s="4">
        <f>MIN(C999:$C$1077)/C999-1</f>
        <v>-1.4610353454739822E-2</v>
      </c>
    </row>
    <row r="1000" spans="1:6" x14ac:dyDescent="0.45">
      <c r="A1000">
        <f t="shared" si="45"/>
        <v>987</v>
      </c>
      <c r="B1000" s="1">
        <v>36159</v>
      </c>
      <c r="C1000" s="2">
        <v>2673.92</v>
      </c>
      <c r="D1000" s="5">
        <f t="shared" si="46"/>
        <v>-7.4462319690569156E-3</v>
      </c>
      <c r="E1000" s="5">
        <f t="shared" si="47"/>
        <v>0.99255376803094308</v>
      </c>
      <c r="F1000" s="4">
        <f>MIN(C1000:$C$1077)/C1000-1</f>
        <v>-7.2178674006702082E-3</v>
      </c>
    </row>
    <row r="1001" spans="1:6" x14ac:dyDescent="0.45">
      <c r="A1001">
        <f t="shared" si="45"/>
        <v>988</v>
      </c>
      <c r="B1001" s="1">
        <v>36164</v>
      </c>
      <c r="C1001" s="2">
        <v>2673.18</v>
      </c>
      <c r="D1001" s="5">
        <f t="shared" si="46"/>
        <v>-2.7674724748694146E-4</v>
      </c>
      <c r="E1001" s="5">
        <f t="shared" si="47"/>
        <v>0.99972325275251306</v>
      </c>
      <c r="F1001" s="4">
        <f>MIN(C1001:$C$1077)/C1001-1</f>
        <v>-6.9430416208410284E-3</v>
      </c>
    </row>
    <row r="1002" spans="1:6" x14ac:dyDescent="0.45">
      <c r="A1002">
        <f t="shared" si="45"/>
        <v>989</v>
      </c>
      <c r="B1002" s="1">
        <v>36165</v>
      </c>
      <c r="C1002" s="2">
        <v>2704.09</v>
      </c>
      <c r="D1002" s="5">
        <f t="shared" si="46"/>
        <v>1.1563007354536747E-2</v>
      </c>
      <c r="E1002" s="5">
        <f t="shared" si="47"/>
        <v>1.0115630073545367</v>
      </c>
      <c r="F1002" s="4">
        <f>MIN(C1002:$C$1077)/C1002-1</f>
        <v>-1.8294509428310568E-2</v>
      </c>
    </row>
    <row r="1003" spans="1:6" x14ac:dyDescent="0.45">
      <c r="A1003">
        <f t="shared" si="45"/>
        <v>990</v>
      </c>
      <c r="B1003" s="1">
        <v>36166</v>
      </c>
      <c r="C1003" s="2">
        <v>2781.31</v>
      </c>
      <c r="D1003" s="5">
        <f t="shared" si="46"/>
        <v>2.8556741824421472E-2</v>
      </c>
      <c r="E1003" s="5">
        <f t="shared" si="47"/>
        <v>1.0285567418244215</v>
      </c>
      <c r="F1003" s="4">
        <f>MIN(C1003:$C$1077)/C1003-1</f>
        <v>-4.5550478012159723E-2</v>
      </c>
    </row>
    <row r="1004" spans="1:6" x14ac:dyDescent="0.45">
      <c r="A1004">
        <f t="shared" si="45"/>
        <v>991</v>
      </c>
      <c r="B1004" s="1">
        <v>36167</v>
      </c>
      <c r="C1004" s="2">
        <v>2764.57</v>
      </c>
      <c r="D1004" s="5">
        <f t="shared" si="46"/>
        <v>-6.0187465618718461E-3</v>
      </c>
      <c r="E1004" s="5">
        <f t="shared" si="47"/>
        <v>0.99398125343812815</v>
      </c>
      <c r="F1004" s="4">
        <f>MIN(C1004:$C$1077)/C1004-1</f>
        <v>-3.9771103643604699E-2</v>
      </c>
    </row>
    <row r="1005" spans="1:6" x14ac:dyDescent="0.45">
      <c r="A1005">
        <f t="shared" si="45"/>
        <v>992</v>
      </c>
      <c r="B1005" s="1">
        <v>36168</v>
      </c>
      <c r="C1005" s="2">
        <v>2784.68</v>
      </c>
      <c r="D1005" s="5">
        <f t="shared" si="46"/>
        <v>7.2741873058015383E-3</v>
      </c>
      <c r="E1005" s="5">
        <f t="shared" si="47"/>
        <v>1.0072741873058015</v>
      </c>
      <c r="F1005" s="4">
        <f>MIN(C1005:$C$1077)/C1005-1</f>
        <v>-4.6705546059152225E-2</v>
      </c>
    </row>
    <row r="1006" spans="1:6" x14ac:dyDescent="0.45">
      <c r="A1006">
        <f t="shared" si="45"/>
        <v>993</v>
      </c>
      <c r="B1006" s="1">
        <v>36172</v>
      </c>
      <c r="C1006" s="2">
        <v>2743.33</v>
      </c>
      <c r="D1006" s="5">
        <f t="shared" si="46"/>
        <v>-1.4849102948992332E-2</v>
      </c>
      <c r="E1006" s="5">
        <f t="shared" si="47"/>
        <v>0.98515089705100767</v>
      </c>
      <c r="F1006" s="4">
        <f>MIN(C1006:$C$1077)/C1006-1</f>
        <v>-3.2336612802688736E-2</v>
      </c>
    </row>
    <row r="1007" spans="1:6" x14ac:dyDescent="0.45">
      <c r="A1007">
        <f t="shared" si="45"/>
        <v>994</v>
      </c>
      <c r="B1007" s="1">
        <v>36173</v>
      </c>
      <c r="C1007" s="2">
        <v>2665.81</v>
      </c>
      <c r="D1007" s="5">
        <f t="shared" si="46"/>
        <v>-2.8257628502586285E-2</v>
      </c>
      <c r="E1007" s="5">
        <f t="shared" si="47"/>
        <v>0.97174237149741371</v>
      </c>
      <c r="F1007" s="4">
        <f>MIN(C1007:$C$1077)/C1007-1</f>
        <v>-4.1975984785111997E-3</v>
      </c>
    </row>
    <row r="1008" spans="1:6" x14ac:dyDescent="0.45">
      <c r="A1008">
        <f t="shared" si="45"/>
        <v>995</v>
      </c>
      <c r="B1008" s="1">
        <v>36174</v>
      </c>
      <c r="C1008" s="2">
        <v>2654.62</v>
      </c>
      <c r="D1008" s="5">
        <f t="shared" si="46"/>
        <v>-4.1975984785111997E-3</v>
      </c>
      <c r="E1008" s="5">
        <f t="shared" si="47"/>
        <v>0.9958024015214888</v>
      </c>
      <c r="F1008" s="4">
        <f>MIN(C1008:$C$1077)/C1008-1</f>
        <v>0</v>
      </c>
    </row>
    <row r="1009" spans="1:6" x14ac:dyDescent="0.45">
      <c r="A1009">
        <f t="shared" si="45"/>
        <v>996</v>
      </c>
      <c r="B1009" s="1">
        <v>36175</v>
      </c>
      <c r="C1009" s="2">
        <v>2697.35</v>
      </c>
      <c r="D1009" s="5">
        <f t="shared" si="46"/>
        <v>1.6096465784180003E-2</v>
      </c>
      <c r="E1009" s="5">
        <f t="shared" si="47"/>
        <v>1.01609646578418</v>
      </c>
      <c r="F1009" s="4">
        <f>MIN(C1009:$C$1077)/C1009-1</f>
        <v>-1.1933935158581543E-2</v>
      </c>
    </row>
    <row r="1010" spans="1:6" x14ac:dyDescent="0.45">
      <c r="A1010">
        <f t="shared" si="45"/>
        <v>997</v>
      </c>
      <c r="B1010" s="1">
        <v>36178</v>
      </c>
      <c r="C1010" s="2">
        <v>2768.69</v>
      </c>
      <c r="D1010" s="5">
        <f t="shared" si="46"/>
        <v>2.6448180621721384E-2</v>
      </c>
      <c r="E1010" s="5">
        <f t="shared" si="47"/>
        <v>1.0264481806217214</v>
      </c>
      <c r="F1010" s="4">
        <f>MIN(C1010:$C$1077)/C1010-1</f>
        <v>-3.7393135381714848E-2</v>
      </c>
    </row>
    <row r="1011" spans="1:6" x14ac:dyDescent="0.45">
      <c r="A1011">
        <f t="shared" si="45"/>
        <v>998</v>
      </c>
      <c r="B1011" s="1">
        <v>36179</v>
      </c>
      <c r="C1011" s="2">
        <v>2730.74</v>
      </c>
      <c r="D1011" s="5">
        <f t="shared" si="46"/>
        <v>-1.3706843308568417E-2</v>
      </c>
      <c r="E1011" s="5">
        <f t="shared" si="47"/>
        <v>0.98629315669143158</v>
      </c>
      <c r="F1011" s="4">
        <f>MIN(C1011:$C$1077)/C1011-1</f>
        <v>-2.4015468334590562E-2</v>
      </c>
    </row>
    <row r="1012" spans="1:6" x14ac:dyDescent="0.45">
      <c r="A1012">
        <f t="shared" si="45"/>
        <v>999</v>
      </c>
      <c r="B1012" s="1">
        <v>36180</v>
      </c>
      <c r="C1012" s="2">
        <v>2760.57</v>
      </c>
      <c r="D1012" s="5">
        <f t="shared" si="46"/>
        <v>1.0923778902422132E-2</v>
      </c>
      <c r="E1012" s="5">
        <f t="shared" si="47"/>
        <v>1.0109237789024221</v>
      </c>
      <c r="F1012" s="4">
        <f>MIN(C1012:$C$1077)/C1012-1</f>
        <v>-3.4561702836733099E-2</v>
      </c>
    </row>
    <row r="1013" spans="1:6" x14ac:dyDescent="0.45">
      <c r="A1013">
        <f t="shared" si="45"/>
        <v>1000</v>
      </c>
      <c r="B1013" s="1">
        <v>36181</v>
      </c>
      <c r="C1013" s="2">
        <v>2729.03</v>
      </c>
      <c r="D1013" s="5">
        <f t="shared" si="46"/>
        <v>-1.1425176684525251E-2</v>
      </c>
      <c r="E1013" s="5">
        <f t="shared" si="47"/>
        <v>0.98857482331547475</v>
      </c>
      <c r="F1013" s="4">
        <f>MIN(C1013:$C$1077)/C1013-1</f>
        <v>-2.3403920074165696E-2</v>
      </c>
    </row>
    <row r="1014" spans="1:6" x14ac:dyDescent="0.45">
      <c r="A1014">
        <f t="shared" si="45"/>
        <v>1001</v>
      </c>
      <c r="B1014" s="1">
        <v>36182</v>
      </c>
      <c r="C1014" s="2">
        <v>2665.36</v>
      </c>
      <c r="D1014" s="5">
        <f t="shared" si="46"/>
        <v>-2.3330633961517466E-2</v>
      </c>
      <c r="E1014" s="5">
        <f t="shared" si="47"/>
        <v>0.97666936603848253</v>
      </c>
      <c r="F1014" s="4">
        <f>MIN(C1014:$C$1077)/C1014-1</f>
        <v>-7.5036768016456534E-5</v>
      </c>
    </row>
    <row r="1015" spans="1:6" x14ac:dyDescent="0.45">
      <c r="A1015">
        <f t="shared" si="45"/>
        <v>1002</v>
      </c>
      <c r="B1015" s="1">
        <v>36185</v>
      </c>
      <c r="C1015" s="2">
        <v>2672.99</v>
      </c>
      <c r="D1015" s="5">
        <f t="shared" si="46"/>
        <v>2.8626526998227764E-3</v>
      </c>
      <c r="E1015" s="5">
        <f t="shared" si="47"/>
        <v>1.0028626526998228</v>
      </c>
      <c r="F1015" s="4">
        <f>MIN(C1015:$C$1077)/C1015-1</f>
        <v>-2.9293038881551547E-3</v>
      </c>
    </row>
    <row r="1016" spans="1:6" x14ac:dyDescent="0.45">
      <c r="A1016">
        <f t="shared" si="45"/>
        <v>1003</v>
      </c>
      <c r="B1016" s="1">
        <v>36186</v>
      </c>
      <c r="C1016" s="2">
        <v>2676.66</v>
      </c>
      <c r="D1016" s="5">
        <f t="shared" si="46"/>
        <v>1.3729942872962031E-3</v>
      </c>
      <c r="E1016" s="5">
        <f t="shared" si="47"/>
        <v>1.0013729942872962</v>
      </c>
      <c r="F1016" s="4">
        <f>MIN(C1016:$C$1077)/C1016-1</f>
        <v>-4.2963992438337373E-3</v>
      </c>
    </row>
    <row r="1017" spans="1:6" x14ac:dyDescent="0.45">
      <c r="A1017">
        <f t="shared" si="45"/>
        <v>1004</v>
      </c>
      <c r="B1017" s="1">
        <v>36187</v>
      </c>
      <c r="C1017" s="2">
        <v>2677.42</v>
      </c>
      <c r="D1017" s="5">
        <f t="shared" si="46"/>
        <v>2.8393595002729199E-4</v>
      </c>
      <c r="E1017" s="5">
        <f t="shared" si="47"/>
        <v>1.0002839359500273</v>
      </c>
      <c r="F1017" s="4">
        <f>MIN(C1017:$C$1077)/C1017-1</f>
        <v>-4.5790350411964997E-3</v>
      </c>
    </row>
    <row r="1018" spans="1:6" x14ac:dyDescent="0.45">
      <c r="A1018">
        <f t="shared" si="45"/>
        <v>1005</v>
      </c>
      <c r="B1018" s="1">
        <v>36188</v>
      </c>
      <c r="C1018" s="2">
        <v>2681.14</v>
      </c>
      <c r="D1018" s="5">
        <f t="shared" si="46"/>
        <v>1.3893972555667489E-3</v>
      </c>
      <c r="E1018" s="5">
        <f t="shared" si="47"/>
        <v>1.0013893972555667</v>
      </c>
      <c r="F1018" s="4">
        <f>MIN(C1018:$C$1077)/C1018-1</f>
        <v>-5.9601512789335676E-3</v>
      </c>
    </row>
    <row r="1019" spans="1:6" x14ac:dyDescent="0.45">
      <c r="A1019">
        <f t="shared" si="45"/>
        <v>1006</v>
      </c>
      <c r="B1019" s="1">
        <v>36189</v>
      </c>
      <c r="C1019" s="2">
        <v>2695.94</v>
      </c>
      <c r="D1019" s="5">
        <f t="shared" si="46"/>
        <v>5.5200399829924418E-3</v>
      </c>
      <c r="E1019" s="5">
        <f t="shared" si="47"/>
        <v>1.0055200399829924</v>
      </c>
      <c r="F1019" s="4">
        <f>MIN(C1019:$C$1077)/C1019-1</f>
        <v>-1.1417168037864411E-2</v>
      </c>
    </row>
    <row r="1020" spans="1:6" x14ac:dyDescent="0.45">
      <c r="A1020">
        <f t="shared" si="45"/>
        <v>1007</v>
      </c>
      <c r="B1020" s="1">
        <v>36192</v>
      </c>
      <c r="C1020" s="2">
        <v>2747.92</v>
      </c>
      <c r="D1020" s="5">
        <f t="shared" si="46"/>
        <v>1.9280844529180996E-2</v>
      </c>
      <c r="E1020" s="5">
        <f t="shared" si="47"/>
        <v>1.019280844529181</v>
      </c>
      <c r="F1020" s="4">
        <f>MIN(C1020:$C$1077)/C1020-1</f>
        <v>-3.0117325104078829E-2</v>
      </c>
    </row>
    <row r="1021" spans="1:6" x14ac:dyDescent="0.45">
      <c r="A1021">
        <f t="shared" si="45"/>
        <v>1008</v>
      </c>
      <c r="B1021" s="1">
        <v>36193</v>
      </c>
      <c r="C1021" s="2">
        <v>2756.48</v>
      </c>
      <c r="D1021" s="5">
        <f t="shared" si="46"/>
        <v>3.1150834085416079E-3</v>
      </c>
      <c r="E1021" s="5">
        <f t="shared" si="47"/>
        <v>1.0031150834085416</v>
      </c>
      <c r="F1021" s="4">
        <f>MIN(C1021:$C$1077)/C1021-1</f>
        <v>-3.3129208265614163E-2</v>
      </c>
    </row>
    <row r="1022" spans="1:6" x14ac:dyDescent="0.45">
      <c r="A1022">
        <f t="shared" si="45"/>
        <v>1009</v>
      </c>
      <c r="B1022" s="1">
        <v>36194</v>
      </c>
      <c r="C1022" s="2">
        <v>2730.31</v>
      </c>
      <c r="D1022" s="5">
        <f t="shared" si="46"/>
        <v>-9.4939923380543689E-3</v>
      </c>
      <c r="E1022" s="5">
        <f t="shared" si="47"/>
        <v>0.99050600766194563</v>
      </c>
      <c r="F1022" s="4">
        <f>MIN(C1022:$C$1077)/C1022-1</f>
        <v>-2.3861759287406969E-2</v>
      </c>
    </row>
    <row r="1023" spans="1:6" x14ac:dyDescent="0.45">
      <c r="A1023">
        <f t="shared" si="45"/>
        <v>1010</v>
      </c>
      <c r="B1023" s="1">
        <v>36195</v>
      </c>
      <c r="C1023" s="2">
        <v>2732.82</v>
      </c>
      <c r="D1023" s="5">
        <f t="shared" si="46"/>
        <v>9.1930952895458162E-4</v>
      </c>
      <c r="E1023" s="5">
        <f t="shared" si="47"/>
        <v>1.0009193095289546</v>
      </c>
      <c r="F1023" s="4">
        <f>MIN(C1023:$C$1077)/C1023-1</f>
        <v>-2.4758308267650353E-2</v>
      </c>
    </row>
    <row r="1024" spans="1:6" x14ac:dyDescent="0.45">
      <c r="A1024">
        <f t="shared" si="45"/>
        <v>1011</v>
      </c>
      <c r="B1024" s="1">
        <v>36196</v>
      </c>
      <c r="C1024" s="2">
        <v>2700.41</v>
      </c>
      <c r="D1024" s="5">
        <f t="shared" si="46"/>
        <v>-1.1859544353451823E-2</v>
      </c>
      <c r="E1024" s="5">
        <f t="shared" si="47"/>
        <v>0.98814045564654818</v>
      </c>
      <c r="F1024" s="4">
        <f>MIN(C1024:$C$1077)/C1024-1</f>
        <v>-1.3053573346269665E-2</v>
      </c>
    </row>
    <row r="1025" spans="1:6" x14ac:dyDescent="0.45">
      <c r="A1025">
        <f t="shared" ref="A1025:A1077" si="48">A1024+1</f>
        <v>1012</v>
      </c>
      <c r="B1025" s="1">
        <v>36199</v>
      </c>
      <c r="C1025" s="2">
        <v>2692.85</v>
      </c>
      <c r="D1025" s="5">
        <f t="shared" ref="D1025:D1077" si="49">C1025/C1024-1</f>
        <v>-2.7995748793701036E-3</v>
      </c>
      <c r="E1025" s="5">
        <f t="shared" ref="E1025:E1077" si="50">D1025+1</f>
        <v>0.9972004251206299</v>
      </c>
      <c r="F1025" s="4">
        <f>MIN(C1025:$C$1077)/C1025-1</f>
        <v>-1.0282785895983859E-2</v>
      </c>
    </row>
    <row r="1026" spans="1:6" x14ac:dyDescent="0.45">
      <c r="A1026">
        <f t="shared" si="48"/>
        <v>1013</v>
      </c>
      <c r="B1026" s="1">
        <v>36200</v>
      </c>
      <c r="C1026" s="2">
        <v>2670.65</v>
      </c>
      <c r="D1026" s="5">
        <f t="shared" si="49"/>
        <v>-8.2440536977550494E-3</v>
      </c>
      <c r="E1026" s="5">
        <f t="shared" si="50"/>
        <v>0.99175594630224495</v>
      </c>
      <c r="F1026" s="4">
        <f>MIN(C1026:$C$1077)/C1026-1</f>
        <v>-2.0556793290024133E-3</v>
      </c>
    </row>
    <row r="1027" spans="1:6" x14ac:dyDescent="0.45">
      <c r="A1027">
        <f t="shared" si="48"/>
        <v>1014</v>
      </c>
      <c r="B1027" s="1">
        <v>36201</v>
      </c>
      <c r="C1027" s="2">
        <v>2665.16</v>
      </c>
      <c r="D1027" s="5">
        <f t="shared" si="49"/>
        <v>-2.0556793290024133E-3</v>
      </c>
      <c r="E1027" s="5">
        <f t="shared" si="50"/>
        <v>0.99794432067099759</v>
      </c>
      <c r="F1027" s="4">
        <f>MIN(C1027:$C$1077)/C1027-1</f>
        <v>0</v>
      </c>
    </row>
    <row r="1028" spans="1:6" x14ac:dyDescent="0.45">
      <c r="A1028">
        <f t="shared" si="48"/>
        <v>1015</v>
      </c>
      <c r="B1028" s="1">
        <v>36202</v>
      </c>
      <c r="C1028" s="2">
        <v>2711.71</v>
      </c>
      <c r="D1028" s="5">
        <f t="shared" si="49"/>
        <v>1.7466118356871618E-2</v>
      </c>
      <c r="E1028" s="5">
        <f t="shared" si="50"/>
        <v>1.0174661183568716</v>
      </c>
      <c r="F1028" s="4">
        <f>MIN(C1028:$C$1077)/C1028-1</f>
        <v>0</v>
      </c>
    </row>
    <row r="1029" spans="1:6" x14ac:dyDescent="0.45">
      <c r="A1029">
        <f t="shared" si="48"/>
        <v>1016</v>
      </c>
      <c r="B1029" s="1">
        <v>36203</v>
      </c>
      <c r="C1029" s="2">
        <v>2735.41</v>
      </c>
      <c r="D1029" s="5">
        <f t="shared" si="49"/>
        <v>8.7398726264975579E-3</v>
      </c>
      <c r="E1029" s="5">
        <f t="shared" si="50"/>
        <v>1.0087398726264976</v>
      </c>
      <c r="F1029" s="4">
        <f>MIN(C1029:$C$1077)/C1029-1</f>
        <v>0</v>
      </c>
    </row>
    <row r="1030" spans="1:6" x14ac:dyDescent="0.45">
      <c r="A1030">
        <f t="shared" si="48"/>
        <v>1017</v>
      </c>
      <c r="B1030" s="1">
        <v>36206</v>
      </c>
      <c r="C1030" s="2">
        <v>2761.57</v>
      </c>
      <c r="D1030" s="5">
        <f t="shared" si="49"/>
        <v>9.5634658058574296E-3</v>
      </c>
      <c r="E1030" s="5">
        <f t="shared" si="50"/>
        <v>1.0095634658058574</v>
      </c>
      <c r="F1030" s="4">
        <f>MIN(C1030:$C$1077)/C1030-1</f>
        <v>0</v>
      </c>
    </row>
    <row r="1031" spans="1:6" x14ac:dyDescent="0.45">
      <c r="A1031">
        <f t="shared" si="48"/>
        <v>1018</v>
      </c>
      <c r="B1031" s="1">
        <v>36207</v>
      </c>
      <c r="C1031" s="2">
        <v>2795.39</v>
      </c>
      <c r="D1031" s="5">
        <f t="shared" si="49"/>
        <v>1.2246656793055921E-2</v>
      </c>
      <c r="E1031" s="5">
        <f t="shared" si="50"/>
        <v>1.0122466567930559</v>
      </c>
      <c r="F1031" s="4">
        <f>MIN(C1031:$C$1077)/C1031-1</f>
        <v>-1.097879007938074E-2</v>
      </c>
    </row>
    <row r="1032" spans="1:6" x14ac:dyDescent="0.45">
      <c r="A1032">
        <f t="shared" si="48"/>
        <v>1019</v>
      </c>
      <c r="B1032" s="1">
        <v>36208</v>
      </c>
      <c r="C1032" s="2">
        <v>2782.3</v>
      </c>
      <c r="D1032" s="5">
        <f t="shared" si="49"/>
        <v>-4.6827097471192625E-3</v>
      </c>
      <c r="E1032" s="5">
        <f t="shared" si="50"/>
        <v>0.99531729025288074</v>
      </c>
      <c r="F1032" s="4">
        <f>MIN(C1032:$C$1077)/C1032-1</f>
        <v>-6.3257017575388819E-3</v>
      </c>
    </row>
    <row r="1033" spans="1:6" x14ac:dyDescent="0.45">
      <c r="A1033">
        <f t="shared" si="48"/>
        <v>1020</v>
      </c>
      <c r="B1033" s="1">
        <v>36209</v>
      </c>
      <c r="C1033" s="2">
        <v>2779.17</v>
      </c>
      <c r="D1033" s="5">
        <f t="shared" si="49"/>
        <v>-1.1249685511987018E-3</v>
      </c>
      <c r="E1033" s="5">
        <f t="shared" si="50"/>
        <v>0.9988750314488013</v>
      </c>
      <c r="F1033" s="4">
        <f>MIN(C1033:$C$1077)/C1033-1</f>
        <v>-5.2065904568631138E-3</v>
      </c>
    </row>
    <row r="1034" spans="1:6" x14ac:dyDescent="0.45">
      <c r="A1034">
        <f t="shared" si="48"/>
        <v>1021</v>
      </c>
      <c r="B1034" s="1">
        <v>36210</v>
      </c>
      <c r="C1034" s="2">
        <v>2764.7</v>
      </c>
      <c r="D1034" s="5">
        <f t="shared" si="49"/>
        <v>-5.2065904568631138E-3</v>
      </c>
      <c r="E1034" s="5">
        <f t="shared" si="50"/>
        <v>0.99479340954313689</v>
      </c>
      <c r="F1034" s="4">
        <f>MIN(C1034:$C$1077)/C1034-1</f>
        <v>0</v>
      </c>
    </row>
    <row r="1035" spans="1:6" x14ac:dyDescent="0.45">
      <c r="A1035">
        <f t="shared" si="48"/>
        <v>1022</v>
      </c>
      <c r="B1035" s="1">
        <v>36213</v>
      </c>
      <c r="C1035" s="2">
        <v>2779.97</v>
      </c>
      <c r="D1035" s="5">
        <f t="shared" si="49"/>
        <v>5.5232032408578657E-3</v>
      </c>
      <c r="E1035" s="5">
        <f t="shared" si="50"/>
        <v>1.0055232032408579</v>
      </c>
      <c r="F1035" s="4">
        <f>MIN(C1035:$C$1077)/C1035-1</f>
        <v>0</v>
      </c>
    </row>
    <row r="1036" spans="1:6" x14ac:dyDescent="0.45">
      <c r="A1036">
        <f t="shared" si="48"/>
        <v>1023</v>
      </c>
      <c r="B1036" s="1">
        <v>36214</v>
      </c>
      <c r="C1036" s="2">
        <v>2812.38</v>
      </c>
      <c r="D1036" s="5">
        <f t="shared" si="49"/>
        <v>1.165839919135836E-2</v>
      </c>
      <c r="E1036" s="5">
        <f t="shared" si="50"/>
        <v>1.0116583991913584</v>
      </c>
      <c r="F1036" s="4">
        <f>MIN(C1036:$C$1077)/C1036-1</f>
        <v>-1.0841351453217629E-2</v>
      </c>
    </row>
    <row r="1037" spans="1:6" x14ac:dyDescent="0.45">
      <c r="A1037">
        <f t="shared" si="48"/>
        <v>1024</v>
      </c>
      <c r="B1037" s="1">
        <v>36215</v>
      </c>
      <c r="C1037" s="2">
        <v>2871.61</v>
      </c>
      <c r="D1037" s="5">
        <f t="shared" si="49"/>
        <v>2.1060454134931961E-2</v>
      </c>
      <c r="E1037" s="5">
        <f t="shared" si="50"/>
        <v>1.021060454134932</v>
      </c>
      <c r="F1037" s="4">
        <f>MIN(C1037:$C$1077)/C1037-1</f>
        <v>-3.1243797033719822E-2</v>
      </c>
    </row>
    <row r="1038" spans="1:6" x14ac:dyDescent="0.45">
      <c r="A1038">
        <f t="shared" si="48"/>
        <v>1025</v>
      </c>
      <c r="B1038" s="1">
        <v>36216</v>
      </c>
      <c r="C1038" s="2">
        <v>2834.9</v>
      </c>
      <c r="D1038" s="5">
        <f t="shared" si="49"/>
        <v>-1.2783769383725496E-2</v>
      </c>
      <c r="E1038" s="5">
        <f t="shared" si="50"/>
        <v>0.9872162306162745</v>
      </c>
      <c r="F1038" s="4">
        <f>MIN(C1038:$C$1077)/C1038-1</f>
        <v>-1.8699072277681861E-2</v>
      </c>
    </row>
    <row r="1039" spans="1:6" x14ac:dyDescent="0.45">
      <c r="A1039">
        <f t="shared" si="48"/>
        <v>1026</v>
      </c>
      <c r="B1039" s="1">
        <v>36217</v>
      </c>
      <c r="C1039" s="2">
        <v>2825.39</v>
      </c>
      <c r="D1039" s="5">
        <f t="shared" si="49"/>
        <v>-3.3546156830929208E-3</v>
      </c>
      <c r="E1039" s="5">
        <f t="shared" si="50"/>
        <v>0.99664538431690708</v>
      </c>
      <c r="F1039" s="4">
        <f>MIN(C1039:$C$1077)/C1039-1</f>
        <v>-1.5396104608567329E-2</v>
      </c>
    </row>
    <row r="1040" spans="1:6" x14ac:dyDescent="0.45">
      <c r="A1040">
        <f t="shared" si="48"/>
        <v>1027</v>
      </c>
      <c r="B1040" s="1">
        <v>36220</v>
      </c>
      <c r="C1040" s="2">
        <v>2784.06</v>
      </c>
      <c r="D1040" s="5">
        <f t="shared" si="49"/>
        <v>-1.4628069045335312E-2</v>
      </c>
      <c r="E1040" s="5">
        <f t="shared" si="50"/>
        <v>0.98537193095466469</v>
      </c>
      <c r="F1040" s="4">
        <f>MIN(C1040:$C$1077)/C1040-1</f>
        <v>-7.7943722477247235E-4</v>
      </c>
    </row>
    <row r="1041" spans="1:6" x14ac:dyDescent="0.45">
      <c r="A1041">
        <f t="shared" si="48"/>
        <v>1028</v>
      </c>
      <c r="B1041" s="1">
        <v>36221</v>
      </c>
      <c r="C1041" s="2">
        <v>2785.55</v>
      </c>
      <c r="D1041" s="5">
        <f t="shared" si="49"/>
        <v>5.3518961516640928E-4</v>
      </c>
      <c r="E1041" s="5">
        <f t="shared" si="50"/>
        <v>1.0005351896151664</v>
      </c>
      <c r="F1041" s="4">
        <f>MIN(C1041:$C$1077)/C1041-1</f>
        <v>-1.3139236416507272E-3</v>
      </c>
    </row>
    <row r="1042" spans="1:6" x14ac:dyDescent="0.45">
      <c r="A1042">
        <f t="shared" si="48"/>
        <v>1029</v>
      </c>
      <c r="B1042" s="1">
        <v>36222</v>
      </c>
      <c r="C1042" s="2">
        <v>2781.89</v>
      </c>
      <c r="D1042" s="5">
        <f t="shared" si="49"/>
        <v>-1.3139236416507272E-3</v>
      </c>
      <c r="E1042" s="5">
        <f t="shared" si="50"/>
        <v>0.99868607635834927</v>
      </c>
      <c r="F1042" s="4">
        <f>MIN(C1042:$C$1077)/C1042-1</f>
        <v>0</v>
      </c>
    </row>
    <row r="1043" spans="1:6" x14ac:dyDescent="0.45">
      <c r="A1043">
        <f t="shared" si="48"/>
        <v>1030</v>
      </c>
      <c r="B1043" s="1">
        <v>36223</v>
      </c>
      <c r="C1043" s="2">
        <v>2804.1</v>
      </c>
      <c r="D1043" s="5">
        <f t="shared" si="49"/>
        <v>7.9837808108875752E-3</v>
      </c>
      <c r="E1043" s="5">
        <f t="shared" si="50"/>
        <v>1.0079837808108876</v>
      </c>
      <c r="F1043" s="4">
        <f>MIN(C1043:$C$1077)/C1043-1</f>
        <v>-5.8628436931635886E-3</v>
      </c>
    </row>
    <row r="1044" spans="1:6" x14ac:dyDescent="0.45">
      <c r="A1044">
        <f t="shared" si="48"/>
        <v>1031</v>
      </c>
      <c r="B1044" s="1">
        <v>36224</v>
      </c>
      <c r="C1044" s="2">
        <v>2846.04</v>
      </c>
      <c r="D1044" s="5">
        <f t="shared" si="49"/>
        <v>1.4956670589493903E-2</v>
      </c>
      <c r="E1044" s="5">
        <f t="shared" si="50"/>
        <v>1.0149566705894939</v>
      </c>
      <c r="F1044" s="4">
        <f>MIN(C1044:$C$1077)/C1044-1</f>
        <v>-2.0512712400387989E-2</v>
      </c>
    </row>
    <row r="1045" spans="1:6" x14ac:dyDescent="0.45">
      <c r="A1045">
        <f t="shared" si="48"/>
        <v>1032</v>
      </c>
      <c r="B1045" s="1">
        <v>36227</v>
      </c>
      <c r="C1045" s="2">
        <v>2848.79</v>
      </c>
      <c r="D1045" s="5">
        <f t="shared" si="49"/>
        <v>9.662548664108872E-4</v>
      </c>
      <c r="E1045" s="5">
        <f t="shared" si="50"/>
        <v>1.0009662548664109</v>
      </c>
      <c r="F1045" s="4">
        <f>MIN(C1045:$C$1077)/C1045-1</f>
        <v>-2.1458233144598271E-2</v>
      </c>
    </row>
    <row r="1046" spans="1:6" x14ac:dyDescent="0.45">
      <c r="A1046">
        <f t="shared" si="48"/>
        <v>1033</v>
      </c>
      <c r="B1046" s="1">
        <v>36228</v>
      </c>
      <c r="C1046" s="2">
        <v>2861.13</v>
      </c>
      <c r="D1046" s="5">
        <f t="shared" si="49"/>
        <v>4.3316636185890545E-3</v>
      </c>
      <c r="E1046" s="5">
        <f t="shared" si="50"/>
        <v>1.0043316636185891</v>
      </c>
      <c r="F1046" s="4">
        <f>MIN(C1046:$C$1077)/C1046-1</f>
        <v>-2.5678665422403157E-2</v>
      </c>
    </row>
    <row r="1047" spans="1:6" x14ac:dyDescent="0.45">
      <c r="A1047">
        <f t="shared" si="48"/>
        <v>1034</v>
      </c>
      <c r="B1047" s="1">
        <v>36229</v>
      </c>
      <c r="C1047" s="2">
        <v>2865.81</v>
      </c>
      <c r="D1047" s="5">
        <f t="shared" si="49"/>
        <v>1.6357173564289784E-3</v>
      </c>
      <c r="E1047" s="5">
        <f t="shared" si="50"/>
        <v>1.001635717356429</v>
      </c>
      <c r="F1047" s="4">
        <f>MIN(C1047:$C$1077)/C1047-1</f>
        <v>-2.7269777131072925E-2</v>
      </c>
    </row>
    <row r="1048" spans="1:6" x14ac:dyDescent="0.45">
      <c r="A1048">
        <f t="shared" si="48"/>
        <v>1035</v>
      </c>
      <c r="B1048" s="1">
        <v>36230</v>
      </c>
      <c r="C1048" s="2">
        <v>2908.34</v>
      </c>
      <c r="D1048" s="5">
        <f t="shared" si="49"/>
        <v>1.4840481399674088E-2</v>
      </c>
      <c r="E1048" s="5">
        <f t="shared" si="50"/>
        <v>1.0148404813996741</v>
      </c>
      <c r="F1048" s="4">
        <f>MIN(C1048:$C$1077)/C1048-1</f>
        <v>-4.1494460757683149E-2</v>
      </c>
    </row>
    <row r="1049" spans="1:6" x14ac:dyDescent="0.45">
      <c r="A1049">
        <f t="shared" si="48"/>
        <v>1036</v>
      </c>
      <c r="B1049" s="1">
        <v>36231</v>
      </c>
      <c r="C1049" s="2">
        <v>2894.74</v>
      </c>
      <c r="D1049" s="5">
        <f t="shared" si="49"/>
        <v>-4.6762070459438476E-3</v>
      </c>
      <c r="E1049" s="5">
        <f t="shared" si="50"/>
        <v>0.99532379295405615</v>
      </c>
      <c r="F1049" s="4">
        <f>MIN(C1049:$C$1077)/C1049-1</f>
        <v>-3.6991232373201011E-2</v>
      </c>
    </row>
    <row r="1050" spans="1:6" x14ac:dyDescent="0.45">
      <c r="A1050">
        <f t="shared" si="48"/>
        <v>1037</v>
      </c>
      <c r="B1050" s="1">
        <v>36234</v>
      </c>
      <c r="C1050" s="2">
        <v>2863.52</v>
      </c>
      <c r="D1050" s="5">
        <f t="shared" si="49"/>
        <v>-1.078507914354998E-2</v>
      </c>
      <c r="E1050" s="5">
        <f t="shared" si="50"/>
        <v>0.98921492085645002</v>
      </c>
      <c r="F1050" s="4">
        <f>MIN(C1050:$C$1077)/C1050-1</f>
        <v>-2.649187014583454E-2</v>
      </c>
    </row>
    <row r="1051" spans="1:6" x14ac:dyDescent="0.45">
      <c r="A1051">
        <f t="shared" si="48"/>
        <v>1038</v>
      </c>
      <c r="B1051" s="1">
        <v>36235</v>
      </c>
      <c r="C1051" s="2">
        <v>2862.31</v>
      </c>
      <c r="D1051" s="5">
        <f t="shared" si="49"/>
        <v>-4.2255685310388369E-4</v>
      </c>
      <c r="E1051" s="5">
        <f t="shared" si="50"/>
        <v>0.99957744314689612</v>
      </c>
      <c r="F1051" s="4">
        <f>MIN(C1051:$C$1077)/C1051-1</f>
        <v>-2.608033371647378E-2</v>
      </c>
    </row>
    <row r="1052" spans="1:6" x14ac:dyDescent="0.45">
      <c r="A1052">
        <f t="shared" si="48"/>
        <v>1039</v>
      </c>
      <c r="B1052" s="1">
        <v>36236</v>
      </c>
      <c r="C1052" s="2">
        <v>2836.9</v>
      </c>
      <c r="D1052" s="5">
        <f t="shared" si="49"/>
        <v>-8.8774451404634025E-3</v>
      </c>
      <c r="E1052" s="5">
        <f t="shared" si="50"/>
        <v>0.9911225548595366</v>
      </c>
      <c r="F1052" s="4">
        <f>MIN(C1052:$C$1077)/C1052-1</f>
        <v>-1.7356974161937377E-2</v>
      </c>
    </row>
    <row r="1053" spans="1:6" x14ac:dyDescent="0.45">
      <c r="A1053">
        <f t="shared" si="48"/>
        <v>1040</v>
      </c>
      <c r="B1053" s="1">
        <v>36237</v>
      </c>
      <c r="C1053" s="2">
        <v>2825.4</v>
      </c>
      <c r="D1053" s="5">
        <f t="shared" si="49"/>
        <v>-4.0537206105255574E-3</v>
      </c>
      <c r="E1053" s="5">
        <f t="shared" si="50"/>
        <v>0.99594627938947444</v>
      </c>
      <c r="F1053" s="4">
        <f>MIN(C1053:$C$1077)/C1053-1</f>
        <v>-1.3357400722021739E-2</v>
      </c>
    </row>
    <row r="1054" spans="1:6" x14ac:dyDescent="0.45">
      <c r="A1054">
        <f t="shared" si="48"/>
        <v>1041</v>
      </c>
      <c r="B1054" s="1">
        <v>36238</v>
      </c>
      <c r="C1054" s="2">
        <v>2847.18</v>
      </c>
      <c r="D1054" s="5">
        <f t="shared" si="49"/>
        <v>7.708643023996542E-3</v>
      </c>
      <c r="E1054" s="5">
        <f t="shared" si="50"/>
        <v>1.0077086430239965</v>
      </c>
      <c r="F1054" s="4">
        <f>MIN(C1054:$C$1077)/C1054-1</f>
        <v>-2.0904895370155718E-2</v>
      </c>
    </row>
    <row r="1055" spans="1:6" x14ac:dyDescent="0.45">
      <c r="A1055">
        <f t="shared" si="48"/>
        <v>1042</v>
      </c>
      <c r="B1055" s="1">
        <v>36241</v>
      </c>
      <c r="C1055" s="2">
        <v>2843.04</v>
      </c>
      <c r="D1055" s="5">
        <f t="shared" si="49"/>
        <v>-1.4540703432870394E-3</v>
      </c>
      <c r="E1055" s="5">
        <f t="shared" si="50"/>
        <v>0.99854592965671296</v>
      </c>
      <c r="F1055" s="4">
        <f>MIN(C1055:$C$1077)/C1055-1</f>
        <v>-1.947914907985826E-2</v>
      </c>
    </row>
    <row r="1056" spans="1:6" x14ac:dyDescent="0.45">
      <c r="A1056">
        <f t="shared" si="48"/>
        <v>1043</v>
      </c>
      <c r="B1056" s="1">
        <v>36242</v>
      </c>
      <c r="C1056" s="2">
        <v>2807.76</v>
      </c>
      <c r="D1056" s="5">
        <f t="shared" si="49"/>
        <v>-1.2409252068208643E-2</v>
      </c>
      <c r="E1056" s="5">
        <f t="shared" si="50"/>
        <v>0.98759074793179136</v>
      </c>
      <c r="F1056" s="4">
        <f>MIN(C1056:$C$1077)/C1056-1</f>
        <v>-7.1587315155142717E-3</v>
      </c>
    </row>
    <row r="1057" spans="1:6" x14ac:dyDescent="0.45">
      <c r="A1057">
        <f t="shared" si="48"/>
        <v>1044</v>
      </c>
      <c r="B1057" s="1">
        <v>36243</v>
      </c>
      <c r="C1057" s="2">
        <v>2787.66</v>
      </c>
      <c r="D1057" s="5">
        <f t="shared" si="49"/>
        <v>-7.1587315155142717E-3</v>
      </c>
      <c r="E1057" s="5">
        <f t="shared" si="50"/>
        <v>0.99284126848448573</v>
      </c>
      <c r="F1057" s="4">
        <f>MIN(C1057:$C$1077)/C1057-1</f>
        <v>0</v>
      </c>
    </row>
    <row r="1058" spans="1:6" x14ac:dyDescent="0.45">
      <c r="A1058">
        <f t="shared" si="48"/>
        <v>1045</v>
      </c>
      <c r="B1058" s="1">
        <v>36244</v>
      </c>
      <c r="C1058" s="2">
        <v>2815.34</v>
      </c>
      <c r="D1058" s="5">
        <f t="shared" si="49"/>
        <v>9.9294749000955473E-3</v>
      </c>
      <c r="E1058" s="5">
        <f t="shared" si="50"/>
        <v>1.0099294749000955</v>
      </c>
      <c r="F1058" s="4">
        <f>MIN(C1058:$C$1077)/C1058-1</f>
        <v>0</v>
      </c>
    </row>
    <row r="1059" spans="1:6" x14ac:dyDescent="0.45">
      <c r="A1059">
        <f t="shared" si="48"/>
        <v>1046</v>
      </c>
      <c r="B1059" s="1">
        <v>36245</v>
      </c>
      <c r="C1059" s="2">
        <v>2835.04</v>
      </c>
      <c r="D1059" s="5">
        <f t="shared" si="49"/>
        <v>6.9973786469839094E-3</v>
      </c>
      <c r="E1059" s="5">
        <f t="shared" si="50"/>
        <v>1.0069973786469839</v>
      </c>
      <c r="F1059" s="4">
        <f>MIN(C1059:$C$1077)/C1059-1</f>
        <v>0</v>
      </c>
    </row>
    <row r="1060" spans="1:6" x14ac:dyDescent="0.45">
      <c r="A1060">
        <f t="shared" si="48"/>
        <v>1047</v>
      </c>
      <c r="B1060" s="1">
        <v>36248</v>
      </c>
      <c r="C1060" s="2">
        <v>2878.34</v>
      </c>
      <c r="D1060" s="5">
        <f t="shared" si="49"/>
        <v>1.5273153112478122E-2</v>
      </c>
      <c r="E1060" s="5">
        <f t="shared" si="50"/>
        <v>1.0152731531124781</v>
      </c>
      <c r="F1060" s="4">
        <f>MIN(C1060:$C$1077)/C1060-1</f>
        <v>0</v>
      </c>
    </row>
    <row r="1061" spans="1:6" x14ac:dyDescent="0.45">
      <c r="A1061">
        <f t="shared" si="48"/>
        <v>1048</v>
      </c>
      <c r="B1061" s="1">
        <v>36249</v>
      </c>
      <c r="C1061" s="2">
        <v>2883.1</v>
      </c>
      <c r="D1061" s="5">
        <f t="shared" si="49"/>
        <v>1.6537309699340419E-3</v>
      </c>
      <c r="E1061" s="5">
        <f t="shared" si="50"/>
        <v>1.001653730969934</v>
      </c>
      <c r="F1061" s="4">
        <f>MIN(C1061:$C$1077)/C1061-1</f>
        <v>0</v>
      </c>
    </row>
    <row r="1062" spans="1:6" x14ac:dyDescent="0.45">
      <c r="A1062">
        <f t="shared" si="48"/>
        <v>1049</v>
      </c>
      <c r="B1062" s="1">
        <v>36250</v>
      </c>
      <c r="C1062" s="2">
        <v>2894.79</v>
      </c>
      <c r="D1062" s="5">
        <f t="shared" si="49"/>
        <v>4.0546633831639589E-3</v>
      </c>
      <c r="E1062" s="5">
        <f t="shared" si="50"/>
        <v>1.004054663383164</v>
      </c>
      <c r="F1062" s="4">
        <f>MIN(C1062:$C$1077)/C1062-1</f>
        <v>0</v>
      </c>
    </row>
    <row r="1063" spans="1:6" x14ac:dyDescent="0.45">
      <c r="A1063">
        <f t="shared" si="48"/>
        <v>1050</v>
      </c>
      <c r="B1063" s="1">
        <v>36251</v>
      </c>
      <c r="C1063" s="2">
        <v>2906.22</v>
      </c>
      <c r="D1063" s="5">
        <f t="shared" si="49"/>
        <v>3.9484729462240242E-3</v>
      </c>
      <c r="E1063" s="5">
        <f t="shared" si="50"/>
        <v>1.003948472946224</v>
      </c>
      <c r="F1063" s="4">
        <f>MIN(C1063:$C$1077)/C1063-1</f>
        <v>0</v>
      </c>
    </row>
    <row r="1064" spans="1:6" x14ac:dyDescent="0.45">
      <c r="A1064">
        <f t="shared" si="48"/>
        <v>1051</v>
      </c>
      <c r="B1064" s="1">
        <v>36256</v>
      </c>
      <c r="C1064" s="2">
        <v>2938.28</v>
      </c>
      <c r="D1064" s="5">
        <f t="shared" si="49"/>
        <v>1.1031511723131882E-2</v>
      </c>
      <c r="E1064" s="5">
        <f t="shared" si="50"/>
        <v>1.0110315117231319</v>
      </c>
      <c r="F1064" s="4">
        <f>MIN(C1064:$C$1077)/C1064-1</f>
        <v>-3.6926365084336554E-3</v>
      </c>
    </row>
    <row r="1065" spans="1:6" x14ac:dyDescent="0.45">
      <c r="A1065">
        <f t="shared" si="48"/>
        <v>1052</v>
      </c>
      <c r="B1065" s="1">
        <v>36257</v>
      </c>
      <c r="C1065" s="2">
        <v>2963.26</v>
      </c>
      <c r="D1065" s="5">
        <f t="shared" si="49"/>
        <v>8.5015723484487271E-3</v>
      </c>
      <c r="E1065" s="5">
        <f t="shared" si="50"/>
        <v>1.0085015723484487</v>
      </c>
      <c r="F1065" s="4">
        <f>MIN(C1065:$C$1077)/C1065-1</f>
        <v>-1.2091412835863347E-2</v>
      </c>
    </row>
    <row r="1066" spans="1:6" x14ac:dyDescent="0.45">
      <c r="A1066">
        <f t="shared" si="48"/>
        <v>1053</v>
      </c>
      <c r="B1066" s="1">
        <v>36258</v>
      </c>
      <c r="C1066" s="2">
        <v>2951.84</v>
      </c>
      <c r="D1066" s="5">
        <f t="shared" si="49"/>
        <v>-3.8538636501690426E-3</v>
      </c>
      <c r="E1066" s="5">
        <f t="shared" si="50"/>
        <v>0.99614613634983096</v>
      </c>
      <c r="F1066" s="4">
        <f>MIN(C1066:$C$1077)/C1066-1</f>
        <v>-8.2694183966611767E-3</v>
      </c>
    </row>
    <row r="1067" spans="1:6" x14ac:dyDescent="0.45">
      <c r="A1067">
        <f t="shared" si="48"/>
        <v>1054</v>
      </c>
      <c r="B1067" s="1">
        <v>36259</v>
      </c>
      <c r="C1067" s="2">
        <v>2968.79</v>
      </c>
      <c r="D1067" s="5">
        <f t="shared" si="49"/>
        <v>5.7421811480296014E-3</v>
      </c>
      <c r="E1067" s="5">
        <f t="shared" si="50"/>
        <v>1.0057421811480296</v>
      </c>
      <c r="F1067" s="4">
        <f>MIN(C1067:$C$1077)/C1067-1</f>
        <v>-1.3931601763681578E-2</v>
      </c>
    </row>
    <row r="1068" spans="1:6" x14ac:dyDescent="0.45">
      <c r="A1068">
        <f t="shared" si="48"/>
        <v>1055</v>
      </c>
      <c r="B1068" s="1">
        <v>36262</v>
      </c>
      <c r="C1068" s="2">
        <v>2956.36</v>
      </c>
      <c r="D1068" s="5">
        <f t="shared" si="49"/>
        <v>-4.1868909555744516E-3</v>
      </c>
      <c r="E1068" s="5">
        <f t="shared" si="50"/>
        <v>0.99581310904442555</v>
      </c>
      <c r="F1068" s="4">
        <f>MIN(C1068:$C$1077)/C1068-1</f>
        <v>-9.785682393213424E-3</v>
      </c>
    </row>
    <row r="1069" spans="1:6" x14ac:dyDescent="0.45">
      <c r="A1069">
        <f t="shared" si="48"/>
        <v>1056</v>
      </c>
      <c r="B1069" s="1">
        <v>36263</v>
      </c>
      <c r="C1069" s="2">
        <v>2986.26</v>
      </c>
      <c r="D1069" s="5">
        <f t="shared" si="49"/>
        <v>1.0113788577845728E-2</v>
      </c>
      <c r="E1069" s="5">
        <f t="shared" si="50"/>
        <v>1.0101137885778457</v>
      </c>
      <c r="F1069" s="4">
        <f>MIN(C1069:$C$1077)/C1069-1</f>
        <v>-1.9700227039842644E-2</v>
      </c>
    </row>
    <row r="1070" spans="1:6" x14ac:dyDescent="0.45">
      <c r="A1070">
        <f t="shared" si="48"/>
        <v>1057</v>
      </c>
      <c r="B1070" s="1">
        <v>36264</v>
      </c>
      <c r="C1070" s="2">
        <v>2983.33</v>
      </c>
      <c r="D1070" s="5">
        <f t="shared" si="49"/>
        <v>-9.811603812127645E-4</v>
      </c>
      <c r="E1070" s="5">
        <f t="shared" si="50"/>
        <v>0.99901883961878724</v>
      </c>
      <c r="F1070" s="4">
        <f>MIN(C1070:$C$1077)/C1070-1</f>
        <v>-1.8737451103297387E-2</v>
      </c>
    </row>
    <row r="1071" spans="1:6" x14ac:dyDescent="0.45">
      <c r="A1071">
        <f t="shared" si="48"/>
        <v>1058</v>
      </c>
      <c r="B1071" s="1">
        <v>36265</v>
      </c>
      <c r="C1071" s="2">
        <v>2978.78</v>
      </c>
      <c r="D1071" s="5">
        <f t="shared" si="49"/>
        <v>-1.5251413688729398E-3</v>
      </c>
      <c r="E1071" s="5">
        <f t="shared" si="50"/>
        <v>0.99847485863112706</v>
      </c>
      <c r="F1071" s="4">
        <f>MIN(C1071:$C$1077)/C1071-1</f>
        <v>-1.7238601038009005E-2</v>
      </c>
    </row>
    <row r="1072" spans="1:6" x14ac:dyDescent="0.45">
      <c r="A1072">
        <f t="shared" si="48"/>
        <v>1059</v>
      </c>
      <c r="B1072" s="1">
        <v>36266</v>
      </c>
      <c r="C1072" s="2">
        <v>2969.7</v>
      </c>
      <c r="D1072" s="5">
        <f t="shared" si="49"/>
        <v>-3.0482277979576589E-3</v>
      </c>
      <c r="E1072" s="5">
        <f t="shared" si="50"/>
        <v>0.99695177220204234</v>
      </c>
      <c r="F1072" s="4">
        <f>MIN(C1072:$C$1077)/C1072-1</f>
        <v>-1.4233760985958188E-2</v>
      </c>
    </row>
    <row r="1073" spans="1:7" x14ac:dyDescent="0.45">
      <c r="A1073">
        <f t="shared" si="48"/>
        <v>1060</v>
      </c>
      <c r="B1073" s="1">
        <v>36269</v>
      </c>
      <c r="C1073" s="2">
        <v>3010.25</v>
      </c>
      <c r="D1073" s="5">
        <f t="shared" si="49"/>
        <v>1.3654577903492005E-2</v>
      </c>
      <c r="E1073" s="5">
        <f t="shared" si="50"/>
        <v>1.013654577903492</v>
      </c>
      <c r="F1073" s="4">
        <f>MIN(C1073:$C$1077)/C1073-1</f>
        <v>-2.7512665061041441E-2</v>
      </c>
    </row>
    <row r="1074" spans="1:7" x14ac:dyDescent="0.45">
      <c r="A1074">
        <f t="shared" si="48"/>
        <v>1061</v>
      </c>
      <c r="B1074" s="1">
        <v>36270</v>
      </c>
      <c r="C1074" s="2">
        <v>2929.26</v>
      </c>
      <c r="D1074" s="5">
        <f t="shared" si="49"/>
        <v>-2.6904742131052206E-2</v>
      </c>
      <c r="E1074" s="5">
        <f t="shared" si="50"/>
        <v>0.97309525786894779</v>
      </c>
      <c r="F1074" s="4">
        <f>MIN(C1074:$C$1077)/C1074-1</f>
        <v>-6.2473116077110813E-4</v>
      </c>
    </row>
    <row r="1075" spans="1:7" x14ac:dyDescent="0.45">
      <c r="A1075">
        <f t="shared" si="48"/>
        <v>1062</v>
      </c>
      <c r="B1075" s="1">
        <v>36271</v>
      </c>
      <c r="C1075" s="2">
        <v>2927.43</v>
      </c>
      <c r="D1075" s="5">
        <f t="shared" si="49"/>
        <v>-6.2473116077110813E-4</v>
      </c>
      <c r="E1075" s="5">
        <f t="shared" si="50"/>
        <v>0.99937526883922889</v>
      </c>
      <c r="F1075" s="4">
        <f>MIN(C1075:$C$1077)/C1075-1</f>
        <v>0</v>
      </c>
    </row>
    <row r="1076" spans="1:7" x14ac:dyDescent="0.45">
      <c r="A1076">
        <f t="shared" si="48"/>
        <v>1063</v>
      </c>
      <c r="B1076" s="1">
        <v>36272</v>
      </c>
      <c r="C1076" s="2">
        <v>2969.08</v>
      </c>
      <c r="D1076" s="5">
        <f t="shared" si="49"/>
        <v>1.4227496473015577E-2</v>
      </c>
      <c r="E1076" s="5">
        <f t="shared" si="50"/>
        <v>1.0142274964730156</v>
      </c>
      <c r="F1076" s="4">
        <f>MIN(C1076:$C$1077)/C1076-1</f>
        <v>0</v>
      </c>
    </row>
    <row r="1077" spans="1:7" x14ac:dyDescent="0.45">
      <c r="A1077">
        <f t="shared" si="48"/>
        <v>1064</v>
      </c>
      <c r="B1077" s="1">
        <v>36273</v>
      </c>
      <c r="C1077" s="2">
        <v>2974.63</v>
      </c>
      <c r="D1077" s="5">
        <f t="shared" si="49"/>
        <v>1.8692659005483669E-3</v>
      </c>
      <c r="E1077" s="5">
        <f t="shared" si="50"/>
        <v>1.0018692659005484</v>
      </c>
      <c r="F1077" s="4">
        <f>MIN(C1077:$C$1077)/C1077-1</f>
        <v>0</v>
      </c>
    </row>
    <row r="1079" spans="1:7" x14ac:dyDescent="0.45">
      <c r="D1079" s="2">
        <f>COUNTA(D14:D1077)</f>
        <v>1063</v>
      </c>
      <c r="E1079" s="6">
        <f>SUM(E14:E1077)</f>
        <v>1063.715957537858</v>
      </c>
    </row>
    <row r="1080" spans="1:7" x14ac:dyDescent="0.45">
      <c r="C1080" s="3" t="s">
        <v>5</v>
      </c>
      <c r="D1080" t="s">
        <v>6</v>
      </c>
      <c r="E1080" s="7">
        <f>E1079/D1079-1</f>
        <v>6.7352543542620325E-4</v>
      </c>
      <c r="G1080" s="8"/>
    </row>
    <row r="1081" spans="1:7" x14ac:dyDescent="0.45">
      <c r="D1081" t="s">
        <v>7</v>
      </c>
      <c r="E1081" s="7">
        <f>E1080*252</f>
        <v>0.16972840972740322</v>
      </c>
    </row>
    <row r="1084" spans="1:7" x14ac:dyDescent="0.45">
      <c r="C1084" s="3" t="s">
        <v>8</v>
      </c>
      <c r="E1084" s="5">
        <f>PRODUCT(E14:E1077)</f>
        <v>1.9742682684011457</v>
      </c>
    </row>
    <row r="1085" spans="1:7" x14ac:dyDescent="0.45">
      <c r="D1085" t="s">
        <v>6</v>
      </c>
      <c r="E1085" s="8">
        <f>E1084^(1/D1079)-1</f>
        <v>6.4008984321306528E-4</v>
      </c>
    </row>
    <row r="1086" spans="1:7" x14ac:dyDescent="0.45">
      <c r="D1086" t="s">
        <v>7</v>
      </c>
      <c r="E1086" s="7">
        <f>E1085*252</f>
        <v>0.16130264048969245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1AE8-6F36-42C1-9C95-DCBD26E38B14}">
  <dimension ref="A1:AM389"/>
  <sheetViews>
    <sheetView zoomScale="80" zoomScaleNormal="80" workbookViewId="0">
      <selection activeCell="F10" sqref="F10"/>
    </sheetView>
  </sheetViews>
  <sheetFormatPr defaultRowHeight="14.25" x14ac:dyDescent="0.45"/>
  <cols>
    <col min="1" max="1" width="9.06640625" style="1"/>
    <col min="2" max="2" width="3.73046875" bestFit="1" customWidth="1"/>
    <col min="3" max="3" width="9.3984375" bestFit="1" customWidth="1"/>
    <col min="4" max="4" width="23.796875" bestFit="1" customWidth="1"/>
    <col min="5" max="5" width="23.796875" customWidth="1"/>
    <col min="6" max="6" width="25.6640625" customWidth="1"/>
    <col min="7" max="7" width="16.6640625" bestFit="1" customWidth="1"/>
    <col min="8" max="8" width="17.73046875" bestFit="1" customWidth="1"/>
    <col min="9" max="10" width="17.73046875" customWidth="1"/>
    <col min="11" max="11" width="16.9296875" bestFit="1" customWidth="1"/>
    <col min="12" max="12" width="6.73046875" bestFit="1" customWidth="1"/>
    <col min="13" max="13" width="20.73046875" bestFit="1" customWidth="1"/>
    <col min="14" max="14" width="24" bestFit="1" customWidth="1"/>
    <col min="15" max="15" width="10.86328125" bestFit="1" customWidth="1"/>
    <col min="16" max="16" width="23" bestFit="1" customWidth="1"/>
    <col min="18" max="18" width="17.796875" bestFit="1" customWidth="1"/>
    <col min="19" max="19" width="20.6640625" bestFit="1" customWidth="1"/>
    <col min="21" max="21" width="23.59765625" bestFit="1" customWidth="1"/>
    <col min="22" max="22" width="20.73046875" bestFit="1" customWidth="1"/>
    <col min="28" max="28" width="14.6640625" bestFit="1" customWidth="1"/>
    <col min="29" max="29" width="23.59765625" bestFit="1" customWidth="1"/>
    <col min="30" max="30" width="2.796875" customWidth="1"/>
    <col min="31" max="31" width="17.86328125" bestFit="1" customWidth="1"/>
    <col min="33" max="33" width="20.1328125" bestFit="1" customWidth="1"/>
    <col min="34" max="34" width="12.33203125" bestFit="1" customWidth="1"/>
    <col min="37" max="37" width="20.1328125" bestFit="1" customWidth="1"/>
    <col min="38" max="38" width="6.59765625" bestFit="1" customWidth="1"/>
  </cols>
  <sheetData>
    <row r="1" spans="1:39" x14ac:dyDescent="0.45">
      <c r="F1" s="3" t="s">
        <v>18</v>
      </c>
      <c r="G1" s="21">
        <f>MEDIAN(G9:G380)</f>
        <v>5.666533324426655E-2</v>
      </c>
      <c r="AC1" s="28" t="s">
        <v>54</v>
      </c>
      <c r="AE1" s="28" t="s">
        <v>53</v>
      </c>
      <c r="AG1" s="30" t="s">
        <v>58</v>
      </c>
      <c r="AH1" s="31"/>
      <c r="AK1" s="30" t="s">
        <v>59</v>
      </c>
      <c r="AL1" s="31"/>
    </row>
    <row r="2" spans="1:39" x14ac:dyDescent="0.45">
      <c r="F2" s="3" t="s">
        <v>38</v>
      </c>
      <c r="G2" s="22">
        <f>_xlfn.PERCENTILE.INC(G9:G380,0.05)</f>
        <v>4.5107625153841847E-2</v>
      </c>
      <c r="AC2" s="3" t="s">
        <v>7</v>
      </c>
    </row>
    <row r="3" spans="1:39" x14ac:dyDescent="0.45">
      <c r="F3" s="3" t="s">
        <v>39</v>
      </c>
      <c r="G3" s="22">
        <f>_xlfn.PERCENTILE.INC(G9:G380,0.95)</f>
        <v>6.6973579272330733E-2</v>
      </c>
      <c r="AB3" t="s">
        <v>9</v>
      </c>
      <c r="AC3" s="8">
        <f>U389</f>
        <v>3.3321634298256714E-2</v>
      </c>
      <c r="AE3" s="8">
        <f>V389</f>
        <v>3.4296576737167427E-2</v>
      </c>
      <c r="AG3" t="s">
        <v>16</v>
      </c>
      <c r="AH3" s="15">
        <v>4.5636275569946013E-3</v>
      </c>
      <c r="AK3" t="s">
        <v>16</v>
      </c>
      <c r="AL3" s="15">
        <v>4.9107170000610685E-3</v>
      </c>
    </row>
    <row r="4" spans="1:39" x14ac:dyDescent="0.45">
      <c r="AG4" t="s">
        <v>17</v>
      </c>
      <c r="AH4" s="8">
        <v>1.700704303093455E-3</v>
      </c>
      <c r="AK4" t="s">
        <v>17</v>
      </c>
      <c r="AL4" s="8">
        <v>2.0261535322290921E-3</v>
      </c>
    </row>
    <row r="5" spans="1:39" x14ac:dyDescent="0.45">
      <c r="AB5" t="s">
        <v>10</v>
      </c>
      <c r="AC5" s="8">
        <f>U384</f>
        <v>3.7780447093327028E-2</v>
      </c>
      <c r="AE5" s="8">
        <f>V384</f>
        <v>4.0653861756705587E-2</v>
      </c>
      <c r="AG5" t="s">
        <v>18</v>
      </c>
      <c r="AH5" s="4">
        <v>7.80753964166081E-3</v>
      </c>
      <c r="AK5" t="s">
        <v>18</v>
      </c>
      <c r="AL5" s="4">
        <v>8.2847724551347E-3</v>
      </c>
    </row>
    <row r="6" spans="1:39" x14ac:dyDescent="0.45">
      <c r="T6" s="9"/>
      <c r="X6" s="9">
        <f>MIN(X9:X380)</f>
        <v>-0.46876985620253775</v>
      </c>
      <c r="Y6" s="9">
        <f>MIN(Y9:Y380)</f>
        <v>-0.2702611423112985</v>
      </c>
      <c r="Z6" s="9">
        <f>MIN(Z9:Z380)</f>
        <v>-0.36375482497553335</v>
      </c>
      <c r="AG6" t="s">
        <v>19</v>
      </c>
      <c r="AH6" s="4" t="e">
        <v>#N/A</v>
      </c>
      <c r="AK6" t="s">
        <v>19</v>
      </c>
      <c r="AL6" s="4" t="e">
        <v>#N/A</v>
      </c>
    </row>
    <row r="7" spans="1:39" x14ac:dyDescent="0.45">
      <c r="K7" s="46" t="s">
        <v>41</v>
      </c>
      <c r="L7" s="46"/>
      <c r="M7" s="46"/>
      <c r="N7" s="46"/>
      <c r="O7" s="46"/>
      <c r="P7" s="47" t="s">
        <v>49</v>
      </c>
      <c r="Q7" s="47"/>
      <c r="R7" s="47"/>
      <c r="S7" s="47"/>
      <c r="AB7" t="s">
        <v>11</v>
      </c>
      <c r="AC7" s="8">
        <f>_xlfn.STDEV.P(M9:M379)*SQRT(252)</f>
        <v>0.51931389505819103</v>
      </c>
      <c r="AE7" s="8">
        <f>_xlfn.STDEV.P(R9:R379)*SQRT(252)</f>
        <v>0.61869055125803507</v>
      </c>
      <c r="AG7" t="s">
        <v>20</v>
      </c>
      <c r="AH7" s="4">
        <v>3.2757878318871336E-2</v>
      </c>
      <c r="AI7" s="7">
        <f>AH7*SQRT(252)</f>
        <v>0.52001519705908905</v>
      </c>
      <c r="AK7" t="s">
        <v>20</v>
      </c>
      <c r="AL7" s="4">
        <v>3.902647317548695E-2</v>
      </c>
      <c r="AM7" s="7">
        <f>AL7*SQRT(252)</f>
        <v>0.61952605542163008</v>
      </c>
    </row>
    <row r="8" spans="1:39" x14ac:dyDescent="0.45">
      <c r="A8" s="23" t="s">
        <v>44</v>
      </c>
      <c r="B8" s="3" t="s">
        <v>35</v>
      </c>
      <c r="C8" s="3" t="s">
        <v>0</v>
      </c>
      <c r="D8" s="19" t="s">
        <v>36</v>
      </c>
      <c r="E8" s="3" t="s">
        <v>47</v>
      </c>
      <c r="F8" s="3" t="s">
        <v>37</v>
      </c>
      <c r="G8" s="3" t="s">
        <v>63</v>
      </c>
      <c r="H8" s="3" t="s">
        <v>40</v>
      </c>
      <c r="I8" s="3" t="s">
        <v>45</v>
      </c>
      <c r="J8" s="3" t="s">
        <v>46</v>
      </c>
      <c r="K8" s="3" t="s">
        <v>42</v>
      </c>
      <c r="L8" s="3" t="s">
        <v>43</v>
      </c>
      <c r="M8" s="28" t="s">
        <v>54</v>
      </c>
      <c r="N8" s="3" t="s">
        <v>52</v>
      </c>
      <c r="O8" s="3" t="s">
        <v>48</v>
      </c>
      <c r="P8" s="3" t="s">
        <v>50</v>
      </c>
      <c r="Q8" s="3" t="s">
        <v>43</v>
      </c>
      <c r="R8" s="28" t="s">
        <v>53</v>
      </c>
      <c r="S8" s="3" t="s">
        <v>51</v>
      </c>
      <c r="U8" s="28" t="s">
        <v>55</v>
      </c>
      <c r="V8" s="28" t="s">
        <v>56</v>
      </c>
      <c r="X8" s="3" t="s">
        <v>60</v>
      </c>
      <c r="Y8" s="3" t="s">
        <v>61</v>
      </c>
      <c r="Z8" s="3" t="s">
        <v>62</v>
      </c>
      <c r="AC8" s="8"/>
      <c r="AE8" s="5"/>
      <c r="AG8" t="s">
        <v>21</v>
      </c>
      <c r="AH8" s="4">
        <v>1.0730785919539807E-3</v>
      </c>
      <c r="AI8" s="8">
        <f>AH8*252</f>
        <v>0.27041580517240316</v>
      </c>
      <c r="AK8" t="s">
        <v>21</v>
      </c>
      <c r="AL8" s="4">
        <v>1.5230656085170025E-3</v>
      </c>
      <c r="AM8" s="8">
        <f>AL8*252</f>
        <v>0.38381253334628462</v>
      </c>
    </row>
    <row r="9" spans="1:39" x14ac:dyDescent="0.45">
      <c r="A9" s="1" t="str">
        <f>MONTH(C9)&amp;"-"&amp;YEAR(C9)</f>
        <v>1-1992</v>
      </c>
      <c r="B9">
        <v>1</v>
      </c>
      <c r="C9" s="1">
        <v>33634</v>
      </c>
      <c r="D9" s="2">
        <v>1227.8</v>
      </c>
      <c r="E9" s="4">
        <f t="shared" ref="E9:E72" si="0">D10/D9-1</f>
        <v>1.6289297931260105E-3</v>
      </c>
      <c r="F9" s="20">
        <v>15.504958677686</v>
      </c>
      <c r="G9" s="17">
        <f>1/F9</f>
        <v>6.4495495975694053E-2</v>
      </c>
      <c r="H9" s="8">
        <f>1+(G9-$G$1)/($G$3-$G$2)</f>
        <v>1.3580983792884969</v>
      </c>
      <c r="I9">
        <v>10.23</v>
      </c>
      <c r="J9" s="4">
        <v>8.5249999999999996E-3</v>
      </c>
      <c r="K9" s="4">
        <f>IF(H9&gt;=100%,100%,H9)</f>
        <v>1</v>
      </c>
      <c r="L9" s="4">
        <f>1-K9</f>
        <v>0</v>
      </c>
      <c r="M9" s="7">
        <f t="shared" ref="M9:M72" si="1">K9*E9+L9*J9</f>
        <v>1.6289297931260105E-3</v>
      </c>
      <c r="N9" s="19">
        <v>100000</v>
      </c>
      <c r="O9" s="19">
        <v>100000</v>
      </c>
      <c r="P9" s="5">
        <f t="shared" ref="P9:P72" si="2">IF(H9&lt;50%,50%,MIN(H9,150%))</f>
        <v>1.3580983792884969</v>
      </c>
      <c r="Q9" s="5">
        <f>1-P9</f>
        <v>-0.35809837928849686</v>
      </c>
      <c r="R9" s="15">
        <f t="shared" ref="R9:R72" si="3">P9*E9+Q9*J9</f>
        <v>-8.4054177141525436E-4</v>
      </c>
      <c r="S9" s="19">
        <v>100000</v>
      </c>
      <c r="U9" s="5">
        <f t="shared" ref="U9:U72" si="4">M9+1</f>
        <v>1.001628929793126</v>
      </c>
      <c r="V9" s="8">
        <f>R9+1</f>
        <v>0.99915945822858476</v>
      </c>
      <c r="X9" s="32">
        <f>MIN(O9,O9:$O$380)/O9-1</f>
        <v>-0.10653200847043476</v>
      </c>
      <c r="Y9" s="4">
        <f>MIN(N9,N9:$N$380)/N9-1</f>
        <v>-0.10653200847043476</v>
      </c>
      <c r="Z9" s="32">
        <f>MIN(S9,$S9:S$380)/S9-1</f>
        <v>-0.15581076010873995</v>
      </c>
      <c r="AA9" s="15"/>
      <c r="AB9" t="s">
        <v>12</v>
      </c>
      <c r="AC9" s="8">
        <f>_xlfn.VAR.P(M9:M379)*252</f>
        <v>0.26968692160050983</v>
      </c>
      <c r="AE9" s="5">
        <f>_xlfn.VAR.P(R9:R379)*252</f>
        <v>0.38277799821597125</v>
      </c>
      <c r="AG9" t="s">
        <v>22</v>
      </c>
      <c r="AH9" s="14">
        <v>1.8645412823159617</v>
      </c>
      <c r="AK9" t="s">
        <v>22</v>
      </c>
      <c r="AL9" s="14">
        <v>3.1432168886354264</v>
      </c>
    </row>
    <row r="10" spans="1:39" x14ac:dyDescent="0.45">
      <c r="A10" s="1" t="str">
        <f t="shared" ref="A10:A73" si="5">MONTH(C10)&amp;"-"&amp;YEAR(C10)</f>
        <v>2-1992</v>
      </c>
      <c r="B10">
        <f t="shared" ref="B10:B58" si="6">B9+1</f>
        <v>2</v>
      </c>
      <c r="C10" s="1">
        <v>33662</v>
      </c>
      <c r="D10" s="2">
        <v>1229.8</v>
      </c>
      <c r="E10" s="4">
        <f t="shared" si="0"/>
        <v>-4.7243454220198378E-2</v>
      </c>
      <c r="F10" s="20">
        <v>15.565454545454546</v>
      </c>
      <c r="G10" s="17">
        <f>1/F10</f>
        <v>6.4244831211307085E-2</v>
      </c>
      <c r="H10" s="8">
        <f>1+(G10-$G$1)/($G$3-$G$2)</f>
        <v>1.3466346780921692</v>
      </c>
      <c r="I10">
        <v>10.220000000000001</v>
      </c>
      <c r="J10" s="4">
        <v>8.5166666666666672E-3</v>
      </c>
      <c r="K10" s="4">
        <f t="shared" ref="K10:K73" si="7">IF(H10&gt;=100%,100%,H10)</f>
        <v>1</v>
      </c>
      <c r="L10" s="4">
        <f t="shared" ref="L10:L73" si="8">1-K10</f>
        <v>0</v>
      </c>
      <c r="M10" s="7">
        <f t="shared" si="1"/>
        <v>-4.7243454220198378E-2</v>
      </c>
      <c r="N10" s="2">
        <f t="shared" ref="N10:N73" si="9">N9*(1+M9)</f>
        <v>100162.8929793126</v>
      </c>
      <c r="O10" s="2">
        <f t="shared" ref="O10:O73" si="10">O9*(1+E9)</f>
        <v>100162.8929793126</v>
      </c>
      <c r="P10" s="5">
        <f t="shared" si="2"/>
        <v>1.3466346780921692</v>
      </c>
      <c r="Q10" s="5">
        <f t="shared" ref="Q10:Q73" si="11">1-P10</f>
        <v>-0.34663467809216919</v>
      </c>
      <c r="R10" s="8">
        <f t="shared" si="3"/>
        <v>-6.657184577419728E-2</v>
      </c>
      <c r="S10" s="2">
        <f>S9*(1+R9)</f>
        <v>99915.94582285847</v>
      </c>
      <c r="U10" s="5">
        <f t="shared" si="4"/>
        <v>0.95275654577980162</v>
      </c>
      <c r="V10" s="8">
        <f t="shared" ref="V10:V73" si="12">R10+1</f>
        <v>0.93342815422580272</v>
      </c>
      <c r="X10" s="32">
        <f>MIN(O10,O10:$O$380)/O10-1</f>
        <v>-0.10798503821759631</v>
      </c>
      <c r="Y10" s="4">
        <f>MIN(N10,N10:$N$380)/N10-1</f>
        <v>-0.10798503821759631</v>
      </c>
      <c r="Z10" s="32">
        <f>MIN(S10,$S10:S$380)/S10-1</f>
        <v>-0.15510058685935091</v>
      </c>
      <c r="AG10" t="s">
        <v>23</v>
      </c>
      <c r="AH10" s="14">
        <v>-0.40389731384136651</v>
      </c>
      <c r="AK10" t="s">
        <v>23</v>
      </c>
      <c r="AL10" s="14">
        <v>-0.44853847796797647</v>
      </c>
    </row>
    <row r="11" spans="1:39" x14ac:dyDescent="0.45">
      <c r="A11" s="1" t="str">
        <f t="shared" si="5"/>
        <v>3-1992</v>
      </c>
      <c r="B11">
        <f t="shared" si="6"/>
        <v>3</v>
      </c>
      <c r="C11" s="1">
        <v>33694</v>
      </c>
      <c r="D11" s="2">
        <v>1171.7</v>
      </c>
      <c r="E11" s="4">
        <f t="shared" si="0"/>
        <v>9.4819493044294489E-2</v>
      </c>
      <c r="F11" s="20">
        <v>15.621735537190084</v>
      </c>
      <c r="G11" s="17">
        <f t="shared" ref="G11:G74" si="13">1/F11</f>
        <v>6.4013374033847728E-2</v>
      </c>
      <c r="H11" s="8">
        <f t="shared" ref="H11:H74" si="14">1+(G11-$G$1)/($G$3-$G$2)</f>
        <v>1.336049401263858</v>
      </c>
      <c r="I11">
        <v>10.130000000000001</v>
      </c>
      <c r="J11" s="4">
        <v>8.4416666666666668E-3</v>
      </c>
      <c r="K11" s="4">
        <f t="shared" si="7"/>
        <v>1</v>
      </c>
      <c r="L11" s="4">
        <f t="shared" si="8"/>
        <v>0</v>
      </c>
      <c r="M11" s="7">
        <f t="shared" si="1"/>
        <v>9.4819493044294489E-2</v>
      </c>
      <c r="N11" s="2">
        <f t="shared" si="9"/>
        <v>95430.851930281817</v>
      </c>
      <c r="O11" s="2">
        <f t="shared" si="10"/>
        <v>95430.851930281817</v>
      </c>
      <c r="P11" s="5">
        <f t="shared" si="2"/>
        <v>1.336049401263858</v>
      </c>
      <c r="Q11" s="5">
        <f t="shared" si="11"/>
        <v>-0.33604940126385796</v>
      </c>
      <c r="R11" s="8">
        <f t="shared" si="3"/>
        <v>0.1238467098809698</v>
      </c>
      <c r="S11" s="2">
        <f>S10*(1+R10)</f>
        <v>93264.356887156086</v>
      </c>
      <c r="U11" s="5">
        <f t="shared" si="4"/>
        <v>1.0948194930442945</v>
      </c>
      <c r="V11" s="8">
        <f t="shared" si="12"/>
        <v>1.1238467098809699</v>
      </c>
      <c r="X11" s="32">
        <f>MIN(O11,O11:$O$380)/O11-1</f>
        <v>-6.3753520525731799E-2</v>
      </c>
      <c r="Y11" s="4">
        <f>MIN(N11,N11:$N$380)/N11-1</f>
        <v>-6.3753520525731799E-2</v>
      </c>
      <c r="Z11" s="32">
        <f>MIN(S11,$S11:S$380)/S11-1</f>
        <v>-9.4842587171136361E-2</v>
      </c>
      <c r="AG11" t="s">
        <v>24</v>
      </c>
      <c r="AH11" s="5">
        <v>0.27852969011426609</v>
      </c>
      <c r="AK11" t="s">
        <v>24</v>
      </c>
      <c r="AL11" s="5">
        <v>0.37544701327065566</v>
      </c>
    </row>
    <row r="12" spans="1:39" x14ac:dyDescent="0.45">
      <c r="A12" s="1" t="str">
        <f t="shared" si="5"/>
        <v>4-1992</v>
      </c>
      <c r="B12">
        <f t="shared" si="6"/>
        <v>4</v>
      </c>
      <c r="C12" s="1">
        <v>33724</v>
      </c>
      <c r="D12" s="2">
        <v>1282.8</v>
      </c>
      <c r="E12" s="4">
        <f t="shared" si="0"/>
        <v>2.2606797630184028E-2</v>
      </c>
      <c r="F12" s="20">
        <v>15.689256198347104</v>
      </c>
      <c r="G12" s="17">
        <f t="shared" si="13"/>
        <v>6.373788453434473E-2</v>
      </c>
      <c r="H12" s="8">
        <f t="shared" si="14"/>
        <v>1.3234503855515705</v>
      </c>
      <c r="I12">
        <v>10.3</v>
      </c>
      <c r="J12" s="4">
        <v>8.5833333333333334E-3</v>
      </c>
      <c r="K12" s="4">
        <f t="shared" si="7"/>
        <v>1</v>
      </c>
      <c r="L12" s="4">
        <f t="shared" si="8"/>
        <v>0</v>
      </c>
      <c r="M12" s="7">
        <f t="shared" si="1"/>
        <v>2.2606797630184028E-2</v>
      </c>
      <c r="N12" s="2">
        <f t="shared" si="9"/>
        <v>104479.55693109627</v>
      </c>
      <c r="O12" s="2">
        <f t="shared" si="10"/>
        <v>104479.55693109627</v>
      </c>
      <c r="P12" s="5">
        <f t="shared" si="2"/>
        <v>1.3234503855515705</v>
      </c>
      <c r="Q12" s="5">
        <f t="shared" si="11"/>
        <v>-0.32345038555157046</v>
      </c>
      <c r="R12" s="8">
        <f t="shared" si="3"/>
        <v>2.7142692563769069E-2</v>
      </c>
      <c r="S12" s="2">
        <f t="shared" ref="S12:S75" si="15">S11*(1+R11)</f>
        <v>104814.84063679495</v>
      </c>
      <c r="U12" s="5">
        <f t="shared" si="4"/>
        <v>1.022606797630184</v>
      </c>
      <c r="V12" s="8">
        <f t="shared" si="12"/>
        <v>1.027142692563769</v>
      </c>
      <c r="X12" s="32">
        <f>MIN(O12,O12:$O$380)/O12-1</f>
        <v>-0.14483941378235099</v>
      </c>
      <c r="Y12" s="4">
        <f>MIN(N12,N12:$N$380)/N12-1</f>
        <v>-0.14483941378235099</v>
      </c>
      <c r="Z12" s="32">
        <f>MIN(S12,$S12:S$380)/S12-1</f>
        <v>-0.19458996954777619</v>
      </c>
      <c r="AB12" t="s">
        <v>13</v>
      </c>
      <c r="AC12" s="8">
        <f>(N380/N9)^(8.2786/(T382-1))-1</f>
        <v>3.3906794269057849E-2</v>
      </c>
      <c r="AE12" s="8">
        <f>(S380/S9)^(8.2786/(T382-1))-1</f>
        <v>3.4913897461234411E-2</v>
      </c>
      <c r="AG12" t="s">
        <v>25</v>
      </c>
      <c r="AH12" s="5">
        <v>-0.15412473930499926</v>
      </c>
      <c r="AK12" t="s">
        <v>25</v>
      </c>
      <c r="AL12" s="5">
        <v>-0.20742393197790196</v>
      </c>
    </row>
    <row r="13" spans="1:39" x14ac:dyDescent="0.45">
      <c r="A13" s="1" t="str">
        <f t="shared" si="5"/>
        <v>5-1992</v>
      </c>
      <c r="B13">
        <f t="shared" si="6"/>
        <v>5</v>
      </c>
      <c r="C13" s="1">
        <v>33753</v>
      </c>
      <c r="D13" s="2">
        <v>1311.8</v>
      </c>
      <c r="E13" s="4">
        <f t="shared" si="0"/>
        <v>-7.2572038420490981E-2</v>
      </c>
      <c r="F13" s="20">
        <v>15.758181818181814</v>
      </c>
      <c r="G13" s="17">
        <f t="shared" si="13"/>
        <v>6.3459097727010513E-2</v>
      </c>
      <c r="H13" s="8">
        <f t="shared" si="14"/>
        <v>1.3107005734087522</v>
      </c>
      <c r="I13">
        <v>9.6199999999999992</v>
      </c>
      <c r="J13" s="4">
        <v>8.0166666666666667E-3</v>
      </c>
      <c r="K13" s="4">
        <f t="shared" si="7"/>
        <v>1</v>
      </c>
      <c r="L13" s="4">
        <f t="shared" si="8"/>
        <v>0</v>
      </c>
      <c r="M13" s="7">
        <f t="shared" si="1"/>
        <v>-7.2572038420490981E-2</v>
      </c>
      <c r="N13" s="2">
        <f t="shared" si="9"/>
        <v>106841.50513112886</v>
      </c>
      <c r="O13" s="2">
        <f t="shared" si="10"/>
        <v>106841.50513112886</v>
      </c>
      <c r="P13" s="5">
        <f t="shared" si="2"/>
        <v>1.3107005734087522</v>
      </c>
      <c r="Q13" s="5">
        <f t="shared" si="11"/>
        <v>-0.31070057340875223</v>
      </c>
      <c r="R13" s="8">
        <f t="shared" si="3"/>
        <v>-9.7610995301339695E-2</v>
      </c>
      <c r="S13" s="2">
        <f t="shared" si="15"/>
        <v>107659.79763231991</v>
      </c>
      <c r="U13" s="5">
        <f t="shared" si="4"/>
        <v>0.92742796157950902</v>
      </c>
      <c r="V13" s="8">
        <f t="shared" si="12"/>
        <v>0.90238900469866035</v>
      </c>
      <c r="X13" s="32">
        <f>MIN(O13,O13:$O$380)/O13-1</f>
        <v>-0.16374447324287233</v>
      </c>
      <c r="Y13" s="4">
        <f>MIN(N13,N13:$N$380)/N13-1</f>
        <v>-0.16374447324287233</v>
      </c>
      <c r="Z13" s="32">
        <f>MIN(S13,$S13:S$380)/S13-1</f>
        <v>-0.21587328003872175</v>
      </c>
      <c r="AB13" s="10" t="s">
        <v>15</v>
      </c>
      <c r="AC13" s="11">
        <v>3.0800000000000001E-2</v>
      </c>
      <c r="AE13" s="11">
        <v>3.0800000000000001E-2</v>
      </c>
      <c r="AG13" t="s">
        <v>26</v>
      </c>
      <c r="AH13" s="5">
        <v>0.12440495080926683</v>
      </c>
      <c r="AK13" t="s">
        <v>26</v>
      </c>
      <c r="AL13" s="5">
        <v>0.1680230812927537</v>
      </c>
    </row>
    <row r="14" spans="1:39" x14ac:dyDescent="0.45">
      <c r="A14" s="1" t="str">
        <f t="shared" si="5"/>
        <v>6-1992</v>
      </c>
      <c r="B14">
        <f t="shared" si="6"/>
        <v>6</v>
      </c>
      <c r="C14" s="1">
        <v>33785</v>
      </c>
      <c r="D14" s="2">
        <v>1216.5999999999999</v>
      </c>
      <c r="E14" s="4">
        <f t="shared" si="0"/>
        <v>-6.0414269275028798E-2</v>
      </c>
      <c r="F14" s="20">
        <v>15.81256198347107</v>
      </c>
      <c r="G14" s="17">
        <f t="shared" si="13"/>
        <v>6.3240858821315846E-2</v>
      </c>
      <c r="H14" s="8">
        <f t="shared" si="14"/>
        <v>1.3007198104147362</v>
      </c>
      <c r="I14">
        <v>9.7200000000000006</v>
      </c>
      <c r="J14" s="4">
        <v>8.1000000000000013E-3</v>
      </c>
      <c r="K14" s="4">
        <f t="shared" si="7"/>
        <v>1</v>
      </c>
      <c r="L14" s="4">
        <f t="shared" si="8"/>
        <v>0</v>
      </c>
      <c r="M14" s="7">
        <f t="shared" si="1"/>
        <v>-6.0414269275028798E-2</v>
      </c>
      <c r="N14" s="2">
        <f t="shared" si="9"/>
        <v>99087.799315849494</v>
      </c>
      <c r="O14" s="2">
        <f t="shared" si="10"/>
        <v>99087.799315849494</v>
      </c>
      <c r="P14" s="5">
        <f t="shared" si="2"/>
        <v>1.3007198104147362</v>
      </c>
      <c r="Q14" s="5">
        <f t="shared" si="11"/>
        <v>-0.30071981041473617</v>
      </c>
      <c r="R14" s="8">
        <f t="shared" si="3"/>
        <v>-8.1017867342119632E-2</v>
      </c>
      <c r="S14" s="2">
        <f t="shared" si="15"/>
        <v>97151.017631488357</v>
      </c>
      <c r="U14" s="5">
        <f t="shared" si="4"/>
        <v>0.9395857307249712</v>
      </c>
      <c r="V14" s="8">
        <f t="shared" si="12"/>
        <v>0.91898213265788042</v>
      </c>
      <c r="X14" s="32">
        <f>MIN(O14,O14:$O$380)/O14-1</f>
        <v>-9.8306756534604633E-2</v>
      </c>
      <c r="Y14" s="4">
        <f>MIN(N14,N14:$N$380)/N14-1</f>
        <v>-9.8306756534604633E-2</v>
      </c>
      <c r="Z14" s="32">
        <f>MIN(S14,$S14:S$380)/S14-1</f>
        <v>-0.1310546605971491</v>
      </c>
      <c r="AB14" s="12" t="s">
        <v>14</v>
      </c>
      <c r="AC14" s="13">
        <f>(AC12-AC13)/AC7</f>
        <v>5.9824978661695942E-3</v>
      </c>
      <c r="AE14" s="13">
        <f>(AE12-AE13)/AE7</f>
        <v>6.6493620322296493E-3</v>
      </c>
      <c r="AG14" t="s">
        <v>27</v>
      </c>
      <c r="AH14" s="14">
        <v>1.6931058236449972</v>
      </c>
      <c r="AK14" t="s">
        <v>27</v>
      </c>
      <c r="AL14" s="14">
        <v>1.8218760070226565</v>
      </c>
    </row>
    <row r="15" spans="1:39" x14ac:dyDescent="0.45">
      <c r="A15" s="1" t="str">
        <f t="shared" si="5"/>
        <v>7-1992</v>
      </c>
      <c r="B15">
        <f t="shared" si="6"/>
        <v>7</v>
      </c>
      <c r="C15" s="1">
        <v>33816</v>
      </c>
      <c r="D15" s="2">
        <v>1143.0999999999999</v>
      </c>
      <c r="E15" s="4">
        <f t="shared" si="0"/>
        <v>-4.0328930102353167E-2</v>
      </c>
      <c r="F15" s="20">
        <v>15.862892561983466</v>
      </c>
      <c r="G15" s="17">
        <f t="shared" si="13"/>
        <v>6.3040205063014179E-2</v>
      </c>
      <c r="H15" s="8">
        <f t="shared" si="14"/>
        <v>1.2915432724409368</v>
      </c>
      <c r="I15">
        <v>9.7200000000000006</v>
      </c>
      <c r="J15" s="4">
        <v>8.1000000000000013E-3</v>
      </c>
      <c r="K15" s="4">
        <f t="shared" si="7"/>
        <v>1</v>
      </c>
      <c r="L15" s="4">
        <f t="shared" si="8"/>
        <v>0</v>
      </c>
      <c r="M15" s="7">
        <f t="shared" si="1"/>
        <v>-4.0328930102353167E-2</v>
      </c>
      <c r="N15" s="2">
        <f t="shared" si="9"/>
        <v>93101.482326111742</v>
      </c>
      <c r="O15" s="2">
        <f t="shared" si="10"/>
        <v>93101.482326111742</v>
      </c>
      <c r="P15" s="5">
        <f t="shared" si="2"/>
        <v>1.2915432724409368</v>
      </c>
      <c r="Q15" s="5">
        <f t="shared" si="11"/>
        <v>-0.29154327244093681</v>
      </c>
      <c r="R15" s="8">
        <f t="shared" si="3"/>
        <v>-5.4448058865206601E-2</v>
      </c>
      <c r="S15" s="2">
        <f t="shared" si="15"/>
        <v>89280.049372868511</v>
      </c>
      <c r="U15" s="5">
        <f t="shared" si="4"/>
        <v>0.95967106989764683</v>
      </c>
      <c r="V15" s="8">
        <f t="shared" si="12"/>
        <v>0.94555194113479335</v>
      </c>
      <c r="X15" s="32">
        <f>MIN(O15,O15:$O$380)/O15-1</f>
        <v>-4.0328930102353056E-2</v>
      </c>
      <c r="Y15" s="4">
        <f>MIN(N15,N15:$N$380)/N15-1</f>
        <v>-4.0328930102353056E-2</v>
      </c>
      <c r="Z15" s="32">
        <f>MIN(S15,$S15:S$380)/S15-1</f>
        <v>-5.444805886520665E-2</v>
      </c>
      <c r="AG15" t="s">
        <v>28</v>
      </c>
      <c r="AH15" s="29">
        <v>371</v>
      </c>
      <c r="AK15" t="s">
        <v>28</v>
      </c>
      <c r="AL15" s="29">
        <v>371</v>
      </c>
    </row>
    <row r="16" spans="1:39" x14ac:dyDescent="0.45">
      <c r="A16" s="1" t="str">
        <f t="shared" si="5"/>
        <v>8-1992</v>
      </c>
      <c r="B16">
        <f t="shared" si="6"/>
        <v>8</v>
      </c>
      <c r="C16" s="1">
        <v>33844</v>
      </c>
      <c r="D16" s="2">
        <v>1097</v>
      </c>
      <c r="E16" s="4">
        <f t="shared" si="0"/>
        <v>9.9544211485870671E-2</v>
      </c>
      <c r="F16" s="20">
        <v>15.911983471074375</v>
      </c>
      <c r="G16" s="17">
        <f t="shared" si="13"/>
        <v>6.2845716363258641E-2</v>
      </c>
      <c r="H16" s="8">
        <f t="shared" si="14"/>
        <v>1.2826486823077266</v>
      </c>
      <c r="I16">
        <v>9.75</v>
      </c>
      <c r="J16" s="4">
        <v>8.1250000000000003E-3</v>
      </c>
      <c r="K16" s="4">
        <f t="shared" si="7"/>
        <v>1</v>
      </c>
      <c r="L16" s="4">
        <f t="shared" si="8"/>
        <v>0</v>
      </c>
      <c r="M16" s="7">
        <f t="shared" si="1"/>
        <v>9.9544211485870671E-2</v>
      </c>
      <c r="N16" s="2">
        <f t="shared" si="9"/>
        <v>89346.799152956519</v>
      </c>
      <c r="O16" s="2">
        <f t="shared" si="10"/>
        <v>89346.799152956519</v>
      </c>
      <c r="P16" s="5">
        <f t="shared" si="2"/>
        <v>1.2826486823077266</v>
      </c>
      <c r="Q16" s="5">
        <f t="shared" si="11"/>
        <v>-0.28264868230772655</v>
      </c>
      <c r="R16" s="8">
        <f t="shared" si="3"/>
        <v>0.12538373114996337</v>
      </c>
      <c r="S16" s="2">
        <f t="shared" si="15"/>
        <v>84418.923989126008</v>
      </c>
      <c r="U16" s="5">
        <f t="shared" si="4"/>
        <v>1.0995442114858707</v>
      </c>
      <c r="V16" s="8">
        <f t="shared" si="12"/>
        <v>1.1253837311499635</v>
      </c>
      <c r="X16" s="32">
        <f>MIN(O16,O16:$O$380)/O16-1</f>
        <v>0</v>
      </c>
      <c r="Y16" s="4">
        <f>MIN(N16,N16:$N$380)/N16-1</f>
        <v>0</v>
      </c>
      <c r="Z16" s="32">
        <f>MIN(S16,$S16:S$380)/S16-1</f>
        <v>0</v>
      </c>
      <c r="AG16" t="s">
        <v>29</v>
      </c>
      <c r="AH16" s="29">
        <v>3.3442584724255055E-3</v>
      </c>
      <c r="AK16" t="s">
        <v>29</v>
      </c>
      <c r="AL16" s="29">
        <v>3.9842205986466896E-3</v>
      </c>
    </row>
    <row r="17" spans="1:26" x14ac:dyDescent="0.45">
      <c r="A17" s="1" t="str">
        <f t="shared" si="5"/>
        <v>9-1992</v>
      </c>
      <c r="B17">
        <f t="shared" si="6"/>
        <v>9</v>
      </c>
      <c r="C17" s="1">
        <v>33877</v>
      </c>
      <c r="D17" s="2">
        <v>1206.2</v>
      </c>
      <c r="E17" s="4">
        <f t="shared" si="0"/>
        <v>4.1867020394627863E-2</v>
      </c>
      <c r="F17" s="20">
        <v>15.965867768595034</v>
      </c>
      <c r="G17" s="17">
        <f t="shared" si="13"/>
        <v>6.2633614063058105E-2</v>
      </c>
      <c r="H17" s="8">
        <f t="shared" si="14"/>
        <v>1.2729485659052509</v>
      </c>
      <c r="I17">
        <v>8.56</v>
      </c>
      <c r="J17" s="4">
        <v>7.1333333333333335E-3</v>
      </c>
      <c r="K17" s="4">
        <f t="shared" si="7"/>
        <v>1</v>
      </c>
      <c r="L17" s="4">
        <f t="shared" si="8"/>
        <v>0</v>
      </c>
      <c r="M17" s="7">
        <f t="shared" si="1"/>
        <v>4.1867020394627863E-2</v>
      </c>
      <c r="N17" s="2">
        <f t="shared" si="9"/>
        <v>98240.755823424028</v>
      </c>
      <c r="O17" s="2">
        <f t="shared" si="10"/>
        <v>98240.755823424028</v>
      </c>
      <c r="P17" s="5">
        <f t="shared" si="2"/>
        <v>1.2729485659052509</v>
      </c>
      <c r="Q17" s="5">
        <f t="shared" si="11"/>
        <v>-0.27294856590525085</v>
      </c>
      <c r="R17" s="8">
        <f t="shared" si="3"/>
        <v>5.1347530466609968E-2</v>
      </c>
      <c r="S17" s="2">
        <f t="shared" si="15"/>
        <v>95003.683658547787</v>
      </c>
      <c r="U17" s="5">
        <f t="shared" si="4"/>
        <v>1.0418670203946279</v>
      </c>
      <c r="V17" s="8">
        <f t="shared" si="12"/>
        <v>1.05134753046661</v>
      </c>
      <c r="X17" s="32">
        <f>MIN(O17,O17:$O$380)/O17-1</f>
        <v>0</v>
      </c>
      <c r="Y17" s="4">
        <f>MIN(N17,N17:$N$380)/N17-1</f>
        <v>0</v>
      </c>
      <c r="Z17" s="32">
        <f>MIN(S17,$S17:S$380)/S17-1</f>
        <v>0</v>
      </c>
    </row>
    <row r="18" spans="1:26" x14ac:dyDescent="0.45">
      <c r="A18" s="1" t="str">
        <f t="shared" si="5"/>
        <v>10-1992</v>
      </c>
      <c r="B18">
        <f t="shared" si="6"/>
        <v>10</v>
      </c>
      <c r="C18" s="1">
        <v>33907</v>
      </c>
      <c r="D18" s="2">
        <v>1256.7</v>
      </c>
      <c r="E18" s="4">
        <f t="shared" si="0"/>
        <v>4.4799872682422137E-2</v>
      </c>
      <c r="F18" s="20">
        <v>16.021157024793382</v>
      </c>
      <c r="G18" s="17">
        <f t="shared" si="13"/>
        <v>6.2417464509739215E-2</v>
      </c>
      <c r="H18" s="8">
        <f t="shared" si="14"/>
        <v>1.2630633556762527</v>
      </c>
      <c r="I18">
        <v>7.65</v>
      </c>
      <c r="J18" s="4">
        <v>6.3750000000000005E-3</v>
      </c>
      <c r="K18" s="4">
        <f t="shared" si="7"/>
        <v>1</v>
      </c>
      <c r="L18" s="4">
        <f t="shared" si="8"/>
        <v>0</v>
      </c>
      <c r="M18" s="7">
        <f t="shared" si="1"/>
        <v>4.4799872682422137E-2</v>
      </c>
      <c r="N18" s="2">
        <f t="shared" si="9"/>
        <v>102353.80355106697</v>
      </c>
      <c r="O18" s="2">
        <f t="shared" si="10"/>
        <v>102353.80355106697</v>
      </c>
      <c r="P18" s="5">
        <f t="shared" si="2"/>
        <v>1.2630633556762527</v>
      </c>
      <c r="Q18" s="5">
        <f t="shared" si="11"/>
        <v>-0.26306335567625272</v>
      </c>
      <c r="R18" s="8">
        <f t="shared" si="3"/>
        <v>5.490804863169288E-2</v>
      </c>
      <c r="S18" s="2">
        <f t="shared" si="15"/>
        <v>99881.888199645255</v>
      </c>
      <c r="U18" s="5">
        <f t="shared" si="4"/>
        <v>1.0447998726824221</v>
      </c>
      <c r="V18" s="8">
        <f t="shared" si="12"/>
        <v>1.0549080486316929</v>
      </c>
      <c r="X18" s="32">
        <f>MIN(O18,O18:$O$380)/O18-1</f>
        <v>0</v>
      </c>
      <c r="Y18" s="4">
        <f>MIN(N18,N18:$N$380)/N18-1</f>
        <v>0</v>
      </c>
      <c r="Z18" s="32">
        <f>MIN(S18,$S18:S$380)/S18-1</f>
        <v>0</v>
      </c>
    </row>
    <row r="19" spans="1:26" x14ac:dyDescent="0.45">
      <c r="A19" s="1" t="str">
        <f t="shared" si="5"/>
        <v>11-1992</v>
      </c>
      <c r="B19">
        <f t="shared" si="6"/>
        <v>11</v>
      </c>
      <c r="C19" s="1">
        <v>33938</v>
      </c>
      <c r="D19" s="2">
        <v>1313</v>
      </c>
      <c r="E19" s="4">
        <f t="shared" si="0"/>
        <v>3.8690022848438588E-2</v>
      </c>
      <c r="F19" s="20">
        <v>16.080330578512392</v>
      </c>
      <c r="G19" s="17">
        <f t="shared" si="13"/>
        <v>6.2187776247353187E-2</v>
      </c>
      <c r="H19" s="8">
        <f t="shared" si="14"/>
        <v>1.2525589769904943</v>
      </c>
      <c r="I19">
        <v>6.8</v>
      </c>
      <c r="J19" s="4">
        <v>5.6666666666666662E-3</v>
      </c>
      <c r="K19" s="4">
        <f t="shared" si="7"/>
        <v>1</v>
      </c>
      <c r="L19" s="4">
        <f t="shared" si="8"/>
        <v>0</v>
      </c>
      <c r="M19" s="7">
        <f t="shared" si="1"/>
        <v>3.8690022848438588E-2</v>
      </c>
      <c r="N19" s="2">
        <f t="shared" si="9"/>
        <v>106939.24091871642</v>
      </c>
      <c r="O19" s="2">
        <f t="shared" si="10"/>
        <v>106939.24091871642</v>
      </c>
      <c r="P19" s="5">
        <f t="shared" si="2"/>
        <v>1.2525589769904943</v>
      </c>
      <c r="Q19" s="5">
        <f t="shared" si="11"/>
        <v>-0.25255897699049434</v>
      </c>
      <c r="R19" s="8">
        <f t="shared" si="3"/>
        <v>4.703036790249962E-2</v>
      </c>
      <c r="S19" s="2">
        <f t="shared" si="15"/>
        <v>105366.20777433668</v>
      </c>
      <c r="U19" s="5">
        <f t="shared" si="4"/>
        <v>1.0386900228484386</v>
      </c>
      <c r="V19" s="8">
        <f t="shared" si="12"/>
        <v>1.0470303679024997</v>
      </c>
      <c r="X19" s="32">
        <f>MIN(O19,O19:$O$380)/O19-1</f>
        <v>0</v>
      </c>
      <c r="Y19" s="4">
        <f>MIN(N19,N19:$N$380)/N19-1</f>
        <v>0</v>
      </c>
      <c r="Z19" s="32">
        <f>MIN(S19,$S19:S$380)/S19-1</f>
        <v>0</v>
      </c>
    </row>
    <row r="20" spans="1:26" x14ac:dyDescent="0.45">
      <c r="A20" s="1" t="str">
        <f t="shared" si="5"/>
        <v>12-1992</v>
      </c>
      <c r="B20">
        <f t="shared" si="6"/>
        <v>12</v>
      </c>
      <c r="C20" s="1">
        <v>33969</v>
      </c>
      <c r="D20" s="2">
        <v>1363.8</v>
      </c>
      <c r="E20" s="4">
        <f t="shared" si="0"/>
        <v>3.6662267194609299E-4</v>
      </c>
      <c r="F20" s="20">
        <v>16.139504132231398</v>
      </c>
      <c r="G20" s="17">
        <f t="shared" si="13"/>
        <v>6.1959772233829036E-2</v>
      </c>
      <c r="H20" s="8">
        <f t="shared" si="14"/>
        <v>1.2421316243907117</v>
      </c>
      <c r="I20">
        <v>6.59</v>
      </c>
      <c r="J20" s="4">
        <v>5.4916666666666673E-3</v>
      </c>
      <c r="K20" s="4">
        <f t="shared" si="7"/>
        <v>1</v>
      </c>
      <c r="L20" s="4">
        <f t="shared" si="8"/>
        <v>0</v>
      </c>
      <c r="M20" s="7">
        <f t="shared" si="1"/>
        <v>3.6662267194609299E-4</v>
      </c>
      <c r="N20" s="2">
        <f t="shared" si="9"/>
        <v>111076.72259325623</v>
      </c>
      <c r="O20" s="2">
        <f t="shared" si="10"/>
        <v>111076.72259325623</v>
      </c>
      <c r="P20" s="5">
        <f t="shared" si="2"/>
        <v>1.2421316243907117</v>
      </c>
      <c r="Q20" s="5">
        <f t="shared" si="11"/>
        <v>-0.24213162439071167</v>
      </c>
      <c r="R20" s="8">
        <f t="shared" si="3"/>
        <v>-8.7431255556946145E-4</v>
      </c>
      <c r="S20" s="2">
        <f t="shared" si="15"/>
        <v>110321.61929045497</v>
      </c>
      <c r="U20" s="5">
        <f t="shared" si="4"/>
        <v>1.0003666226719461</v>
      </c>
      <c r="V20" s="8">
        <f t="shared" si="12"/>
        <v>0.99912568744443053</v>
      </c>
      <c r="X20" s="32">
        <f>MIN(O20,O20:$O$380)/O20-1</f>
        <v>0</v>
      </c>
      <c r="Y20" s="4">
        <f>MIN(N20,N20:$N$380)/N20-1</f>
        <v>0</v>
      </c>
      <c r="Z20" s="32">
        <f>MIN(S20,$S20:S$380)/S20-1</f>
        <v>-8.7431255556946752E-4</v>
      </c>
    </row>
    <row r="21" spans="1:26" x14ac:dyDescent="0.45">
      <c r="A21" s="1" t="str">
        <f t="shared" si="5"/>
        <v>1-1993</v>
      </c>
      <c r="B21">
        <f t="shared" si="6"/>
        <v>13</v>
      </c>
      <c r="C21" s="1">
        <v>33998</v>
      </c>
      <c r="D21" s="2">
        <v>1364.3</v>
      </c>
      <c r="E21" s="4">
        <f t="shared" si="0"/>
        <v>1.2607197830389216E-2</v>
      </c>
      <c r="F21" s="20">
        <v>16.201157024793382</v>
      </c>
      <c r="G21" s="17">
        <f t="shared" si="13"/>
        <v>6.1723986655376137E-2</v>
      </c>
      <c r="H21" s="8">
        <f t="shared" si="14"/>
        <v>1.2313483959445526</v>
      </c>
      <c r="I21">
        <v>5.74</v>
      </c>
      <c r="J21" s="4">
        <v>4.783333333333333E-3</v>
      </c>
      <c r="K21" s="4">
        <f t="shared" si="7"/>
        <v>1</v>
      </c>
      <c r="L21" s="4">
        <f t="shared" si="8"/>
        <v>0</v>
      </c>
      <c r="M21" s="7">
        <f t="shared" si="1"/>
        <v>1.2607197830389216E-2</v>
      </c>
      <c r="N21" s="2">
        <f t="shared" si="9"/>
        <v>111117.44583808439</v>
      </c>
      <c r="O21" s="2">
        <f t="shared" si="10"/>
        <v>111117.44583808439</v>
      </c>
      <c r="P21" s="5">
        <f t="shared" si="2"/>
        <v>1.2313483959445526</v>
      </c>
      <c r="Q21" s="5">
        <f t="shared" si="11"/>
        <v>-0.23134839594455259</v>
      </c>
      <c r="R21" s="8">
        <f t="shared" si="3"/>
        <v>1.4417236331870628E-2</v>
      </c>
      <c r="S21" s="2">
        <f t="shared" si="15"/>
        <v>110225.16371355856</v>
      </c>
      <c r="U21" s="5">
        <f t="shared" si="4"/>
        <v>1.0126071978303892</v>
      </c>
      <c r="V21" s="8">
        <f t="shared" si="12"/>
        <v>1.0144172363318706</v>
      </c>
      <c r="X21" s="32">
        <f>MIN(O21,O21:$O$380)/O21-1</f>
        <v>0</v>
      </c>
      <c r="Y21" s="4">
        <f>MIN(N21,N21:$N$380)/N21-1</f>
        <v>0</v>
      </c>
      <c r="Z21" s="32">
        <f>MIN(S21,$S21:S$380)/S21-1</f>
        <v>0</v>
      </c>
    </row>
    <row r="22" spans="1:26" x14ac:dyDescent="0.45">
      <c r="A22" s="1" t="str">
        <f t="shared" si="5"/>
        <v>2-1993</v>
      </c>
      <c r="B22">
        <f t="shared" si="6"/>
        <v>14</v>
      </c>
      <c r="C22" s="1">
        <v>34026</v>
      </c>
      <c r="D22" s="2">
        <v>1381.5</v>
      </c>
      <c r="E22" s="4">
        <f t="shared" si="0"/>
        <v>1.9254433586681108E-2</v>
      </c>
      <c r="F22" s="20">
        <v>16.26413223140495</v>
      </c>
      <c r="G22" s="17">
        <f t="shared" si="13"/>
        <v>6.1484989532307598E-2</v>
      </c>
      <c r="H22" s="8">
        <f t="shared" si="14"/>
        <v>1.220418293293946</v>
      </c>
      <c r="I22" s="24">
        <f t="shared" ref="I22:I33" si="16">$I$34</f>
        <v>5</v>
      </c>
      <c r="J22" s="25">
        <v>4.1666666666666666E-3</v>
      </c>
      <c r="K22" s="4">
        <f t="shared" si="7"/>
        <v>1</v>
      </c>
      <c r="L22" s="4">
        <f t="shared" si="8"/>
        <v>0</v>
      </c>
      <c r="M22" s="7">
        <f t="shared" si="1"/>
        <v>1.9254433586681108E-2</v>
      </c>
      <c r="N22" s="2">
        <f t="shared" si="9"/>
        <v>112518.32546017268</v>
      </c>
      <c r="O22" s="2">
        <f t="shared" si="10"/>
        <v>112518.32546017268</v>
      </c>
      <c r="P22" s="5">
        <f t="shared" si="2"/>
        <v>1.220418293293946</v>
      </c>
      <c r="Q22" s="5">
        <f t="shared" si="11"/>
        <v>-0.22041829329394602</v>
      </c>
      <c r="R22" s="8">
        <f t="shared" si="3"/>
        <v>2.2580053420807548E-2</v>
      </c>
      <c r="S22" s="2">
        <f t="shared" si="15"/>
        <v>111814.30594853607</v>
      </c>
      <c r="U22" s="5">
        <f t="shared" si="4"/>
        <v>1.0192544335866811</v>
      </c>
      <c r="V22" s="8">
        <f t="shared" si="12"/>
        <v>1.0225800534208076</v>
      </c>
      <c r="X22" s="32">
        <f>MIN(O22,O22:$O$380)/O22-1</f>
        <v>0</v>
      </c>
      <c r="Y22" s="4">
        <f>MIN(N22,N22:$N$380)/N22-1</f>
        <v>0</v>
      </c>
      <c r="Z22" s="32">
        <f>MIN(S22,$S22:S$380)/S22-1</f>
        <v>0</v>
      </c>
    </row>
    <row r="23" spans="1:26" x14ac:dyDescent="0.45">
      <c r="A23" s="1" t="str">
        <f t="shared" si="5"/>
        <v>3-1993</v>
      </c>
      <c r="B23">
        <f t="shared" si="6"/>
        <v>15</v>
      </c>
      <c r="C23" s="1">
        <v>34059</v>
      </c>
      <c r="D23" s="2">
        <v>1408.1</v>
      </c>
      <c r="E23" s="4">
        <f t="shared" si="0"/>
        <v>-1.3635395213408064E-2</v>
      </c>
      <c r="F23" s="20">
        <v>16.326528925619826</v>
      </c>
      <c r="G23" s="17">
        <f t="shared" si="13"/>
        <v>6.1250006327480025E-2</v>
      </c>
      <c r="H23" s="8">
        <f t="shared" si="14"/>
        <v>1.2096717599593276</v>
      </c>
      <c r="I23" s="24">
        <f t="shared" si="16"/>
        <v>5</v>
      </c>
      <c r="J23" s="25">
        <v>4.1666666666666666E-3</v>
      </c>
      <c r="K23" s="4">
        <f t="shared" si="7"/>
        <v>1</v>
      </c>
      <c r="L23" s="4">
        <f t="shared" si="8"/>
        <v>0</v>
      </c>
      <c r="M23" s="7">
        <f t="shared" si="1"/>
        <v>-1.3635395213408064E-2</v>
      </c>
      <c r="N23" s="2">
        <f t="shared" si="9"/>
        <v>114684.80208503014</v>
      </c>
      <c r="O23" s="2">
        <f t="shared" si="10"/>
        <v>114684.80208503014</v>
      </c>
      <c r="P23" s="5">
        <f t="shared" si="2"/>
        <v>1.2096717599593276</v>
      </c>
      <c r="Q23" s="5">
        <f t="shared" si="11"/>
        <v>-0.20967175995932763</v>
      </c>
      <c r="R23" s="8">
        <f t="shared" si="3"/>
        <v>-1.7367984858708187E-2</v>
      </c>
      <c r="S23" s="2">
        <f t="shared" si="15"/>
        <v>114339.07895006455</v>
      </c>
      <c r="U23" s="5">
        <f t="shared" si="4"/>
        <v>0.98636460478659194</v>
      </c>
      <c r="V23" s="8">
        <f t="shared" si="12"/>
        <v>0.98263201514129184</v>
      </c>
      <c r="X23" s="32">
        <f>MIN(O23,O23:$O$380)/O23-1</f>
        <v>-1.3635395213408064E-2</v>
      </c>
      <c r="Y23" s="4">
        <f>MIN(N23,N23:$N$380)/N23-1</f>
        <v>-1.3635395213408064E-2</v>
      </c>
      <c r="Z23" s="32">
        <f>MIN(S23,$S23:S$380)/S23-1</f>
        <v>-1.7367984858708163E-2</v>
      </c>
    </row>
    <row r="24" spans="1:26" x14ac:dyDescent="0.45">
      <c r="A24" s="1" t="str">
        <f t="shared" si="5"/>
        <v>4-1993</v>
      </c>
      <c r="B24">
        <f t="shared" si="6"/>
        <v>16</v>
      </c>
      <c r="C24" s="1">
        <v>34089</v>
      </c>
      <c r="D24" s="2">
        <v>1388.9</v>
      </c>
      <c r="E24" s="4">
        <f t="shared" si="0"/>
        <v>1.043991648066811E-2</v>
      </c>
      <c r="F24" s="20">
        <v>16.387685950413214</v>
      </c>
      <c r="G24" s="17">
        <f t="shared" si="13"/>
        <v>6.1021428103141373E-2</v>
      </c>
      <c r="H24" s="8">
        <f t="shared" si="14"/>
        <v>1.1992181468629124</v>
      </c>
      <c r="I24" s="24">
        <f t="shared" si="16"/>
        <v>5</v>
      </c>
      <c r="J24" s="25">
        <v>4.1666666666666666E-3</v>
      </c>
      <c r="K24" s="4">
        <f t="shared" si="7"/>
        <v>1</v>
      </c>
      <c r="L24" s="4">
        <f t="shared" si="8"/>
        <v>0</v>
      </c>
      <c r="M24" s="7">
        <f t="shared" si="1"/>
        <v>1.043991648066811E-2</v>
      </c>
      <c r="N24" s="2">
        <f t="shared" si="9"/>
        <v>113121.02948362927</v>
      </c>
      <c r="O24" s="2">
        <f t="shared" si="10"/>
        <v>113121.02948362927</v>
      </c>
      <c r="P24" s="5">
        <f t="shared" si="2"/>
        <v>1.1992181468629124</v>
      </c>
      <c r="Q24" s="5">
        <f t="shared" si="11"/>
        <v>-0.19921814686291239</v>
      </c>
      <c r="R24" s="8">
        <f t="shared" si="3"/>
        <v>1.1689661683421587E-2</v>
      </c>
      <c r="S24" s="2">
        <f t="shared" si="15"/>
        <v>112353.2395581012</v>
      </c>
      <c r="U24" s="5">
        <f t="shared" si="4"/>
        <v>1.0104399164806681</v>
      </c>
      <c r="V24" s="8">
        <f t="shared" si="12"/>
        <v>1.0116896616834217</v>
      </c>
      <c r="X24" s="32">
        <f>MIN(O24,O24:$O$380)/O24-1</f>
        <v>0</v>
      </c>
      <c r="Y24" s="4">
        <f>MIN(N24,N24:$N$380)/N24-1</f>
        <v>0</v>
      </c>
      <c r="Z24" s="32">
        <f>MIN(S24,$S24:S$380)/S24-1</f>
        <v>0</v>
      </c>
    </row>
    <row r="25" spans="1:26" x14ac:dyDescent="0.45">
      <c r="A25" s="1" t="str">
        <f t="shared" si="5"/>
        <v>5-1993</v>
      </c>
      <c r="B25">
        <f t="shared" si="6"/>
        <v>17</v>
      </c>
      <c r="C25" s="1">
        <v>34120</v>
      </c>
      <c r="D25" s="2">
        <v>1403.4</v>
      </c>
      <c r="E25" s="4">
        <f t="shared" si="0"/>
        <v>2.0592845945560656E-2</v>
      </c>
      <c r="F25" s="20">
        <v>16.440495867768586</v>
      </c>
      <c r="G25" s="17">
        <f t="shared" si="13"/>
        <v>6.082541597546879E-2</v>
      </c>
      <c r="H25" s="8">
        <f t="shared" si="14"/>
        <v>1.1902538854997715</v>
      </c>
      <c r="I25" s="24">
        <f t="shared" si="16"/>
        <v>5</v>
      </c>
      <c r="J25" s="25">
        <v>4.1666666666666666E-3</v>
      </c>
      <c r="K25" s="4">
        <f t="shared" si="7"/>
        <v>1</v>
      </c>
      <c r="L25" s="4">
        <f t="shared" si="8"/>
        <v>0</v>
      </c>
      <c r="M25" s="7">
        <f t="shared" si="1"/>
        <v>2.0592845945560656E-2</v>
      </c>
      <c r="N25" s="2">
        <f t="shared" si="9"/>
        <v>114302.00358364556</v>
      </c>
      <c r="O25" s="2">
        <f t="shared" si="10"/>
        <v>114302.00358364556</v>
      </c>
      <c r="P25" s="5">
        <f t="shared" si="2"/>
        <v>1.1902538854997715</v>
      </c>
      <c r="Q25" s="5">
        <f t="shared" si="11"/>
        <v>-0.19025388549977151</v>
      </c>
      <c r="R25" s="8">
        <f t="shared" si="3"/>
        <v>2.3717990377286072E-2</v>
      </c>
      <c r="S25" s="2">
        <f t="shared" si="15"/>
        <v>113666.61091757183</v>
      </c>
      <c r="U25" s="5">
        <f t="shared" si="4"/>
        <v>1.0205928459455607</v>
      </c>
      <c r="V25" s="8">
        <f t="shared" si="12"/>
        <v>1.0237179903772862</v>
      </c>
      <c r="X25" s="32">
        <f>MIN(O25,O25:$O$380)/O25-1</f>
        <v>0</v>
      </c>
      <c r="Y25" s="4">
        <f>MIN(N25,N25:$N$380)/N25-1</f>
        <v>0</v>
      </c>
      <c r="Z25" s="32">
        <f>MIN(S25,$S25:S$380)/S25-1</f>
        <v>0</v>
      </c>
    </row>
    <row r="26" spans="1:26" x14ac:dyDescent="0.45">
      <c r="A26" s="1" t="str">
        <f t="shared" si="5"/>
        <v>6-1993</v>
      </c>
      <c r="B26">
        <f t="shared" si="6"/>
        <v>18</v>
      </c>
      <c r="C26" s="1">
        <v>34150</v>
      </c>
      <c r="D26" s="2">
        <v>1432.3</v>
      </c>
      <c r="E26" s="4">
        <f t="shared" si="0"/>
        <v>1.1519932974935365E-2</v>
      </c>
      <c r="F26" s="20">
        <v>16.494793388429745</v>
      </c>
      <c r="G26" s="17">
        <f t="shared" si="13"/>
        <v>6.0625191019455203E-2</v>
      </c>
      <c r="H26" s="8">
        <f t="shared" si="14"/>
        <v>1.1810969580257362</v>
      </c>
      <c r="I26" s="24">
        <f t="shared" si="16"/>
        <v>5</v>
      </c>
      <c r="J26" s="25">
        <v>4.1666666666666666E-3</v>
      </c>
      <c r="K26" s="4">
        <f t="shared" si="7"/>
        <v>1</v>
      </c>
      <c r="L26" s="4">
        <f t="shared" si="8"/>
        <v>0</v>
      </c>
      <c r="M26" s="7">
        <f t="shared" si="1"/>
        <v>1.1519932974935365E-2</v>
      </c>
      <c r="N26" s="2">
        <f t="shared" si="9"/>
        <v>116655.80713471249</v>
      </c>
      <c r="O26" s="2">
        <f t="shared" si="10"/>
        <v>116655.80713471249</v>
      </c>
      <c r="P26" s="5">
        <f t="shared" si="2"/>
        <v>1.1810969580257362</v>
      </c>
      <c r="Q26" s="5">
        <f t="shared" si="11"/>
        <v>-0.18109695802573622</v>
      </c>
      <c r="R26" s="8">
        <f t="shared" si="3"/>
        <v>1.2851587134915963E-2</v>
      </c>
      <c r="S26" s="2">
        <f t="shared" si="15"/>
        <v>116362.55450153352</v>
      </c>
      <c r="U26" s="5">
        <f t="shared" si="4"/>
        <v>1.0115199329749354</v>
      </c>
      <c r="V26" s="8">
        <f t="shared" si="12"/>
        <v>1.012851587134916</v>
      </c>
      <c r="X26" s="32">
        <f>MIN(O26,O26:$O$380)/O26-1</f>
        <v>0</v>
      </c>
      <c r="Y26" s="4">
        <f>MIN(N26,N26:$N$380)/N26-1</f>
        <v>0</v>
      </c>
      <c r="Z26" s="32">
        <f>MIN(S26,$S26:S$380)/S26-1</f>
        <v>0</v>
      </c>
    </row>
    <row r="27" spans="1:26" x14ac:dyDescent="0.45">
      <c r="A27" s="1" t="str">
        <f t="shared" si="5"/>
        <v>7-1993</v>
      </c>
      <c r="B27">
        <f t="shared" si="6"/>
        <v>19</v>
      </c>
      <c r="C27" s="1">
        <v>34180</v>
      </c>
      <c r="D27" s="2">
        <v>1448.8</v>
      </c>
      <c r="E27" s="4">
        <f t="shared" si="0"/>
        <v>6.1016013252346735E-2</v>
      </c>
      <c r="F27" s="20">
        <v>16.545289256198338</v>
      </c>
      <c r="G27" s="17">
        <f t="shared" si="13"/>
        <v>6.0440164237405003E-2</v>
      </c>
      <c r="H27" s="8">
        <f t="shared" si="14"/>
        <v>1.1726350916444401</v>
      </c>
      <c r="I27" s="24">
        <f t="shared" si="16"/>
        <v>5</v>
      </c>
      <c r="J27" s="25">
        <v>4.1666666666666666E-3</v>
      </c>
      <c r="K27" s="4">
        <f t="shared" si="7"/>
        <v>1</v>
      </c>
      <c r="L27" s="4">
        <f t="shared" si="8"/>
        <v>0</v>
      </c>
      <c r="M27" s="7">
        <f t="shared" si="1"/>
        <v>6.1016013252346735E-2</v>
      </c>
      <c r="N27" s="2">
        <f t="shared" si="9"/>
        <v>117999.67421404137</v>
      </c>
      <c r="O27" s="2">
        <f t="shared" si="10"/>
        <v>117999.67421404137</v>
      </c>
      <c r="P27" s="5">
        <f t="shared" si="2"/>
        <v>1.1726350916444401</v>
      </c>
      <c r="Q27" s="5">
        <f t="shared" si="11"/>
        <v>-0.17263509164444013</v>
      </c>
      <c r="R27" s="8">
        <f t="shared" si="3"/>
        <v>7.0830205410092162E-2</v>
      </c>
      <c r="S27" s="2">
        <f t="shared" si="15"/>
        <v>117857.99800995139</v>
      </c>
      <c r="U27" s="5">
        <f t="shared" si="4"/>
        <v>1.0610160132523467</v>
      </c>
      <c r="V27" s="8">
        <f t="shared" si="12"/>
        <v>1.0708302054100922</v>
      </c>
      <c r="X27" s="32">
        <f>MIN(O27,O27:$O$380)/O27-1</f>
        <v>0</v>
      </c>
      <c r="Y27" s="4">
        <f>MIN(N27,N27:$N$380)/N27-1</f>
        <v>0</v>
      </c>
      <c r="Z27" s="32">
        <f>MIN(S27,$S27:S$380)/S27-1</f>
        <v>0</v>
      </c>
    </row>
    <row r="28" spans="1:26" x14ac:dyDescent="0.45">
      <c r="A28" s="1" t="str">
        <f t="shared" si="5"/>
        <v>8-1993</v>
      </c>
      <c r="B28">
        <f t="shared" si="6"/>
        <v>20</v>
      </c>
      <c r="C28" s="1">
        <v>34212</v>
      </c>
      <c r="D28" s="2">
        <v>1537.2</v>
      </c>
      <c r="E28" s="4">
        <f t="shared" si="0"/>
        <v>-1.9906323185011843E-2</v>
      </c>
      <c r="F28" s="20">
        <v>16.609173553719</v>
      </c>
      <c r="G28" s="17">
        <f t="shared" si="13"/>
        <v>6.020769165700527E-2</v>
      </c>
      <c r="H28" s="8">
        <f t="shared" si="14"/>
        <v>1.1620033771928324</v>
      </c>
      <c r="I28" s="24">
        <f t="shared" si="16"/>
        <v>5</v>
      </c>
      <c r="J28" s="25">
        <v>4.1666666666666666E-3</v>
      </c>
      <c r="K28" s="4">
        <f t="shared" si="7"/>
        <v>1</v>
      </c>
      <c r="L28" s="4">
        <f t="shared" si="8"/>
        <v>0</v>
      </c>
      <c r="M28" s="7">
        <f t="shared" si="1"/>
        <v>-1.9906323185011843E-2</v>
      </c>
      <c r="N28" s="2">
        <f t="shared" si="9"/>
        <v>125199.54389965792</v>
      </c>
      <c r="O28" s="2">
        <f t="shared" si="10"/>
        <v>125199.54389965792</v>
      </c>
      <c r="P28" s="5">
        <f t="shared" si="2"/>
        <v>1.1620033771928324</v>
      </c>
      <c r="Q28" s="5">
        <f t="shared" si="11"/>
        <v>-0.16200337719283242</v>
      </c>
      <c r="R28" s="8">
        <f t="shared" si="3"/>
        <v>-2.3806228840112544E-2</v>
      </c>
      <c r="S28" s="2">
        <f t="shared" si="15"/>
        <v>126205.90421821849</v>
      </c>
      <c r="U28" s="5">
        <f t="shared" si="4"/>
        <v>0.98009367681498816</v>
      </c>
      <c r="V28" s="8">
        <f t="shared" si="12"/>
        <v>0.97619377115988748</v>
      </c>
      <c r="X28" s="32">
        <f>MIN(O28,O28:$O$380)/O28-1</f>
        <v>-4.8074421025240954E-2</v>
      </c>
      <c r="Y28" s="4">
        <f>MIN(N28,N28:$N$380)/N28-1</f>
        <v>-4.8074421025240954E-2</v>
      </c>
      <c r="Z28" s="32">
        <f>MIN(S28,$S28:S$380)/S28-1</f>
        <v>-5.3502042095126101E-2</v>
      </c>
    </row>
    <row r="29" spans="1:26" x14ac:dyDescent="0.45">
      <c r="A29" s="1" t="str">
        <f t="shared" si="5"/>
        <v>9-1993</v>
      </c>
      <c r="B29">
        <f t="shared" si="6"/>
        <v>21</v>
      </c>
      <c r="C29" s="1">
        <v>34242</v>
      </c>
      <c r="D29" s="2">
        <v>1506.6</v>
      </c>
      <c r="E29" s="4">
        <f t="shared" si="0"/>
        <v>3.9028275587415395E-2</v>
      </c>
      <c r="F29" s="20">
        <v>16.668512396694208</v>
      </c>
      <c r="G29" s="17">
        <f t="shared" si="13"/>
        <v>5.9993356107670745E-2</v>
      </c>
      <c r="H29" s="8">
        <f t="shared" si="14"/>
        <v>1.1522011271664641</v>
      </c>
      <c r="I29" s="24">
        <f t="shared" si="16"/>
        <v>5</v>
      </c>
      <c r="J29" s="25">
        <v>4.1666666666666666E-3</v>
      </c>
      <c r="K29" s="4">
        <f t="shared" si="7"/>
        <v>1</v>
      </c>
      <c r="L29" s="4">
        <f t="shared" si="8"/>
        <v>0</v>
      </c>
      <c r="M29" s="7">
        <f t="shared" si="1"/>
        <v>3.9028275587415395E-2</v>
      </c>
      <c r="N29" s="2">
        <f t="shared" si="9"/>
        <v>122707.28131617526</v>
      </c>
      <c r="O29" s="2">
        <f t="shared" si="10"/>
        <v>122707.28131617526</v>
      </c>
      <c r="P29" s="5">
        <f t="shared" si="2"/>
        <v>1.1522011271664641</v>
      </c>
      <c r="Q29" s="5">
        <f t="shared" si="11"/>
        <v>-0.15220112716646406</v>
      </c>
      <c r="R29" s="8">
        <f t="shared" si="3"/>
        <v>4.4334251759989805E-2</v>
      </c>
      <c r="S29" s="2">
        <f t="shared" si="15"/>
        <v>123201.41758142626</v>
      </c>
      <c r="U29" s="5">
        <f t="shared" si="4"/>
        <v>1.0390282755874154</v>
      </c>
      <c r="V29" s="8">
        <f t="shared" si="12"/>
        <v>1.0443342517599898</v>
      </c>
      <c r="X29" s="32">
        <f>MIN(O29,O29:$O$380)/O29-1</f>
        <v>-2.8740209743794098E-2</v>
      </c>
      <c r="Y29" s="4">
        <f>MIN(N29,N29:$N$380)/N29-1</f>
        <v>-2.8740209743794098E-2</v>
      </c>
      <c r="Z29" s="32">
        <f>MIN(S29,$S29:S$380)/S29-1</f>
        <v>-3.041999870551293E-2</v>
      </c>
    </row>
    <row r="30" spans="1:26" x14ac:dyDescent="0.45">
      <c r="A30" s="1" t="str">
        <f t="shared" si="5"/>
        <v>10-1993</v>
      </c>
      <c r="B30">
        <f t="shared" si="6"/>
        <v>22</v>
      </c>
      <c r="C30" s="1">
        <v>34271</v>
      </c>
      <c r="D30" s="2">
        <v>1565.4</v>
      </c>
      <c r="E30" s="4">
        <f t="shared" si="0"/>
        <v>-5.7493292449214417E-3</v>
      </c>
      <c r="F30" s="20">
        <v>16.735702479338833</v>
      </c>
      <c r="G30" s="17">
        <f t="shared" si="13"/>
        <v>5.9752496271641795E-2</v>
      </c>
      <c r="H30" s="8">
        <f t="shared" si="14"/>
        <v>1.1411858366960019</v>
      </c>
      <c r="I30" s="24">
        <f t="shared" si="16"/>
        <v>5</v>
      </c>
      <c r="J30" s="25">
        <v>4.1666666666666666E-3</v>
      </c>
      <c r="K30" s="4">
        <f t="shared" si="7"/>
        <v>1</v>
      </c>
      <c r="L30" s="4">
        <f t="shared" si="8"/>
        <v>0</v>
      </c>
      <c r="M30" s="7">
        <f t="shared" si="1"/>
        <v>-5.7493292449214417E-3</v>
      </c>
      <c r="N30" s="2">
        <f t="shared" si="9"/>
        <v>127496.33490796546</v>
      </c>
      <c r="O30" s="2">
        <f t="shared" si="10"/>
        <v>127496.33490796546</v>
      </c>
      <c r="P30" s="5">
        <f t="shared" si="2"/>
        <v>1.1411858366960019</v>
      </c>
      <c r="Q30" s="5">
        <f t="shared" si="11"/>
        <v>-0.14118583669600193</v>
      </c>
      <c r="R30" s="8">
        <f t="shared" si="3"/>
        <v>-7.149327424373143E-3</v>
      </c>
      <c r="S30" s="2">
        <f t="shared" si="15"/>
        <v>128663.46024566884</v>
      </c>
      <c r="U30" s="5">
        <f t="shared" si="4"/>
        <v>0.99425067075507856</v>
      </c>
      <c r="V30" s="8">
        <f t="shared" si="12"/>
        <v>0.99285067257562687</v>
      </c>
      <c r="X30" s="32">
        <f>MIN(O30,O30:$O$380)/O30-1</f>
        <v>-6.5222946211831001E-2</v>
      </c>
      <c r="Y30" s="4">
        <f>MIN(N30,N30:$N$380)/N30-1</f>
        <v>-6.5222946211831001E-2</v>
      </c>
      <c r="Z30" s="32">
        <f>MIN(S30,$S30:S$380)/S30-1</f>
        <v>-7.1580770562223117E-2</v>
      </c>
    </row>
    <row r="31" spans="1:26" x14ac:dyDescent="0.45">
      <c r="A31" s="1" t="str">
        <f t="shared" si="5"/>
        <v>11-1993</v>
      </c>
      <c r="B31">
        <f t="shared" si="6"/>
        <v>23</v>
      </c>
      <c r="C31" s="1">
        <v>34303</v>
      </c>
      <c r="D31" s="2">
        <v>1556.4</v>
      </c>
      <c r="E31" s="4">
        <f t="shared" si="0"/>
        <v>8.0763299922898879E-2</v>
      </c>
      <c r="F31" s="20">
        <v>16.804793388429744</v>
      </c>
      <c r="G31" s="17">
        <f t="shared" si="13"/>
        <v>5.9506830990764176E-2</v>
      </c>
      <c r="H31" s="8">
        <f t="shared" si="14"/>
        <v>1.1299507778668108</v>
      </c>
      <c r="I31" s="24">
        <f t="shared" si="16"/>
        <v>5</v>
      </c>
      <c r="J31" s="25">
        <v>4.1666666666666666E-3</v>
      </c>
      <c r="K31" s="4">
        <f t="shared" si="7"/>
        <v>1</v>
      </c>
      <c r="L31" s="4">
        <f t="shared" si="8"/>
        <v>0</v>
      </c>
      <c r="M31" s="7">
        <f t="shared" si="1"/>
        <v>8.0763299922898879E-2</v>
      </c>
      <c r="N31" s="2">
        <f t="shared" si="9"/>
        <v>126763.3165010588</v>
      </c>
      <c r="O31" s="2">
        <f t="shared" si="10"/>
        <v>126763.3165010588</v>
      </c>
      <c r="P31" s="5">
        <f t="shared" si="2"/>
        <v>1.1299507778668108</v>
      </c>
      <c r="Q31" s="5">
        <f t="shared" si="11"/>
        <v>-0.12995077786681075</v>
      </c>
      <c r="R31" s="8">
        <f t="shared" si="3"/>
        <v>9.0717091996525084E-2</v>
      </c>
      <c r="S31" s="2">
        <f t="shared" si="15"/>
        <v>127743.60304081974</v>
      </c>
      <c r="U31" s="5">
        <f t="shared" si="4"/>
        <v>1.0807632999228989</v>
      </c>
      <c r="V31" s="8">
        <f t="shared" si="12"/>
        <v>1.090717091996525</v>
      </c>
      <c r="X31" s="32">
        <f>MIN(O31,O31:$O$380)/O31-1</f>
        <v>-5.9817527627859413E-2</v>
      </c>
      <c r="Y31" s="4">
        <f>MIN(N31,N31:$N$380)/N31-1</f>
        <v>-5.9817527627859413E-2</v>
      </c>
      <c r="Z31" s="32">
        <f>MIN(S31,$S31:S$380)/S31-1</f>
        <v>-6.4895401612312553E-2</v>
      </c>
    </row>
    <row r="32" spans="1:26" x14ac:dyDescent="0.45">
      <c r="A32" s="1" t="str">
        <f t="shared" si="5"/>
        <v>12-1993</v>
      </c>
      <c r="B32">
        <f t="shared" si="6"/>
        <v>24</v>
      </c>
      <c r="C32" s="1">
        <v>34334</v>
      </c>
      <c r="D32" s="2">
        <v>1682.1</v>
      </c>
      <c r="E32" s="4">
        <f t="shared" si="0"/>
        <v>3.7928779501813281E-2</v>
      </c>
      <c r="F32" s="20">
        <v>16.869008264462803</v>
      </c>
      <c r="G32" s="17">
        <f t="shared" si="13"/>
        <v>5.9280307669696032E-2</v>
      </c>
      <c r="H32" s="8">
        <f t="shared" si="14"/>
        <v>1.1195911420676756</v>
      </c>
      <c r="I32" s="24">
        <f t="shared" si="16"/>
        <v>5</v>
      </c>
      <c r="J32" s="25">
        <v>4.1666666666666666E-3</v>
      </c>
      <c r="K32" s="4">
        <f t="shared" si="7"/>
        <v>1</v>
      </c>
      <c r="L32" s="4">
        <f t="shared" si="8"/>
        <v>0</v>
      </c>
      <c r="M32" s="7">
        <f t="shared" si="1"/>
        <v>3.7928779501813281E-2</v>
      </c>
      <c r="N32" s="2">
        <f t="shared" si="9"/>
        <v>137001.14025085515</v>
      </c>
      <c r="O32" s="2">
        <f t="shared" si="10"/>
        <v>137001.14025085515</v>
      </c>
      <c r="P32" s="5">
        <f t="shared" si="2"/>
        <v>1.1195911420676756</v>
      </c>
      <c r="Q32" s="5">
        <f t="shared" si="11"/>
        <v>-0.11959114206767563</v>
      </c>
      <c r="R32" s="8">
        <f t="shared" si="3"/>
        <v>4.1966429134386196E-2</v>
      </c>
      <c r="S32" s="2">
        <f t="shared" si="15"/>
        <v>139332.13122984135</v>
      </c>
      <c r="U32" s="5">
        <f t="shared" si="4"/>
        <v>1.0379287795018133</v>
      </c>
      <c r="V32" s="8">
        <f t="shared" si="12"/>
        <v>1.0419664291343862</v>
      </c>
      <c r="X32" s="32">
        <f>MIN(O32,O32:$O$380)/O32-1</f>
        <v>-0.13007550086201769</v>
      </c>
      <c r="Y32" s="4">
        <f>MIN(N32,N32:$N$380)/N32-1</f>
        <v>-0.13007550086201769</v>
      </c>
      <c r="Z32" s="32">
        <f>MIN(S32,$S32:S$380)/S32-1</f>
        <v>-0.14266989556750553</v>
      </c>
    </row>
    <row r="33" spans="1:26" x14ac:dyDescent="0.45">
      <c r="A33" s="1" t="str">
        <f t="shared" si="5"/>
        <v>1-1994</v>
      </c>
      <c r="B33">
        <f t="shared" si="6"/>
        <v>25</v>
      </c>
      <c r="C33" s="1">
        <v>34365</v>
      </c>
      <c r="D33" s="2">
        <v>1745.9</v>
      </c>
      <c r="E33" s="4">
        <f t="shared" si="0"/>
        <v>-4.0323042556847488E-2</v>
      </c>
      <c r="F33" s="20">
        <v>16.948429752066112</v>
      </c>
      <c r="G33" s="17">
        <f t="shared" si="13"/>
        <v>5.9002516140357737E-2</v>
      </c>
      <c r="H33" s="8">
        <f t="shared" si="14"/>
        <v>1.106886847170093</v>
      </c>
      <c r="I33" s="24">
        <f t="shared" si="16"/>
        <v>5</v>
      </c>
      <c r="J33" s="25">
        <v>4.1666666666666666E-3</v>
      </c>
      <c r="K33" s="4">
        <f t="shared" si="7"/>
        <v>1</v>
      </c>
      <c r="L33" s="4">
        <f t="shared" si="8"/>
        <v>0</v>
      </c>
      <c r="M33" s="7">
        <f t="shared" si="1"/>
        <v>-4.0323042556847488E-2</v>
      </c>
      <c r="N33" s="2">
        <f t="shared" si="9"/>
        <v>142197.42629092684</v>
      </c>
      <c r="O33" s="2">
        <f t="shared" si="10"/>
        <v>142197.42629092684</v>
      </c>
      <c r="P33" s="5">
        <f t="shared" si="2"/>
        <v>1.106886847170093</v>
      </c>
      <c r="Q33" s="5">
        <f t="shared" si="11"/>
        <v>-0.106886847170093</v>
      </c>
      <c r="R33" s="8">
        <f t="shared" si="3"/>
        <v>-4.5078407307263119E-2</v>
      </c>
      <c r="S33" s="2">
        <f t="shared" si="15"/>
        <v>145179.4032412415</v>
      </c>
      <c r="U33" s="5">
        <f t="shared" si="4"/>
        <v>0.95967695744315251</v>
      </c>
      <c r="V33" s="8">
        <f t="shared" si="12"/>
        <v>0.95492159269273691</v>
      </c>
      <c r="X33" s="32">
        <f>MIN(O33,O33:$O$380)/O33-1</f>
        <v>-0.1618649407182543</v>
      </c>
      <c r="Y33" s="4">
        <f>MIN(N33,N33:$N$380)/N33-1</f>
        <v>-0.1618649407182543</v>
      </c>
      <c r="Z33" s="32">
        <f>MIN(S33,$S33:S$380)/S33-1</f>
        <v>-0.17719987855585562</v>
      </c>
    </row>
    <row r="34" spans="1:26" x14ac:dyDescent="0.45">
      <c r="A34" s="1" t="str">
        <f t="shared" si="5"/>
        <v>2-1994</v>
      </c>
      <c r="B34">
        <f t="shared" si="6"/>
        <v>26</v>
      </c>
      <c r="C34" s="1">
        <v>34393</v>
      </c>
      <c r="D34" s="2">
        <v>1675.5</v>
      </c>
      <c r="E34" s="4">
        <f t="shared" si="0"/>
        <v>-6.7740972843927216E-2</v>
      </c>
      <c r="F34" s="20">
        <v>17.014049586776849</v>
      </c>
      <c r="G34" s="17">
        <f t="shared" si="13"/>
        <v>5.8774955068732732E-2</v>
      </c>
      <c r="H34" s="8">
        <f t="shared" si="14"/>
        <v>1.0964797517197011</v>
      </c>
      <c r="I34">
        <v>5</v>
      </c>
      <c r="J34" s="4">
        <v>4.1666666666666666E-3</v>
      </c>
      <c r="K34" s="4">
        <f t="shared" si="7"/>
        <v>1</v>
      </c>
      <c r="L34" s="4">
        <f t="shared" si="8"/>
        <v>0</v>
      </c>
      <c r="M34" s="7">
        <f t="shared" si="1"/>
        <v>-6.7740972843927216E-2</v>
      </c>
      <c r="N34" s="2">
        <f t="shared" si="9"/>
        <v>136463.59341912362</v>
      </c>
      <c r="O34" s="2">
        <f t="shared" si="10"/>
        <v>136463.59341912362</v>
      </c>
      <c r="P34" s="5">
        <f t="shared" si="2"/>
        <v>1.0964797517197011</v>
      </c>
      <c r="Q34" s="5">
        <f t="shared" si="11"/>
        <v>-9.6479751719701135E-2</v>
      </c>
      <c r="R34" s="8">
        <f t="shared" si="3"/>
        <v>-7.4678604050659084E-2</v>
      </c>
      <c r="S34" s="2">
        <f t="shared" si="15"/>
        <v>138634.94696930744</v>
      </c>
      <c r="U34" s="5">
        <f t="shared" si="4"/>
        <v>0.93225902715607278</v>
      </c>
      <c r="V34" s="8">
        <f t="shared" si="12"/>
        <v>0.92532139594934093</v>
      </c>
      <c r="X34" s="32">
        <f>MIN(O34,O34:$O$380)/O34-1</f>
        <v>-0.12664876156371241</v>
      </c>
      <c r="Y34" s="4">
        <f>MIN(N34,N34:$N$380)/N34-1</f>
        <v>-0.12664876156371241</v>
      </c>
      <c r="Z34" s="32">
        <f>MIN(S34,$S34:S$380)/S34-1</f>
        <v>-0.13835844980322387</v>
      </c>
    </row>
    <row r="35" spans="1:26" x14ac:dyDescent="0.45">
      <c r="A35" s="1" t="str">
        <f t="shared" si="5"/>
        <v>3-1994</v>
      </c>
      <c r="B35">
        <f t="shared" si="6"/>
        <v>27</v>
      </c>
      <c r="C35" s="1">
        <v>34424</v>
      </c>
      <c r="D35" s="2">
        <v>1562</v>
      </c>
      <c r="E35" s="4">
        <f t="shared" si="0"/>
        <v>1.1779769526248485E-2</v>
      </c>
      <c r="F35" s="20">
        <v>17.080661157024789</v>
      </c>
      <c r="G35" s="17">
        <f t="shared" si="13"/>
        <v>5.8545743095473127E-2</v>
      </c>
      <c r="H35" s="8">
        <f t="shared" si="14"/>
        <v>1.0859971552586669</v>
      </c>
      <c r="I35" s="24">
        <f>$I$34</f>
        <v>5</v>
      </c>
      <c r="J35" s="25">
        <v>4.1666666666666666E-3</v>
      </c>
      <c r="K35" s="4">
        <f t="shared" si="7"/>
        <v>1</v>
      </c>
      <c r="L35" s="4">
        <f t="shared" si="8"/>
        <v>0</v>
      </c>
      <c r="M35" s="7">
        <f t="shared" si="1"/>
        <v>1.1779769526248485E-2</v>
      </c>
      <c r="N35" s="2">
        <f t="shared" si="9"/>
        <v>127219.41684313404</v>
      </c>
      <c r="O35" s="2">
        <f t="shared" si="10"/>
        <v>127219.41684313404</v>
      </c>
      <c r="P35" s="5">
        <f t="shared" si="2"/>
        <v>1.0859971552586669</v>
      </c>
      <c r="Q35" s="5">
        <f t="shared" si="11"/>
        <v>-8.5997155258666913E-2</v>
      </c>
      <c r="R35" s="8">
        <f t="shared" si="3"/>
        <v>1.2434474714864144E-2</v>
      </c>
      <c r="S35" s="2">
        <f t="shared" si="15"/>
        <v>128281.88265700241</v>
      </c>
      <c r="U35" s="5">
        <f t="shared" si="4"/>
        <v>1.0117797695262485</v>
      </c>
      <c r="V35" s="8">
        <f t="shared" si="12"/>
        <v>1.0124344747148641</v>
      </c>
      <c r="X35" s="32">
        <f>MIN(O35,O35:$O$380)/O35-1</f>
        <v>-6.3188220230473879E-2</v>
      </c>
      <c r="Y35" s="4">
        <f>MIN(N35,N35:$N$380)/N35-1</f>
        <v>-6.3188220230473879E-2</v>
      </c>
      <c r="Z35" s="32">
        <f>MIN(S35,$S35:S$380)/S35-1</f>
        <v>-6.8819164920780773E-2</v>
      </c>
    </row>
    <row r="36" spans="1:26" x14ac:dyDescent="0.45">
      <c r="A36" s="1" t="str">
        <f t="shared" si="5"/>
        <v>4-1994</v>
      </c>
      <c r="B36">
        <f t="shared" si="6"/>
        <v>28</v>
      </c>
      <c r="C36" s="1">
        <v>34453</v>
      </c>
      <c r="D36" s="2">
        <v>1580.4</v>
      </c>
      <c r="E36" s="4">
        <f t="shared" si="0"/>
        <v>-5.0113895216400972E-2</v>
      </c>
      <c r="F36" s="20">
        <v>17.129256198347104</v>
      </c>
      <c r="G36" s="17">
        <f t="shared" si="13"/>
        <v>5.8379651073027651E-2</v>
      </c>
      <c r="H36" s="8">
        <f t="shared" si="14"/>
        <v>1.0784012359795245</v>
      </c>
      <c r="I36">
        <v>5.0599999999999996</v>
      </c>
      <c r="J36" s="4">
        <v>4.2166666666666663E-3</v>
      </c>
      <c r="K36" s="4">
        <f t="shared" si="7"/>
        <v>1</v>
      </c>
      <c r="L36" s="4">
        <f t="shared" si="8"/>
        <v>0</v>
      </c>
      <c r="M36" s="7">
        <f t="shared" si="1"/>
        <v>-5.0113895216400972E-2</v>
      </c>
      <c r="N36" s="2">
        <f t="shared" si="9"/>
        <v>128718.03225280989</v>
      </c>
      <c r="O36" s="2">
        <f t="shared" si="10"/>
        <v>128718.03225280989</v>
      </c>
      <c r="P36" s="5">
        <f t="shared" si="2"/>
        <v>1.0784012359795245</v>
      </c>
      <c r="Q36" s="5">
        <f t="shared" si="11"/>
        <v>-7.8401235979524531E-2</v>
      </c>
      <c r="R36" s="8">
        <f t="shared" si="3"/>
        <v>-5.4373478419495525E-2</v>
      </c>
      <c r="S36" s="2">
        <f t="shared" si="15"/>
        <v>129877.00048327608</v>
      </c>
      <c r="U36" s="5">
        <f t="shared" si="4"/>
        <v>0.94988610478359903</v>
      </c>
      <c r="V36" s="8">
        <f t="shared" si="12"/>
        <v>0.94562652158050442</v>
      </c>
      <c r="X36" s="32">
        <f>MIN(O36,O36:$O$380)/O36-1</f>
        <v>-7.4095165780815098E-2</v>
      </c>
      <c r="Y36" s="4">
        <f>MIN(N36,N36:$N$380)/N36-1</f>
        <v>-7.4095165780815098E-2</v>
      </c>
      <c r="Z36" s="32">
        <f>MIN(S36,$S36:S$380)/S36-1</f>
        <v>-8.0255702136702411E-2</v>
      </c>
    </row>
    <row r="37" spans="1:26" x14ac:dyDescent="0.45">
      <c r="A37" s="1" t="str">
        <f t="shared" si="5"/>
        <v>5-1994</v>
      </c>
      <c r="B37">
        <f t="shared" si="6"/>
        <v>29</v>
      </c>
      <c r="C37" s="1">
        <v>34485</v>
      </c>
      <c r="D37" s="2">
        <v>1501.2</v>
      </c>
      <c r="E37" s="4">
        <f t="shared" si="0"/>
        <v>-2.5246469491073897E-2</v>
      </c>
      <c r="F37" s="20">
        <v>17.168264462809912</v>
      </c>
      <c r="G37" s="17">
        <f t="shared" si="13"/>
        <v>5.8247005815072993E-2</v>
      </c>
      <c r="H37" s="8">
        <f t="shared" si="14"/>
        <v>1.0723349441892889</v>
      </c>
      <c r="I37">
        <v>4.9400000000000004</v>
      </c>
      <c r="J37" s="4">
        <v>4.1166666666666669E-3</v>
      </c>
      <c r="K37" s="4">
        <f t="shared" si="7"/>
        <v>1</v>
      </c>
      <c r="L37" s="4">
        <f t="shared" si="8"/>
        <v>0</v>
      </c>
      <c r="M37" s="7">
        <f t="shared" si="1"/>
        <v>-2.5246469491073897E-2</v>
      </c>
      <c r="N37" s="2">
        <f t="shared" si="9"/>
        <v>122267.47027203125</v>
      </c>
      <c r="O37" s="2">
        <f t="shared" si="10"/>
        <v>122267.47027203125</v>
      </c>
      <c r="P37" s="5">
        <f t="shared" si="2"/>
        <v>1.0723349441892889</v>
      </c>
      <c r="Q37" s="5">
        <f t="shared" si="11"/>
        <v>-7.2334944189288874E-2</v>
      </c>
      <c r="R37" s="8">
        <f t="shared" si="3"/>
        <v>-2.7370450306266551E-2</v>
      </c>
      <c r="S37" s="2">
        <f t="shared" si="15"/>
        <v>122815.13620030985</v>
      </c>
      <c r="U37" s="5">
        <f t="shared" si="4"/>
        <v>0.9747535305089261</v>
      </c>
      <c r="V37" s="8">
        <f t="shared" si="12"/>
        <v>0.9726295496937335</v>
      </c>
      <c r="X37" s="32">
        <f>MIN(O37,O37:$O$380)/O37-1</f>
        <v>-2.5246469491073897E-2</v>
      </c>
      <c r="Y37" s="4">
        <f>MIN(N37,N37:$N$380)/N37-1</f>
        <v>-2.5246469491073897E-2</v>
      </c>
      <c r="Z37" s="32">
        <f>MIN(S37,$S37:S$380)/S37-1</f>
        <v>-2.7370450306266503E-2</v>
      </c>
    </row>
    <row r="38" spans="1:26" x14ac:dyDescent="0.45">
      <c r="A38" s="1" t="str">
        <f t="shared" si="5"/>
        <v>6-1994</v>
      </c>
      <c r="B38">
        <f t="shared" si="6"/>
        <v>30</v>
      </c>
      <c r="C38" s="1">
        <v>34515</v>
      </c>
      <c r="D38" s="2">
        <v>1463.3</v>
      </c>
      <c r="E38" s="4">
        <f t="shared" si="0"/>
        <v>5.6311077701086676E-2</v>
      </c>
      <c r="F38" s="20">
        <v>17.213305785123964</v>
      </c>
      <c r="G38" s="17">
        <f t="shared" si="13"/>
        <v>5.8094593361852506E-2</v>
      </c>
      <c r="H38" s="8">
        <f t="shared" si="14"/>
        <v>1.0653646353523369</v>
      </c>
      <c r="I38">
        <v>4.9400000000000004</v>
      </c>
      <c r="J38" s="4">
        <v>4.1166666666666669E-3</v>
      </c>
      <c r="K38" s="4">
        <f t="shared" si="7"/>
        <v>1</v>
      </c>
      <c r="L38" s="4">
        <f t="shared" si="8"/>
        <v>0</v>
      </c>
      <c r="M38" s="7">
        <f t="shared" si="1"/>
        <v>5.6311077701086676E-2</v>
      </c>
      <c r="N38" s="2">
        <f t="shared" si="9"/>
        <v>119180.64831405763</v>
      </c>
      <c r="O38" s="2">
        <f t="shared" si="10"/>
        <v>119180.64831405763</v>
      </c>
      <c r="P38" s="5">
        <f t="shared" si="2"/>
        <v>1.0653646353523369</v>
      </c>
      <c r="Q38" s="5">
        <f t="shared" si="11"/>
        <v>-6.5364635352336942E-2</v>
      </c>
      <c r="R38" s="8">
        <f t="shared" si="3"/>
        <v>5.9722746345781536E-2</v>
      </c>
      <c r="S38" s="2">
        <f t="shared" si="15"/>
        <v>119453.63061808191</v>
      </c>
      <c r="U38" s="5">
        <f t="shared" si="4"/>
        <v>1.0563110777010867</v>
      </c>
      <c r="V38" s="8">
        <f t="shared" si="12"/>
        <v>1.0597227463457815</v>
      </c>
      <c r="X38" s="32">
        <f>MIN(O38,O38:$O$380)/O38-1</f>
        <v>0</v>
      </c>
      <c r="Y38" s="4">
        <f>MIN(N38,N38:$N$380)/N38-1</f>
        <v>0</v>
      </c>
      <c r="Z38" s="32">
        <f>MIN(S38,$S38:S$380)/S38-1</f>
        <v>0</v>
      </c>
    </row>
    <row r="39" spans="1:26" x14ac:dyDescent="0.45">
      <c r="A39" s="1" t="str">
        <f t="shared" si="5"/>
        <v>7-1994</v>
      </c>
      <c r="B39">
        <f t="shared" si="6"/>
        <v>31</v>
      </c>
      <c r="C39" s="1">
        <v>34544</v>
      </c>
      <c r="D39" s="2">
        <v>1545.7</v>
      </c>
      <c r="E39" s="4">
        <f t="shared" si="0"/>
        <v>5.2338746199132924E-2</v>
      </c>
      <c r="F39" s="20">
        <v>17.263553719008261</v>
      </c>
      <c r="G39" s="17">
        <f t="shared" si="13"/>
        <v>5.7925501103456872E-2</v>
      </c>
      <c r="H39" s="8">
        <f t="shared" si="14"/>
        <v>1.0576315056896959</v>
      </c>
      <c r="I39">
        <v>5.62</v>
      </c>
      <c r="J39" s="4">
        <v>4.6833333333333336E-3</v>
      </c>
      <c r="K39" s="4">
        <f t="shared" si="7"/>
        <v>1</v>
      </c>
      <c r="L39" s="4">
        <f t="shared" si="8"/>
        <v>0</v>
      </c>
      <c r="M39" s="7">
        <f t="shared" si="1"/>
        <v>5.2338746199132924E-2</v>
      </c>
      <c r="N39" s="2">
        <f t="shared" si="9"/>
        <v>125891.83906173642</v>
      </c>
      <c r="O39" s="2">
        <f t="shared" si="10"/>
        <v>125891.83906173642</v>
      </c>
      <c r="P39" s="5">
        <f t="shared" si="2"/>
        <v>1.0576315056896959</v>
      </c>
      <c r="Q39" s="5">
        <f t="shared" si="11"/>
        <v>-5.7631505689695883E-2</v>
      </c>
      <c r="R39" s="8">
        <f t="shared" si="3"/>
        <v>5.5085199396853059E-2</v>
      </c>
      <c r="S39" s="2">
        <f t="shared" si="15"/>
        <v>126587.72949956829</v>
      </c>
      <c r="U39" s="5">
        <f t="shared" si="4"/>
        <v>1.0523387461991329</v>
      </c>
      <c r="V39" s="8">
        <f t="shared" si="12"/>
        <v>1.0550851993968531</v>
      </c>
      <c r="X39" s="32">
        <f>MIN(O39,O39:$O$380)/O39-1</f>
        <v>-4.2116840266546274E-2</v>
      </c>
      <c r="Y39" s="4">
        <f>MIN(N39,N39:$N$380)/N39-1</f>
        <v>-4.2116840266546274E-2</v>
      </c>
      <c r="Z39" s="32">
        <f>MIN(S39,$S39:S$380)/S39-1</f>
        <v>-4.4255902427870919E-2</v>
      </c>
    </row>
    <row r="40" spans="1:26" x14ac:dyDescent="0.45">
      <c r="A40" s="1" t="str">
        <f t="shared" si="5"/>
        <v>8-1994</v>
      </c>
      <c r="B40">
        <f t="shared" si="6"/>
        <v>32</v>
      </c>
      <c r="C40" s="1">
        <v>34577</v>
      </c>
      <c r="D40" s="2">
        <v>1626.6</v>
      </c>
      <c r="E40" s="4">
        <f t="shared" si="0"/>
        <v>-7.1068486413377596E-2</v>
      </c>
      <c r="F40" s="20">
        <v>17.327024793388425</v>
      </c>
      <c r="G40" s="17">
        <f t="shared" si="13"/>
        <v>5.7713312696451836E-2</v>
      </c>
      <c r="H40" s="8">
        <f t="shared" si="14"/>
        <v>1.047927451347717</v>
      </c>
      <c r="I40">
        <v>5</v>
      </c>
      <c r="J40" s="4">
        <v>4.1666666666666666E-3</v>
      </c>
      <c r="K40" s="4">
        <f t="shared" si="7"/>
        <v>1</v>
      </c>
      <c r="L40" s="4">
        <f t="shared" si="8"/>
        <v>0</v>
      </c>
      <c r="M40" s="7">
        <f t="shared" si="1"/>
        <v>-7.1068486413377596E-2</v>
      </c>
      <c r="N40" s="2">
        <f t="shared" si="9"/>
        <v>132480.86007493074</v>
      </c>
      <c r="O40" s="2">
        <f t="shared" si="10"/>
        <v>132480.86007493074</v>
      </c>
      <c r="P40" s="5">
        <f t="shared" si="2"/>
        <v>1.047927451347717</v>
      </c>
      <c r="Q40" s="5">
        <f t="shared" si="11"/>
        <v>-4.7927451347717032E-2</v>
      </c>
      <c r="R40" s="8">
        <f t="shared" si="3"/>
        <v>-7.4674315552259452E-2</v>
      </c>
      <c r="S40" s="2">
        <f t="shared" si="15"/>
        <v>133560.83982024691</v>
      </c>
      <c r="U40" s="5">
        <f t="shared" si="4"/>
        <v>0.9289315135866224</v>
      </c>
      <c r="V40" s="8">
        <f t="shared" si="12"/>
        <v>0.92532568444774055</v>
      </c>
      <c r="X40" s="32">
        <f>MIN(O40,O40:$O$380)/O40-1</f>
        <v>-8.97577769580723E-2</v>
      </c>
      <c r="Y40" s="4">
        <f>MIN(N40,N40:$N$380)/N40-1</f>
        <v>-8.97577769580723E-2</v>
      </c>
      <c r="Z40" s="32">
        <f>MIN(S40,$S40:S$380)/S40-1</f>
        <v>-9.4154578115125731E-2</v>
      </c>
    </row>
    <row r="41" spans="1:26" x14ac:dyDescent="0.45">
      <c r="A41" s="1" t="str">
        <f t="shared" si="5"/>
        <v>9-1994</v>
      </c>
      <c r="B41">
        <f t="shared" si="6"/>
        <v>33</v>
      </c>
      <c r="C41" s="1">
        <v>34607</v>
      </c>
      <c r="D41" s="2">
        <v>1511</v>
      </c>
      <c r="E41" s="4">
        <f t="shared" si="0"/>
        <v>1.6743878226340048E-2</v>
      </c>
      <c r="F41" s="20">
        <v>17.367024793388424</v>
      </c>
      <c r="G41" s="17">
        <f t="shared" si="13"/>
        <v>5.7580386502396032E-2</v>
      </c>
      <c r="H41" s="8">
        <f t="shared" si="14"/>
        <v>1.04184831145126</v>
      </c>
      <c r="I41" s="24">
        <f>$I$40</f>
        <v>5</v>
      </c>
      <c r="J41" s="25">
        <v>4.1666666666666666E-3</v>
      </c>
      <c r="K41" s="4">
        <f t="shared" si="7"/>
        <v>1</v>
      </c>
      <c r="L41" s="4">
        <f t="shared" si="8"/>
        <v>0</v>
      </c>
      <c r="M41" s="7">
        <f t="shared" si="1"/>
        <v>1.6743878226340048E-2</v>
      </c>
      <c r="N41" s="2">
        <f t="shared" si="9"/>
        <v>123065.64587066295</v>
      </c>
      <c r="O41" s="2">
        <f t="shared" si="10"/>
        <v>123065.64587066295</v>
      </c>
      <c r="P41" s="5">
        <f t="shared" si="2"/>
        <v>1.04184831145126</v>
      </c>
      <c r="Q41" s="5">
        <f t="shared" si="11"/>
        <v>-4.1848311451260001E-2</v>
      </c>
      <c r="R41" s="8">
        <f t="shared" si="3"/>
        <v>1.7270213292877645E-2</v>
      </c>
      <c r="S41" s="2">
        <f t="shared" si="15"/>
        <v>123587.27552208501</v>
      </c>
      <c r="U41" s="5">
        <f t="shared" si="4"/>
        <v>1.01674387822634</v>
      </c>
      <c r="V41" s="8">
        <f t="shared" si="12"/>
        <v>1.0172702132928777</v>
      </c>
      <c r="X41" s="32">
        <f>MIN(O41,O41:$O$380)/O41-1</f>
        <v>-2.0119126406353716E-2</v>
      </c>
      <c r="Y41" s="4">
        <f>MIN(N41,N41:$N$380)/N41-1</f>
        <v>-2.0119126406353716E-2</v>
      </c>
      <c r="Z41" s="32">
        <f>MIN(S41,$S41:S$380)/S41-1</f>
        <v>-2.1052330968736266E-2</v>
      </c>
    </row>
    <row r="42" spans="1:26" x14ac:dyDescent="0.45">
      <c r="A42" s="1" t="str">
        <f t="shared" si="5"/>
        <v>10-1994</v>
      </c>
      <c r="B42">
        <f t="shared" si="6"/>
        <v>34</v>
      </c>
      <c r="C42" s="1">
        <v>34638</v>
      </c>
      <c r="D42" s="2">
        <v>1536.3</v>
      </c>
      <c r="E42" s="4">
        <f t="shared" si="0"/>
        <v>-5.3374991863568422E-3</v>
      </c>
      <c r="F42" s="20">
        <v>17.404545454545449</v>
      </c>
      <c r="G42" s="17">
        <f t="shared" si="13"/>
        <v>5.7456254896839927E-2</v>
      </c>
      <c r="H42" s="8">
        <f t="shared" si="14"/>
        <v>1.036171376208304</v>
      </c>
      <c r="I42">
        <v>5.56</v>
      </c>
      <c r="J42" s="4">
        <v>4.6333333333333331E-3</v>
      </c>
      <c r="K42" s="4">
        <f t="shared" si="7"/>
        <v>1</v>
      </c>
      <c r="L42" s="4">
        <f t="shared" si="8"/>
        <v>0</v>
      </c>
      <c r="M42" s="7">
        <f t="shared" si="1"/>
        <v>-5.3374991863568422E-3</v>
      </c>
      <c r="N42" s="2">
        <f t="shared" si="9"/>
        <v>125126.24205896721</v>
      </c>
      <c r="O42" s="2">
        <f t="shared" si="10"/>
        <v>125126.24205896721</v>
      </c>
      <c r="P42" s="5">
        <f t="shared" si="2"/>
        <v>1.036171376208304</v>
      </c>
      <c r="Q42" s="5">
        <f t="shared" si="11"/>
        <v>-3.6171376208304018E-2</v>
      </c>
      <c r="R42" s="8">
        <f t="shared" si="3"/>
        <v>-5.6981579205365477E-3</v>
      </c>
      <c r="S42" s="2">
        <f t="shared" si="15"/>
        <v>125721.65413063706</v>
      </c>
      <c r="U42" s="5">
        <f t="shared" si="4"/>
        <v>0.99466250081364316</v>
      </c>
      <c r="V42" s="8">
        <f t="shared" si="12"/>
        <v>0.99430184207946348</v>
      </c>
      <c r="X42" s="32">
        <f>MIN(O42,O42:$O$380)/O42-1</f>
        <v>-3.6255939595131292E-2</v>
      </c>
      <c r="Y42" s="4">
        <f>MIN(N42,N42:$N$380)/N42-1</f>
        <v>-3.6255939595131292E-2</v>
      </c>
      <c r="Z42" s="32">
        <f>MIN(S42,$S42:S$380)/S42-1</f>
        <v>-3.7671941791714181E-2</v>
      </c>
    </row>
    <row r="43" spans="1:26" x14ac:dyDescent="0.45">
      <c r="A43" s="1" t="str">
        <f t="shared" si="5"/>
        <v>11-1994</v>
      </c>
      <c r="B43">
        <f t="shared" si="6"/>
        <v>35</v>
      </c>
      <c r="C43" s="1">
        <v>34668</v>
      </c>
      <c r="D43" s="2">
        <v>1528.1</v>
      </c>
      <c r="E43" s="4">
        <f t="shared" si="0"/>
        <v>-4.3845298082585416E-3</v>
      </c>
      <c r="F43" s="20">
        <v>17.441983471074376</v>
      </c>
      <c r="G43" s="17">
        <f t="shared" si="13"/>
        <v>5.7332929001933222E-2</v>
      </c>
      <c r="H43" s="8">
        <f t="shared" si="14"/>
        <v>1.0305312886896705</v>
      </c>
      <c r="I43">
        <v>5.62</v>
      </c>
      <c r="J43" s="4">
        <v>4.6833333333333336E-3</v>
      </c>
      <c r="K43" s="4">
        <f t="shared" si="7"/>
        <v>1</v>
      </c>
      <c r="L43" s="4">
        <f t="shared" si="8"/>
        <v>0</v>
      </c>
      <c r="M43" s="7">
        <f t="shared" si="1"/>
        <v>-4.3845298082585416E-3</v>
      </c>
      <c r="N43" s="2">
        <f t="shared" si="9"/>
        <v>124458.38084378559</v>
      </c>
      <c r="O43" s="2">
        <f t="shared" si="10"/>
        <v>124458.38084378559</v>
      </c>
      <c r="P43" s="5">
        <f t="shared" si="2"/>
        <v>1.0305312886896705</v>
      </c>
      <c r="Q43" s="5">
        <f t="shared" si="11"/>
        <v>-3.0531288689670477E-2</v>
      </c>
      <c r="R43" s="8">
        <f t="shared" si="3"/>
        <v>-4.6613833556329058E-3</v>
      </c>
      <c r="S43" s="2">
        <f t="shared" si="15"/>
        <v>125005.27229136962</v>
      </c>
      <c r="U43" s="5">
        <f t="shared" si="4"/>
        <v>0.99561547019174146</v>
      </c>
      <c r="V43" s="8">
        <f t="shared" si="12"/>
        <v>0.99533861664436707</v>
      </c>
      <c r="X43" s="32">
        <f>MIN(O43,O43:$O$380)/O43-1</f>
        <v>-3.108435311825164E-2</v>
      </c>
      <c r="Y43" s="4">
        <f>MIN(N43,N43:$N$380)/N43-1</f>
        <v>-3.108435311825164E-2</v>
      </c>
      <c r="Z43" s="32">
        <f>MIN(S43,$S43:S$380)/S43-1</f>
        <v>-3.2157019647382268E-2</v>
      </c>
    </row>
    <row r="44" spans="1:26" x14ac:dyDescent="0.45">
      <c r="A44" s="1" t="str">
        <f t="shared" si="5"/>
        <v>12-1994</v>
      </c>
      <c r="B44">
        <f t="shared" si="6"/>
        <v>36</v>
      </c>
      <c r="C44" s="1">
        <v>34698</v>
      </c>
      <c r="D44" s="2">
        <v>1521.4</v>
      </c>
      <c r="E44" s="4">
        <f t="shared" si="0"/>
        <v>-2.6817405021690721E-2</v>
      </c>
      <c r="F44" s="20">
        <v>17.47669421487603</v>
      </c>
      <c r="G44" s="17">
        <f t="shared" si="13"/>
        <v>5.7219059148429084E-2</v>
      </c>
      <c r="H44" s="8">
        <f t="shared" si="14"/>
        <v>1.0253236561808354</v>
      </c>
      <c r="I44">
        <v>6.06</v>
      </c>
      <c r="J44" s="4">
        <v>5.0499999999999998E-3</v>
      </c>
      <c r="K44" s="4">
        <f t="shared" si="7"/>
        <v>1</v>
      </c>
      <c r="L44" s="4">
        <f t="shared" si="8"/>
        <v>0</v>
      </c>
      <c r="M44" s="7">
        <f t="shared" si="1"/>
        <v>-2.6817405021690721E-2</v>
      </c>
      <c r="N44" s="2">
        <f t="shared" si="9"/>
        <v>123912.68936308842</v>
      </c>
      <c r="O44" s="2">
        <f t="shared" si="10"/>
        <v>123912.68936308842</v>
      </c>
      <c r="P44" s="5">
        <f t="shared" si="2"/>
        <v>1.0253236561808354</v>
      </c>
      <c r="Q44" s="5">
        <f t="shared" si="11"/>
        <v>-2.532365618083543E-2</v>
      </c>
      <c r="R44" s="8">
        <f t="shared" si="3"/>
        <v>-2.7624404229835444E-2</v>
      </c>
      <c r="S44" s="2">
        <f t="shared" si="15"/>
        <v>124422.57479574427</v>
      </c>
      <c r="U44" s="5">
        <f t="shared" si="4"/>
        <v>0.97318259497830928</v>
      </c>
      <c r="V44" s="8">
        <f t="shared" si="12"/>
        <v>0.97237559577016452</v>
      </c>
      <c r="X44" s="32">
        <f>MIN(O44,O44:$O$380)/O44-1</f>
        <v>-2.6817405021690721E-2</v>
      </c>
      <c r="Y44" s="4">
        <f>MIN(N44,N44:$N$380)/N44-1</f>
        <v>-2.6817405021690721E-2</v>
      </c>
      <c r="Z44" s="32">
        <f>MIN(S44,$S44:S$380)/S44-1</f>
        <v>-2.7624404229835586E-2</v>
      </c>
    </row>
    <row r="45" spans="1:26" x14ac:dyDescent="0.45">
      <c r="A45" s="1" t="str">
        <f t="shared" si="5"/>
        <v>1-1995</v>
      </c>
      <c r="B45">
        <f t="shared" si="6"/>
        <v>37</v>
      </c>
      <c r="C45" s="1">
        <v>34730</v>
      </c>
      <c r="D45" s="2">
        <v>1480.6</v>
      </c>
      <c r="E45" s="4">
        <f t="shared" si="0"/>
        <v>4.3225719302986132E-3</v>
      </c>
      <c r="F45" s="20">
        <v>17.503223140495862</v>
      </c>
      <c r="G45" s="17">
        <f t="shared" si="13"/>
        <v>5.7132334540509679E-2</v>
      </c>
      <c r="H45" s="8">
        <f t="shared" si="14"/>
        <v>1.0213574625517143</v>
      </c>
      <c r="I45">
        <v>6.31</v>
      </c>
      <c r="J45" s="4">
        <v>5.2583333333333327E-3</v>
      </c>
      <c r="K45" s="4">
        <f t="shared" si="7"/>
        <v>1</v>
      </c>
      <c r="L45" s="4">
        <f t="shared" si="8"/>
        <v>0</v>
      </c>
      <c r="M45" s="7">
        <f t="shared" si="1"/>
        <v>4.3225719302986132E-3</v>
      </c>
      <c r="N45" s="2">
        <f t="shared" si="9"/>
        <v>120589.67258511152</v>
      </c>
      <c r="O45" s="2">
        <f t="shared" si="10"/>
        <v>120589.67258511152</v>
      </c>
      <c r="P45" s="5">
        <f t="shared" si="2"/>
        <v>1.0213574625517143</v>
      </c>
      <c r="Q45" s="5">
        <f t="shared" si="11"/>
        <v>-2.1357462551714335E-2</v>
      </c>
      <c r="R45" s="8">
        <f t="shared" si="3"/>
        <v>4.3025864411759592E-3</v>
      </c>
      <c r="S45" s="2">
        <f t="shared" si="15"/>
        <v>120985.47529426968</v>
      </c>
      <c r="U45" s="5">
        <f t="shared" si="4"/>
        <v>1.0043225719302986</v>
      </c>
      <c r="V45" s="8">
        <f t="shared" si="12"/>
        <v>1.0043025864411759</v>
      </c>
      <c r="X45" s="32">
        <f>MIN(O45,O45:$O$380)/O45-1</f>
        <v>0</v>
      </c>
      <c r="Y45" s="4">
        <f>MIN(N45,N45:$N$380)/N45-1</f>
        <v>0</v>
      </c>
      <c r="Z45" s="32">
        <f>MIN(S45,$S45:S$380)/S45-1</f>
        <v>0</v>
      </c>
    </row>
    <row r="46" spans="1:26" x14ac:dyDescent="0.45">
      <c r="A46" s="1" t="str">
        <f t="shared" si="5"/>
        <v>2-1995</v>
      </c>
      <c r="B46">
        <f t="shared" si="6"/>
        <v>38</v>
      </c>
      <c r="C46" s="1">
        <v>34758</v>
      </c>
      <c r="D46" s="2">
        <v>1487</v>
      </c>
      <c r="E46" s="4">
        <f t="shared" si="0"/>
        <v>3.4700739744451869E-2</v>
      </c>
      <c r="F46" s="20">
        <v>17.519917355371895</v>
      </c>
      <c r="G46" s="17">
        <f t="shared" si="13"/>
        <v>5.7077894816289387E-2</v>
      </c>
      <c r="H46" s="8">
        <f t="shared" si="14"/>
        <v>1.0188677598876874</v>
      </c>
      <c r="I46">
        <v>6.56</v>
      </c>
      <c r="J46" s="4">
        <v>5.4666666666666665E-3</v>
      </c>
      <c r="K46" s="4">
        <f t="shared" si="7"/>
        <v>1</v>
      </c>
      <c r="L46" s="4">
        <f t="shared" si="8"/>
        <v>0</v>
      </c>
      <c r="M46" s="7">
        <f t="shared" si="1"/>
        <v>3.4700739744451869E-2</v>
      </c>
      <c r="N46" s="2">
        <f t="shared" si="9"/>
        <v>121110.93011891183</v>
      </c>
      <c r="O46" s="2">
        <f t="shared" si="10"/>
        <v>121110.93011891183</v>
      </c>
      <c r="P46" s="5">
        <f t="shared" si="2"/>
        <v>1.0188677598876874</v>
      </c>
      <c r="Q46" s="5">
        <f t="shared" si="11"/>
        <v>-1.8867759887687408E-2</v>
      </c>
      <c r="R46" s="8">
        <f t="shared" si="3"/>
        <v>3.5252321215822634E-2</v>
      </c>
      <c r="S46" s="2">
        <f t="shared" si="15"/>
        <v>121506.02575985002</v>
      </c>
      <c r="U46" s="5">
        <f t="shared" si="4"/>
        <v>1.0347007397444519</v>
      </c>
      <c r="V46" s="8">
        <f t="shared" si="12"/>
        <v>1.0352523212158227</v>
      </c>
      <c r="X46" s="32">
        <f>MIN(O46,O46:$O$380)/O46-1</f>
        <v>0</v>
      </c>
      <c r="Y46" s="4">
        <f>MIN(N46,N46:$N$380)/N46-1</f>
        <v>0</v>
      </c>
      <c r="Z46" s="32">
        <f>MIN(S46,$S46:S$380)/S46-1</f>
        <v>0</v>
      </c>
    </row>
    <row r="47" spans="1:26" x14ac:dyDescent="0.45">
      <c r="A47" s="1" t="str">
        <f t="shared" si="5"/>
        <v>3-1995</v>
      </c>
      <c r="B47">
        <f t="shared" si="6"/>
        <v>39</v>
      </c>
      <c r="C47" s="1">
        <v>34789</v>
      </c>
      <c r="D47" s="2">
        <v>1538.6</v>
      </c>
      <c r="E47" s="4">
        <f t="shared" si="0"/>
        <v>2.6062654361107551E-2</v>
      </c>
      <c r="F47" s="20">
        <v>17.544793388429749</v>
      </c>
      <c r="G47" s="17">
        <f t="shared" si="13"/>
        <v>5.6996966442447207E-2</v>
      </c>
      <c r="H47" s="8">
        <f t="shared" si="14"/>
        <v>1.0151666465768463</v>
      </c>
      <c r="I47" s="24">
        <f>$I$46</f>
        <v>6.56</v>
      </c>
      <c r="J47" s="25">
        <v>5.4666666666666665E-3</v>
      </c>
      <c r="K47" s="4">
        <f t="shared" si="7"/>
        <v>1</v>
      </c>
      <c r="L47" s="4">
        <f t="shared" si="8"/>
        <v>0</v>
      </c>
      <c r="M47" s="7">
        <f t="shared" si="1"/>
        <v>2.6062654361107551E-2</v>
      </c>
      <c r="N47" s="2">
        <f t="shared" si="9"/>
        <v>125313.56898517668</v>
      </c>
      <c r="O47" s="2">
        <f t="shared" si="10"/>
        <v>125313.56898517668</v>
      </c>
      <c r="P47" s="5">
        <f t="shared" si="2"/>
        <v>1.0151666465768463</v>
      </c>
      <c r="Q47" s="5">
        <f t="shared" si="11"/>
        <v>-1.5166646576846299E-2</v>
      </c>
      <c r="R47" s="8">
        <f t="shared" si="3"/>
        <v>2.6375026427370211E-2</v>
      </c>
      <c r="S47" s="2">
        <f t="shared" si="15"/>
        <v>125789.39520959428</v>
      </c>
      <c r="U47" s="5">
        <f t="shared" si="4"/>
        <v>1.0260626543611076</v>
      </c>
      <c r="V47" s="8">
        <f t="shared" si="12"/>
        <v>1.0263750264273701</v>
      </c>
      <c r="X47" s="32">
        <f>MIN(O47,O47:$O$380)/O47-1</f>
        <v>0</v>
      </c>
      <c r="Y47" s="4">
        <f>MIN(N47,N47:$N$380)/N47-1</f>
        <v>0</v>
      </c>
      <c r="Z47" s="32">
        <f>MIN(S47,$S47:S$380)/S47-1</f>
        <v>0</v>
      </c>
    </row>
    <row r="48" spans="1:26" x14ac:dyDescent="0.45">
      <c r="A48" s="1" t="str">
        <f t="shared" si="5"/>
        <v>4-1995</v>
      </c>
      <c r="B48">
        <f t="shared" si="6"/>
        <v>40</v>
      </c>
      <c r="C48" s="1">
        <v>34817</v>
      </c>
      <c r="D48" s="2">
        <v>1578.7</v>
      </c>
      <c r="E48" s="4">
        <f t="shared" si="0"/>
        <v>3.4142015582441232E-2</v>
      </c>
      <c r="F48" s="20">
        <v>17.573884297520657</v>
      </c>
      <c r="G48" s="17">
        <f t="shared" si="13"/>
        <v>5.6902616579823567E-2</v>
      </c>
      <c r="H48" s="8">
        <f t="shared" si="14"/>
        <v>1.0108517256677303</v>
      </c>
      <c r="I48">
        <v>6.5</v>
      </c>
      <c r="J48" s="4">
        <v>5.416666666666666E-3</v>
      </c>
      <c r="K48" s="4">
        <f t="shared" si="7"/>
        <v>1</v>
      </c>
      <c r="L48" s="4">
        <f t="shared" si="8"/>
        <v>0</v>
      </c>
      <c r="M48" s="7">
        <f t="shared" si="1"/>
        <v>3.4142015582441232E-2</v>
      </c>
      <c r="N48" s="2">
        <f t="shared" si="9"/>
        <v>128579.57322039414</v>
      </c>
      <c r="O48" s="2">
        <f t="shared" si="10"/>
        <v>128579.57322039414</v>
      </c>
      <c r="P48" s="5">
        <f t="shared" si="2"/>
        <v>1.0108517256677303</v>
      </c>
      <c r="Q48" s="5">
        <f t="shared" si="11"/>
        <v>-1.0851725667730294E-2</v>
      </c>
      <c r="R48" s="8">
        <f t="shared" si="3"/>
        <v>3.445373518858505E-2</v>
      </c>
      <c r="S48" s="2">
        <f t="shared" si="15"/>
        <v>129107.09383253023</v>
      </c>
      <c r="U48" s="5">
        <f t="shared" si="4"/>
        <v>1.0341420155824412</v>
      </c>
      <c r="V48" s="8">
        <f t="shared" si="12"/>
        <v>1.034453735188585</v>
      </c>
      <c r="X48" s="32">
        <f>MIN(O48,O48:$O$380)/O48-1</f>
        <v>0</v>
      </c>
      <c r="Y48" s="4">
        <f>MIN(N48,N48:$N$380)/N48-1</f>
        <v>0</v>
      </c>
      <c r="Z48" s="32">
        <f>MIN(S48,$S48:S$380)/S48-1</f>
        <v>0</v>
      </c>
    </row>
    <row r="49" spans="1:26" x14ac:dyDescent="0.45">
      <c r="A49" s="1" t="str">
        <f t="shared" si="5"/>
        <v>5-1995</v>
      </c>
      <c r="B49">
        <f t="shared" si="6"/>
        <v>41</v>
      </c>
      <c r="C49" s="1">
        <v>34850</v>
      </c>
      <c r="D49" s="2">
        <v>1632.6</v>
      </c>
      <c r="E49" s="4">
        <f t="shared" si="0"/>
        <v>-5.5739311527623903E-3</v>
      </c>
      <c r="F49" s="20">
        <v>17.60735537190082</v>
      </c>
      <c r="G49" s="17">
        <f t="shared" si="13"/>
        <v>5.6794446348023248E-2</v>
      </c>
      <c r="H49" s="8">
        <f t="shared" si="14"/>
        <v>1.0059047550844133</v>
      </c>
      <c r="I49">
        <v>6.43</v>
      </c>
      <c r="J49" s="4">
        <v>5.358333333333333E-3</v>
      </c>
      <c r="K49" s="4">
        <f t="shared" si="7"/>
        <v>1</v>
      </c>
      <c r="L49" s="4">
        <f t="shared" si="8"/>
        <v>0</v>
      </c>
      <c r="M49" s="7">
        <f t="shared" si="1"/>
        <v>-5.5739311527623903E-3</v>
      </c>
      <c r="N49" s="2">
        <f t="shared" si="9"/>
        <v>132969.53901286848</v>
      </c>
      <c r="O49" s="2">
        <f t="shared" si="10"/>
        <v>132969.53901286848</v>
      </c>
      <c r="P49" s="5">
        <f t="shared" si="2"/>
        <v>1.0059047550844133</v>
      </c>
      <c r="Q49" s="5">
        <f t="shared" si="11"/>
        <v>-5.904755084413349E-3</v>
      </c>
      <c r="R49" s="8">
        <f t="shared" si="3"/>
        <v>-5.6384834970708156E-3</v>
      </c>
      <c r="S49" s="2">
        <f t="shared" si="15"/>
        <v>133555.31545440402</v>
      </c>
      <c r="U49" s="5">
        <f t="shared" si="4"/>
        <v>0.99442606884723761</v>
      </c>
      <c r="V49" s="8">
        <f t="shared" si="12"/>
        <v>0.99436151650292914</v>
      </c>
      <c r="X49" s="32">
        <f>MIN(O49,O49:$O$380)/O49-1</f>
        <v>-5.5739311527623903E-3</v>
      </c>
      <c r="Y49" s="4">
        <f>MIN(N49,N49:$N$380)/N49-1</f>
        <v>-5.5739311527623903E-3</v>
      </c>
      <c r="Z49" s="32">
        <f>MIN(S49,$S49:S$380)/S49-1</f>
        <v>-5.6384834970709674E-3</v>
      </c>
    </row>
    <row r="50" spans="1:26" x14ac:dyDescent="0.45">
      <c r="A50" s="1" t="str">
        <f t="shared" si="5"/>
        <v>6-1995</v>
      </c>
      <c r="B50">
        <f t="shared" si="6"/>
        <v>42</v>
      </c>
      <c r="C50" s="1">
        <v>34880</v>
      </c>
      <c r="D50" s="2">
        <v>1623.5</v>
      </c>
      <c r="E50" s="4">
        <f t="shared" si="0"/>
        <v>4.8968278410840727E-2</v>
      </c>
      <c r="F50" s="20">
        <v>17.63785123966942</v>
      </c>
      <c r="G50" s="17">
        <f t="shared" si="13"/>
        <v>5.6696248676306599E-2</v>
      </c>
      <c r="H50" s="8">
        <f t="shared" si="14"/>
        <v>1.0014138615617925</v>
      </c>
      <c r="I50">
        <v>6.62</v>
      </c>
      <c r="J50" s="4">
        <v>5.5166666666666662E-3</v>
      </c>
      <c r="K50" s="4">
        <f t="shared" si="7"/>
        <v>1</v>
      </c>
      <c r="L50" s="4">
        <f t="shared" si="8"/>
        <v>0</v>
      </c>
      <c r="M50" s="7">
        <f t="shared" si="1"/>
        <v>4.8968278410840727E-2</v>
      </c>
      <c r="N50" s="2">
        <f t="shared" si="9"/>
        <v>132228.3759569962</v>
      </c>
      <c r="O50" s="2">
        <f t="shared" si="10"/>
        <v>132228.3759569962</v>
      </c>
      <c r="P50" s="5">
        <f t="shared" si="2"/>
        <v>1.0014138615617925</v>
      </c>
      <c r="Q50" s="5">
        <f t="shared" si="11"/>
        <v>-1.4138615617924621E-3</v>
      </c>
      <c r="R50" s="8">
        <f t="shared" si="3"/>
        <v>4.902971297448374E-2</v>
      </c>
      <c r="S50" s="2">
        <f t="shared" si="15"/>
        <v>132802.26601226826</v>
      </c>
      <c r="U50" s="5">
        <f t="shared" si="4"/>
        <v>1.0489682784108407</v>
      </c>
      <c r="V50" s="8">
        <f t="shared" si="12"/>
        <v>1.0490297129744837</v>
      </c>
      <c r="X50" s="32">
        <f>MIN(O50,O50:$O$380)/O50-1</f>
        <v>0</v>
      </c>
      <c r="Y50" s="4">
        <f>MIN(N50,N50:$N$380)/N50-1</f>
        <v>0</v>
      </c>
      <c r="Z50" s="32">
        <f>MIN(S50,$S50:S$380)/S50-1</f>
        <v>0</v>
      </c>
    </row>
    <row r="51" spans="1:26" x14ac:dyDescent="0.45">
      <c r="A51" s="1" t="str">
        <f t="shared" si="5"/>
        <v>7-1995</v>
      </c>
      <c r="B51">
        <f t="shared" si="6"/>
        <v>43</v>
      </c>
      <c r="C51" s="1">
        <v>34911</v>
      </c>
      <c r="D51" s="2">
        <v>1703</v>
      </c>
      <c r="E51" s="4">
        <f t="shared" si="0"/>
        <v>9.6300645918967476E-3</v>
      </c>
      <c r="F51" s="20">
        <v>17.682975206611566</v>
      </c>
      <c r="G51" s="17">
        <f t="shared" si="13"/>
        <v>5.6551569422893584E-2</v>
      </c>
      <c r="H51" s="8">
        <f t="shared" si="14"/>
        <v>0.99479721667956977</v>
      </c>
      <c r="I51">
        <v>6.75</v>
      </c>
      <c r="J51" s="4">
        <v>5.6249999999999998E-3</v>
      </c>
      <c r="K51" s="4">
        <f t="shared" si="7"/>
        <v>0.99479721667956977</v>
      </c>
      <c r="L51" s="4">
        <f t="shared" si="8"/>
        <v>5.2027833204302265E-3</v>
      </c>
      <c r="M51" s="7">
        <f t="shared" si="1"/>
        <v>9.6092271086407818E-3</v>
      </c>
      <c r="N51" s="2">
        <f t="shared" si="9"/>
        <v>138703.37188467171</v>
      </c>
      <c r="O51" s="2">
        <f t="shared" si="10"/>
        <v>138703.37188467171</v>
      </c>
      <c r="P51" s="5">
        <f t="shared" si="2"/>
        <v>0.99479721667956977</v>
      </c>
      <c r="Q51" s="5">
        <f t="shared" si="11"/>
        <v>5.2027833204302265E-3</v>
      </c>
      <c r="R51" s="8">
        <f t="shared" si="3"/>
        <v>9.6092271086407818E-3</v>
      </c>
      <c r="S51" s="2">
        <f t="shared" si="15"/>
        <v>139313.52299721079</v>
      </c>
      <c r="U51" s="5">
        <f t="shared" si="4"/>
        <v>1.0096092271086408</v>
      </c>
      <c r="V51" s="8">
        <f t="shared" si="12"/>
        <v>1.0096092271086408</v>
      </c>
      <c r="X51" s="32">
        <f>MIN(O51,O51:$O$380)/O51-1</f>
        <v>0</v>
      </c>
      <c r="Y51" s="4">
        <f>MIN(N51,N51:$N$380)/N51-1</f>
        <v>0</v>
      </c>
      <c r="Z51" s="32">
        <f>MIN(S51,$S51:S$380)/S51-1</f>
        <v>0</v>
      </c>
    </row>
    <row r="52" spans="1:26" x14ac:dyDescent="0.45">
      <c r="A52" s="1" t="str">
        <f t="shared" si="5"/>
        <v>8-1995</v>
      </c>
      <c r="B52">
        <f t="shared" si="6"/>
        <v>44</v>
      </c>
      <c r="C52" s="1">
        <v>34942</v>
      </c>
      <c r="D52" s="2">
        <v>1719.4</v>
      </c>
      <c r="E52" s="4">
        <f t="shared" si="0"/>
        <v>8.3168547167615792E-3</v>
      </c>
      <c r="F52" s="20">
        <v>17.727272727272723</v>
      </c>
      <c r="G52" s="17">
        <f t="shared" si="13"/>
        <v>5.6410256410256425E-2</v>
      </c>
      <c r="H52" s="8">
        <f t="shared" si="14"/>
        <v>0.98833452075185491</v>
      </c>
      <c r="I52">
        <v>6.68</v>
      </c>
      <c r="J52" s="4">
        <v>5.5666666666666668E-3</v>
      </c>
      <c r="K52" s="4">
        <f t="shared" si="7"/>
        <v>0.98833452075185491</v>
      </c>
      <c r="L52" s="4">
        <f t="shared" si="8"/>
        <v>1.1665479248145094E-2</v>
      </c>
      <c r="M52" s="7">
        <f t="shared" si="1"/>
        <v>8.2847724551347E-3</v>
      </c>
      <c r="N52" s="2">
        <f t="shared" si="9"/>
        <v>140036.20408584579</v>
      </c>
      <c r="O52" s="2">
        <f t="shared" si="10"/>
        <v>140039.09431503498</v>
      </c>
      <c r="P52" s="5">
        <f t="shared" si="2"/>
        <v>0.98833452075185491</v>
      </c>
      <c r="Q52" s="5">
        <f t="shared" si="11"/>
        <v>1.1665479248145094E-2</v>
      </c>
      <c r="R52" s="8">
        <f t="shared" si="3"/>
        <v>8.2847724551347E-3</v>
      </c>
      <c r="S52" s="2">
        <f t="shared" si="15"/>
        <v>140652.21827899583</v>
      </c>
      <c r="U52" s="5">
        <f t="shared" si="4"/>
        <v>1.0082847724551347</v>
      </c>
      <c r="V52" s="8">
        <f t="shared" si="12"/>
        <v>1.0082847724551347</v>
      </c>
      <c r="X52" s="32">
        <f>MIN(O52,O52:$O$380)/O52-1</f>
        <v>0</v>
      </c>
      <c r="Y52" s="4">
        <f>MIN(N52,N52:$N$380)/N52-1</f>
        <v>0</v>
      </c>
      <c r="Z52" s="32">
        <f>MIN(S52,$S52:S$380)/S52-1</f>
        <v>0</v>
      </c>
    </row>
    <row r="53" spans="1:26" x14ac:dyDescent="0.45">
      <c r="A53" s="1" t="str">
        <f t="shared" si="5"/>
        <v>9-1995</v>
      </c>
      <c r="B53">
        <f t="shared" si="6"/>
        <v>45</v>
      </c>
      <c r="C53" s="1">
        <v>34971</v>
      </c>
      <c r="D53" s="2">
        <v>1733.7</v>
      </c>
      <c r="E53" s="4">
        <f t="shared" si="0"/>
        <v>2.3072042452554342E-4</v>
      </c>
      <c r="F53" s="20">
        <v>17.762396694214868</v>
      </c>
      <c r="G53" s="17">
        <f t="shared" si="13"/>
        <v>5.6298708851925117E-2</v>
      </c>
      <c r="H53" s="8">
        <f t="shared" si="14"/>
        <v>0.98323309422700056</v>
      </c>
      <c r="I53">
        <v>6.81</v>
      </c>
      <c r="J53" s="4">
        <v>5.6750000000000004E-3</v>
      </c>
      <c r="K53" s="4">
        <f t="shared" si="7"/>
        <v>0.98323309422700056</v>
      </c>
      <c r="L53" s="4">
        <f t="shared" si="8"/>
        <v>1.6766905772999441E-2</v>
      </c>
      <c r="M53" s="7">
        <f t="shared" si="1"/>
        <v>3.2200414716938906E-4</v>
      </c>
      <c r="N53" s="2">
        <f t="shared" si="9"/>
        <v>141196.37217217783</v>
      </c>
      <c r="O53" s="2">
        <f t="shared" si="10"/>
        <v>141203.77911711999</v>
      </c>
      <c r="P53" s="5">
        <f t="shared" si="2"/>
        <v>0.98323309422700056</v>
      </c>
      <c r="Q53" s="5">
        <f t="shared" si="11"/>
        <v>1.6766905772999441E-2</v>
      </c>
      <c r="R53" s="8">
        <f t="shared" si="3"/>
        <v>3.2200414716938906E-4</v>
      </c>
      <c r="S53" s="2">
        <f t="shared" si="15"/>
        <v>141817.48990274724</v>
      </c>
      <c r="U53" s="5">
        <f t="shared" si="4"/>
        <v>1.0003220041471694</v>
      </c>
      <c r="V53" s="8">
        <f t="shared" si="12"/>
        <v>1.0003220041471694</v>
      </c>
      <c r="X53" s="32">
        <f>MIN(O53,O53:$O$380)/O53-1</f>
        <v>-6.5870681202054859E-3</v>
      </c>
      <c r="Y53" s="4">
        <f>MIN(N53,N53:$N$380)/N53-1</f>
        <v>0</v>
      </c>
      <c r="Z53" s="32">
        <f>MIN(S53,$S53:S$380)/S53-1</f>
        <v>0</v>
      </c>
    </row>
    <row r="54" spans="1:26" x14ac:dyDescent="0.45">
      <c r="A54" s="1" t="str">
        <f t="shared" si="5"/>
        <v>10-1995</v>
      </c>
      <c r="B54">
        <f t="shared" si="6"/>
        <v>46</v>
      </c>
      <c r="C54" s="1">
        <v>35003</v>
      </c>
      <c r="D54" s="2">
        <v>1734.1</v>
      </c>
      <c r="E54" s="4">
        <f t="shared" si="0"/>
        <v>3.1428406666282216E-2</v>
      </c>
      <c r="F54" s="20">
        <v>17.80330578512396</v>
      </c>
      <c r="G54" s="17">
        <f t="shared" si="13"/>
        <v>5.6169343607835875E-2</v>
      </c>
      <c r="H54" s="8">
        <f t="shared" si="14"/>
        <v>0.97731680795894071</v>
      </c>
      <c r="I54" s="24">
        <f>$I$53</f>
        <v>6.81</v>
      </c>
      <c r="J54" s="25">
        <v>5.6750000000000004E-3</v>
      </c>
      <c r="K54" s="4">
        <f t="shared" si="7"/>
        <v>0.97731680795894071</v>
      </c>
      <c r="L54" s="4">
        <f t="shared" si="8"/>
        <v>2.2683192041059286E-2</v>
      </c>
      <c r="M54" s="7">
        <f t="shared" si="1"/>
        <v>3.0844237197159438E-2</v>
      </c>
      <c r="N54" s="2">
        <f t="shared" si="9"/>
        <v>141241.83798958253</v>
      </c>
      <c r="O54" s="2">
        <f t="shared" si="10"/>
        <v>141236.35771298251</v>
      </c>
      <c r="P54" s="5">
        <f t="shared" si="2"/>
        <v>0.97731680795894071</v>
      </c>
      <c r="Q54" s="5">
        <f t="shared" si="11"/>
        <v>2.2683192041059286E-2</v>
      </c>
      <c r="R54" s="8">
        <f t="shared" si="3"/>
        <v>3.0844237197159438E-2</v>
      </c>
      <c r="S54" s="2">
        <f t="shared" si="15"/>
        <v>141863.15572263708</v>
      </c>
      <c r="U54" s="5">
        <f t="shared" si="4"/>
        <v>1.0308442371971593</v>
      </c>
      <c r="V54" s="8">
        <f t="shared" si="12"/>
        <v>1.0308442371971593</v>
      </c>
      <c r="X54" s="32">
        <f>MIN(O54,O54:$O$380)/O54-1</f>
        <v>-6.816215904503875E-3</v>
      </c>
      <c r="Y54" s="4">
        <f>MIN(N54,N54:$N$380)/N54-1</f>
        <v>0</v>
      </c>
      <c r="Z54" s="32">
        <f>MIN(S54,$S54:S$380)/S54-1</f>
        <v>0</v>
      </c>
    </row>
    <row r="55" spans="1:26" x14ac:dyDescent="0.45">
      <c r="A55" s="1" t="str">
        <f t="shared" si="5"/>
        <v>11-1995</v>
      </c>
      <c r="B55">
        <f t="shared" si="6"/>
        <v>47</v>
      </c>
      <c r="C55" s="1">
        <v>35033</v>
      </c>
      <c r="D55" s="2">
        <v>1788.6</v>
      </c>
      <c r="E55" s="4">
        <f t="shared" si="0"/>
        <v>8.1068992508106508E-3</v>
      </c>
      <c r="F55" s="20">
        <v>17.840495867768588</v>
      </c>
      <c r="G55" s="17">
        <f t="shared" si="13"/>
        <v>5.6052253671191016E-2</v>
      </c>
      <c r="H55" s="8">
        <f t="shared" si="14"/>
        <v>0.97196191075160354</v>
      </c>
      <c r="I55" s="24">
        <f>$I$53</f>
        <v>6.81</v>
      </c>
      <c r="J55" s="25">
        <v>5.6750000000000004E-3</v>
      </c>
      <c r="K55" s="4">
        <f t="shared" si="7"/>
        <v>0.97196191075160354</v>
      </c>
      <c r="L55" s="4">
        <f t="shared" si="8"/>
        <v>2.8038089248396458E-2</v>
      </c>
      <c r="M55" s="7">
        <f t="shared" si="1"/>
        <v>8.0387134425733142E-3</v>
      </c>
      <c r="N55" s="2">
        <f t="shared" si="9"/>
        <v>145598.33474269597</v>
      </c>
      <c r="O55" s="2">
        <f t="shared" si="10"/>
        <v>145675.19139925065</v>
      </c>
      <c r="P55" s="5">
        <f t="shared" si="2"/>
        <v>0.97196191075160354</v>
      </c>
      <c r="Q55" s="5">
        <f t="shared" si="11"/>
        <v>2.8038089248396458E-2</v>
      </c>
      <c r="R55" s="8">
        <f t="shared" si="3"/>
        <v>8.0387134425733142E-3</v>
      </c>
      <c r="S55" s="2">
        <f t="shared" si="15"/>
        <v>146238.81654728364</v>
      </c>
      <c r="U55" s="5">
        <f t="shared" si="4"/>
        <v>1.0080387134425732</v>
      </c>
      <c r="V55" s="8">
        <f t="shared" si="12"/>
        <v>1.0080387134425732</v>
      </c>
      <c r="X55" s="32">
        <f>MIN(O55,O55:$O$380)/O55-1</f>
        <v>-3.7079279883708183E-2</v>
      </c>
      <c r="Y55" s="4">
        <f>MIN(N55,N55:$N$380)/N55-1</f>
        <v>0</v>
      </c>
      <c r="Z55" s="32">
        <f>MIN(S55,$S55:S$380)/S55-1</f>
        <v>0</v>
      </c>
    </row>
    <row r="56" spans="1:26" x14ac:dyDescent="0.45">
      <c r="A56" s="1" t="str">
        <f t="shared" si="5"/>
        <v>12-1995</v>
      </c>
      <c r="B56">
        <f t="shared" si="6"/>
        <v>48</v>
      </c>
      <c r="C56" s="1">
        <v>35062</v>
      </c>
      <c r="D56" s="2">
        <v>1803.1</v>
      </c>
      <c r="E56" s="4">
        <f t="shared" si="0"/>
        <v>2.1573955964727443E-2</v>
      </c>
      <c r="F56" s="20">
        <v>17.872809917355365</v>
      </c>
      <c r="G56" s="17">
        <f t="shared" si="13"/>
        <v>5.5950911167524445E-2</v>
      </c>
      <c r="H56" s="8">
        <f t="shared" si="14"/>
        <v>0.96732719400805744</v>
      </c>
      <c r="I56">
        <v>6.56</v>
      </c>
      <c r="J56" s="4">
        <v>5.4666666666666665E-3</v>
      </c>
      <c r="K56" s="4">
        <f t="shared" si="7"/>
        <v>0.96732719400805744</v>
      </c>
      <c r="L56" s="4">
        <f t="shared" si="8"/>
        <v>3.2672805991942555E-2</v>
      </c>
      <c r="M56" s="7">
        <f t="shared" si="1"/>
        <v>2.1047685626435813E-2</v>
      </c>
      <c r="N56" s="2">
        <f t="shared" si="9"/>
        <v>146768.75803340835</v>
      </c>
      <c r="O56" s="2">
        <f t="shared" si="10"/>
        <v>146856.16549926694</v>
      </c>
      <c r="P56" s="5">
        <f t="shared" si="2"/>
        <v>0.96732719400805744</v>
      </c>
      <c r="Q56" s="5">
        <f t="shared" si="11"/>
        <v>3.2672805991942555E-2</v>
      </c>
      <c r="R56" s="8">
        <f t="shared" si="3"/>
        <v>2.1047685626435813E-2</v>
      </c>
      <c r="S56" s="2">
        <f t="shared" si="15"/>
        <v>147414.38848768829</v>
      </c>
      <c r="U56" s="5">
        <f t="shared" si="4"/>
        <v>1.0210476856264359</v>
      </c>
      <c r="V56" s="8">
        <f t="shared" si="12"/>
        <v>1.0210476856264359</v>
      </c>
      <c r="X56" s="32">
        <f>MIN(O56,O56:$O$380)/O56-1</f>
        <v>-4.4822805168876045E-2</v>
      </c>
      <c r="Y56" s="4">
        <f>MIN(N56,N56:$N$380)/N56-1</f>
        <v>0</v>
      </c>
      <c r="Z56" s="32">
        <f>MIN(S56,$S56:S$380)/S56-1</f>
        <v>0</v>
      </c>
    </row>
    <row r="57" spans="1:26" x14ac:dyDescent="0.45">
      <c r="A57" s="1" t="str">
        <f t="shared" si="5"/>
        <v>1-1996</v>
      </c>
      <c r="B57">
        <f t="shared" si="6"/>
        <v>49</v>
      </c>
      <c r="C57" s="1">
        <v>35095</v>
      </c>
      <c r="D57" s="2">
        <v>1842</v>
      </c>
      <c r="E57" s="4">
        <f t="shared" si="0"/>
        <v>-6.514657980456473E-4</v>
      </c>
      <c r="F57" s="20">
        <v>17.910578512396693</v>
      </c>
      <c r="G57" s="17">
        <f t="shared" si="13"/>
        <v>5.5832925737594484E-2</v>
      </c>
      <c r="H57" s="8">
        <f t="shared" si="14"/>
        <v>0.9619313430293801</v>
      </c>
      <c r="I57">
        <v>6.2</v>
      </c>
      <c r="J57" s="4">
        <v>5.1666666666666675E-3</v>
      </c>
      <c r="K57" s="4">
        <f t="shared" si="7"/>
        <v>0.9619313430293801</v>
      </c>
      <c r="L57" s="4">
        <f t="shared" si="8"/>
        <v>3.8068656970619896E-2</v>
      </c>
      <c r="M57" s="7">
        <f t="shared" si="1"/>
        <v>-4.2997730903688691E-4</v>
      </c>
      <c r="N57" s="2">
        <f t="shared" si="9"/>
        <v>149857.90071227797</v>
      </c>
      <c r="O57" s="2">
        <f t="shared" si="10"/>
        <v>150024.43394689684</v>
      </c>
      <c r="P57" s="5">
        <f t="shared" si="2"/>
        <v>0.9619313430293801</v>
      </c>
      <c r="Q57" s="5">
        <f t="shared" si="11"/>
        <v>3.8068656970619896E-2</v>
      </c>
      <c r="R57" s="8">
        <f t="shared" si="3"/>
        <v>-4.2997730903688691E-4</v>
      </c>
      <c r="S57" s="2">
        <f t="shared" si="15"/>
        <v>150517.12019339044</v>
      </c>
      <c r="U57" s="5">
        <f t="shared" si="4"/>
        <v>0.99957002269096307</v>
      </c>
      <c r="V57" s="8">
        <f t="shared" si="12"/>
        <v>0.99957002269096307</v>
      </c>
      <c r="X57" s="32">
        <f>MIN(O57,O57:$O$380)/O57-1</f>
        <v>-6.4994571118349831E-2</v>
      </c>
      <c r="Y57" s="4">
        <f>MIN(N57,N57:$N$380)/N57-1</f>
        <v>-1.8090906667003193E-3</v>
      </c>
      <c r="Z57" s="32">
        <f>MIN(S57,$S57:S$380)/S57-1</f>
        <v>-1.8090906667007634E-3</v>
      </c>
    </row>
    <row r="58" spans="1:26" x14ac:dyDescent="0.45">
      <c r="A58" s="1" t="str">
        <f t="shared" si="5"/>
        <v>2-1996</v>
      </c>
      <c r="B58">
        <f t="shared" si="6"/>
        <v>50</v>
      </c>
      <c r="C58" s="1">
        <v>35124</v>
      </c>
      <c r="D58" s="2">
        <v>1840.8</v>
      </c>
      <c r="E58" s="4">
        <f t="shared" si="0"/>
        <v>1.4124293785311437E-3</v>
      </c>
      <c r="F58" s="20">
        <v>17.944214876033055</v>
      </c>
      <c r="G58" s="17">
        <f t="shared" si="13"/>
        <v>5.572826712723087E-2</v>
      </c>
      <c r="H58" s="8">
        <f t="shared" si="14"/>
        <v>0.95714497012305821</v>
      </c>
      <c r="I58">
        <v>6.31</v>
      </c>
      <c r="J58" s="4">
        <v>5.2583333333333327E-3</v>
      </c>
      <c r="K58" s="4">
        <f t="shared" si="7"/>
        <v>0.95714497012305821</v>
      </c>
      <c r="L58" s="4">
        <f t="shared" si="8"/>
        <v>4.2855029876941786E-2</v>
      </c>
      <c r="M58" s="7">
        <f t="shared" si="1"/>
        <v>1.5772457074180401E-3</v>
      </c>
      <c r="N58" s="2">
        <f t="shared" si="9"/>
        <v>149793.46521539177</v>
      </c>
      <c r="O58" s="2">
        <f t="shared" si="10"/>
        <v>149926.69815930928</v>
      </c>
      <c r="P58" s="5">
        <f t="shared" si="2"/>
        <v>0.95714497012305821</v>
      </c>
      <c r="Q58" s="5">
        <f t="shared" si="11"/>
        <v>4.2855029876941786E-2</v>
      </c>
      <c r="R58" s="8">
        <f t="shared" si="3"/>
        <v>1.5772457074180401E-3</v>
      </c>
      <c r="S58" s="2">
        <f t="shared" si="15"/>
        <v>150452.40124708568</v>
      </c>
      <c r="U58" s="5">
        <f t="shared" si="4"/>
        <v>1.0015772457074181</v>
      </c>
      <c r="V58" s="8">
        <f t="shared" si="12"/>
        <v>1.0015772457074181</v>
      </c>
      <c r="X58" s="32">
        <f>MIN(O58,O58:$O$380)/O58-1</f>
        <v>-6.4385049978270437E-2</v>
      </c>
      <c r="Y58" s="4">
        <f>MIN(N58,N58:$N$380)/N58-1</f>
        <v>-1.3797066001944858E-3</v>
      </c>
      <c r="Z58" s="32">
        <f>MIN(S58,$S58:S$380)/S58-1</f>
        <v>-1.3797066001949299E-3</v>
      </c>
    </row>
    <row r="59" spans="1:26" x14ac:dyDescent="0.45">
      <c r="A59" s="1" t="str">
        <f t="shared" si="5"/>
        <v>3-1996</v>
      </c>
      <c r="B59">
        <f t="shared" ref="B59:B122" si="17">B58+1</f>
        <v>51</v>
      </c>
      <c r="C59" s="1">
        <v>35153</v>
      </c>
      <c r="D59" s="2">
        <v>1843.4</v>
      </c>
      <c r="E59" s="4">
        <f t="shared" si="0"/>
        <v>3.862428121948569E-2</v>
      </c>
      <c r="F59" s="20">
        <v>17.965785123966938</v>
      </c>
      <c r="G59" s="17">
        <f t="shared" si="13"/>
        <v>5.5661358137138559E-2</v>
      </c>
      <c r="H59" s="8">
        <f t="shared" si="14"/>
        <v>0.95408500805921503</v>
      </c>
      <c r="I59">
        <v>5.96</v>
      </c>
      <c r="J59" s="4">
        <v>4.9666666666666661E-3</v>
      </c>
      <c r="K59" s="4">
        <f t="shared" si="7"/>
        <v>0.95408500805921503</v>
      </c>
      <c r="L59" s="4">
        <f t="shared" si="8"/>
        <v>4.5914991940784966E-2</v>
      </c>
      <c r="M59" s="7">
        <f t="shared" si="1"/>
        <v>3.7078892118546959E-2</v>
      </c>
      <c r="N59" s="2">
        <f t="shared" si="9"/>
        <v>150029.72631540205</v>
      </c>
      <c r="O59" s="2">
        <f t="shared" si="10"/>
        <v>150138.45903241565</v>
      </c>
      <c r="P59" s="5">
        <f t="shared" si="2"/>
        <v>0.95408500805921503</v>
      </c>
      <c r="Q59" s="5">
        <f t="shared" si="11"/>
        <v>4.5914991940784966E-2</v>
      </c>
      <c r="R59" s="8">
        <f t="shared" si="3"/>
        <v>3.7078892118546959E-2</v>
      </c>
      <c r="S59" s="2">
        <f t="shared" si="15"/>
        <v>150689.70165112341</v>
      </c>
      <c r="U59" s="5">
        <f t="shared" si="4"/>
        <v>1.037078892118547</v>
      </c>
      <c r="V59" s="8">
        <f t="shared" si="12"/>
        <v>1.037078892118547</v>
      </c>
      <c r="X59" s="32">
        <f>MIN(O59,O59:$O$380)/O59-1</f>
        <v>-6.5704676141911889E-2</v>
      </c>
      <c r="Y59" s="4">
        <f>MIN(N59,N59:$N$380)/N59-1</f>
        <v>-2.952295811716632E-3</v>
      </c>
      <c r="Z59" s="32">
        <f>MIN(S59,$S59:S$380)/S59-1</f>
        <v>-2.9522958117170761E-3</v>
      </c>
    </row>
    <row r="60" spans="1:26" x14ac:dyDescent="0.45">
      <c r="A60" s="1" t="str">
        <f t="shared" si="5"/>
        <v>4-1996</v>
      </c>
      <c r="B60">
        <f t="shared" si="17"/>
        <v>52</v>
      </c>
      <c r="C60" s="1">
        <v>35185</v>
      </c>
      <c r="D60" s="2">
        <v>1914.6</v>
      </c>
      <c r="E60" s="4">
        <f t="shared" si="0"/>
        <v>-1.5042306486994672E-2</v>
      </c>
      <c r="F60" s="20">
        <v>17.978677685950409</v>
      </c>
      <c r="G60" s="17">
        <f t="shared" si="13"/>
        <v>5.5621443215562984E-2</v>
      </c>
      <c r="H60" s="8">
        <f t="shared" si="14"/>
        <v>0.95225957106436532</v>
      </c>
      <c r="I60">
        <v>5.9</v>
      </c>
      <c r="J60" s="4">
        <v>4.9166666666666673E-3</v>
      </c>
      <c r="K60" s="4">
        <f t="shared" si="7"/>
        <v>0.95225957106436532</v>
      </c>
      <c r="L60" s="4">
        <f t="shared" si="8"/>
        <v>4.7740428935634682E-2</v>
      </c>
      <c r="M60" s="7">
        <f t="shared" si="1"/>
        <v>-1.4089456547524063E-2</v>
      </c>
      <c r="N60" s="2">
        <f t="shared" si="9"/>
        <v>155592.66235202597</v>
      </c>
      <c r="O60" s="2">
        <f t="shared" si="10"/>
        <v>155937.44909594388</v>
      </c>
      <c r="P60" s="5">
        <f t="shared" si="2"/>
        <v>0.95225957106436532</v>
      </c>
      <c r="Q60" s="5">
        <f t="shared" si="11"/>
        <v>4.7740428935634682E-2</v>
      </c>
      <c r="R60" s="8">
        <f t="shared" si="3"/>
        <v>-1.4089456547524063E-2</v>
      </c>
      <c r="S60" s="2">
        <f t="shared" si="15"/>
        <v>156277.10884202144</v>
      </c>
      <c r="U60" s="5">
        <f t="shared" si="4"/>
        <v>0.98591054345247597</v>
      </c>
      <c r="V60" s="8">
        <f t="shared" si="12"/>
        <v>0.98591054345247597</v>
      </c>
      <c r="X60" s="32">
        <f>MIN(O60,O60:$O$380)/O60-1</f>
        <v>-0.10044917998537561</v>
      </c>
      <c r="Y60" s="4">
        <f>MIN(N60,N60:$N$380)/N60-1</f>
        <v>-3.8599944743343384E-2</v>
      </c>
      <c r="Z60" s="32">
        <f>MIN(S60,$S60:S$380)/S60-1</f>
        <v>-3.8599944743343717E-2</v>
      </c>
    </row>
    <row r="61" spans="1:26" x14ac:dyDescent="0.45">
      <c r="A61" s="1" t="str">
        <f t="shared" si="5"/>
        <v>5-1996</v>
      </c>
      <c r="B61">
        <f t="shared" si="17"/>
        <v>53</v>
      </c>
      <c r="C61" s="1">
        <v>35216</v>
      </c>
      <c r="D61" s="2">
        <v>1885.8</v>
      </c>
      <c r="E61" s="4">
        <f t="shared" si="0"/>
        <v>-1.564322833810583E-2</v>
      </c>
      <c r="F61" s="20">
        <v>17.997272727272733</v>
      </c>
      <c r="G61" s="17">
        <f t="shared" si="13"/>
        <v>5.5563974339546379E-2</v>
      </c>
      <c r="H61" s="8">
        <f t="shared" si="14"/>
        <v>0.94963133560273461</v>
      </c>
      <c r="I61">
        <v>6</v>
      </c>
      <c r="J61" s="4">
        <v>5.0000000000000001E-3</v>
      </c>
      <c r="K61" s="4">
        <f t="shared" si="7"/>
        <v>0.94963133560273461</v>
      </c>
      <c r="L61" s="4">
        <f t="shared" si="8"/>
        <v>5.0368664397265395E-2</v>
      </c>
      <c r="M61" s="7">
        <f t="shared" si="1"/>
        <v>-1.4603456497867659E-2</v>
      </c>
      <c r="N61" s="2">
        <f t="shared" si="9"/>
        <v>153400.44629670354</v>
      </c>
      <c r="O61" s="2">
        <f t="shared" si="10"/>
        <v>153591.79019384258</v>
      </c>
      <c r="P61" s="5">
        <f t="shared" si="2"/>
        <v>0.94963133560273461</v>
      </c>
      <c r="Q61" s="5">
        <f t="shared" si="11"/>
        <v>5.0368664397265395E-2</v>
      </c>
      <c r="R61" s="8">
        <f t="shared" si="3"/>
        <v>-1.4603456497867659E-2</v>
      </c>
      <c r="S61" s="2">
        <f t="shared" si="15"/>
        <v>154075.24930761909</v>
      </c>
      <c r="U61" s="5">
        <f t="shared" si="4"/>
        <v>0.98539654350213235</v>
      </c>
      <c r="V61" s="8">
        <f t="shared" si="12"/>
        <v>0.98539654350213235</v>
      </c>
      <c r="X61" s="32">
        <f>MIN(O61,O61:$O$380)/O61-1</f>
        <v>-8.6711210096510838E-2</v>
      </c>
      <c r="Y61" s="4">
        <f>MIN(N61,N61:$N$380)/N61-1</f>
        <v>-2.486076283350025E-2</v>
      </c>
      <c r="Z61" s="32">
        <f>MIN(S61,$S61:S$380)/S61-1</f>
        <v>-2.4860762833500583E-2</v>
      </c>
    </row>
    <row r="62" spans="1:26" x14ac:dyDescent="0.45">
      <c r="A62" s="1" t="str">
        <f t="shared" si="5"/>
        <v>6-1996</v>
      </c>
      <c r="B62">
        <f t="shared" si="17"/>
        <v>54</v>
      </c>
      <c r="C62" s="1">
        <v>35244</v>
      </c>
      <c r="D62" s="2">
        <v>1856.3</v>
      </c>
      <c r="E62" s="4">
        <f t="shared" si="0"/>
        <v>-1.1258955987717423E-2</v>
      </c>
      <c r="F62" s="20">
        <v>18.013719008264466</v>
      </c>
      <c r="G62" s="17">
        <f t="shared" si="13"/>
        <v>5.5513245185028849E-2</v>
      </c>
      <c r="H62" s="8">
        <f t="shared" si="14"/>
        <v>0.94731132915606253</v>
      </c>
      <c r="I62">
        <v>5.84</v>
      </c>
      <c r="J62" s="4">
        <v>4.8666666666666667E-3</v>
      </c>
      <c r="K62" s="4">
        <f t="shared" si="7"/>
        <v>0.94731132915606253</v>
      </c>
      <c r="L62" s="4">
        <f t="shared" si="8"/>
        <v>5.2688670843937468E-2</v>
      </c>
      <c r="M62" s="7">
        <f t="shared" si="1"/>
        <v>-1.0409318363527039E-2</v>
      </c>
      <c r="N62" s="2">
        <f t="shared" si="9"/>
        <v>151160.26955245616</v>
      </c>
      <c r="O62" s="2">
        <f t="shared" si="10"/>
        <v>151189.11874898185</v>
      </c>
      <c r="P62" s="5">
        <f t="shared" si="2"/>
        <v>0.94731132915606253</v>
      </c>
      <c r="Q62" s="5">
        <f t="shared" si="11"/>
        <v>5.2688670843937468E-2</v>
      </c>
      <c r="R62" s="8">
        <f t="shared" si="3"/>
        <v>-1.0409318363527039E-2</v>
      </c>
      <c r="S62" s="2">
        <f t="shared" si="15"/>
        <v>151825.21810695715</v>
      </c>
      <c r="U62" s="5">
        <f t="shared" si="4"/>
        <v>0.98959068163647301</v>
      </c>
      <c r="V62" s="8">
        <f t="shared" si="12"/>
        <v>0.98959068163647301</v>
      </c>
      <c r="X62" s="32">
        <f>MIN(O62,O62:$O$380)/O62-1</f>
        <v>-7.2197381888703505E-2</v>
      </c>
      <c r="Y62" s="4">
        <f>MIN(N62,N62:$N$380)/N62-1</f>
        <v>-1.0409318363526987E-2</v>
      </c>
      <c r="Z62" s="32">
        <f>MIN(S62,$S62:S$380)/S62-1</f>
        <v>-1.0409318363527098E-2</v>
      </c>
    </row>
    <row r="63" spans="1:26" x14ac:dyDescent="0.45">
      <c r="A63" s="1" t="str">
        <f t="shared" si="5"/>
        <v>7-1996</v>
      </c>
      <c r="B63">
        <f t="shared" si="17"/>
        <v>55</v>
      </c>
      <c r="C63" s="1">
        <v>35277</v>
      </c>
      <c r="D63" s="2">
        <v>1835.4</v>
      </c>
      <c r="E63" s="4">
        <f t="shared" si="0"/>
        <v>4.3914133158984292E-2</v>
      </c>
      <c r="F63" s="20">
        <v>18.025537190082641</v>
      </c>
      <c r="G63" s="17">
        <f t="shared" si="13"/>
        <v>5.5476848731597514E-2</v>
      </c>
      <c r="H63" s="8">
        <f t="shared" si="14"/>
        <v>0.94564680296003611</v>
      </c>
      <c r="I63">
        <v>5.81</v>
      </c>
      <c r="J63" s="4">
        <v>4.841666666666666E-3</v>
      </c>
      <c r="K63" s="4">
        <f t="shared" si="7"/>
        <v>0.94564680296003611</v>
      </c>
      <c r="L63" s="4">
        <f t="shared" si="8"/>
        <v>5.4353197039963885E-2</v>
      </c>
      <c r="M63" s="7">
        <f t="shared" si="1"/>
        <v>4.1790419688889961E-2</v>
      </c>
      <c r="N63" s="2">
        <f t="shared" si="9"/>
        <v>149586.79418276809</v>
      </c>
      <c r="O63" s="2">
        <f t="shared" si="10"/>
        <v>149486.88711516527</v>
      </c>
      <c r="P63" s="5">
        <f t="shared" si="2"/>
        <v>0.94564680296003611</v>
      </c>
      <c r="Q63" s="5">
        <f t="shared" si="11"/>
        <v>5.4353197039963885E-2</v>
      </c>
      <c r="R63" s="8">
        <f t="shared" si="3"/>
        <v>4.1790419688889961E-2</v>
      </c>
      <c r="S63" s="2">
        <f t="shared" si="15"/>
        <v>150244.8210760699</v>
      </c>
      <c r="U63" s="5">
        <f t="shared" si="4"/>
        <v>1.0417904196888899</v>
      </c>
      <c r="V63" s="8">
        <f t="shared" si="12"/>
        <v>1.0417904196888899</v>
      </c>
      <c r="X63" s="32">
        <f>MIN(O63,O63:$O$380)/O63-1</f>
        <v>-6.1632341723874995E-2</v>
      </c>
      <c r="Y63" s="4">
        <f>MIN(N63,N63:$N$380)/N63-1</f>
        <v>0</v>
      </c>
      <c r="Z63" s="32">
        <f>MIN(S63,$S63:S$380)/S63-1</f>
        <v>0</v>
      </c>
    </row>
    <row r="64" spans="1:26" x14ac:dyDescent="0.45">
      <c r="A64" s="1" t="str">
        <f t="shared" si="5"/>
        <v>8-1996</v>
      </c>
      <c r="B64">
        <f t="shared" si="17"/>
        <v>56</v>
      </c>
      <c r="C64" s="1">
        <v>35307</v>
      </c>
      <c r="D64" s="2">
        <v>1916</v>
      </c>
      <c r="E64" s="4">
        <f t="shared" si="0"/>
        <v>1.5135699373695299E-2</v>
      </c>
      <c r="F64" s="20">
        <v>18.054545454545455</v>
      </c>
      <c r="G64" s="17">
        <f t="shared" si="13"/>
        <v>5.53877139979859E-2</v>
      </c>
      <c r="H64" s="8">
        <f t="shared" si="14"/>
        <v>0.94157038657643799</v>
      </c>
      <c r="I64">
        <v>5.81</v>
      </c>
      <c r="J64" s="4">
        <v>4.841666666666666E-3</v>
      </c>
      <c r="K64" s="4">
        <f t="shared" si="7"/>
        <v>0.94157038657643799</v>
      </c>
      <c r="L64" s="4">
        <f t="shared" si="8"/>
        <v>5.842961342356201E-2</v>
      </c>
      <c r="M64" s="7">
        <f t="shared" si="1"/>
        <v>1.4534223022054114E-2</v>
      </c>
      <c r="N64" s="2">
        <f t="shared" si="9"/>
        <v>155838.08909158155</v>
      </c>
      <c r="O64" s="2">
        <f t="shared" si="10"/>
        <v>156051.47418146269</v>
      </c>
      <c r="P64" s="5">
        <f t="shared" si="2"/>
        <v>0.94157038657643799</v>
      </c>
      <c r="Q64" s="5">
        <f t="shared" si="11"/>
        <v>5.842961342356201E-2</v>
      </c>
      <c r="R64" s="8">
        <f t="shared" si="3"/>
        <v>1.4534223022054114E-2</v>
      </c>
      <c r="S64" s="2">
        <f t="shared" si="15"/>
        <v>156523.61520492102</v>
      </c>
      <c r="U64" s="5">
        <f t="shared" si="4"/>
        <v>1.0145342230220542</v>
      </c>
      <c r="V64" s="8">
        <f t="shared" si="12"/>
        <v>1.0145342230220542</v>
      </c>
      <c r="X64" s="32">
        <f>MIN(O64,O64:$O$380)/O64-1</f>
        <v>-0.10110647181628396</v>
      </c>
      <c r="Y64" s="4">
        <f>MIN(N64,N64:$N$380)/N64-1</f>
        <v>0</v>
      </c>
      <c r="Z64" s="32">
        <f>MIN(S64,$S64:S$380)/S64-1</f>
        <v>0</v>
      </c>
    </row>
    <row r="65" spans="1:26" x14ac:dyDescent="0.45">
      <c r="A65" s="1" t="str">
        <f t="shared" si="5"/>
        <v>9-1996</v>
      </c>
      <c r="B65">
        <f t="shared" si="17"/>
        <v>57</v>
      </c>
      <c r="C65" s="1">
        <v>35338</v>
      </c>
      <c r="D65" s="2">
        <v>1945</v>
      </c>
      <c r="E65" s="4">
        <f t="shared" si="0"/>
        <v>6.1182519280205128E-3</v>
      </c>
      <c r="F65" s="20">
        <v>18.07710743801653</v>
      </c>
      <c r="G65" s="17">
        <f t="shared" si="13"/>
        <v>5.5318584758586954E-2</v>
      </c>
      <c r="H65" s="8">
        <f t="shared" si="14"/>
        <v>0.93840888541237522</v>
      </c>
      <c r="I65">
        <v>5.51</v>
      </c>
      <c r="J65" s="4">
        <v>4.5916666666666666E-3</v>
      </c>
      <c r="K65" s="4">
        <f t="shared" si="7"/>
        <v>0.93840888541237522</v>
      </c>
      <c r="L65" s="4">
        <f t="shared" si="8"/>
        <v>6.1591114587624785E-2</v>
      </c>
      <c r="M65" s="7">
        <f t="shared" si="1"/>
        <v>6.0242278402606892E-3</v>
      </c>
      <c r="N65" s="2">
        <f t="shared" si="9"/>
        <v>158103.07463376934</v>
      </c>
      <c r="O65" s="2">
        <f t="shared" si="10"/>
        <v>158413.42238149527</v>
      </c>
      <c r="P65" s="5">
        <f t="shared" si="2"/>
        <v>0.93840888541237522</v>
      </c>
      <c r="Q65" s="5">
        <f t="shared" si="11"/>
        <v>6.1591114587624785E-2</v>
      </c>
      <c r="R65" s="8">
        <f t="shared" si="3"/>
        <v>6.0242278402606892E-3</v>
      </c>
      <c r="S65" s="2">
        <f t="shared" si="15"/>
        <v>158798.56433652755</v>
      </c>
      <c r="U65" s="5">
        <f t="shared" si="4"/>
        <v>1.0060242278402607</v>
      </c>
      <c r="V65" s="8">
        <f t="shared" si="12"/>
        <v>1.0060242278402607</v>
      </c>
      <c r="X65" s="32">
        <f>MIN(O65,O65:$O$380)/O65-1</f>
        <v>-0.11450899742930587</v>
      </c>
      <c r="Y65" s="4">
        <f>MIN(N65,N65:$N$380)/N65-1</f>
        <v>0</v>
      </c>
      <c r="Z65" s="32">
        <f>MIN(S65,$S65:S$380)/S65-1</f>
        <v>0</v>
      </c>
    </row>
    <row r="66" spans="1:26" x14ac:dyDescent="0.45">
      <c r="A66" s="1" t="str">
        <f t="shared" si="5"/>
        <v>10-1996</v>
      </c>
      <c r="B66">
        <f t="shared" si="17"/>
        <v>58</v>
      </c>
      <c r="C66" s="1">
        <v>35369</v>
      </c>
      <c r="D66" s="2">
        <v>1956.9</v>
      </c>
      <c r="E66" s="4">
        <f t="shared" si="0"/>
        <v>1.4461648525729398E-2</v>
      </c>
      <c r="F66" s="20">
        <v>18.110413223140494</v>
      </c>
      <c r="G66" s="17">
        <f t="shared" si="13"/>
        <v>5.5216851635514028E-2</v>
      </c>
      <c r="H66" s="8">
        <f t="shared" si="14"/>
        <v>0.93375630439433921</v>
      </c>
      <c r="I66">
        <v>6.06</v>
      </c>
      <c r="J66" s="4">
        <v>5.0499999999999998E-3</v>
      </c>
      <c r="K66" s="4">
        <f t="shared" si="7"/>
        <v>0.93375630439433921</v>
      </c>
      <c r="L66" s="4">
        <f t="shared" si="8"/>
        <v>6.6243695605660791E-2</v>
      </c>
      <c r="M66" s="7">
        <f t="shared" si="1"/>
        <v>1.3838186145643513E-2</v>
      </c>
      <c r="N66" s="2">
        <f t="shared" si="9"/>
        <v>159055.5235776089</v>
      </c>
      <c r="O66" s="2">
        <f t="shared" si="10"/>
        <v>159382.63560840519</v>
      </c>
      <c r="P66" s="5">
        <f t="shared" si="2"/>
        <v>0.93375630439433921</v>
      </c>
      <c r="Q66" s="5">
        <f t="shared" si="11"/>
        <v>6.6243695605660791E-2</v>
      </c>
      <c r="R66" s="8">
        <f t="shared" si="3"/>
        <v>1.3838186145643513E-2</v>
      </c>
      <c r="S66" s="2">
        <f t="shared" si="15"/>
        <v>159755.20306879707</v>
      </c>
      <c r="U66" s="5">
        <f t="shared" si="4"/>
        <v>1.0138381861456436</v>
      </c>
      <c r="V66" s="8">
        <f t="shared" si="12"/>
        <v>1.0138381861456436</v>
      </c>
      <c r="X66" s="32">
        <f>MIN(O66,O66:$O$380)/O66-1</f>
        <v>-0.1198937094383975</v>
      </c>
      <c r="Y66" s="4">
        <f>MIN(N66,N66:$N$380)/N66-1</f>
        <v>0</v>
      </c>
      <c r="Z66" s="32">
        <f>MIN(S66,$S66:S$380)/S66-1</f>
        <v>0</v>
      </c>
    </row>
    <row r="67" spans="1:26" x14ac:dyDescent="0.45">
      <c r="A67" s="1" t="str">
        <f t="shared" si="5"/>
        <v>11-1996</v>
      </c>
      <c r="B67">
        <f t="shared" si="17"/>
        <v>59</v>
      </c>
      <c r="C67" s="1">
        <v>35398</v>
      </c>
      <c r="D67" s="2">
        <v>1985.2</v>
      </c>
      <c r="E67" s="4">
        <f t="shared" si="0"/>
        <v>1.4356236147491375E-2</v>
      </c>
      <c r="F67" s="20">
        <v>18.140826446280986</v>
      </c>
      <c r="G67" s="17">
        <f t="shared" si="13"/>
        <v>5.5124280195349533E-2</v>
      </c>
      <c r="H67" s="8">
        <f t="shared" si="14"/>
        <v>0.92952271643092987</v>
      </c>
      <c r="I67">
        <v>6.1</v>
      </c>
      <c r="J67" s="4">
        <v>5.0833333333333329E-3</v>
      </c>
      <c r="K67" s="4">
        <f t="shared" si="7"/>
        <v>0.92952271643092987</v>
      </c>
      <c r="L67" s="4">
        <f t="shared" si="8"/>
        <v>7.0477283569070126E-2</v>
      </c>
      <c r="M67" s="7">
        <f t="shared" si="1"/>
        <v>1.3702707146349531E-2</v>
      </c>
      <c r="N67" s="2">
        <f t="shared" si="9"/>
        <v>161256.56352036865</v>
      </c>
      <c r="O67" s="2">
        <f t="shared" si="10"/>
        <v>161687.57126567836</v>
      </c>
      <c r="P67" s="5">
        <f t="shared" si="2"/>
        <v>0.92952271643092987</v>
      </c>
      <c r="Q67" s="5">
        <f t="shared" si="11"/>
        <v>7.0477283569070126E-2</v>
      </c>
      <c r="R67" s="8">
        <f t="shared" si="3"/>
        <v>1.3702707146349531E-2</v>
      </c>
      <c r="S67" s="2">
        <f t="shared" si="15"/>
        <v>161965.92530659816</v>
      </c>
      <c r="U67" s="5">
        <f t="shared" si="4"/>
        <v>1.0137027071463496</v>
      </c>
      <c r="V67" s="8">
        <f t="shared" si="12"/>
        <v>1.0137027071463496</v>
      </c>
      <c r="X67" s="32">
        <f>MIN(O67,O67:$O$380)/O67-1</f>
        <v>-0.13244005641748946</v>
      </c>
      <c r="Y67" s="4">
        <f>MIN(N67,N67:$N$380)/N67-1</f>
        <v>0</v>
      </c>
      <c r="Z67" s="32">
        <f>MIN(S67,$S67:S$380)/S67-1</f>
        <v>0</v>
      </c>
    </row>
    <row r="68" spans="1:26" x14ac:dyDescent="0.45">
      <c r="A68" s="1" t="str">
        <f t="shared" si="5"/>
        <v>12-1996</v>
      </c>
      <c r="B68">
        <f t="shared" si="17"/>
        <v>60</v>
      </c>
      <c r="C68" s="1">
        <v>35430</v>
      </c>
      <c r="D68" s="2">
        <v>2013.7</v>
      </c>
      <c r="E68" s="4">
        <f t="shared" si="0"/>
        <v>3.6698614490738413E-2</v>
      </c>
      <c r="F68" s="20">
        <v>18.170661157024785</v>
      </c>
      <c r="G68" s="17">
        <f t="shared" si="13"/>
        <v>5.5033770722943652E-2</v>
      </c>
      <c r="H68" s="8">
        <f t="shared" si="14"/>
        <v>0.9253834288464311</v>
      </c>
      <c r="I68">
        <v>6.31</v>
      </c>
      <c r="J68" s="4">
        <v>5.2583333333333327E-3</v>
      </c>
      <c r="K68" s="4">
        <f t="shared" si="7"/>
        <v>0.9253834288464311</v>
      </c>
      <c r="L68" s="4">
        <f t="shared" si="8"/>
        <v>7.46165711535689E-2</v>
      </c>
      <c r="M68" s="7">
        <f t="shared" si="1"/>
        <v>3.4352648514668682E-2</v>
      </c>
      <c r="N68" s="2">
        <f t="shared" si="9"/>
        <v>163466.21498571499</v>
      </c>
      <c r="O68" s="2">
        <f t="shared" si="10"/>
        <v>164008.79622088277</v>
      </c>
      <c r="P68" s="5">
        <f t="shared" si="2"/>
        <v>0.9253834288464311</v>
      </c>
      <c r="Q68" s="5">
        <f t="shared" si="11"/>
        <v>7.46165711535689E-2</v>
      </c>
      <c r="R68" s="8">
        <f t="shared" si="3"/>
        <v>3.4352648514668682E-2</v>
      </c>
      <c r="S68" s="2">
        <f t="shared" si="15"/>
        <v>164185.296948762</v>
      </c>
      <c r="U68" s="5">
        <f t="shared" si="4"/>
        <v>1.0343526485146688</v>
      </c>
      <c r="V68" s="8">
        <f t="shared" si="12"/>
        <v>1.0343526485146688</v>
      </c>
      <c r="X68" s="32">
        <f>MIN(O68,O68:$O$380)/O68-1</f>
        <v>-0.14471867706212438</v>
      </c>
      <c r="Y68" s="4">
        <f>MIN(N68,N68:$N$380)/N68-1</f>
        <v>0</v>
      </c>
      <c r="Z68" s="32">
        <f>MIN(S68,$S68:S$380)/S68-1</f>
        <v>0</v>
      </c>
    </row>
    <row r="69" spans="1:26" x14ac:dyDescent="0.45">
      <c r="A69" s="1" t="str">
        <f t="shared" si="5"/>
        <v>1-1997</v>
      </c>
      <c r="B69">
        <f t="shared" si="17"/>
        <v>61</v>
      </c>
      <c r="C69" s="1">
        <v>35461</v>
      </c>
      <c r="D69" s="2">
        <v>2087.6</v>
      </c>
      <c r="E69" s="4">
        <f t="shared" si="0"/>
        <v>9.7240850737689843E-3</v>
      </c>
      <c r="F69" s="20">
        <v>18.204462809917352</v>
      </c>
      <c r="G69" s="17">
        <f t="shared" si="13"/>
        <v>5.4931585207514289E-2</v>
      </c>
      <c r="H69" s="8">
        <f t="shared" si="14"/>
        <v>0.9207101584793741</v>
      </c>
      <c r="I69">
        <v>6.12</v>
      </c>
      <c r="J69" s="4">
        <v>5.1000000000000004E-3</v>
      </c>
      <c r="K69" s="4">
        <f t="shared" si="7"/>
        <v>0.9207101584793741</v>
      </c>
      <c r="L69" s="4">
        <f t="shared" si="8"/>
        <v>7.9289841520625903E-2</v>
      </c>
      <c r="M69" s="7">
        <f t="shared" si="1"/>
        <v>9.3574421010919496E-3</v>
      </c>
      <c r="N69" s="2">
        <f t="shared" si="9"/>
        <v>169081.71241314255</v>
      </c>
      <c r="O69" s="2">
        <f t="shared" si="10"/>
        <v>170027.69180648302</v>
      </c>
      <c r="P69" s="5">
        <f t="shared" si="2"/>
        <v>0.9207101584793741</v>
      </c>
      <c r="Q69" s="5">
        <f t="shared" si="11"/>
        <v>7.9289841520625903E-2</v>
      </c>
      <c r="R69" s="8">
        <f t="shared" si="3"/>
        <v>9.3574421010919496E-3</v>
      </c>
      <c r="S69" s="2">
        <f t="shared" si="15"/>
        <v>169825.49674611934</v>
      </c>
      <c r="U69" s="5">
        <f t="shared" si="4"/>
        <v>1.009357442101092</v>
      </c>
      <c r="V69" s="8">
        <f t="shared" si="12"/>
        <v>1.009357442101092</v>
      </c>
      <c r="X69" s="32">
        <f>MIN(O69,O69:$O$380)/O69-1</f>
        <v>-0.17499520981030836</v>
      </c>
      <c r="Y69" s="4">
        <f>MIN(N69,N69:$N$380)/N69-1</f>
        <v>0</v>
      </c>
      <c r="Z69" s="32">
        <f>MIN(S69,$S69:S$380)/S69-1</f>
        <v>0</v>
      </c>
    </row>
    <row r="70" spans="1:26" x14ac:dyDescent="0.45">
      <c r="A70" s="1" t="str">
        <f t="shared" si="5"/>
        <v>2-1997</v>
      </c>
      <c r="B70">
        <f t="shared" si="17"/>
        <v>62</v>
      </c>
      <c r="C70" s="1">
        <v>35489</v>
      </c>
      <c r="D70" s="2">
        <v>2107.9</v>
      </c>
      <c r="E70" s="4">
        <f t="shared" si="0"/>
        <v>-3.8901276151621644E-3</v>
      </c>
      <c r="F70" s="20">
        <v>18.226115702479337</v>
      </c>
      <c r="G70" s="17">
        <f t="shared" si="13"/>
        <v>5.4866325679254188E-2</v>
      </c>
      <c r="H70" s="8">
        <f t="shared" si="14"/>
        <v>0.9177256315794059</v>
      </c>
      <c r="I70">
        <v>5.75</v>
      </c>
      <c r="J70" s="4">
        <v>4.7916666666666672E-3</v>
      </c>
      <c r="K70" s="4">
        <f t="shared" si="7"/>
        <v>0.9177256315794059</v>
      </c>
      <c r="L70" s="4">
        <f t="shared" si="8"/>
        <v>8.2274368420594102E-2</v>
      </c>
      <c r="M70" s="7">
        <f t="shared" si="1"/>
        <v>-3.1758384738671719E-3</v>
      </c>
      <c r="N70" s="2">
        <f t="shared" si="9"/>
        <v>170663.88474740201</v>
      </c>
      <c r="O70" s="2">
        <f t="shared" si="10"/>
        <v>171681.05554650584</v>
      </c>
      <c r="P70" s="5">
        <f t="shared" si="2"/>
        <v>0.9177256315794059</v>
      </c>
      <c r="Q70" s="5">
        <f t="shared" si="11"/>
        <v>8.2274368420594102E-2</v>
      </c>
      <c r="R70" s="8">
        <f t="shared" si="3"/>
        <v>-3.1758384738671719E-3</v>
      </c>
      <c r="S70" s="2">
        <f t="shared" si="15"/>
        <v>171414.62899921034</v>
      </c>
      <c r="U70" s="5">
        <f t="shared" si="4"/>
        <v>0.99682416152613285</v>
      </c>
      <c r="V70" s="8">
        <f t="shared" si="12"/>
        <v>0.99682416152613285</v>
      </c>
      <c r="X70" s="32">
        <f>MIN(O70,O70:$O$380)/O70-1</f>
        <v>-0.18294036719009432</v>
      </c>
      <c r="Y70" s="4">
        <f>MIN(N70,N70:$N$380)/N70-1</f>
        <v>-3.1758384738671541E-3</v>
      </c>
      <c r="Z70" s="32">
        <f>MIN(S70,$S70:S$380)/S70-1</f>
        <v>-3.1758384738671541E-3</v>
      </c>
    </row>
    <row r="71" spans="1:26" x14ac:dyDescent="0.45">
      <c r="A71" s="1" t="str">
        <f t="shared" si="5"/>
        <v>3-1997</v>
      </c>
      <c r="B71">
        <f t="shared" si="17"/>
        <v>63</v>
      </c>
      <c r="C71" s="1">
        <v>35516</v>
      </c>
      <c r="D71" s="2">
        <v>2099.6999999999998</v>
      </c>
      <c r="E71" s="4">
        <f t="shared" si="0"/>
        <v>1.6954803067104951E-2</v>
      </c>
      <c r="F71" s="20">
        <v>18.233801652892563</v>
      </c>
      <c r="G71" s="17">
        <f t="shared" si="13"/>
        <v>5.4843198310285592E-2</v>
      </c>
      <c r="H71" s="8">
        <f t="shared" si="14"/>
        <v>0.91666794304483423</v>
      </c>
      <c r="I71">
        <v>6.25</v>
      </c>
      <c r="J71" s="4">
        <v>5.2083333333333339E-3</v>
      </c>
      <c r="K71" s="4">
        <f t="shared" si="7"/>
        <v>0.91666794304483423</v>
      </c>
      <c r="L71" s="4">
        <f t="shared" si="8"/>
        <v>8.3332056955165767E-2</v>
      </c>
      <c r="M71" s="7">
        <f t="shared" si="1"/>
        <v>1.5975945582228163E-2</v>
      </c>
      <c r="N71" s="2">
        <f t="shared" si="9"/>
        <v>170121.88381612158</v>
      </c>
      <c r="O71" s="2">
        <f t="shared" si="10"/>
        <v>171013.19433132419</v>
      </c>
      <c r="P71" s="5">
        <f t="shared" si="2"/>
        <v>0.91666794304483423</v>
      </c>
      <c r="Q71" s="5">
        <f t="shared" si="11"/>
        <v>8.3332056955165767E-2</v>
      </c>
      <c r="R71" s="8">
        <f t="shared" si="3"/>
        <v>1.5975945582228163E-2</v>
      </c>
      <c r="S71" s="2">
        <f t="shared" si="15"/>
        <v>170870.24382545098</v>
      </c>
      <c r="U71" s="5">
        <f t="shared" si="4"/>
        <v>1.0159759455822281</v>
      </c>
      <c r="V71" s="8">
        <f t="shared" si="12"/>
        <v>1.0159759455822281</v>
      </c>
      <c r="X71" s="32">
        <f>MIN(O71,O71:$O$380)/O71-1</f>
        <v>-0.17974948802209822</v>
      </c>
      <c r="Y71" s="4">
        <f>MIN(N71,N71:$N$380)/N71-1</f>
        <v>0</v>
      </c>
      <c r="Z71" s="32">
        <f>MIN(S71,$S71:S$380)/S71-1</f>
        <v>0</v>
      </c>
    </row>
    <row r="72" spans="1:26" x14ac:dyDescent="0.45">
      <c r="A72" s="1" t="str">
        <f t="shared" si="5"/>
        <v>4-1997</v>
      </c>
      <c r="B72">
        <f t="shared" si="17"/>
        <v>64</v>
      </c>
      <c r="C72" s="1">
        <v>35550</v>
      </c>
      <c r="D72" s="2">
        <v>2135.3000000000002</v>
      </c>
      <c r="E72" s="4">
        <f t="shared" si="0"/>
        <v>3.0721678452676482E-2</v>
      </c>
      <c r="F72" s="20">
        <v>18.244297520661156</v>
      </c>
      <c r="G72" s="17">
        <f t="shared" si="13"/>
        <v>5.4811647248545911E-2</v>
      </c>
      <c r="H72" s="8">
        <f t="shared" si="14"/>
        <v>0.9152250121044001</v>
      </c>
      <c r="I72">
        <v>6.18</v>
      </c>
      <c r="J72" s="4">
        <v>5.1500000000000001E-3</v>
      </c>
      <c r="K72" s="4">
        <f t="shared" si="7"/>
        <v>0.9152250121044001</v>
      </c>
      <c r="L72" s="4">
        <f t="shared" si="8"/>
        <v>8.4774987895599896E-2</v>
      </c>
      <c r="M72" s="7">
        <f t="shared" si="1"/>
        <v>2.8553839721380661E-2</v>
      </c>
      <c r="N72" s="2">
        <f t="shared" si="9"/>
        <v>172839.74177431408</v>
      </c>
      <c r="O72" s="2">
        <f t="shared" si="10"/>
        <v>173912.68936308834</v>
      </c>
      <c r="P72" s="5">
        <f t="shared" si="2"/>
        <v>0.9152250121044001</v>
      </c>
      <c r="Q72" s="5">
        <f t="shared" si="11"/>
        <v>8.4774987895599896E-2</v>
      </c>
      <c r="R72" s="8">
        <f t="shared" si="3"/>
        <v>2.8553839721380661E-2</v>
      </c>
      <c r="S72" s="2">
        <f t="shared" si="15"/>
        <v>173600.05754242843</v>
      </c>
      <c r="U72" s="5">
        <f t="shared" si="4"/>
        <v>1.0285538397213807</v>
      </c>
      <c r="V72" s="8">
        <f t="shared" si="12"/>
        <v>1.0285538397213807</v>
      </c>
      <c r="X72" s="32">
        <f>MIN(O72,O72:$O$380)/O72-1</f>
        <v>-0.19342481150189661</v>
      </c>
      <c r="Y72" s="4">
        <f>MIN(N72,N72:$N$380)/N72-1</f>
        <v>0</v>
      </c>
      <c r="Z72" s="32">
        <f>MIN(S72,$S72:S$380)/S72-1</f>
        <v>0</v>
      </c>
    </row>
    <row r="73" spans="1:26" x14ac:dyDescent="0.45">
      <c r="A73" s="1" t="str">
        <f t="shared" si="5"/>
        <v>5-1997</v>
      </c>
      <c r="B73">
        <f t="shared" si="17"/>
        <v>65</v>
      </c>
      <c r="C73" s="1">
        <v>35580</v>
      </c>
      <c r="D73" s="2">
        <v>2200.9</v>
      </c>
      <c r="E73" s="4">
        <f t="shared" ref="E73:E136" si="18">D74/D73-1</f>
        <v>-7.4514971148167408E-3</v>
      </c>
      <c r="F73" s="20">
        <v>18.262231404958676</v>
      </c>
      <c r="G73" s="17">
        <f t="shared" si="13"/>
        <v>5.475782109126455E-2</v>
      </c>
      <c r="H73" s="8">
        <f t="shared" si="14"/>
        <v>0.91276336981842054</v>
      </c>
      <c r="I73">
        <v>6.35</v>
      </c>
      <c r="J73" s="4">
        <v>5.2916666666666667E-3</v>
      </c>
      <c r="K73" s="4">
        <f t="shared" si="7"/>
        <v>0.91276336981842054</v>
      </c>
      <c r="L73" s="4">
        <f t="shared" si="8"/>
        <v>8.7236630181579455E-2</v>
      </c>
      <c r="M73" s="7">
        <f t="shared" ref="M73:M136" si="19">K73*E73+L73*J73</f>
        <v>-6.3398264486681753E-3</v>
      </c>
      <c r="N73" s="2">
        <f t="shared" si="9"/>
        <v>177774.98005842269</v>
      </c>
      <c r="O73" s="2">
        <f t="shared" si="10"/>
        <v>179255.57908454136</v>
      </c>
      <c r="P73" s="5">
        <f t="shared" ref="P73:P136" si="20">IF(H73&lt;50%,50%,MIN(H73,150%))</f>
        <v>0.91276336981842054</v>
      </c>
      <c r="Q73" s="5">
        <f t="shared" si="11"/>
        <v>8.7236630181579455E-2</v>
      </c>
      <c r="R73" s="8">
        <f t="shared" ref="R73:R136" si="21">P73*E73+Q73*J73</f>
        <v>-6.3398264486681753E-3</v>
      </c>
      <c r="S73" s="2">
        <f t="shared" si="15"/>
        <v>178557.00576111741</v>
      </c>
      <c r="U73" s="5">
        <f t="shared" ref="U73:U136" si="22">M73+1</f>
        <v>0.99366017355133185</v>
      </c>
      <c r="V73" s="8">
        <f t="shared" si="12"/>
        <v>0.99366017355133185</v>
      </c>
      <c r="X73" s="32">
        <f>MIN(O73,O73:$O$380)/O73-1</f>
        <v>-0.21746558226180202</v>
      </c>
      <c r="Y73" s="4">
        <f>MIN(N73,N73:$N$380)/N73-1</f>
        <v>-6.339826448668151E-3</v>
      </c>
      <c r="Z73" s="32">
        <f>MIN(S73,$S73:S$380)/S73-1</f>
        <v>-6.33982644866804E-3</v>
      </c>
    </row>
    <row r="74" spans="1:26" x14ac:dyDescent="0.45">
      <c r="A74" s="1" t="str">
        <f t="shared" ref="A74:A137" si="23">MONTH(C74)&amp;"-"&amp;YEAR(C74)</f>
        <v>6-1997</v>
      </c>
      <c r="B74">
        <f t="shared" si="17"/>
        <v>66</v>
      </c>
      <c r="C74" s="1">
        <v>35611</v>
      </c>
      <c r="D74" s="2">
        <v>2184.5</v>
      </c>
      <c r="E74" s="4">
        <f t="shared" si="18"/>
        <v>5.0675211718928637E-2</v>
      </c>
      <c r="F74" s="20">
        <v>18.266198347107437</v>
      </c>
      <c r="G74" s="17">
        <f t="shared" si="13"/>
        <v>5.4745929119857394E-2</v>
      </c>
      <c r="H74" s="8">
        <f t="shared" si="14"/>
        <v>0.91221951194042827</v>
      </c>
      <c r="I74">
        <v>6.5430000000000001</v>
      </c>
      <c r="J74" s="4">
        <v>5.4524999999999999E-3</v>
      </c>
      <c r="K74" s="4">
        <f t="shared" ref="K74:K137" si="24">IF(H74&gt;=100%,100%,H74)</f>
        <v>0.91221951194042827</v>
      </c>
      <c r="L74" s="4">
        <f t="shared" ref="L74:L137" si="25">1-K74</f>
        <v>8.7780488059571726E-2</v>
      </c>
      <c r="M74" s="7">
        <f t="shared" si="19"/>
        <v>4.6705540012863762E-2</v>
      </c>
      <c r="N74" s="2">
        <f t="shared" ref="N74:N137" si="26">N73*(1+M73)</f>
        <v>176647.91753793685</v>
      </c>
      <c r="O74" s="2">
        <f t="shared" ref="O74:O137" si="27">O73*(1+E73)</f>
        <v>177919.85665417809</v>
      </c>
      <c r="P74" s="5">
        <f t="shared" si="20"/>
        <v>0.91221951194042827</v>
      </c>
      <c r="Q74" s="5">
        <f t="shared" ref="Q74:Q137" si="28">1-P74</f>
        <v>8.7780488059571726E-2</v>
      </c>
      <c r="R74" s="8">
        <f t="shared" si="21"/>
        <v>4.6705540012863762E-2</v>
      </c>
      <c r="S74" s="2">
        <f t="shared" si="15"/>
        <v>177424.9853333981</v>
      </c>
      <c r="U74" s="5">
        <f t="shared" si="22"/>
        <v>1.0467055400128638</v>
      </c>
      <c r="V74" s="8">
        <f t="shared" ref="V74:V137" si="29">R74+1</f>
        <v>1.0467055400128638</v>
      </c>
      <c r="X74" s="32">
        <f>MIN(O74,O74:$O$380)/O74-1</f>
        <v>-0.21159075303273056</v>
      </c>
      <c r="Y74" s="4">
        <f>MIN(N74,N74:$N$380)/N74-1</f>
        <v>0</v>
      </c>
      <c r="Z74" s="32">
        <f>MIN(S74,$S74:S$380)/S74-1</f>
        <v>0</v>
      </c>
    </row>
    <row r="75" spans="1:26" x14ac:dyDescent="0.45">
      <c r="A75" s="1" t="str">
        <f t="shared" si="23"/>
        <v>7-1997</v>
      </c>
      <c r="B75">
        <f t="shared" si="17"/>
        <v>67</v>
      </c>
      <c r="C75" s="1">
        <v>35642</v>
      </c>
      <c r="D75" s="2">
        <v>2295.1999999999998</v>
      </c>
      <c r="E75" s="4">
        <f t="shared" si="18"/>
        <v>-8.0602997560125234E-3</v>
      </c>
      <c r="F75" s="20">
        <v>18.272727272727277</v>
      </c>
      <c r="G75" s="17">
        <f t="shared" ref="G75:G138" si="30">1/F75</f>
        <v>5.4726368159203967E-2</v>
      </c>
      <c r="H75" s="8">
        <f t="shared" ref="H75:H138" si="31">1+(G75-$G$1)/($G$3-$G$2)</f>
        <v>0.91132492666198917</v>
      </c>
      <c r="I75">
        <v>6.7930000000000001</v>
      </c>
      <c r="J75" s="4">
        <v>5.6608333333333337E-3</v>
      </c>
      <c r="K75" s="4">
        <f t="shared" si="24"/>
        <v>0.91132492666198917</v>
      </c>
      <c r="L75" s="4">
        <f t="shared" si="25"/>
        <v>8.8675073338010835E-2</v>
      </c>
      <c r="M75" s="7">
        <f t="shared" si="19"/>
        <v>-6.8435772730341717E-3</v>
      </c>
      <c r="N75" s="2">
        <f t="shared" si="26"/>
        <v>184898.35391869402</v>
      </c>
      <c r="O75" s="2">
        <f t="shared" si="27"/>
        <v>186935.98305913</v>
      </c>
      <c r="P75" s="5">
        <f t="shared" si="20"/>
        <v>0.91132492666198917</v>
      </c>
      <c r="Q75" s="5">
        <f t="shared" si="28"/>
        <v>8.8675073338010835E-2</v>
      </c>
      <c r="R75" s="8">
        <f t="shared" si="21"/>
        <v>-6.8435772730341717E-3</v>
      </c>
      <c r="S75" s="2">
        <f t="shared" si="15"/>
        <v>185711.71508516889</v>
      </c>
      <c r="U75" s="5">
        <f t="shared" si="22"/>
        <v>0.9931564227269658</v>
      </c>
      <c r="V75" s="8">
        <f t="shared" si="29"/>
        <v>0.9931564227269658</v>
      </c>
      <c r="X75" s="32">
        <f>MIN(O75,O75:$O$380)/O75-1</f>
        <v>-0.24961659114674084</v>
      </c>
      <c r="Y75" s="4">
        <f>MIN(N75,N75:$N$380)/N75-1</f>
        <v>-6.8435772730341959E-3</v>
      </c>
      <c r="Z75" s="32">
        <f>MIN(S75,$S75:S$380)/S75-1</f>
        <v>-6.8435772730341959E-3</v>
      </c>
    </row>
    <row r="76" spans="1:26" x14ac:dyDescent="0.45">
      <c r="A76" s="1" t="str">
        <f t="shared" si="23"/>
        <v>8-1997</v>
      </c>
      <c r="B76">
        <f t="shared" si="17"/>
        <v>68</v>
      </c>
      <c r="C76" s="1">
        <v>35671</v>
      </c>
      <c r="D76" s="2">
        <v>2276.6999999999998</v>
      </c>
      <c r="E76" s="4">
        <f t="shared" si="18"/>
        <v>7.8315105196117285E-2</v>
      </c>
      <c r="F76" s="20">
        <v>18.268595041322317</v>
      </c>
      <c r="G76" s="17">
        <f t="shared" si="30"/>
        <v>5.4738746889843919E-2</v>
      </c>
      <c r="H76" s="8">
        <f t="shared" si="31"/>
        <v>0.9118910455961492</v>
      </c>
      <c r="I76">
        <v>7.0129999999999999</v>
      </c>
      <c r="J76" s="4">
        <v>5.8441666666666668E-3</v>
      </c>
      <c r="K76" s="4">
        <f t="shared" si="24"/>
        <v>0.9118910455961492</v>
      </c>
      <c r="L76" s="4">
        <f t="shared" si="25"/>
        <v>8.8108954403850803E-2</v>
      </c>
      <c r="M76" s="7">
        <f t="shared" si="19"/>
        <v>7.1929766577621651E-2</v>
      </c>
      <c r="N76" s="2">
        <f t="shared" si="26"/>
        <v>183632.98774599461</v>
      </c>
      <c r="O76" s="2">
        <f t="shared" si="27"/>
        <v>185429.22300048854</v>
      </c>
      <c r="P76" s="5">
        <f t="shared" si="20"/>
        <v>0.9118910455961492</v>
      </c>
      <c r="Q76" s="5">
        <f t="shared" si="28"/>
        <v>8.8108954403850803E-2</v>
      </c>
      <c r="R76" s="8">
        <f t="shared" si="21"/>
        <v>7.1929766577621651E-2</v>
      </c>
      <c r="S76" s="2">
        <f t="shared" ref="S76:S139" si="32">S75*(1+R75)</f>
        <v>184440.78261247583</v>
      </c>
      <c r="U76" s="5">
        <f t="shared" si="22"/>
        <v>1.0719297665776217</v>
      </c>
      <c r="V76" s="8">
        <f t="shared" si="29"/>
        <v>1.0719297665776217</v>
      </c>
      <c r="X76" s="32">
        <f>MIN(O76,O76:$O$380)/O76-1</f>
        <v>-0.24351912856327118</v>
      </c>
      <c r="Y76" s="4">
        <f>MIN(N76,N76:$N$380)/N76-1</f>
        <v>0</v>
      </c>
      <c r="Z76" s="32">
        <f>MIN(S76,$S76:S$380)/S76-1</f>
        <v>0</v>
      </c>
    </row>
    <row r="77" spans="1:26" x14ac:dyDescent="0.45">
      <c r="A77" s="1" t="str">
        <f t="shared" si="23"/>
        <v>9-1997</v>
      </c>
      <c r="B77">
        <f t="shared" si="17"/>
        <v>69</v>
      </c>
      <c r="C77" s="1">
        <v>35703</v>
      </c>
      <c r="D77" s="2">
        <v>2455</v>
      </c>
      <c r="E77" s="4">
        <f t="shared" si="18"/>
        <v>-6.5633401221996013E-2</v>
      </c>
      <c r="F77" s="20">
        <v>18.289421487603306</v>
      </c>
      <c r="G77" s="17">
        <f t="shared" si="30"/>
        <v>5.4676415034658518E-2</v>
      </c>
      <c r="H77" s="8">
        <f t="shared" si="31"/>
        <v>0.90904041054735907</v>
      </c>
      <c r="I77">
        <v>7.0170000000000003</v>
      </c>
      <c r="J77" s="4">
        <v>5.8475000000000003E-3</v>
      </c>
      <c r="K77" s="4">
        <f t="shared" si="24"/>
        <v>0.90904041054735907</v>
      </c>
      <c r="L77" s="4">
        <f t="shared" si="25"/>
        <v>9.0959589452640932E-2</v>
      </c>
      <c r="M77" s="7">
        <f t="shared" si="19"/>
        <v>-5.9131527793138475E-2</v>
      </c>
      <c r="N77" s="2">
        <f t="shared" si="26"/>
        <v>196841.66569051528</v>
      </c>
      <c r="O77" s="2">
        <f t="shared" si="27"/>
        <v>199951.13210620609</v>
      </c>
      <c r="P77" s="5">
        <f t="shared" si="20"/>
        <v>0.90904041054735907</v>
      </c>
      <c r="Q77" s="5">
        <f t="shared" si="28"/>
        <v>9.0959589452640932E-2</v>
      </c>
      <c r="R77" s="8">
        <f t="shared" si="21"/>
        <v>-5.9131527793138475E-2</v>
      </c>
      <c r="S77" s="2">
        <f t="shared" si="32"/>
        <v>197707.5650531851</v>
      </c>
      <c r="U77" s="5">
        <f t="shared" si="22"/>
        <v>0.94086847220686154</v>
      </c>
      <c r="V77" s="8">
        <f t="shared" si="29"/>
        <v>0.94086847220686154</v>
      </c>
      <c r="X77" s="32">
        <f>MIN(O77,O77:$O$380)/O77-1</f>
        <v>-0.29846028513238276</v>
      </c>
      <c r="Y77" s="4">
        <f>MIN(N77,N77:$N$380)/N77-1</f>
        <v>-6.0582695936004405E-2</v>
      </c>
      <c r="Z77" s="32">
        <f>MIN(S77,$S77:S$380)/S77-1</f>
        <v>-6.0582695936004294E-2</v>
      </c>
    </row>
    <row r="78" spans="1:26" x14ac:dyDescent="0.45">
      <c r="A78" s="1" t="str">
        <f t="shared" si="23"/>
        <v>10-1997</v>
      </c>
      <c r="B78">
        <f t="shared" si="17"/>
        <v>70</v>
      </c>
      <c r="C78" s="1">
        <v>35734</v>
      </c>
      <c r="D78" s="2">
        <v>2293.87</v>
      </c>
      <c r="E78" s="4">
        <f t="shared" si="18"/>
        <v>-2.279989711709951E-3</v>
      </c>
      <c r="F78" s="20">
        <v>18.286033057851242</v>
      </c>
      <c r="G78" s="17">
        <f t="shared" si="30"/>
        <v>5.4686546657567302E-2</v>
      </c>
      <c r="H78" s="8">
        <f t="shared" si="31"/>
        <v>0.90950376205966366</v>
      </c>
      <c r="I78">
        <v>7.0449999999999999</v>
      </c>
      <c r="J78" s="4">
        <v>5.8708333333333329E-3</v>
      </c>
      <c r="K78" s="4">
        <f t="shared" si="24"/>
        <v>0.90950376205966366</v>
      </c>
      <c r="L78" s="4">
        <f t="shared" si="25"/>
        <v>9.0496237940336344E-2</v>
      </c>
      <c r="M78" s="7">
        <f t="shared" si="19"/>
        <v>-1.5423708900161373E-3</v>
      </c>
      <c r="N78" s="2">
        <f t="shared" si="26"/>
        <v>185202.11726488889</v>
      </c>
      <c r="O78" s="2">
        <f t="shared" si="27"/>
        <v>186827.65922788714</v>
      </c>
      <c r="P78" s="5">
        <f t="shared" si="20"/>
        <v>0.90950376205966366</v>
      </c>
      <c r="Q78" s="5">
        <f t="shared" si="28"/>
        <v>9.0496237940336344E-2</v>
      </c>
      <c r="R78" s="8">
        <f t="shared" si="21"/>
        <v>-1.5423708900161373E-3</v>
      </c>
      <c r="S78" s="2">
        <f t="shared" si="32"/>
        <v>186016.81467532896</v>
      </c>
      <c r="U78" s="5">
        <f t="shared" si="22"/>
        <v>0.99845762910998381</v>
      </c>
      <c r="V78" s="8">
        <f t="shared" si="29"/>
        <v>0.99845762910998381</v>
      </c>
      <c r="X78" s="32">
        <f>MIN(O78,O78:$O$380)/O78-1</f>
        <v>-0.24918151420961066</v>
      </c>
      <c r="Y78" s="4">
        <f>MIN(N78,N78:$N$380)/N78-1</f>
        <v>-1.542370890016187E-3</v>
      </c>
      <c r="Z78" s="32">
        <f>MIN(S78,$S78:S$380)/S78-1</f>
        <v>-1.542370890016187E-3</v>
      </c>
    </row>
    <row r="79" spans="1:26" x14ac:dyDescent="0.45">
      <c r="A79" s="1" t="str">
        <f t="shared" si="23"/>
        <v>11-1997</v>
      </c>
      <c r="B79">
        <f t="shared" si="17"/>
        <v>71</v>
      </c>
      <c r="C79" s="1">
        <v>35762</v>
      </c>
      <c r="D79" s="2">
        <v>2288.64</v>
      </c>
      <c r="E79" s="4">
        <f t="shared" si="18"/>
        <v>5.3464065995525889E-2</v>
      </c>
      <c r="F79" s="20">
        <v>18.333223140495868</v>
      </c>
      <c r="G79" s="17">
        <f t="shared" si="30"/>
        <v>5.4545782393883663E-2</v>
      </c>
      <c r="H79" s="8">
        <f t="shared" si="31"/>
        <v>0.90306616217626245</v>
      </c>
      <c r="I79">
        <v>7.351</v>
      </c>
      <c r="J79" s="4">
        <v>6.1258333333333338E-3</v>
      </c>
      <c r="K79" s="4">
        <f t="shared" si="24"/>
        <v>0.90306616217626245</v>
      </c>
      <c r="L79" s="4">
        <f t="shared" si="25"/>
        <v>9.6933837823737545E-2</v>
      </c>
      <c r="M79" s="7">
        <f t="shared" si="19"/>
        <v>4.8875389427786561E-2</v>
      </c>
      <c r="N79" s="2">
        <f t="shared" si="26"/>
        <v>184916.46691045017</v>
      </c>
      <c r="O79" s="2">
        <f t="shared" si="27"/>
        <v>186401.6940869847</v>
      </c>
      <c r="P79" s="5">
        <f t="shared" si="20"/>
        <v>0.90306616217626245</v>
      </c>
      <c r="Q79" s="5">
        <f t="shared" si="28"/>
        <v>9.6933837823737545E-2</v>
      </c>
      <c r="R79" s="8">
        <f t="shared" si="21"/>
        <v>4.8875389427786561E-2</v>
      </c>
      <c r="S79" s="2">
        <f t="shared" si="32"/>
        <v>185729.90775532019</v>
      </c>
      <c r="U79" s="5">
        <f t="shared" si="22"/>
        <v>1.0488753894277865</v>
      </c>
      <c r="V79" s="8">
        <f t="shared" si="29"/>
        <v>1.0488753894277865</v>
      </c>
      <c r="X79" s="32">
        <f>MIN(O79,O79:$O$380)/O79-1</f>
        <v>-0.24746574384787456</v>
      </c>
      <c r="Y79" s="4">
        <f>MIN(N79,N79:$N$380)/N79-1</f>
        <v>0</v>
      </c>
      <c r="Z79" s="32">
        <f>MIN(S79,$S79:S$380)/S79-1</f>
        <v>0</v>
      </c>
    </row>
    <row r="80" spans="1:26" x14ac:dyDescent="0.45">
      <c r="A80" s="1" t="str">
        <f t="shared" si="23"/>
        <v>12-1997</v>
      </c>
      <c r="B80">
        <f t="shared" si="17"/>
        <v>72</v>
      </c>
      <c r="C80" s="1">
        <v>35795</v>
      </c>
      <c r="D80" s="2">
        <v>2411</v>
      </c>
      <c r="E80" s="4">
        <f t="shared" si="18"/>
        <v>5.2127747822480197E-2</v>
      </c>
      <c r="F80" s="20">
        <v>18.397024793388432</v>
      </c>
      <c r="G80" s="17">
        <f t="shared" si="30"/>
        <v>5.435661533485471E-2</v>
      </c>
      <c r="H80" s="8">
        <f t="shared" si="31"/>
        <v>0.89441494768985685</v>
      </c>
      <c r="I80">
        <v>7.2619999999999996</v>
      </c>
      <c r="J80" s="4">
        <v>6.0516666666666661E-3</v>
      </c>
      <c r="K80" s="4">
        <f t="shared" si="24"/>
        <v>0.89441494768985685</v>
      </c>
      <c r="L80" s="4">
        <f t="shared" si="25"/>
        <v>0.10558505231014315</v>
      </c>
      <c r="M80" s="7">
        <f t="shared" si="19"/>
        <v>4.7262802383397223E-2</v>
      </c>
      <c r="N80" s="2">
        <f t="shared" si="26"/>
        <v>193954.33124230881</v>
      </c>
      <c r="O80" s="2">
        <f t="shared" si="27"/>
        <v>196367.48656132907</v>
      </c>
      <c r="P80" s="5">
        <f t="shared" si="20"/>
        <v>0.89441494768985685</v>
      </c>
      <c r="Q80" s="5">
        <f t="shared" si="28"/>
        <v>0.10558505231014315</v>
      </c>
      <c r="R80" s="8">
        <f t="shared" si="21"/>
        <v>4.7262802383397223E-2</v>
      </c>
      <c r="S80" s="2">
        <f t="shared" si="32"/>
        <v>194807.52932524832</v>
      </c>
      <c r="U80" s="5">
        <f t="shared" si="22"/>
        <v>1.0472628023833972</v>
      </c>
      <c r="V80" s="8">
        <f t="shared" si="29"/>
        <v>1.0472628023833972</v>
      </c>
      <c r="X80" s="32">
        <f>MIN(O80,O80:$O$380)/O80-1</f>
        <v>-0.28565740356698455</v>
      </c>
      <c r="Y80" s="4">
        <f>MIN(N80,N80:$N$380)/N80-1</f>
        <v>-3.6122068260611151E-3</v>
      </c>
      <c r="Z80" s="32">
        <f>MIN(S80,$S80:S$380)/S80-1</f>
        <v>-3.6122068260611151E-3</v>
      </c>
    </row>
    <row r="81" spans="1:26" x14ac:dyDescent="0.45">
      <c r="A81" s="1" t="str">
        <f t="shared" si="23"/>
        <v>1-1998</v>
      </c>
      <c r="B81">
        <f t="shared" si="17"/>
        <v>73</v>
      </c>
      <c r="C81" s="1">
        <v>35825</v>
      </c>
      <c r="D81" s="2">
        <v>2536.6799999999998</v>
      </c>
      <c r="E81" s="4">
        <f t="shared" si="18"/>
        <v>5.7839380607723534E-2</v>
      </c>
      <c r="F81" s="20">
        <v>18.458512396694214</v>
      </c>
      <c r="G81" s="17">
        <f t="shared" si="30"/>
        <v>5.4175546680516502E-2</v>
      </c>
      <c r="H81" s="8">
        <f t="shared" si="31"/>
        <v>0.88613409914526464</v>
      </c>
      <c r="I81">
        <v>7.2880000000000003</v>
      </c>
      <c r="J81" s="4">
        <v>6.0733333333333342E-3</v>
      </c>
      <c r="K81" s="4">
        <f t="shared" si="24"/>
        <v>0.88613409914526464</v>
      </c>
      <c r="L81" s="4">
        <f t="shared" si="25"/>
        <v>0.11386590085473536</v>
      </c>
      <c r="M81" s="7">
        <f t="shared" si="19"/>
        <v>5.194499300113628E-2</v>
      </c>
      <c r="N81" s="2">
        <f t="shared" si="26"/>
        <v>203121.15647121801</v>
      </c>
      <c r="O81" s="2">
        <f t="shared" si="27"/>
        <v>206603.68138133231</v>
      </c>
      <c r="P81" s="5">
        <f t="shared" si="20"/>
        <v>0.88613409914526464</v>
      </c>
      <c r="Q81" s="5">
        <f t="shared" si="28"/>
        <v>0.11386590085473536</v>
      </c>
      <c r="R81" s="8">
        <f t="shared" si="21"/>
        <v>5.194499300113628E-2</v>
      </c>
      <c r="S81" s="2">
        <f t="shared" si="32"/>
        <v>204014.67908654539</v>
      </c>
      <c r="U81" s="5">
        <f t="shared" si="22"/>
        <v>1.0519449930011362</v>
      </c>
      <c r="V81" s="8">
        <f t="shared" si="29"/>
        <v>1.0519449930011362</v>
      </c>
      <c r="X81" s="32">
        <f>MIN(O81,O81:$O$380)/O81-1</f>
        <v>-0.32104956084330682</v>
      </c>
      <c r="Y81" s="4">
        <f>MIN(N81,N81:$N$380)/N81-1</f>
        <v>-4.8579028199679408E-2</v>
      </c>
      <c r="Z81" s="32">
        <f>MIN(S81,$S81:S$380)/S81-1</f>
        <v>-4.8579028199679408E-2</v>
      </c>
    </row>
    <row r="82" spans="1:26" x14ac:dyDescent="0.45">
      <c r="A82" s="1" t="str">
        <f t="shared" si="23"/>
        <v>2-1998</v>
      </c>
      <c r="B82">
        <f t="shared" si="17"/>
        <v>74</v>
      </c>
      <c r="C82" s="1">
        <v>35853</v>
      </c>
      <c r="D82" s="2">
        <v>2683.4</v>
      </c>
      <c r="E82" s="4">
        <f t="shared" si="18"/>
        <v>3.6617723783259892E-2</v>
      </c>
      <c r="F82" s="20">
        <v>18.535619834710747</v>
      </c>
      <c r="G82" s="17">
        <f t="shared" si="30"/>
        <v>5.3950178570632369E-2</v>
      </c>
      <c r="H82" s="8">
        <f t="shared" si="31"/>
        <v>0.87582729484745581</v>
      </c>
      <c r="I82">
        <v>7.2880000000000003</v>
      </c>
      <c r="J82" s="4">
        <v>6.0733333333333342E-3</v>
      </c>
      <c r="K82" s="4">
        <f t="shared" si="24"/>
        <v>0.87582729484745581</v>
      </c>
      <c r="L82" s="4">
        <f t="shared" si="25"/>
        <v>0.12417270515254419</v>
      </c>
      <c r="M82" s="7">
        <f t="shared" si="19"/>
        <v>3.2824944193856974E-2</v>
      </c>
      <c r="N82" s="2">
        <f t="shared" si="26"/>
        <v>213672.28352249812</v>
      </c>
      <c r="O82" s="2">
        <f t="shared" si="27"/>
        <v>218553.51034370402</v>
      </c>
      <c r="P82" s="5">
        <f t="shared" si="20"/>
        <v>0.87582729484745581</v>
      </c>
      <c r="Q82" s="5">
        <f t="shared" si="28"/>
        <v>0.12417270515254419</v>
      </c>
      <c r="R82" s="8">
        <f t="shared" si="21"/>
        <v>3.2824944193856974E-2</v>
      </c>
      <c r="S82" s="2">
        <f t="shared" si="32"/>
        <v>214612.22016382506</v>
      </c>
      <c r="U82" s="5">
        <f t="shared" si="22"/>
        <v>1.0328249441938571</v>
      </c>
      <c r="V82" s="8">
        <f t="shared" si="29"/>
        <v>1.0328249441938571</v>
      </c>
      <c r="X82" s="32">
        <f>MIN(O82,O82:$O$380)/O82-1</f>
        <v>-0.35817246776477596</v>
      </c>
      <c r="Y82" s="4">
        <f>MIN(N82,N82:$N$380)/N82-1</f>
        <v>-9.5560149883908485E-2</v>
      </c>
      <c r="Z82" s="32">
        <f>MIN(S82,$S82:S$380)/S82-1</f>
        <v>-9.5560149883908485E-2</v>
      </c>
    </row>
    <row r="83" spans="1:26" x14ac:dyDescent="0.45">
      <c r="A83" s="1" t="str">
        <f t="shared" si="23"/>
        <v>3-1998</v>
      </c>
      <c r="B83">
        <f t="shared" si="17"/>
        <v>75</v>
      </c>
      <c r="C83" s="1">
        <v>35885</v>
      </c>
      <c r="D83" s="2">
        <v>2781.66</v>
      </c>
      <c r="E83" s="4">
        <f t="shared" si="18"/>
        <v>2.6351171602567725E-3</v>
      </c>
      <c r="F83" s="20">
        <v>18.621735537190087</v>
      </c>
      <c r="G83" s="17">
        <f t="shared" si="30"/>
        <v>5.370068745756091E-2</v>
      </c>
      <c r="H83" s="8">
        <f t="shared" si="31"/>
        <v>0.86441726847863154</v>
      </c>
      <c r="I83">
        <v>7.3220000000000001</v>
      </c>
      <c r="J83" s="4">
        <v>6.1016666666666667E-3</v>
      </c>
      <c r="K83" s="4">
        <f t="shared" si="24"/>
        <v>0.86441726847863154</v>
      </c>
      <c r="L83" s="4">
        <f t="shared" si="25"/>
        <v>0.13558273152136846</v>
      </c>
      <c r="M83" s="7">
        <f t="shared" si="19"/>
        <v>3.1051214112898773E-3</v>
      </c>
      <c r="N83" s="2">
        <f t="shared" si="26"/>
        <v>220686.06430489814</v>
      </c>
      <c r="O83" s="2">
        <f t="shared" si="27"/>
        <v>226556.44241733162</v>
      </c>
      <c r="P83" s="5">
        <f t="shared" si="20"/>
        <v>0.86441726847863154</v>
      </c>
      <c r="Q83" s="5">
        <f t="shared" si="28"/>
        <v>0.13558273152136846</v>
      </c>
      <c r="R83" s="8">
        <f t="shared" si="21"/>
        <v>3.1051214112898773E-3</v>
      </c>
      <c r="S83" s="2">
        <f t="shared" si="32"/>
        <v>221656.85431402238</v>
      </c>
      <c r="U83" s="5">
        <f t="shared" si="22"/>
        <v>1.0031051214112898</v>
      </c>
      <c r="V83" s="8">
        <f t="shared" si="29"/>
        <v>1.0031051214112898</v>
      </c>
      <c r="X83" s="32">
        <f>MIN(O83,O83:$O$380)/O83-1</f>
        <v>-0.3808445316825203</v>
      </c>
      <c r="Y83" s="4">
        <f>MIN(N83,N83:$N$380)/N83-1</f>
        <v>-0.12430479608330236</v>
      </c>
      <c r="Z83" s="32">
        <f>MIN(S83,$S83:S$380)/S83-1</f>
        <v>-0.12430479608330236</v>
      </c>
    </row>
    <row r="84" spans="1:26" x14ac:dyDescent="0.45">
      <c r="A84" s="1" t="str">
        <f t="shared" si="23"/>
        <v>4-1998</v>
      </c>
      <c r="B84">
        <f t="shared" si="17"/>
        <v>76</v>
      </c>
      <c r="C84" s="1">
        <v>35915</v>
      </c>
      <c r="D84" s="2">
        <v>2788.99</v>
      </c>
      <c r="E84" s="4">
        <f t="shared" si="18"/>
        <v>4.7293106106511829E-3</v>
      </c>
      <c r="F84" s="20">
        <v>18.712809917355372</v>
      </c>
      <c r="G84" s="17">
        <f t="shared" si="30"/>
        <v>5.3439328696036216E-2</v>
      </c>
      <c r="H84" s="8">
        <f t="shared" si="31"/>
        <v>0.8524644965982725</v>
      </c>
      <c r="I84">
        <v>7.2930000000000001</v>
      </c>
      <c r="J84" s="4">
        <v>6.0775000000000004E-3</v>
      </c>
      <c r="K84" s="4">
        <f t="shared" si="24"/>
        <v>0.8524644965982725</v>
      </c>
      <c r="L84" s="4">
        <f t="shared" si="25"/>
        <v>0.1475355034017275</v>
      </c>
      <c r="M84" s="7">
        <f t="shared" si="19"/>
        <v>4.9282164108896279E-3</v>
      </c>
      <c r="N84" s="2">
        <f t="shared" si="26"/>
        <v>221371.32132834458</v>
      </c>
      <c r="O84" s="2">
        <f t="shared" si="27"/>
        <v>227153.44518651225</v>
      </c>
      <c r="P84" s="5">
        <f t="shared" si="20"/>
        <v>0.8524644965982725</v>
      </c>
      <c r="Q84" s="5">
        <f t="shared" si="28"/>
        <v>0.1475355034017275</v>
      </c>
      <c r="R84" s="8">
        <f t="shared" si="21"/>
        <v>4.9282164108896279E-3</v>
      </c>
      <c r="S84" s="2">
        <f t="shared" si="32"/>
        <v>222345.125758312</v>
      </c>
      <c r="U84" s="5">
        <f t="shared" si="22"/>
        <v>1.0049282164108897</v>
      </c>
      <c r="V84" s="8">
        <f t="shared" si="29"/>
        <v>1.0049282164108897</v>
      </c>
      <c r="X84" s="32">
        <f>MIN(O84,O84:$O$380)/O84-1</f>
        <v>-0.38247179086335892</v>
      </c>
      <c r="Y84" s="4">
        <f>MIN(N84,N84:$N$380)/N84-1</f>
        <v>-0.1270155188873292</v>
      </c>
      <c r="Z84" s="32">
        <f>MIN(S84,$S84:S$380)/S84-1</f>
        <v>-0.12701551888732909</v>
      </c>
    </row>
    <row r="85" spans="1:26" x14ac:dyDescent="0.45">
      <c r="A85" s="1" t="str">
        <f t="shared" si="23"/>
        <v>5-1998</v>
      </c>
      <c r="B85">
        <f t="shared" si="17"/>
        <v>77</v>
      </c>
      <c r="C85" s="1">
        <v>35944</v>
      </c>
      <c r="D85" s="2">
        <v>2802.18</v>
      </c>
      <c r="E85" s="4">
        <f t="shared" si="18"/>
        <v>-2.0955113518760338E-2</v>
      </c>
      <c r="F85" s="20">
        <v>18.796198347107438</v>
      </c>
      <c r="G85" s="17">
        <f t="shared" si="30"/>
        <v>5.320224768504269E-2</v>
      </c>
      <c r="H85" s="8">
        <f t="shared" si="31"/>
        <v>0.84162202387978002</v>
      </c>
      <c r="I85">
        <v>7.2779999999999996</v>
      </c>
      <c r="J85" s="4">
        <v>6.0649999999999992E-3</v>
      </c>
      <c r="K85" s="4">
        <f t="shared" si="24"/>
        <v>0.84162202387978002</v>
      </c>
      <c r="L85" s="4">
        <f t="shared" si="25"/>
        <v>0.15837797612021998</v>
      </c>
      <c r="M85" s="7">
        <f t="shared" si="19"/>
        <v>-1.667572262512048E-2</v>
      </c>
      <c r="N85" s="2">
        <f t="shared" si="26"/>
        <v>222462.28710701526</v>
      </c>
      <c r="O85" s="2">
        <f t="shared" si="27"/>
        <v>228227.72438507879</v>
      </c>
      <c r="P85" s="5">
        <f t="shared" si="20"/>
        <v>0.84162202387978002</v>
      </c>
      <c r="Q85" s="5">
        <f t="shared" si="28"/>
        <v>0.15837797612021998</v>
      </c>
      <c r="R85" s="8">
        <f t="shared" si="21"/>
        <v>-1.667572262512048E-2</v>
      </c>
      <c r="S85" s="2">
        <f t="shared" si="32"/>
        <v>223440.89065595545</v>
      </c>
      <c r="U85" s="5">
        <f t="shared" si="22"/>
        <v>0.98332427737487949</v>
      </c>
      <c r="V85" s="8">
        <f t="shared" si="29"/>
        <v>0.98332427737487949</v>
      </c>
      <c r="X85" s="32">
        <f>MIN(O85,O85:$O$380)/O85-1</f>
        <v>-0.38537852671848327</v>
      </c>
      <c r="Y85" s="4">
        <f>MIN(N85,N85:$N$380)/N85-1</f>
        <v>-0.13129667686061908</v>
      </c>
      <c r="Z85" s="32">
        <f>MIN(S85,$S85:S$380)/S85-1</f>
        <v>-0.13129667686061897</v>
      </c>
    </row>
    <row r="86" spans="1:26" x14ac:dyDescent="0.45">
      <c r="A86" s="1" t="str">
        <f t="shared" si="23"/>
        <v>6-1998</v>
      </c>
      <c r="B86">
        <f t="shared" si="17"/>
        <v>78</v>
      </c>
      <c r="C86" s="1">
        <v>35976</v>
      </c>
      <c r="D86" s="2">
        <v>2743.46</v>
      </c>
      <c r="E86" s="4">
        <f t="shared" si="18"/>
        <v>-3.1857581302443538E-3</v>
      </c>
      <c r="F86" s="20">
        <v>18.87917355371901</v>
      </c>
      <c r="G86" s="17">
        <f t="shared" si="30"/>
        <v>5.2968420315359088E-2</v>
      </c>
      <c r="H86" s="8">
        <f t="shared" si="31"/>
        <v>0.83092835058217218</v>
      </c>
      <c r="I86">
        <v>7.4939999999999998</v>
      </c>
      <c r="J86" s="4">
        <v>6.2449999999999997E-3</v>
      </c>
      <c r="K86" s="4">
        <f t="shared" si="24"/>
        <v>0.83092835058217218</v>
      </c>
      <c r="L86" s="4">
        <f t="shared" si="25"/>
        <v>0.16907164941782782</v>
      </c>
      <c r="M86" s="7">
        <f t="shared" si="19"/>
        <v>-1.5912842979033512E-3</v>
      </c>
      <c r="N86" s="2">
        <f t="shared" si="26"/>
        <v>218752.56771266874</v>
      </c>
      <c r="O86" s="2">
        <f t="shared" si="27"/>
        <v>223445.18651246111</v>
      </c>
      <c r="P86" s="5">
        <f t="shared" si="20"/>
        <v>0.83092835058217218</v>
      </c>
      <c r="Q86" s="5">
        <f t="shared" si="28"/>
        <v>0.16907164941782782</v>
      </c>
      <c r="R86" s="8">
        <f t="shared" si="21"/>
        <v>-1.5912842979033512E-3</v>
      </c>
      <c r="S86" s="2">
        <f t="shared" si="32"/>
        <v>219714.85234026684</v>
      </c>
      <c r="U86" s="5">
        <f t="shared" si="22"/>
        <v>0.99840871570209666</v>
      </c>
      <c r="V86" s="8">
        <f t="shared" si="29"/>
        <v>0.99840871570209666</v>
      </c>
      <c r="X86" s="32">
        <f>MIN(O86,O86:$O$380)/O86-1</f>
        <v>-0.37222339673259297</v>
      </c>
      <c r="Y86" s="4">
        <f>MIN(N86,N86:$N$380)/N86-1</f>
        <v>-0.11656475577059378</v>
      </c>
      <c r="Z86" s="32">
        <f>MIN(S86,$S86:S$380)/S86-1</f>
        <v>-0.11656475577059378</v>
      </c>
    </row>
    <row r="87" spans="1:26" x14ac:dyDescent="0.45">
      <c r="A87" s="1" t="str">
        <f t="shared" si="23"/>
        <v>7-1998</v>
      </c>
      <c r="B87">
        <f t="shared" si="17"/>
        <v>79</v>
      </c>
      <c r="C87" s="1">
        <v>36007</v>
      </c>
      <c r="D87" s="2">
        <v>2734.72</v>
      </c>
      <c r="E87" s="4">
        <f t="shared" si="18"/>
        <v>-0.10746255558155848</v>
      </c>
      <c r="F87" s="20">
        <v>18.957933884297525</v>
      </c>
      <c r="G87" s="17">
        <f t="shared" si="30"/>
        <v>5.2748364146806094E-2</v>
      </c>
      <c r="H87" s="8">
        <f t="shared" si="31"/>
        <v>0.82086447834679943</v>
      </c>
      <c r="I87">
        <v>7.49</v>
      </c>
      <c r="J87" s="4">
        <v>6.2416666666666662E-3</v>
      </c>
      <c r="K87" s="4">
        <f t="shared" si="24"/>
        <v>0.82086447834679943</v>
      </c>
      <c r="L87" s="4">
        <f t="shared" si="25"/>
        <v>0.17913552165320057</v>
      </c>
      <c r="M87" s="7">
        <f t="shared" si="19"/>
        <v>-8.7094090414951225E-2</v>
      </c>
      <c r="N87" s="2">
        <f t="shared" si="26"/>
        <v>218404.47018654153</v>
      </c>
      <c r="O87" s="2">
        <f t="shared" si="27"/>
        <v>222733.34419286507</v>
      </c>
      <c r="P87" s="5">
        <f t="shared" si="20"/>
        <v>0.82086447834679943</v>
      </c>
      <c r="Q87" s="5">
        <f t="shared" si="28"/>
        <v>0.17913552165320057</v>
      </c>
      <c r="R87" s="8">
        <f t="shared" si="21"/>
        <v>-8.7094090414951225E-2</v>
      </c>
      <c r="S87" s="2">
        <f t="shared" si="32"/>
        <v>219365.22354572162</v>
      </c>
      <c r="U87" s="5">
        <f t="shared" si="22"/>
        <v>0.9129059095850488</v>
      </c>
      <c r="V87" s="8">
        <f t="shared" si="29"/>
        <v>0.9129059095850488</v>
      </c>
      <c r="X87" s="32">
        <f>MIN(O87,O87:$O$380)/O87-1</f>
        <v>-0.37021706061315207</v>
      </c>
      <c r="Y87" s="4">
        <f>MIN(N87,N87:$N$380)/N87-1</f>
        <v>-0.1151567185507183</v>
      </c>
      <c r="Z87" s="32">
        <f>MIN(S87,$S87:S$380)/S87-1</f>
        <v>-0.11515671855071818</v>
      </c>
    </row>
    <row r="88" spans="1:26" x14ac:dyDescent="0.45">
      <c r="A88" s="1" t="str">
        <f t="shared" si="23"/>
        <v>8-1998</v>
      </c>
      <c r="B88">
        <f t="shared" si="17"/>
        <v>80</v>
      </c>
      <c r="C88" s="1">
        <v>36035</v>
      </c>
      <c r="D88" s="2">
        <v>2440.84</v>
      </c>
      <c r="E88" s="4">
        <f t="shared" si="18"/>
        <v>-3.9338916110847055E-2</v>
      </c>
      <c r="F88" s="20">
        <v>19.035123966942148</v>
      </c>
      <c r="G88" s="17">
        <f t="shared" si="30"/>
        <v>5.253446217301639E-2</v>
      </c>
      <c r="H88" s="8">
        <f t="shared" si="31"/>
        <v>0.81108205711648873</v>
      </c>
      <c r="I88">
        <v>7.4139999999999997</v>
      </c>
      <c r="J88" s="4">
        <v>6.1783333333333334E-3</v>
      </c>
      <c r="K88" s="4">
        <f t="shared" si="24"/>
        <v>0.81108205711648873</v>
      </c>
      <c r="L88" s="4">
        <f t="shared" si="25"/>
        <v>0.18891794288351127</v>
      </c>
      <c r="M88" s="7">
        <f t="shared" si="19"/>
        <v>-3.0739890980136849E-2</v>
      </c>
      <c r="N88" s="2">
        <f t="shared" si="26"/>
        <v>199382.73151308537</v>
      </c>
      <c r="O88" s="2">
        <f t="shared" si="27"/>
        <v>198797.84981267291</v>
      </c>
      <c r="P88" s="5">
        <f t="shared" si="20"/>
        <v>0.81108205711648873</v>
      </c>
      <c r="Q88" s="5">
        <f t="shared" si="28"/>
        <v>0.18891794288351127</v>
      </c>
      <c r="R88" s="8">
        <f t="shared" si="21"/>
        <v>-3.0739890980136849E-2</v>
      </c>
      <c r="S88" s="2">
        <f t="shared" si="32"/>
        <v>200259.80893233456</v>
      </c>
      <c r="U88" s="5">
        <f t="shared" si="22"/>
        <v>0.96926010901986315</v>
      </c>
      <c r="V88" s="8">
        <f t="shared" si="29"/>
        <v>0.96926010901986315</v>
      </c>
      <c r="X88" s="32">
        <f>MIN(O88,O88:$O$380)/O88-1</f>
        <v>-0.29439045574474343</v>
      </c>
      <c r="Y88" s="4">
        <f>MIN(N88,N88:$N$380)/N88-1</f>
        <v>-3.0739890980136853E-2</v>
      </c>
      <c r="Z88" s="32">
        <f>MIN(S88,$S88:S$380)/S88-1</f>
        <v>-3.0739890980136853E-2</v>
      </c>
    </row>
    <row r="89" spans="1:26" x14ac:dyDescent="0.45">
      <c r="A89" s="1" t="str">
        <f t="shared" si="23"/>
        <v>9-1998</v>
      </c>
      <c r="B89">
        <f t="shared" si="17"/>
        <v>81</v>
      </c>
      <c r="C89" s="1">
        <v>36068</v>
      </c>
      <c r="D89" s="2">
        <v>2344.8200000000002</v>
      </c>
      <c r="E89" s="4">
        <f t="shared" si="18"/>
        <v>6.8248309038646759E-2</v>
      </c>
      <c r="F89" s="20">
        <v>19.092314049586779</v>
      </c>
      <c r="G89" s="17">
        <f t="shared" si="30"/>
        <v>5.2377097789340174E-2</v>
      </c>
      <c r="H89" s="8">
        <f t="shared" si="31"/>
        <v>0.80388528066559728</v>
      </c>
      <c r="I89">
        <v>7.2910000000000004</v>
      </c>
      <c r="J89" s="4">
        <v>6.0758333333333333E-3</v>
      </c>
      <c r="K89" s="4">
        <f t="shared" si="24"/>
        <v>0.80388528066559728</v>
      </c>
      <c r="L89" s="4">
        <f t="shared" si="25"/>
        <v>0.19611471933440272</v>
      </c>
      <c r="M89" s="7">
        <f t="shared" si="19"/>
        <v>5.6055371415374242E-2</v>
      </c>
      <c r="N89" s="2">
        <f t="shared" si="26"/>
        <v>193253.72808305122</v>
      </c>
      <c r="O89" s="2">
        <f t="shared" si="27"/>
        <v>190977.3578758754</v>
      </c>
      <c r="P89" s="5">
        <f t="shared" si="20"/>
        <v>0.80388528066559728</v>
      </c>
      <c r="Q89" s="5">
        <f t="shared" si="28"/>
        <v>0.19611471933440272</v>
      </c>
      <c r="R89" s="8">
        <f t="shared" si="21"/>
        <v>5.6055371415374242E-2</v>
      </c>
      <c r="S89" s="2">
        <f t="shared" si="32"/>
        <v>194103.84423805156</v>
      </c>
      <c r="U89" s="5">
        <f t="shared" si="22"/>
        <v>1.0560553714153742</v>
      </c>
      <c r="V89" s="8">
        <f t="shared" si="29"/>
        <v>1.0560553714153742</v>
      </c>
      <c r="X89" s="32">
        <f>MIN(O89,O89:$O$380)/O89-1</f>
        <v>-0.26549585895719063</v>
      </c>
      <c r="Y89" s="4">
        <f>MIN(N89,N89:$N$380)/N89-1</f>
        <v>0</v>
      </c>
      <c r="Z89" s="32">
        <f>MIN(S89,$S89:S$380)/S89-1</f>
        <v>0</v>
      </c>
    </row>
    <row r="90" spans="1:26" x14ac:dyDescent="0.45">
      <c r="A90" s="1" t="str">
        <f t="shared" si="23"/>
        <v>10-1998</v>
      </c>
      <c r="B90">
        <f t="shared" si="17"/>
        <v>82</v>
      </c>
      <c r="C90" s="1">
        <v>36098</v>
      </c>
      <c r="D90" s="2">
        <v>2504.85</v>
      </c>
      <c r="E90" s="4">
        <f t="shared" si="18"/>
        <v>4.8709503563087786E-2</v>
      </c>
      <c r="F90" s="20">
        <v>19.160495867768596</v>
      </c>
      <c r="G90" s="17">
        <f t="shared" si="30"/>
        <v>5.2190716091131024E-2</v>
      </c>
      <c r="H90" s="8">
        <f t="shared" si="31"/>
        <v>0.79536144963589828</v>
      </c>
      <c r="I90">
        <v>7.0250000000000004</v>
      </c>
      <c r="J90" s="4">
        <v>5.8541666666666672E-3</v>
      </c>
      <c r="K90" s="4">
        <f t="shared" si="24"/>
        <v>0.79536144963589828</v>
      </c>
      <c r="L90" s="4">
        <f t="shared" si="25"/>
        <v>0.20463855036410172</v>
      </c>
      <c r="M90" s="7">
        <f t="shared" si="19"/>
        <v>3.9939649545238966E-2</v>
      </c>
      <c r="N90" s="2">
        <f t="shared" si="26"/>
        <v>204086.63758815237</v>
      </c>
      <c r="O90" s="2">
        <f t="shared" si="27"/>
        <v>204011.23961557238</v>
      </c>
      <c r="P90" s="5">
        <f t="shared" si="20"/>
        <v>0.79536144963589828</v>
      </c>
      <c r="Q90" s="5">
        <f t="shared" si="28"/>
        <v>0.20463855036410172</v>
      </c>
      <c r="R90" s="8">
        <f t="shared" si="21"/>
        <v>3.9939649545238966E-2</v>
      </c>
      <c r="S90" s="2">
        <f t="shared" si="32"/>
        <v>204984.40731996749</v>
      </c>
      <c r="U90" s="5">
        <f t="shared" si="22"/>
        <v>1.0399396495452389</v>
      </c>
      <c r="V90" s="8">
        <f t="shared" si="29"/>
        <v>1.0399396495452389</v>
      </c>
      <c r="X90" s="32">
        <f>MIN(O90,O90:$O$380)/O90-1</f>
        <v>-0.3124219015110683</v>
      </c>
      <c r="Y90" s="4">
        <f>MIN(N90,N90:$N$380)/N90-1</f>
        <v>-2.1240589570957646E-2</v>
      </c>
      <c r="Z90" s="32">
        <f>MIN(S90,$S90:S$380)/S90-1</f>
        <v>-3.9160707593190902E-2</v>
      </c>
    </row>
    <row r="91" spans="1:26" x14ac:dyDescent="0.45">
      <c r="A91" s="1" t="str">
        <f t="shared" si="23"/>
        <v>11-1998</v>
      </c>
      <c r="B91">
        <f t="shared" si="17"/>
        <v>83</v>
      </c>
      <c r="C91" s="1">
        <v>36129</v>
      </c>
      <c r="D91" s="2">
        <v>2626.86</v>
      </c>
      <c r="E91" s="4">
        <f t="shared" si="18"/>
        <v>1.7914925043588159E-2</v>
      </c>
      <c r="F91" s="20">
        <v>19.237272727272728</v>
      </c>
      <c r="G91" s="17">
        <f t="shared" si="30"/>
        <v>5.1982420490525018E-2</v>
      </c>
      <c r="H91" s="8">
        <f t="shared" si="31"/>
        <v>0.78583542577811105</v>
      </c>
      <c r="I91">
        <v>6.5549999999999997</v>
      </c>
      <c r="J91" s="4">
        <v>5.4625000000000003E-3</v>
      </c>
      <c r="K91" s="4">
        <f t="shared" si="24"/>
        <v>0.78583542577811105</v>
      </c>
      <c r="L91" s="4">
        <f t="shared" si="25"/>
        <v>0.21416457422188895</v>
      </c>
      <c r="M91" s="7">
        <f t="shared" si="19"/>
        <v>1.5248056736098114E-2</v>
      </c>
      <c r="N91" s="2">
        <f t="shared" si="26"/>
        <v>212237.78637028937</v>
      </c>
      <c r="O91" s="2">
        <f t="shared" si="27"/>
        <v>213948.52581853708</v>
      </c>
      <c r="P91" s="5">
        <f t="shared" si="20"/>
        <v>0.78583542577811105</v>
      </c>
      <c r="Q91" s="5">
        <f t="shared" si="28"/>
        <v>0.21416457422188895</v>
      </c>
      <c r="R91" s="8">
        <f t="shared" si="21"/>
        <v>1.5248056736098114E-2</v>
      </c>
      <c r="S91" s="2">
        <f t="shared" si="32"/>
        <v>213171.41271056549</v>
      </c>
      <c r="U91" s="5">
        <f t="shared" si="22"/>
        <v>1.0152480567360982</v>
      </c>
      <c r="V91" s="8">
        <f t="shared" si="29"/>
        <v>1.0152480567360982</v>
      </c>
      <c r="X91" s="32">
        <f>MIN(O91,O91:$O$380)/O91-1</f>
        <v>-0.34435790259092602</v>
      </c>
      <c r="Y91" s="4">
        <f>MIN(N91,N91:$N$380)/N91-1</f>
        <v>-5.8830566891982961E-2</v>
      </c>
      <c r="Z91" s="32">
        <f>MIN(S91,$S91:S$380)/S91-1</f>
        <v>-7.6062449559472056E-2</v>
      </c>
    </row>
    <row r="92" spans="1:26" x14ac:dyDescent="0.45">
      <c r="A92" s="1" t="str">
        <f t="shared" si="23"/>
        <v>12-1998</v>
      </c>
      <c r="B92">
        <f t="shared" si="17"/>
        <v>84</v>
      </c>
      <c r="C92" s="1">
        <v>36159</v>
      </c>
      <c r="D92" s="2">
        <v>2673.92</v>
      </c>
      <c r="E92" s="4">
        <f t="shared" si="18"/>
        <v>8.2351005265677291E-3</v>
      </c>
      <c r="F92" s="20">
        <v>19.321157024793393</v>
      </c>
      <c r="G92" s="17">
        <f t="shared" si="30"/>
        <v>5.1756734791647045E-2</v>
      </c>
      <c r="H92" s="8">
        <f t="shared" si="31"/>
        <v>0.77551409712009733</v>
      </c>
      <c r="I92">
        <v>6.0270000000000001</v>
      </c>
      <c r="J92" s="4">
        <v>5.0225000000000001E-3</v>
      </c>
      <c r="K92" s="4">
        <f t="shared" si="24"/>
        <v>0.77551409712009733</v>
      </c>
      <c r="L92" s="4">
        <f t="shared" si="25"/>
        <v>0.22448590287990267</v>
      </c>
      <c r="M92" s="7">
        <f t="shared" si="19"/>
        <v>7.5139169967687212E-3</v>
      </c>
      <c r="N92" s="2">
        <f t="shared" si="26"/>
        <v>215474.00017840741</v>
      </c>
      <c r="O92" s="2">
        <f t="shared" si="27"/>
        <v>217781.39762176236</v>
      </c>
      <c r="P92" s="5">
        <f t="shared" si="20"/>
        <v>0.77551409712009733</v>
      </c>
      <c r="Q92" s="5">
        <f t="shared" si="28"/>
        <v>0.22448590287990267</v>
      </c>
      <c r="R92" s="8">
        <f t="shared" si="21"/>
        <v>7.5139169967687212E-3</v>
      </c>
      <c r="S92" s="2">
        <f t="shared" si="32"/>
        <v>216421.8625060904</v>
      </c>
      <c r="U92" s="5">
        <f t="shared" si="22"/>
        <v>1.0075139169967686</v>
      </c>
      <c r="V92" s="8">
        <f t="shared" si="29"/>
        <v>1.0075139169967686</v>
      </c>
      <c r="X92" s="32">
        <f>MIN(O92,O92:$O$380)/O92-1</f>
        <v>-0.35589696026807083</v>
      </c>
      <c r="Y92" s="4">
        <f>MIN(N92,N92:$N$380)/N92-1</f>
        <v>-7.296603341082486E-2</v>
      </c>
      <c r="Z92" s="32">
        <f>MIN(S92,$S92:S$380)/S92-1</f>
        <v>-8.9939109648850435E-2</v>
      </c>
    </row>
    <row r="93" spans="1:26" x14ac:dyDescent="0.45">
      <c r="A93" s="1" t="str">
        <f t="shared" si="23"/>
        <v>1-1999</v>
      </c>
      <c r="B93">
        <f t="shared" si="17"/>
        <v>85</v>
      </c>
      <c r="C93" s="1">
        <v>36189</v>
      </c>
      <c r="D93" s="2">
        <v>2695.94</v>
      </c>
      <c r="E93" s="4">
        <f t="shared" si="18"/>
        <v>4.8016647254760736E-2</v>
      </c>
      <c r="F93" s="20">
        <v>19.409834710743805</v>
      </c>
      <c r="G93" s="17">
        <f t="shared" si="30"/>
        <v>5.1520273866447516E-2</v>
      </c>
      <c r="H93" s="8">
        <f t="shared" si="31"/>
        <v>0.76469998290773877</v>
      </c>
      <c r="I93">
        <v>5.7850000000000001</v>
      </c>
      <c r="J93" s="4">
        <v>4.8208333333333332E-3</v>
      </c>
      <c r="K93" s="4">
        <f t="shared" si="24"/>
        <v>0.76469998290773877</v>
      </c>
      <c r="L93" s="4">
        <f t="shared" si="25"/>
        <v>0.23530001709226123</v>
      </c>
      <c r="M93" s="7">
        <f t="shared" si="19"/>
        <v>3.7852671500734736E-2</v>
      </c>
      <c r="N93" s="2">
        <f t="shared" si="26"/>
        <v>217093.05393070966</v>
      </c>
      <c r="O93" s="2">
        <f t="shared" si="27"/>
        <v>219574.84932399399</v>
      </c>
      <c r="P93" s="5">
        <f t="shared" si="20"/>
        <v>0.76469998290773877</v>
      </c>
      <c r="Q93" s="5">
        <f t="shared" si="28"/>
        <v>0.23530001709226123</v>
      </c>
      <c r="R93" s="8">
        <f t="shared" si="21"/>
        <v>3.7852671500734736E-2</v>
      </c>
      <c r="S93" s="2">
        <f t="shared" si="32"/>
        <v>218048.03841724724</v>
      </c>
      <c r="U93" s="5">
        <f t="shared" si="22"/>
        <v>1.0378526715007348</v>
      </c>
      <c r="V93" s="8">
        <f t="shared" si="29"/>
        <v>1.0378526715007348</v>
      </c>
      <c r="X93" s="32">
        <f>MIN(O93,O93:$O$380)/O93-1</f>
        <v>-0.36115788927053261</v>
      </c>
      <c r="Y93" s="4">
        <f>MIN(N93,N93:$N$380)/N93-1</f>
        <v>-7.9879740666501942E-2</v>
      </c>
      <c r="Z93" s="32">
        <f>MIN(S93,$S93:S$380)/S93-1</f>
        <v>-9.6726233753783086E-2</v>
      </c>
    </row>
    <row r="94" spans="1:26" x14ac:dyDescent="0.45">
      <c r="A94" s="1" t="str">
        <f t="shared" si="23"/>
        <v>2-1999</v>
      </c>
      <c r="B94">
        <f t="shared" si="17"/>
        <v>86</v>
      </c>
      <c r="C94" s="1">
        <v>36217</v>
      </c>
      <c r="D94" s="2">
        <v>2825.39</v>
      </c>
      <c r="E94" s="4">
        <f t="shared" si="18"/>
        <v>2.4562980685852276E-2</v>
      </c>
      <c r="F94" s="20">
        <v>19.491157024793395</v>
      </c>
      <c r="G94" s="17">
        <f t="shared" si="30"/>
        <v>5.1305317520553909E-2</v>
      </c>
      <c r="H94" s="8">
        <f t="shared" si="31"/>
        <v>0.75486934186967636</v>
      </c>
      <c r="I94">
        <v>5.33</v>
      </c>
      <c r="J94" s="4">
        <v>4.4416666666666667E-3</v>
      </c>
      <c r="K94" s="4">
        <f t="shared" si="24"/>
        <v>0.75486934186967636</v>
      </c>
      <c r="L94" s="4">
        <f t="shared" si="25"/>
        <v>0.24513065813032364</v>
      </c>
      <c r="M94" s="7">
        <f t="shared" si="19"/>
        <v>1.9630629737882401E-2</v>
      </c>
      <c r="N94" s="2">
        <f t="shared" si="26"/>
        <v>225310.60598624012</v>
      </c>
      <c r="O94" s="2">
        <f t="shared" si="27"/>
        <v>230118.09741000144</v>
      </c>
      <c r="P94" s="5">
        <f t="shared" si="20"/>
        <v>0.75486934186967636</v>
      </c>
      <c r="Q94" s="5">
        <f t="shared" si="28"/>
        <v>0.24513065813032364</v>
      </c>
      <c r="R94" s="8">
        <f t="shared" si="21"/>
        <v>1.9630629737882401E-2</v>
      </c>
      <c r="S94" s="2">
        <f t="shared" si="32"/>
        <v>226301.73918683489</v>
      </c>
      <c r="U94" s="5">
        <f t="shared" si="22"/>
        <v>1.0196306297378823</v>
      </c>
      <c r="V94" s="8">
        <f t="shared" si="29"/>
        <v>1.0196306297378823</v>
      </c>
      <c r="X94" s="32">
        <f>MIN(O94,O94:$O$380)/O94-1</f>
        <v>-0.390427516201303</v>
      </c>
      <c r="Y94" s="4">
        <f>MIN(N94,N94:$N$380)/N94-1</f>
        <v>-0.11343846328110874</v>
      </c>
      <c r="Z94" s="32">
        <f>MIN(S94,$S94:S$380)/S94-1</f>
        <v>-0.12967052930539436</v>
      </c>
    </row>
    <row r="95" spans="1:26" x14ac:dyDescent="0.45">
      <c r="A95" s="1" t="str">
        <f t="shared" si="23"/>
        <v>3-1999</v>
      </c>
      <c r="B95">
        <f t="shared" si="17"/>
        <v>87</v>
      </c>
      <c r="C95" s="1">
        <v>36250</v>
      </c>
      <c r="D95" s="2">
        <v>2894.79</v>
      </c>
      <c r="E95" s="4">
        <f t="shared" si="18"/>
        <v>4.6155334238407564E-2</v>
      </c>
      <c r="F95" s="20">
        <v>19.583223140495871</v>
      </c>
      <c r="G95" s="17">
        <f t="shared" si="30"/>
        <v>5.1064117118295713E-2</v>
      </c>
      <c r="H95" s="8">
        <f t="shared" si="31"/>
        <v>0.74383847621656285</v>
      </c>
      <c r="I95" s="24">
        <f>$I$94</f>
        <v>5.33</v>
      </c>
      <c r="J95" s="25">
        <v>4.4416666666666667E-3</v>
      </c>
      <c r="K95" s="4">
        <f t="shared" si="24"/>
        <v>0.74383847621656285</v>
      </c>
      <c r="L95" s="4">
        <f t="shared" si="25"/>
        <v>0.25616152378343715</v>
      </c>
      <c r="M95" s="7">
        <f t="shared" si="19"/>
        <v>3.5469897590634666E-2</v>
      </c>
      <c r="N95" s="2">
        <f t="shared" si="26"/>
        <v>229733.59506837389</v>
      </c>
      <c r="O95" s="2">
        <f t="shared" si="27"/>
        <v>235770.48379214838</v>
      </c>
      <c r="P95" s="5">
        <f t="shared" si="20"/>
        <v>0.74383847621656285</v>
      </c>
      <c r="Q95" s="5">
        <f t="shared" si="28"/>
        <v>0.25616152378343715</v>
      </c>
      <c r="R95" s="8">
        <f t="shared" si="21"/>
        <v>3.5469897590634666E-2</v>
      </c>
      <c r="S95" s="2">
        <f t="shared" si="32"/>
        <v>230744.18483785045</v>
      </c>
      <c r="U95" s="5">
        <f t="shared" si="22"/>
        <v>1.0354698975906347</v>
      </c>
      <c r="V95" s="8">
        <f t="shared" si="29"/>
        <v>1.0354698975906347</v>
      </c>
      <c r="X95" s="32">
        <f>MIN(O95,O95:$O$380)/O95-1</f>
        <v>-0.40504147105662236</v>
      </c>
      <c r="Y95" s="4">
        <f>MIN(N95,N95:$N$380)/N95-1</f>
        <v>-0.13050715537370561</v>
      </c>
      <c r="Z95" s="32">
        <f>MIN(S95,$S95:S$380)/S95-1</f>
        <v>-0.14642671050560507</v>
      </c>
    </row>
    <row r="96" spans="1:26" x14ac:dyDescent="0.45">
      <c r="A96" s="1" t="str">
        <f t="shared" si="23"/>
        <v>4-1999</v>
      </c>
      <c r="B96">
        <f t="shared" si="17"/>
        <v>88</v>
      </c>
      <c r="C96" s="1">
        <v>36280</v>
      </c>
      <c r="D96" s="2">
        <v>3028.4</v>
      </c>
      <c r="E96" s="4">
        <f t="shared" si="18"/>
        <v>-4.5816272619204845E-2</v>
      </c>
      <c r="F96" s="20">
        <v>19.672892561983474</v>
      </c>
      <c r="G96" s="17">
        <f t="shared" si="30"/>
        <v>5.0831365893413763E-2</v>
      </c>
      <c r="H96" s="8">
        <f t="shared" si="31"/>
        <v>0.73319401846179488</v>
      </c>
      <c r="I96">
        <v>5.141</v>
      </c>
      <c r="J96" s="4">
        <v>4.284166666666667E-3</v>
      </c>
      <c r="K96" s="4">
        <f t="shared" si="24"/>
        <v>0.73319401846179488</v>
      </c>
      <c r="L96" s="4">
        <f t="shared" si="25"/>
        <v>0.26680598153820512</v>
      </c>
      <c r="M96" s="7">
        <f t="shared" si="19"/>
        <v>-3.2449175740042642E-2</v>
      </c>
      <c r="N96" s="2">
        <f t="shared" si="26"/>
        <v>237882.22215857744</v>
      </c>
      <c r="O96" s="2">
        <f t="shared" si="27"/>
        <v>246652.54927512605</v>
      </c>
      <c r="P96" s="5">
        <f t="shared" si="20"/>
        <v>0.73319401846179488</v>
      </c>
      <c r="Q96" s="5">
        <f t="shared" si="28"/>
        <v>0.26680598153820512</v>
      </c>
      <c r="R96" s="8">
        <f t="shared" si="21"/>
        <v>-3.2449175740042642E-2</v>
      </c>
      <c r="S96" s="2">
        <f t="shared" si="32"/>
        <v>238928.65744368348</v>
      </c>
      <c r="U96" s="5">
        <f t="shared" si="22"/>
        <v>0.96755082425995731</v>
      </c>
      <c r="V96" s="8">
        <f t="shared" si="29"/>
        <v>0.96755082425995731</v>
      </c>
      <c r="X96" s="32">
        <f>MIN(O96,O96:$O$380)/O96-1</f>
        <v>-0.43129045040285285</v>
      </c>
      <c r="Y96" s="4">
        <f>MIN(N96,N96:$N$380)/N96-1</f>
        <v>-0.16029152885133702</v>
      </c>
      <c r="Z96" s="32">
        <f>MIN(S96,$S96:S$380)/S96-1</f>
        <v>-0.17566576152477509</v>
      </c>
    </row>
    <row r="97" spans="1:28" x14ac:dyDescent="0.45">
      <c r="A97" s="1" t="str">
        <f t="shared" si="23"/>
        <v>5-1999</v>
      </c>
      <c r="B97">
        <f t="shared" si="17"/>
        <v>89</v>
      </c>
      <c r="C97" s="1">
        <v>36308</v>
      </c>
      <c r="D97" s="2">
        <v>2889.65</v>
      </c>
      <c r="E97" s="4">
        <f t="shared" si="18"/>
        <v>1.9559462218607715E-2</v>
      </c>
      <c r="F97" s="20">
        <v>19.759090909090911</v>
      </c>
      <c r="G97" s="17">
        <f t="shared" si="30"/>
        <v>5.0609615827007126E-2</v>
      </c>
      <c r="H97" s="8">
        <f t="shared" si="31"/>
        <v>0.72305267886119928</v>
      </c>
      <c r="I97" s="24">
        <f>$I$96</f>
        <v>5.141</v>
      </c>
      <c r="J97" s="25">
        <v>4.284166666666667E-3</v>
      </c>
      <c r="K97" s="4">
        <f t="shared" si="24"/>
        <v>0.72305267886119928</v>
      </c>
      <c r="L97" s="4">
        <f t="shared" si="25"/>
        <v>0.27694732113880072</v>
      </c>
      <c r="M97" s="7">
        <f t="shared" si="19"/>
        <v>1.5329010035894203E-2</v>
      </c>
      <c r="N97" s="2">
        <f t="shared" si="26"/>
        <v>230163.14012632187</v>
      </c>
      <c r="O97" s="2">
        <f t="shared" si="27"/>
        <v>235351.848835315</v>
      </c>
      <c r="P97" s="5">
        <f t="shared" si="20"/>
        <v>0.72305267886119928</v>
      </c>
      <c r="Q97" s="5">
        <f t="shared" si="28"/>
        <v>0.27694732113880072</v>
      </c>
      <c r="R97" s="8">
        <f t="shared" si="21"/>
        <v>1.5329010035894203E-2</v>
      </c>
      <c r="S97" s="2">
        <f t="shared" si="32"/>
        <v>231175.61944896093</v>
      </c>
      <c r="U97" s="5">
        <f t="shared" si="22"/>
        <v>1.0153290100358943</v>
      </c>
      <c r="V97" s="8">
        <f t="shared" si="29"/>
        <v>1.0153290100358943</v>
      </c>
      <c r="X97" s="32">
        <f>MIN(O97,O97:$O$380)/O97-1</f>
        <v>-0.40398318135414302</v>
      </c>
      <c r="Y97" s="4">
        <f>MIN(N97,N97:$N$380)/N97-1</f>
        <v>-0.13212985809719713</v>
      </c>
      <c r="Z97" s="32">
        <f>MIN(S97,$S97:S$380)/S97-1</f>
        <v>-0.14801970314507584</v>
      </c>
    </row>
    <row r="98" spans="1:28" x14ac:dyDescent="0.45">
      <c r="A98" s="1" t="str">
        <f t="shared" si="23"/>
        <v>6-1999</v>
      </c>
      <c r="B98">
        <f t="shared" si="17"/>
        <v>90</v>
      </c>
      <c r="C98" s="1">
        <v>36341</v>
      </c>
      <c r="D98" s="2">
        <v>2946.17</v>
      </c>
      <c r="E98" s="4">
        <f t="shared" si="18"/>
        <v>-7.1380809661357736E-3</v>
      </c>
      <c r="F98" s="20">
        <v>19.850826446280994</v>
      </c>
      <c r="G98" s="17">
        <f t="shared" si="30"/>
        <v>5.0375736380857211E-2</v>
      </c>
      <c r="H98" s="8">
        <f t="shared" si="31"/>
        <v>0.71235662394026833</v>
      </c>
      <c r="I98">
        <v>4.8280000000000003</v>
      </c>
      <c r="J98" s="4">
        <v>4.0233333333333336E-3</v>
      </c>
      <c r="K98" s="4">
        <f t="shared" si="24"/>
        <v>0.71235662394026833</v>
      </c>
      <c r="L98" s="4">
        <f t="shared" si="25"/>
        <v>0.28764337605973167</v>
      </c>
      <c r="M98" s="7">
        <f t="shared" si="19"/>
        <v>-3.9275740754351144E-3</v>
      </c>
      <c r="N98" s="2">
        <f t="shared" si="26"/>
        <v>233691.31321121121</v>
      </c>
      <c r="O98" s="2">
        <f t="shared" si="27"/>
        <v>239955.20443068881</v>
      </c>
      <c r="P98" s="5">
        <f t="shared" si="20"/>
        <v>0.71235662394026833</v>
      </c>
      <c r="Q98" s="5">
        <f t="shared" si="28"/>
        <v>0.28764337605973167</v>
      </c>
      <c r="R98" s="8">
        <f t="shared" si="21"/>
        <v>-3.9275740754351144E-3</v>
      </c>
      <c r="S98" s="2">
        <f t="shared" si="32"/>
        <v>234719.31283954813</v>
      </c>
      <c r="U98" s="5">
        <f t="shared" si="22"/>
        <v>0.99607242592456491</v>
      </c>
      <c r="V98" s="8">
        <f t="shared" si="29"/>
        <v>0.99607242592456491</v>
      </c>
      <c r="X98" s="32">
        <f>MIN(O98,O98:$O$380)/O98-1</f>
        <v>-0.41541730450041892</v>
      </c>
      <c r="Y98" s="4">
        <f>MIN(N98,N98:$N$380)/N98-1</f>
        <v>-0.14523259620827578</v>
      </c>
      <c r="Z98" s="32">
        <f>MIN(S98,$S98:S$380)/S98-1</f>
        <v>-0.16088254306374583</v>
      </c>
    </row>
    <row r="99" spans="1:28" x14ac:dyDescent="0.45">
      <c r="A99" s="1" t="str">
        <f t="shared" si="23"/>
        <v>7-1999</v>
      </c>
      <c r="B99">
        <f t="shared" si="17"/>
        <v>91</v>
      </c>
      <c r="C99" s="1">
        <v>36371</v>
      </c>
      <c r="D99" s="2">
        <v>2925.14</v>
      </c>
      <c r="E99" s="4">
        <f t="shared" si="18"/>
        <v>4.7758397888648663E-3</v>
      </c>
      <c r="F99" s="20">
        <v>19.938842975206619</v>
      </c>
      <c r="G99" s="17">
        <f t="shared" si="30"/>
        <v>5.0153361518693505E-2</v>
      </c>
      <c r="H99" s="8">
        <f t="shared" si="31"/>
        <v>0.70218671043186687</v>
      </c>
      <c r="I99">
        <v>4.8789999999999996</v>
      </c>
      <c r="J99" s="4">
        <v>4.0658333333333328E-3</v>
      </c>
      <c r="K99" s="4">
        <f t="shared" si="24"/>
        <v>0.70218671043186687</v>
      </c>
      <c r="L99" s="4">
        <f t="shared" si="25"/>
        <v>0.29781328956813313</v>
      </c>
      <c r="M99" s="7">
        <f t="shared" si="19"/>
        <v>4.5643904307284102E-3</v>
      </c>
      <c r="N99" s="2">
        <f t="shared" si="26"/>
        <v>232773.47326778847</v>
      </c>
      <c r="O99" s="2">
        <f t="shared" si="27"/>
        <v>238242.3847532169</v>
      </c>
      <c r="P99" s="5">
        <f t="shared" si="20"/>
        <v>0.70218671043186687</v>
      </c>
      <c r="Q99" s="5">
        <f t="shared" si="28"/>
        <v>0.29781328956813313</v>
      </c>
      <c r="R99" s="8">
        <f t="shared" si="21"/>
        <v>4.5643904307284102E-3</v>
      </c>
      <c r="S99" s="2">
        <f t="shared" si="32"/>
        <v>233797.43535143559</v>
      </c>
      <c r="U99" s="5">
        <f t="shared" si="22"/>
        <v>1.0045643904307284</v>
      </c>
      <c r="V99" s="8">
        <f t="shared" si="29"/>
        <v>1.0045643904307284</v>
      </c>
      <c r="X99" s="32">
        <f>MIN(O99,O99:$O$380)/O99-1</f>
        <v>-0.41121450597236342</v>
      </c>
      <c r="Y99" s="4">
        <f>MIN(N99,N99:$N$380)/N99-1</f>
        <v>-0.14186219641777542</v>
      </c>
      <c r="Z99" s="32">
        <f>MIN(S99,$S99:S$380)/S99-1</f>
        <v>-0.157573851964252</v>
      </c>
    </row>
    <row r="100" spans="1:28" x14ac:dyDescent="0.45">
      <c r="A100" s="1" t="str">
        <f t="shared" si="23"/>
        <v>8-1999</v>
      </c>
      <c r="B100">
        <f t="shared" si="17"/>
        <v>92</v>
      </c>
      <c r="C100" s="1">
        <v>36403</v>
      </c>
      <c r="D100" s="2">
        <v>2939.11</v>
      </c>
      <c r="E100" s="4">
        <f t="shared" si="18"/>
        <v>-3.8447012871243302E-2</v>
      </c>
      <c r="F100" s="20">
        <v>20.015454545454553</v>
      </c>
      <c r="G100" s="17">
        <f t="shared" si="30"/>
        <v>4.9961393468683273E-2</v>
      </c>
      <c r="H100" s="8">
        <f t="shared" si="31"/>
        <v>0.6934073976714914</v>
      </c>
      <c r="I100">
        <v>4.8879999999999999</v>
      </c>
      <c r="J100" s="4">
        <v>4.0733333333333333E-3</v>
      </c>
      <c r="K100" s="4">
        <f t="shared" si="24"/>
        <v>0.6934073976714914</v>
      </c>
      <c r="L100" s="4">
        <f t="shared" si="25"/>
        <v>0.3065926023285086</v>
      </c>
      <c r="M100" s="7">
        <f t="shared" si="19"/>
        <v>-2.5410589276473026E-2</v>
      </c>
      <c r="N100" s="2">
        <f t="shared" si="26"/>
        <v>233835.94228169939</v>
      </c>
      <c r="O100" s="2">
        <f t="shared" si="27"/>
        <v>239380.19221371537</v>
      </c>
      <c r="P100" s="5">
        <f t="shared" si="20"/>
        <v>0.6934073976714914</v>
      </c>
      <c r="Q100" s="5">
        <f t="shared" si="28"/>
        <v>0.3065926023285086</v>
      </c>
      <c r="R100" s="8">
        <f t="shared" si="21"/>
        <v>-2.5410589276473026E-2</v>
      </c>
      <c r="S100" s="2">
        <f t="shared" si="32"/>
        <v>234864.57812808253</v>
      </c>
      <c r="U100" s="5">
        <f t="shared" si="22"/>
        <v>0.97458941072352701</v>
      </c>
      <c r="V100" s="8">
        <f t="shared" si="29"/>
        <v>0.97458941072352701</v>
      </c>
      <c r="X100" s="32">
        <f>MIN(O100,O100:$O$380)/O100-1</f>
        <v>-0.41401308559393812</v>
      </c>
      <c r="Y100" s="4">
        <f>MIN(N100,N100:$N$380)/N100-1</f>
        <v>-0.14576127547754347</v>
      </c>
      <c r="Z100" s="32">
        <f>MIN(S100,$S100:S$380)/S100-1</f>
        <v>-0.16140154273780316</v>
      </c>
    </row>
    <row r="101" spans="1:28" x14ac:dyDescent="0.45">
      <c r="A101" s="1" t="str">
        <f t="shared" si="23"/>
        <v>9-1999</v>
      </c>
      <c r="B101">
        <f t="shared" si="17"/>
        <v>93</v>
      </c>
      <c r="C101" s="1">
        <v>36433</v>
      </c>
      <c r="D101" s="2">
        <v>2826.11</v>
      </c>
      <c r="E101" s="4">
        <f t="shared" si="18"/>
        <v>2.7695312638220004E-2</v>
      </c>
      <c r="F101" s="20">
        <v>20.079421487603312</v>
      </c>
      <c r="G101" s="17">
        <f t="shared" si="30"/>
        <v>4.9802231633883608E-2</v>
      </c>
      <c r="H101" s="8">
        <f t="shared" si="31"/>
        <v>0.68612841803322877</v>
      </c>
      <c r="I101">
        <v>5.2</v>
      </c>
      <c r="J101" s="4">
        <v>4.3333333333333331E-3</v>
      </c>
      <c r="K101" s="4">
        <f t="shared" si="24"/>
        <v>0.68612841803322877</v>
      </c>
      <c r="L101" s="4">
        <f t="shared" si="25"/>
        <v>0.31387158196677123</v>
      </c>
      <c r="M101" s="7">
        <f t="shared" si="19"/>
        <v>2.0362651235920255E-2</v>
      </c>
      <c r="N101" s="2">
        <f t="shared" si="26"/>
        <v>227894.03319430209</v>
      </c>
      <c r="O101" s="2">
        <f t="shared" si="27"/>
        <v>230176.73888255397</v>
      </c>
      <c r="P101" s="5">
        <f t="shared" si="20"/>
        <v>0.68612841803322877</v>
      </c>
      <c r="Q101" s="5">
        <f t="shared" si="28"/>
        <v>0.31387158196677123</v>
      </c>
      <c r="R101" s="8">
        <f t="shared" si="21"/>
        <v>2.0362651235920255E-2</v>
      </c>
      <c r="S101" s="2">
        <f t="shared" si="32"/>
        <v>228896.53079767773</v>
      </c>
      <c r="U101" s="5">
        <f t="shared" si="22"/>
        <v>1.0203626512359203</v>
      </c>
      <c r="V101" s="8">
        <f t="shared" si="29"/>
        <v>1.0203626512359203</v>
      </c>
      <c r="X101" s="32">
        <f>MIN(O101,O101:$O$380)/O101-1</f>
        <v>-0.39058281524781391</v>
      </c>
      <c r="Y101" s="4">
        <f>MIN(N101,N101:$N$380)/N101-1</f>
        <v>-0.12348860440800713</v>
      </c>
      <c r="Z101" s="32">
        <f>MIN(S101,$S101:S$380)/S101-1</f>
        <v>-0.13953666227542083</v>
      </c>
    </row>
    <row r="102" spans="1:28" x14ac:dyDescent="0.45">
      <c r="A102" s="1" t="str">
        <f t="shared" si="23"/>
        <v>10-1999</v>
      </c>
      <c r="B102">
        <f t="shared" si="17"/>
        <v>94</v>
      </c>
      <c r="C102" s="1">
        <v>36462</v>
      </c>
      <c r="D102" s="2">
        <v>2904.38</v>
      </c>
      <c r="E102" s="4">
        <f t="shared" si="18"/>
        <v>6.2843016409698471E-2</v>
      </c>
      <c r="F102" s="20">
        <v>20.157190082644636</v>
      </c>
      <c r="G102" s="17">
        <f t="shared" si="30"/>
        <v>4.9610089298160714E-2</v>
      </c>
      <c r="H102" s="8">
        <f t="shared" si="31"/>
        <v>0.67734113462992074</v>
      </c>
      <c r="I102">
        <v>5.31</v>
      </c>
      <c r="J102" s="4">
        <v>4.4249999999999992E-3</v>
      </c>
      <c r="K102" s="4">
        <f t="shared" si="24"/>
        <v>0.67734113462992074</v>
      </c>
      <c r="L102" s="4">
        <f t="shared" si="25"/>
        <v>0.32265886537007926</v>
      </c>
      <c r="M102" s="7">
        <f t="shared" si="19"/>
        <v>4.3993925517774493E-2</v>
      </c>
      <c r="N102" s="2">
        <f t="shared" si="26"/>
        <v>232534.55991098491</v>
      </c>
      <c r="O102" s="2">
        <f t="shared" si="27"/>
        <v>236551.55562795224</v>
      </c>
      <c r="P102" s="5">
        <f t="shared" si="20"/>
        <v>0.67734113462992074</v>
      </c>
      <c r="Q102" s="5">
        <f t="shared" si="28"/>
        <v>0.32265886537007926</v>
      </c>
      <c r="R102" s="8">
        <f t="shared" si="21"/>
        <v>4.3993925517774493E-2</v>
      </c>
      <c r="S102" s="2">
        <f t="shared" si="32"/>
        <v>233557.47102342293</v>
      </c>
      <c r="U102" s="5">
        <f t="shared" si="22"/>
        <v>1.0439939255177746</v>
      </c>
      <c r="V102" s="8">
        <f t="shared" si="29"/>
        <v>1.0439939255177746</v>
      </c>
      <c r="X102" s="32">
        <f>MIN(O102,O102:$O$380)/O102-1</f>
        <v>-0.40700597029314334</v>
      </c>
      <c r="Y102" s="4">
        <f>MIN(N102,N102:$N$380)/N102-1</f>
        <v>-0.14098051851436044</v>
      </c>
      <c r="Z102" s="32">
        <f>MIN(S102,$S102:S$380)/S102-1</f>
        <v>-0.15670831671235919</v>
      </c>
    </row>
    <row r="103" spans="1:28" x14ac:dyDescent="0.45">
      <c r="A103" s="1" t="str">
        <f t="shared" si="23"/>
        <v>11-1999</v>
      </c>
      <c r="B103">
        <f t="shared" si="17"/>
        <v>95</v>
      </c>
      <c r="C103" s="1">
        <v>36494</v>
      </c>
      <c r="D103" s="2">
        <v>3086.9</v>
      </c>
      <c r="E103" s="4">
        <f t="shared" si="18"/>
        <v>5.0264018918656284E-2</v>
      </c>
      <c r="F103" s="20">
        <v>20.254545454545461</v>
      </c>
      <c r="G103" s="17">
        <f t="shared" si="30"/>
        <v>4.9371633752244147E-2</v>
      </c>
      <c r="H103" s="8">
        <f t="shared" si="31"/>
        <v>0.66643580003421055</v>
      </c>
      <c r="I103">
        <v>5.34</v>
      </c>
      <c r="J103" s="4">
        <v>4.45E-3</v>
      </c>
      <c r="K103" s="4">
        <f t="shared" si="24"/>
        <v>0.66643580003421055</v>
      </c>
      <c r="L103" s="4">
        <f t="shared" si="25"/>
        <v>0.33356419996578945</v>
      </c>
      <c r="M103" s="7">
        <f t="shared" si="19"/>
        <v>3.4982102350837159E-2</v>
      </c>
      <c r="N103" s="2">
        <f t="shared" si="26"/>
        <v>242764.66802001727</v>
      </c>
      <c r="O103" s="2">
        <f t="shared" si="27"/>
        <v>251417.16892001935</v>
      </c>
      <c r="P103" s="5">
        <f t="shared" si="20"/>
        <v>0.66643580003421055</v>
      </c>
      <c r="Q103" s="5">
        <f t="shared" si="28"/>
        <v>0.33356419996578945</v>
      </c>
      <c r="R103" s="8">
        <f t="shared" si="21"/>
        <v>3.4982102350837159E-2</v>
      </c>
      <c r="S103" s="2">
        <f t="shared" si="32"/>
        <v>243832.58100774718</v>
      </c>
      <c r="U103" s="5">
        <f t="shared" si="22"/>
        <v>1.0349821023508372</v>
      </c>
      <c r="V103" s="8">
        <f t="shared" si="29"/>
        <v>1.0349821023508372</v>
      </c>
      <c r="X103" s="32">
        <f>MIN(O103,O103:$O$380)/O103-1</f>
        <v>-0.44206809420454163</v>
      </c>
      <c r="Y103" s="4">
        <f>MIN(N103,N103:$N$380)/N103-1</f>
        <v>-0.17717961715188701</v>
      </c>
      <c r="Z103" s="32">
        <f>MIN(S103,$S103:S$380)/S103-1</f>
        <v>-0.19224464560997745</v>
      </c>
    </row>
    <row r="104" spans="1:28" x14ac:dyDescent="0.45">
      <c r="A104" s="35" t="str">
        <f t="shared" si="23"/>
        <v>12-1999</v>
      </c>
      <c r="B104" s="24">
        <f t="shared" si="17"/>
        <v>96</v>
      </c>
      <c r="C104" s="35">
        <v>36524</v>
      </c>
      <c r="D104" s="36">
        <v>3242.06</v>
      </c>
      <c r="E104" s="25">
        <f t="shared" si="18"/>
        <v>-8.2105204715520408E-2</v>
      </c>
      <c r="F104" s="37">
        <v>20.344793388429757</v>
      </c>
      <c r="G104" s="38">
        <f t="shared" si="30"/>
        <v>4.9152624993906685E-2</v>
      </c>
      <c r="H104" s="39">
        <f t="shared" si="31"/>
        <v>0.65641982921717323</v>
      </c>
      <c r="I104" s="24">
        <v>5.3310000000000004</v>
      </c>
      <c r="J104" s="25">
        <v>4.4425000000000003E-3</v>
      </c>
      <c r="K104" s="25">
        <f t="shared" si="24"/>
        <v>0.65641982921717323</v>
      </c>
      <c r="L104" s="25">
        <f t="shared" si="25"/>
        <v>0.34358017078282677</v>
      </c>
      <c r="M104" s="27">
        <f t="shared" si="19"/>
        <v>-5.2369129548500239E-2</v>
      </c>
      <c r="N104" s="36">
        <f t="shared" si="26"/>
        <v>251257.08648386053</v>
      </c>
      <c r="O104" s="36">
        <f t="shared" si="27"/>
        <v>264054.4062550902</v>
      </c>
      <c r="P104" s="26">
        <f t="shared" si="20"/>
        <v>0.65641982921717323</v>
      </c>
      <c r="Q104" s="26">
        <f t="shared" si="28"/>
        <v>0.34358017078282677</v>
      </c>
      <c r="R104" s="39">
        <f t="shared" si="21"/>
        <v>-5.2369129548500239E-2</v>
      </c>
      <c r="S104" s="36">
        <f t="shared" si="32"/>
        <v>252362.357313029</v>
      </c>
      <c r="T104" s="24"/>
      <c r="U104" s="26">
        <f t="shared" si="22"/>
        <v>0.94763087045149974</v>
      </c>
      <c r="V104" s="39">
        <f t="shared" si="29"/>
        <v>0.94763087045149974</v>
      </c>
      <c r="W104" s="24"/>
      <c r="X104" s="41">
        <f>MIN(O104,O104:$O$380)/O104-1</f>
        <v>-0.46876985620253775</v>
      </c>
      <c r="Y104" s="25">
        <f>MIN(N104,N104:$N$380)/N104-1</f>
        <v>-0.20499071338608121</v>
      </c>
      <c r="Z104" s="40">
        <f>MIN(S104,$S104:S$380)/S104-1</f>
        <v>-0.21954654814290653</v>
      </c>
      <c r="AB104" s="34">
        <f>MIN(O104:$O$380)</f>
        <v>140273.66020524508</v>
      </c>
    </row>
    <row r="105" spans="1:28" x14ac:dyDescent="0.45">
      <c r="A105" s="1" t="str">
        <f t="shared" si="23"/>
        <v>1-2000</v>
      </c>
      <c r="B105">
        <f t="shared" si="17"/>
        <v>97</v>
      </c>
      <c r="C105" s="1">
        <v>36556</v>
      </c>
      <c r="D105" s="2">
        <v>2975.87</v>
      </c>
      <c r="E105" s="4">
        <f t="shared" si="18"/>
        <v>4.5566506601431023E-3</v>
      </c>
      <c r="F105" s="20">
        <v>20.412727272727274</v>
      </c>
      <c r="G105" s="17">
        <f t="shared" si="30"/>
        <v>4.8989044268281816E-2</v>
      </c>
      <c r="H105" s="8">
        <f t="shared" si="31"/>
        <v>0.64893875957171232</v>
      </c>
      <c r="I105">
        <v>5.8040000000000003</v>
      </c>
      <c r="J105" s="4">
        <v>4.8366666666666671E-3</v>
      </c>
      <c r="K105" s="4">
        <f t="shared" si="24"/>
        <v>0.64893875957171232</v>
      </c>
      <c r="L105" s="4">
        <f t="shared" si="25"/>
        <v>0.35106124042828768</v>
      </c>
      <c r="M105" s="7">
        <f t="shared" si="19"/>
        <v>4.6549534267330403E-3</v>
      </c>
      <c r="N105" s="2">
        <f t="shared" si="26"/>
        <v>238098.97157180851</v>
      </c>
      <c r="O105" s="2">
        <f t="shared" si="27"/>
        <v>242374.16517348084</v>
      </c>
      <c r="P105" s="5">
        <f t="shared" si="20"/>
        <v>0.64893875957171232</v>
      </c>
      <c r="Q105" s="5">
        <f t="shared" si="28"/>
        <v>0.35106124042828768</v>
      </c>
      <c r="R105" s="8">
        <f t="shared" si="21"/>
        <v>4.6549534267330403E-3</v>
      </c>
      <c r="S105" s="2">
        <f t="shared" si="32"/>
        <v>239146.36032973806</v>
      </c>
      <c r="U105" s="5">
        <f t="shared" si="22"/>
        <v>1.0046549534267331</v>
      </c>
      <c r="V105" s="8">
        <f t="shared" si="29"/>
        <v>1.0046549534267331</v>
      </c>
      <c r="X105" s="32">
        <f>MIN(O105,O105:$O$380)/O105-1</f>
        <v>-0.42125160037232801</v>
      </c>
      <c r="Y105" s="4">
        <f>MIN(N105,N105:$N$380)/N105-1</f>
        <v>-0.16105594340216489</v>
      </c>
      <c r="Z105" s="32">
        <f>MIN(S105,$S105:S$380)/S105-1</f>
        <v>-0.17641618040023788</v>
      </c>
    </row>
    <row r="106" spans="1:28" x14ac:dyDescent="0.45">
      <c r="A106" s="1" t="str">
        <f t="shared" si="23"/>
        <v>2-2000</v>
      </c>
      <c r="B106">
        <f t="shared" si="17"/>
        <v>98</v>
      </c>
      <c r="C106" s="1">
        <v>36585</v>
      </c>
      <c r="D106" s="2">
        <v>2989.43</v>
      </c>
      <c r="E106" s="4">
        <f t="shared" si="18"/>
        <v>4.0519430125475431E-2</v>
      </c>
      <c r="F106" s="20">
        <v>20.481735537190083</v>
      </c>
      <c r="G106" s="17">
        <f t="shared" si="30"/>
        <v>4.8823987507515258E-2</v>
      </c>
      <c r="H106" s="8">
        <f t="shared" si="31"/>
        <v>0.64139018611947995</v>
      </c>
      <c r="I106">
        <v>5.9770000000000003</v>
      </c>
      <c r="J106" s="4">
        <v>4.9808333333333336E-3</v>
      </c>
      <c r="K106" s="4">
        <f t="shared" si="24"/>
        <v>0.64139018611947995</v>
      </c>
      <c r="L106" s="4">
        <f t="shared" si="25"/>
        <v>0.35860981388052005</v>
      </c>
      <c r="M106" s="7">
        <f t="shared" si="19"/>
        <v>2.7774940544270505E-2</v>
      </c>
      <c r="N106" s="2">
        <f t="shared" si="26"/>
        <v>239207.31119542831</v>
      </c>
      <c r="O106" s="2">
        <f t="shared" si="27"/>
        <v>243478.57957322022</v>
      </c>
      <c r="P106" s="5">
        <f t="shared" si="20"/>
        <v>0.64139018611947995</v>
      </c>
      <c r="Q106" s="5">
        <f t="shared" si="28"/>
        <v>0.35860981388052005</v>
      </c>
      <c r="R106" s="8">
        <f t="shared" si="21"/>
        <v>2.7774940544270505E-2</v>
      </c>
      <c r="S106" s="2">
        <f t="shared" si="32"/>
        <v>240259.57549924572</v>
      </c>
      <c r="U106" s="5">
        <f t="shared" si="22"/>
        <v>1.0277749405442704</v>
      </c>
      <c r="V106" s="8">
        <f t="shared" si="29"/>
        <v>1.0277749405442704</v>
      </c>
      <c r="X106" s="32">
        <f>MIN(O106,O106:$O$380)/O106-1</f>
        <v>-0.42387679256580679</v>
      </c>
      <c r="Y106" s="4">
        <f>MIN(N106,N106:$N$380)/N106-1</f>
        <v>-0.164943094406375</v>
      </c>
      <c r="Z106" s="32">
        <f>MIN(S106,$S106:S$380)/S106-1</f>
        <v>-0.18023216150914645</v>
      </c>
    </row>
    <row r="107" spans="1:28" x14ac:dyDescent="0.45">
      <c r="A107" s="1" t="str">
        <f t="shared" si="23"/>
        <v>3-2000</v>
      </c>
      <c r="B107">
        <f t="shared" si="17"/>
        <v>99</v>
      </c>
      <c r="C107" s="1">
        <v>36616</v>
      </c>
      <c r="D107" s="2">
        <v>3110.56</v>
      </c>
      <c r="E107" s="4">
        <f t="shared" si="18"/>
        <v>-3.4926186924540858E-2</v>
      </c>
      <c r="F107" s="20">
        <v>20.568429752066116</v>
      </c>
      <c r="G107" s="17">
        <f t="shared" si="30"/>
        <v>4.8618198474754695E-2</v>
      </c>
      <c r="H107" s="8">
        <f t="shared" si="31"/>
        <v>0.63197879562421866</v>
      </c>
      <c r="I107">
        <v>5.851</v>
      </c>
      <c r="J107" s="4">
        <v>4.8758333333333327E-3</v>
      </c>
      <c r="K107" s="4">
        <f t="shared" si="24"/>
        <v>0.63197879562421866</v>
      </c>
      <c r="L107" s="4">
        <f t="shared" si="25"/>
        <v>0.36802120437578134</v>
      </c>
      <c r="M107" s="7">
        <f t="shared" si="19"/>
        <v>-2.0278199492648752E-2</v>
      </c>
      <c r="N107" s="2">
        <f t="shared" si="26"/>
        <v>245851.28004163611</v>
      </c>
      <c r="O107" s="2">
        <f t="shared" si="27"/>
        <v>253344.19286528733</v>
      </c>
      <c r="P107" s="5">
        <f t="shared" si="20"/>
        <v>0.63197879562421866</v>
      </c>
      <c r="Q107" s="5">
        <f t="shared" si="28"/>
        <v>0.36802120437578134</v>
      </c>
      <c r="R107" s="8">
        <f t="shared" si="21"/>
        <v>-2.0278199492648752E-2</v>
      </c>
      <c r="S107" s="2">
        <f t="shared" si="32"/>
        <v>246932.77092392894</v>
      </c>
      <c r="U107" s="5">
        <f t="shared" si="22"/>
        <v>0.97972180050735125</v>
      </c>
      <c r="V107" s="8">
        <f t="shared" si="29"/>
        <v>0.97972180050735125</v>
      </c>
      <c r="X107" s="32">
        <f>MIN(O107,O107:$O$380)/O107-1</f>
        <v>-0.44631191811120818</v>
      </c>
      <c r="Y107" s="4">
        <f>MIN(N107,N107:$N$380)/N107-1</f>
        <v>-0.18750995704233575</v>
      </c>
      <c r="Z107" s="32">
        <f>MIN(S107,$S107:S$380)/S107-1</f>
        <v>-0.20238584718096386</v>
      </c>
    </row>
    <row r="108" spans="1:28" x14ac:dyDescent="0.45">
      <c r="A108" s="1" t="str">
        <f t="shared" si="23"/>
        <v>4-2000</v>
      </c>
      <c r="B108">
        <f t="shared" si="17"/>
        <v>100</v>
      </c>
      <c r="C108" s="1">
        <v>36644</v>
      </c>
      <c r="D108" s="2">
        <v>3001.92</v>
      </c>
      <c r="E108" s="4">
        <f t="shared" si="18"/>
        <v>5.1000692889884292E-3</v>
      </c>
      <c r="F108" s="20">
        <v>20.652231404958677</v>
      </c>
      <c r="G108" s="17">
        <f t="shared" si="30"/>
        <v>4.8420917836505373E-2</v>
      </c>
      <c r="H108" s="8">
        <f t="shared" si="31"/>
        <v>0.62295652121623801</v>
      </c>
      <c r="I108">
        <v>5.8739999999999997</v>
      </c>
      <c r="J108" s="4">
        <v>4.895E-3</v>
      </c>
      <c r="K108" s="4">
        <f t="shared" si="24"/>
        <v>0.62295652121623801</v>
      </c>
      <c r="L108" s="4">
        <f t="shared" si="25"/>
        <v>0.37704347878376199</v>
      </c>
      <c r="M108" s="7">
        <f t="shared" si="19"/>
        <v>5.0227492508765192E-3</v>
      </c>
      <c r="N108" s="2">
        <f t="shared" si="26"/>
        <v>240865.85873942878</v>
      </c>
      <c r="O108" s="2">
        <f t="shared" si="27"/>
        <v>244495.84622902737</v>
      </c>
      <c r="P108" s="5">
        <f t="shared" si="20"/>
        <v>0.62295652121623801</v>
      </c>
      <c r="Q108" s="5">
        <f t="shared" si="28"/>
        <v>0.37704347878376199</v>
      </c>
      <c r="R108" s="8">
        <f t="shared" si="21"/>
        <v>5.0227492508765192E-3</v>
      </c>
      <c r="S108" s="2">
        <f t="shared" si="32"/>
        <v>241925.41893386099</v>
      </c>
      <c r="U108" s="5">
        <f t="shared" si="22"/>
        <v>1.0050227492508765</v>
      </c>
      <c r="V108" s="8">
        <f t="shared" si="29"/>
        <v>1.0050227492508765</v>
      </c>
      <c r="X108" s="32">
        <f>MIN(O108,O108:$O$380)/O108-1</f>
        <v>-0.42627385140176954</v>
      </c>
      <c r="Y108" s="4">
        <f>MIN(N108,N108:$N$380)/N108-1</f>
        <v>-0.17069310641356117</v>
      </c>
      <c r="Z108" s="32">
        <f>MIN(S108,$S108:S$380)/S108-1</f>
        <v>-0.18587689647613259</v>
      </c>
    </row>
    <row r="109" spans="1:28" x14ac:dyDescent="0.45">
      <c r="A109" s="1" t="str">
        <f t="shared" si="23"/>
        <v>5-2000</v>
      </c>
      <c r="B109">
        <f t="shared" si="17"/>
        <v>101</v>
      </c>
      <c r="C109" s="1">
        <v>36677</v>
      </c>
      <c r="D109" s="2">
        <v>3017.23</v>
      </c>
      <c r="E109" s="4">
        <f t="shared" si="18"/>
        <v>4.1461870656196442E-3</v>
      </c>
      <c r="F109" s="20">
        <v>20.739008264462811</v>
      </c>
      <c r="G109" s="17">
        <f t="shared" si="30"/>
        <v>4.8218313395127159E-2</v>
      </c>
      <c r="H109" s="8">
        <f t="shared" si="31"/>
        <v>0.61369077226788082</v>
      </c>
      <c r="I109">
        <v>5.968</v>
      </c>
      <c r="J109" s="4">
        <v>4.9733333333333331E-3</v>
      </c>
      <c r="K109" s="4">
        <f t="shared" si="24"/>
        <v>0.61369077226788082</v>
      </c>
      <c r="L109" s="4">
        <f t="shared" si="25"/>
        <v>0.38630922773211918</v>
      </c>
      <c r="M109" s="7">
        <f t="shared" si="19"/>
        <v>4.4657213015216243E-3</v>
      </c>
      <c r="N109" s="2">
        <f t="shared" si="26"/>
        <v>242075.66755097397</v>
      </c>
      <c r="O109" s="2">
        <f t="shared" si="27"/>
        <v>245742.79198566527</v>
      </c>
      <c r="P109" s="5">
        <f t="shared" si="20"/>
        <v>0.61369077226788082</v>
      </c>
      <c r="Q109" s="5">
        <f t="shared" si="28"/>
        <v>0.38630922773211918</v>
      </c>
      <c r="R109" s="8">
        <f t="shared" si="21"/>
        <v>4.4657213015216243E-3</v>
      </c>
      <c r="S109" s="2">
        <f t="shared" si="32"/>
        <v>243140.54965057902</v>
      </c>
      <c r="U109" s="5">
        <f t="shared" si="22"/>
        <v>1.0044657213015216</v>
      </c>
      <c r="V109" s="8">
        <f t="shared" si="29"/>
        <v>1.0044657213015216</v>
      </c>
      <c r="X109" s="32">
        <f>MIN(O109,O109:$O$380)/O109-1</f>
        <v>-0.42918504721217798</v>
      </c>
      <c r="Y109" s="4">
        <f>MIN(N109,N109:$N$380)/N109-1</f>
        <v>-0.17483768978902492</v>
      </c>
      <c r="Z109" s="32">
        <f>MIN(S109,$S109:S$380)/S109-1</f>
        <v>-0.18994559662385935</v>
      </c>
    </row>
    <row r="110" spans="1:28" x14ac:dyDescent="0.45">
      <c r="A110" s="1" t="str">
        <f t="shared" si="23"/>
        <v>6-2000</v>
      </c>
      <c r="B110">
        <f t="shared" si="17"/>
        <v>102</v>
      </c>
      <c r="C110" s="1">
        <v>36707</v>
      </c>
      <c r="D110" s="2">
        <v>3029.74</v>
      </c>
      <c r="E110" s="4">
        <f t="shared" si="18"/>
        <v>1.0783103500630498E-2</v>
      </c>
      <c r="F110" s="20">
        <v>20.823388429752068</v>
      </c>
      <c r="G110" s="17">
        <f t="shared" si="30"/>
        <v>4.8022924000746134E-2</v>
      </c>
      <c r="H110" s="8">
        <f t="shared" si="31"/>
        <v>0.60475499048940307</v>
      </c>
      <c r="I110">
        <v>5.84</v>
      </c>
      <c r="J110" s="4">
        <v>4.8666666666666667E-3</v>
      </c>
      <c r="K110" s="4">
        <f t="shared" si="24"/>
        <v>0.60475499048940307</v>
      </c>
      <c r="L110" s="4">
        <f t="shared" si="25"/>
        <v>0.39524500951059693</v>
      </c>
      <c r="M110" s="7">
        <f t="shared" si="19"/>
        <v>8.4446613679216177E-3</v>
      </c>
      <c r="N110" s="2">
        <f t="shared" si="26"/>
        <v>243156.71001613641</v>
      </c>
      <c r="O110" s="2">
        <f t="shared" si="27"/>
        <v>246761.6875712655</v>
      </c>
      <c r="P110" s="5">
        <f t="shared" si="20"/>
        <v>0.60475499048940307</v>
      </c>
      <c r="Q110" s="5">
        <f t="shared" si="28"/>
        <v>0.39524500951059693</v>
      </c>
      <c r="R110" s="8">
        <f t="shared" si="21"/>
        <v>8.4446613679216177E-3</v>
      </c>
      <c r="S110" s="2">
        <f t="shared" si="32"/>
        <v>244226.34758241728</v>
      </c>
      <c r="U110" s="5">
        <f t="shared" si="22"/>
        <v>1.0084446613679217</v>
      </c>
      <c r="V110" s="8">
        <f t="shared" si="29"/>
        <v>1.0084446613679217</v>
      </c>
      <c r="X110" s="32">
        <f>MIN(O110,O110:$O$380)/O110-1</f>
        <v>-0.43154198049997683</v>
      </c>
      <c r="Y110" s="4">
        <f>MIN(N110,N110:$N$380)/N110-1</f>
        <v>-0.17850625191889746</v>
      </c>
      <c r="Z110" s="32">
        <f>MIN(S110,$S110:S$380)/S110-1</f>
        <v>-0.19354699100480532</v>
      </c>
    </row>
    <row r="111" spans="1:28" x14ac:dyDescent="0.45">
      <c r="A111" s="1" t="str">
        <f t="shared" si="23"/>
        <v>7-2000</v>
      </c>
      <c r="B111">
        <f t="shared" si="17"/>
        <v>103</v>
      </c>
      <c r="C111" s="1">
        <v>36738</v>
      </c>
      <c r="D111" s="2">
        <v>3062.41</v>
      </c>
      <c r="E111" s="4">
        <f t="shared" si="18"/>
        <v>4.7537723557590228E-2</v>
      </c>
      <c r="F111" s="20">
        <v>20.910082644628094</v>
      </c>
      <c r="G111" s="17">
        <f t="shared" si="30"/>
        <v>4.782381863310832E-2</v>
      </c>
      <c r="H111" s="8">
        <f t="shared" si="31"/>
        <v>0.59564926537176643</v>
      </c>
      <c r="I111">
        <v>5.9130000000000003</v>
      </c>
      <c r="J111" s="4">
        <v>4.9275000000000005E-3</v>
      </c>
      <c r="K111" s="4">
        <f t="shared" si="24"/>
        <v>0.59564926537176643</v>
      </c>
      <c r="L111" s="4">
        <f t="shared" si="25"/>
        <v>0.40435073462823357</v>
      </c>
      <c r="M111" s="7">
        <f t="shared" si="19"/>
        <v>3.0308248359405356E-2</v>
      </c>
      <c r="N111" s="2">
        <f t="shared" si="26"/>
        <v>245210.0860915606</v>
      </c>
      <c r="O111" s="2">
        <f t="shared" si="27"/>
        <v>249422.54438833671</v>
      </c>
      <c r="P111" s="5">
        <f t="shared" si="20"/>
        <v>0.59564926537176643</v>
      </c>
      <c r="Q111" s="5">
        <f t="shared" si="28"/>
        <v>0.40435073462823357</v>
      </c>
      <c r="R111" s="8">
        <f t="shared" si="21"/>
        <v>3.0308248359405356E-2</v>
      </c>
      <c r="S111" s="2">
        <f t="shared" si="32"/>
        <v>246288.75638487513</v>
      </c>
      <c r="U111" s="5">
        <f t="shared" si="22"/>
        <v>1.0303082483594053</v>
      </c>
      <c r="V111" s="8">
        <f t="shared" si="29"/>
        <v>1.0303082483594053</v>
      </c>
      <c r="X111" s="32">
        <f>MIN(O111,O111:$O$380)/O111-1</f>
        <v>-0.43760632965540214</v>
      </c>
      <c r="Y111" s="4">
        <f>MIN(N111,N111:$N$380)/N111-1</f>
        <v>-0.18538539639173301</v>
      </c>
      <c r="Z111" s="32">
        <f>MIN(S111,$S111:S$380)/S111-1</f>
        <v>-0.2003001851373104</v>
      </c>
    </row>
    <row r="112" spans="1:28" x14ac:dyDescent="0.45">
      <c r="A112" s="1" t="str">
        <f t="shared" si="23"/>
        <v>8-2000</v>
      </c>
      <c r="B112">
        <f t="shared" si="17"/>
        <v>104</v>
      </c>
      <c r="C112" s="1">
        <v>36769</v>
      </c>
      <c r="D112" s="2">
        <v>3207.99</v>
      </c>
      <c r="E112" s="4">
        <f t="shared" si="18"/>
        <v>-5.5682841904120539E-2</v>
      </c>
      <c r="F112" s="20">
        <v>21.005950413223136</v>
      </c>
      <c r="G112" s="17">
        <f t="shared" si="30"/>
        <v>4.7605558440740929E-2</v>
      </c>
      <c r="H112" s="8">
        <f t="shared" si="31"/>
        <v>0.58566752887014084</v>
      </c>
      <c r="I112">
        <v>5.9240000000000004</v>
      </c>
      <c r="J112" s="4">
        <v>4.9366666666666673E-3</v>
      </c>
      <c r="K112" s="4">
        <f t="shared" si="24"/>
        <v>0.58566752887014084</v>
      </c>
      <c r="L112" s="4">
        <f t="shared" si="25"/>
        <v>0.41433247112985916</v>
      </c>
      <c r="M112" s="7">
        <f t="shared" si="19"/>
        <v>-3.0566211119308597E-2</v>
      </c>
      <c r="N112" s="2">
        <f t="shared" si="26"/>
        <v>252641.97428105478</v>
      </c>
      <c r="O112" s="2">
        <f t="shared" si="27"/>
        <v>261279.52435250024</v>
      </c>
      <c r="P112" s="5">
        <f t="shared" si="20"/>
        <v>0.58566752887014084</v>
      </c>
      <c r="Q112" s="5">
        <f t="shared" si="28"/>
        <v>0.41433247112985916</v>
      </c>
      <c r="R112" s="8">
        <f t="shared" si="21"/>
        <v>-3.0566211119308597E-2</v>
      </c>
      <c r="S112" s="2">
        <f t="shared" si="32"/>
        <v>253753.33718151698</v>
      </c>
      <c r="U112" s="5">
        <f t="shared" si="22"/>
        <v>0.96943378888069143</v>
      </c>
      <c r="V112" s="8">
        <f t="shared" si="29"/>
        <v>0.96943378888069143</v>
      </c>
      <c r="X112" s="32">
        <f>MIN(O112,O112:$O$380)/O112-1</f>
        <v>-0.46312800226933371</v>
      </c>
      <c r="Y112" s="4">
        <f>MIN(N112,N112:$N$380)/N112-1</f>
        <v>-0.20934865375929446</v>
      </c>
      <c r="Z112" s="32">
        <f>MIN(S112,$S112:S$380)/S112-1</f>
        <v>-0.22382469893250034</v>
      </c>
    </row>
    <row r="113" spans="1:26" x14ac:dyDescent="0.45">
      <c r="A113" s="1" t="str">
        <f t="shared" si="23"/>
        <v>9-2000</v>
      </c>
      <c r="B113">
        <f t="shared" si="17"/>
        <v>105</v>
      </c>
      <c r="C113" s="1">
        <v>36798</v>
      </c>
      <c r="D113" s="2">
        <v>3029.36</v>
      </c>
      <c r="E113" s="4">
        <f t="shared" si="18"/>
        <v>1.6125518261282945E-2</v>
      </c>
      <c r="F113" s="20">
        <v>21.102727272727265</v>
      </c>
      <c r="G113" s="17">
        <f t="shared" si="30"/>
        <v>4.7387239908671885E-2</v>
      </c>
      <c r="H113" s="8">
        <f t="shared" si="31"/>
        <v>0.57568312430741275</v>
      </c>
      <c r="I113">
        <v>5.8940000000000001</v>
      </c>
      <c r="J113" s="4">
        <v>4.9116666666666666E-3</v>
      </c>
      <c r="K113" s="4">
        <f t="shared" si="24"/>
        <v>0.57568312430741275</v>
      </c>
      <c r="L113" s="4">
        <f t="shared" si="25"/>
        <v>0.42431687569258725</v>
      </c>
      <c r="M113" s="7">
        <f t="shared" si="19"/>
        <v>1.1367291788175029E-2</v>
      </c>
      <c r="N113" s="2">
        <f t="shared" si="26"/>
        <v>244919.66635758113</v>
      </c>
      <c r="O113" s="2">
        <f t="shared" si="27"/>
        <v>246730.73790519615</v>
      </c>
      <c r="P113" s="5">
        <f t="shared" si="20"/>
        <v>0.57568312430741275</v>
      </c>
      <c r="Q113" s="5">
        <f t="shared" si="28"/>
        <v>0.42431687569258725</v>
      </c>
      <c r="R113" s="8">
        <f t="shared" si="21"/>
        <v>1.1367291788175029E-2</v>
      </c>
      <c r="S113" s="2">
        <f t="shared" si="32"/>
        <v>245997.05910499764</v>
      </c>
      <c r="U113" s="5">
        <f t="shared" si="22"/>
        <v>1.0113672917881751</v>
      </c>
      <c r="V113" s="8">
        <f t="shared" si="29"/>
        <v>1.0113672917881751</v>
      </c>
      <c r="X113" s="32">
        <f>MIN(O113,O113:$O$380)/O113-1</f>
        <v>-0.43147067367364722</v>
      </c>
      <c r="Y113" s="4">
        <f>MIN(N113,N113:$N$380)/N113-1</f>
        <v>-0.18441944637230789</v>
      </c>
      <c r="Z113" s="32">
        <f>MIN(S113,$S113:S$380)/S113-1</f>
        <v>-0.19935192070861085</v>
      </c>
    </row>
    <row r="114" spans="1:26" x14ac:dyDescent="0.45">
      <c r="A114" s="1" t="str">
        <f t="shared" si="23"/>
        <v>10-2000</v>
      </c>
      <c r="B114">
        <f t="shared" si="17"/>
        <v>106</v>
      </c>
      <c r="C114" s="1">
        <v>36830</v>
      </c>
      <c r="D114" s="2">
        <v>3078.21</v>
      </c>
      <c r="E114" s="4">
        <f t="shared" si="18"/>
        <v>-4.3255658320907275E-2</v>
      </c>
      <c r="F114" s="20">
        <v>21.215702479338837</v>
      </c>
      <c r="G114" s="17">
        <f t="shared" si="30"/>
        <v>4.7134899302715139E-2</v>
      </c>
      <c r="H114" s="8">
        <f t="shared" si="31"/>
        <v>0.56414278151745978</v>
      </c>
      <c r="I114">
        <v>5.8789999999999996</v>
      </c>
      <c r="J114" s="4">
        <v>4.8991666666666663E-3</v>
      </c>
      <c r="K114" s="4">
        <f t="shared" si="24"/>
        <v>0.56414278151745978</v>
      </c>
      <c r="L114" s="4">
        <f t="shared" si="25"/>
        <v>0.43585721848254022</v>
      </c>
      <c r="M114" s="7">
        <f t="shared" si="19"/>
        <v>-2.2267030245309773E-2</v>
      </c>
      <c r="N114" s="2">
        <f t="shared" si="26"/>
        <v>247703.73966973025</v>
      </c>
      <c r="O114" s="2">
        <f t="shared" si="27"/>
        <v>250709.39892490621</v>
      </c>
      <c r="P114" s="5">
        <f t="shared" si="20"/>
        <v>0.56414278151745978</v>
      </c>
      <c r="Q114" s="5">
        <f t="shared" si="28"/>
        <v>0.43585721848254022</v>
      </c>
      <c r="R114" s="8">
        <f t="shared" si="21"/>
        <v>-2.2267030245309773E-2</v>
      </c>
      <c r="S114" s="2">
        <f t="shared" si="32"/>
        <v>248793.37945487708</v>
      </c>
      <c r="U114" s="5">
        <f t="shared" si="22"/>
        <v>0.97773296975469026</v>
      </c>
      <c r="V114" s="8">
        <f t="shared" si="29"/>
        <v>0.97773296975469026</v>
      </c>
      <c r="X114" s="32">
        <f>MIN(O114,O114:$O$380)/O114-1</f>
        <v>-0.44049301379697947</v>
      </c>
      <c r="Y114" s="4">
        <f>MIN(N114,N114:$N$380)/N114-1</f>
        <v>-0.19358618748122358</v>
      </c>
      <c r="Z114" s="32">
        <f>MIN(S114,$S114:S$380)/S114-1</f>
        <v>-0.20835082784239356</v>
      </c>
    </row>
    <row r="115" spans="1:26" x14ac:dyDescent="0.45">
      <c r="A115" s="1" t="str">
        <f t="shared" si="23"/>
        <v>11-2000</v>
      </c>
      <c r="B115">
        <f t="shared" si="17"/>
        <v>107</v>
      </c>
      <c r="C115" s="1">
        <v>36860</v>
      </c>
      <c r="D115" s="2">
        <v>2945.06</v>
      </c>
      <c r="E115" s="4">
        <f t="shared" si="18"/>
        <v>1.3157626669745293E-2</v>
      </c>
      <c r="F115" s="20">
        <v>21.315289256198344</v>
      </c>
      <c r="G115" s="17">
        <f t="shared" si="30"/>
        <v>4.6914681193416442E-2</v>
      </c>
      <c r="H115" s="8">
        <f t="shared" si="31"/>
        <v>0.55407150321396736</v>
      </c>
      <c r="I115">
        <v>5.7960000000000003</v>
      </c>
      <c r="J115" s="4">
        <v>4.8300000000000001E-3</v>
      </c>
      <c r="K115" s="4">
        <f t="shared" si="24"/>
        <v>0.55407150321396736</v>
      </c>
      <c r="L115" s="4">
        <f t="shared" si="25"/>
        <v>0.44592849678603264</v>
      </c>
      <c r="M115" s="7">
        <f t="shared" si="19"/>
        <v>9.4441006271104994E-3</v>
      </c>
      <c r="N115" s="2">
        <f t="shared" si="26"/>
        <v>242188.11300662803</v>
      </c>
      <c r="O115" s="2">
        <f t="shared" si="27"/>
        <v>239864.79882717042</v>
      </c>
      <c r="P115" s="5">
        <f t="shared" si="20"/>
        <v>0.55407150321396736</v>
      </c>
      <c r="Q115" s="5">
        <f t="shared" si="28"/>
        <v>0.44592849678603264</v>
      </c>
      <c r="R115" s="8">
        <f t="shared" si="21"/>
        <v>9.4441006271104994E-3</v>
      </c>
      <c r="S115" s="2">
        <f t="shared" si="32"/>
        <v>243253.4897497225</v>
      </c>
      <c r="U115" s="5">
        <f t="shared" si="22"/>
        <v>1.0094441006271104</v>
      </c>
      <c r="V115" s="8">
        <f t="shared" si="29"/>
        <v>1.0094441006271104</v>
      </c>
      <c r="X115" s="32">
        <f>MIN(O115,O115:$O$380)/O115-1</f>
        <v>-0.41519697391564181</v>
      </c>
      <c r="Y115" s="4">
        <f>MIN(N115,N115:$N$380)/N115-1</f>
        <v>-0.17522080418224739</v>
      </c>
      <c r="Z115" s="32">
        <f>MIN(S115,$S115:S$380)/S115-1</f>
        <v>-0.1903216965709682</v>
      </c>
    </row>
    <row r="116" spans="1:26" x14ac:dyDescent="0.45">
      <c r="A116" s="1" t="str">
        <f t="shared" si="23"/>
        <v>12-2000</v>
      </c>
      <c r="B116">
        <f t="shared" si="17"/>
        <v>108</v>
      </c>
      <c r="C116" s="1">
        <v>36889</v>
      </c>
      <c r="D116" s="2">
        <v>2983.81</v>
      </c>
      <c r="E116" s="4">
        <f t="shared" si="18"/>
        <v>1.5496965289344855E-2</v>
      </c>
      <c r="F116" s="20">
        <v>21.41363636363636</v>
      </c>
      <c r="G116" s="17">
        <f t="shared" si="30"/>
        <v>4.6699214604118029E-2</v>
      </c>
      <c r="H116" s="8">
        <f t="shared" si="31"/>
        <v>0.5442175271134585</v>
      </c>
      <c r="I116">
        <v>5.774</v>
      </c>
      <c r="J116" s="4">
        <v>4.8116666666666672E-3</v>
      </c>
      <c r="K116" s="4">
        <f t="shared" si="24"/>
        <v>0.5442175271134585</v>
      </c>
      <c r="L116" s="4">
        <f t="shared" si="25"/>
        <v>0.4557824728865415</v>
      </c>
      <c r="M116" s="7">
        <f t="shared" si="19"/>
        <v>1.0626793459569434E-2</v>
      </c>
      <c r="N116" s="2">
        <f t="shared" si="26"/>
        <v>244475.36191655262</v>
      </c>
      <c r="O116" s="2">
        <f t="shared" si="27"/>
        <v>243020.85030135189</v>
      </c>
      <c r="P116" s="5">
        <f t="shared" si="20"/>
        <v>0.5442175271134585</v>
      </c>
      <c r="Q116" s="5">
        <f t="shared" si="28"/>
        <v>0.4557824728865415</v>
      </c>
      <c r="R116" s="8">
        <f t="shared" si="21"/>
        <v>1.0626793459569434E-2</v>
      </c>
      <c r="S116" s="2">
        <f t="shared" si="32"/>
        <v>245550.80018481467</v>
      </c>
      <c r="U116" s="5">
        <f t="shared" si="22"/>
        <v>1.0106267934595694</v>
      </c>
      <c r="V116" s="8">
        <f t="shared" si="29"/>
        <v>1.0106267934595694</v>
      </c>
      <c r="X116" s="32">
        <f>MIN(O116,O116:$O$380)/O116-1</f>
        <v>-0.42279166568916926</v>
      </c>
      <c r="Y116" s="4">
        <f>MIN(N116,N116:$N$380)/N116-1</f>
        <v>-0.18293722722698158</v>
      </c>
      <c r="Z116" s="32">
        <f>MIN(S116,$S116:S$380)/S116-1</f>
        <v>-0.19789683953175363</v>
      </c>
    </row>
    <row r="117" spans="1:26" x14ac:dyDescent="0.45">
      <c r="A117" s="1" t="str">
        <f t="shared" si="23"/>
        <v>1-2001</v>
      </c>
      <c r="B117">
        <f t="shared" si="17"/>
        <v>109</v>
      </c>
      <c r="C117" s="1">
        <v>36922</v>
      </c>
      <c r="D117" s="2">
        <v>3030.05</v>
      </c>
      <c r="E117" s="4">
        <f t="shared" si="18"/>
        <v>-5.3480965660632762E-2</v>
      </c>
      <c r="F117" s="20">
        <v>21.514049586776853</v>
      </c>
      <c r="G117" s="17">
        <f t="shared" si="30"/>
        <v>4.648125384142595E-2</v>
      </c>
      <c r="H117" s="8">
        <f t="shared" si="31"/>
        <v>0.53424948448833565</v>
      </c>
      <c r="I117">
        <v>5.7750000000000004</v>
      </c>
      <c r="J117" s="4">
        <v>4.8124999999999999E-3</v>
      </c>
      <c r="K117" s="4">
        <f t="shared" si="24"/>
        <v>0.53424948448833565</v>
      </c>
      <c r="L117" s="4">
        <f t="shared" si="25"/>
        <v>0.46575051551166435</v>
      </c>
      <c r="M117" s="7">
        <f t="shared" si="19"/>
        <v>-2.633075397823155E-2</v>
      </c>
      <c r="N117" s="2">
        <f t="shared" si="26"/>
        <v>247073.35109359332</v>
      </c>
      <c r="O117" s="2">
        <f t="shared" si="27"/>
        <v>246786.93598305903</v>
      </c>
      <c r="P117" s="5">
        <f t="shared" si="20"/>
        <v>0.53424948448833565</v>
      </c>
      <c r="Q117" s="5">
        <f t="shared" si="28"/>
        <v>0.46575051551166435</v>
      </c>
      <c r="R117" s="8">
        <f t="shared" si="21"/>
        <v>-2.633075397823155E-2</v>
      </c>
      <c r="S117" s="2">
        <f t="shared" si="32"/>
        <v>248160.21782221069</v>
      </c>
      <c r="U117" s="5">
        <f t="shared" si="22"/>
        <v>0.97366924602176841</v>
      </c>
      <c r="V117" s="8">
        <f t="shared" si="29"/>
        <v>0.97366924602176841</v>
      </c>
      <c r="X117" s="32">
        <f>MIN(O117,O117:$O$380)/O117-1</f>
        <v>-0.43160013861157409</v>
      </c>
      <c r="Y117" s="4">
        <f>MIN(N117,N117:$N$380)/N117-1</f>
        <v>-0.19152868491042507</v>
      </c>
      <c r="Z117" s="32">
        <f>MIN(S117,$S117:S$380)/S117-1</f>
        <v>-0.20633099611134054</v>
      </c>
    </row>
    <row r="118" spans="1:26" x14ac:dyDescent="0.45">
      <c r="A118" s="1" t="str">
        <f t="shared" si="23"/>
        <v>2-2001</v>
      </c>
      <c r="B118">
        <f t="shared" si="17"/>
        <v>110</v>
      </c>
      <c r="C118" s="1">
        <v>36950</v>
      </c>
      <c r="D118" s="2">
        <v>2868</v>
      </c>
      <c r="E118" s="4">
        <f t="shared" si="18"/>
        <v>-5.4602510460250997E-2</v>
      </c>
      <c r="F118" s="20">
        <v>21.596033057851233</v>
      </c>
      <c r="G118" s="17">
        <f t="shared" si="30"/>
        <v>4.6304800391868739E-2</v>
      </c>
      <c r="H118" s="8">
        <f t="shared" si="31"/>
        <v>0.52617970401587</v>
      </c>
      <c r="I118">
        <v>5.6130000000000004</v>
      </c>
      <c r="J118" s="4">
        <v>4.6775000000000002E-3</v>
      </c>
      <c r="K118" s="4">
        <f t="shared" si="24"/>
        <v>0.52617970401587</v>
      </c>
      <c r="L118" s="4">
        <f t="shared" si="25"/>
        <v>0.47382029598413</v>
      </c>
      <c r="M118" s="7">
        <f t="shared" si="19"/>
        <v>-2.6514438358032546E-2</v>
      </c>
      <c r="N118" s="2">
        <f t="shared" si="26"/>
        <v>240567.72347137067</v>
      </c>
      <c r="O118" s="2">
        <f t="shared" si="27"/>
        <v>233588.53233425628</v>
      </c>
      <c r="P118" s="5">
        <f t="shared" si="20"/>
        <v>0.52617970401587</v>
      </c>
      <c r="Q118" s="5">
        <f t="shared" si="28"/>
        <v>0.47382029598413</v>
      </c>
      <c r="R118" s="8">
        <f t="shared" si="21"/>
        <v>-2.6514438358032546E-2</v>
      </c>
      <c r="S118" s="2">
        <f t="shared" si="32"/>
        <v>241625.97217954969</v>
      </c>
      <c r="U118" s="5">
        <f t="shared" si="22"/>
        <v>0.97348556164196742</v>
      </c>
      <c r="V118" s="8">
        <f t="shared" si="29"/>
        <v>0.97348556164196742</v>
      </c>
      <c r="X118" s="32">
        <f>MIN(O118,O118:$O$380)/O118-1</f>
        <v>-0.39948396094839611</v>
      </c>
      <c r="Y118" s="4">
        <f>MIN(N118,N118:$N$380)/N118-1</f>
        <v>-0.16966534745465311</v>
      </c>
      <c r="Z118" s="32">
        <f>MIN(S118,$S118:S$380)/S118-1</f>
        <v>-0.18486795476857931</v>
      </c>
    </row>
    <row r="119" spans="1:26" x14ac:dyDescent="0.45">
      <c r="A119" s="1" t="str">
        <f t="shared" si="23"/>
        <v>3-2001</v>
      </c>
      <c r="B119">
        <f t="shared" si="17"/>
        <v>111</v>
      </c>
      <c r="C119" s="1">
        <v>36980</v>
      </c>
      <c r="D119" s="2">
        <v>2711.4</v>
      </c>
      <c r="E119" s="4">
        <f t="shared" si="18"/>
        <v>5.8139706424725102E-2</v>
      </c>
      <c r="F119" s="20">
        <v>21.657024793388427</v>
      </c>
      <c r="G119" s="17">
        <f t="shared" si="30"/>
        <v>4.6174394199580242E-2</v>
      </c>
      <c r="H119" s="8">
        <f t="shared" si="31"/>
        <v>0.52021581185814192</v>
      </c>
      <c r="I119">
        <v>5.55</v>
      </c>
      <c r="J119" s="4">
        <v>4.6249999999999998E-3</v>
      </c>
      <c r="K119" s="4">
        <f t="shared" si="24"/>
        <v>0.52021581185814192</v>
      </c>
      <c r="L119" s="4">
        <f t="shared" si="25"/>
        <v>0.47978418814185808</v>
      </c>
      <c r="M119" s="7">
        <f t="shared" si="19"/>
        <v>3.2464196449088489E-2</v>
      </c>
      <c r="N119" s="2">
        <f t="shared" si="26"/>
        <v>234189.20539645679</v>
      </c>
      <c r="O119" s="2">
        <f t="shared" si="27"/>
        <v>220834.01205408038</v>
      </c>
      <c r="P119" s="5">
        <f t="shared" si="20"/>
        <v>0.52021581185814192</v>
      </c>
      <c r="Q119" s="5">
        <f t="shared" si="28"/>
        <v>0.47978418814185808</v>
      </c>
      <c r="R119" s="8">
        <f t="shared" si="21"/>
        <v>3.2464196449088489E-2</v>
      </c>
      <c r="S119" s="2">
        <f t="shared" si="32"/>
        <v>235219.39523449531</v>
      </c>
      <c r="U119" s="5">
        <f t="shared" si="22"/>
        <v>1.0324641964490886</v>
      </c>
      <c r="V119" s="8">
        <f t="shared" si="29"/>
        <v>1.0324641964490886</v>
      </c>
      <c r="X119" s="32">
        <f>MIN(O119,O119:$O$380)/O119-1</f>
        <v>-0.36480047208084398</v>
      </c>
      <c r="Y119" s="4">
        <f>MIN(N119,N119:$N$380)/N119-1</f>
        <v>-0.14704985336933962</v>
      </c>
      <c r="Z119" s="32">
        <f>MIN(S119,$S119:S$380)/S119-1</f>
        <v>-0.16266652804121051</v>
      </c>
    </row>
    <row r="120" spans="1:26" x14ac:dyDescent="0.45">
      <c r="A120" s="1" t="str">
        <f t="shared" si="23"/>
        <v>4-2001</v>
      </c>
      <c r="B120">
        <f t="shared" si="17"/>
        <v>112</v>
      </c>
      <c r="C120" s="1">
        <v>37011</v>
      </c>
      <c r="D120" s="2">
        <v>2869.04</v>
      </c>
      <c r="E120" s="4">
        <f t="shared" si="18"/>
        <v>-2.0153082564202673E-2</v>
      </c>
      <c r="F120" s="20">
        <v>21.720495867768594</v>
      </c>
      <c r="G120" s="17">
        <f t="shared" si="30"/>
        <v>4.603946457244177E-2</v>
      </c>
      <c r="H120" s="8">
        <f t="shared" si="31"/>
        <v>0.51404504856067479</v>
      </c>
      <c r="I120">
        <v>5.3079999999999998</v>
      </c>
      <c r="J120" s="4">
        <v>4.4233333333333329E-3</v>
      </c>
      <c r="K120" s="4">
        <f t="shared" si="24"/>
        <v>0.51404504856067479</v>
      </c>
      <c r="L120" s="4">
        <f t="shared" si="25"/>
        <v>0.48595495143932521</v>
      </c>
      <c r="M120" s="7">
        <f t="shared" si="19"/>
        <v>-8.2100515701629042E-3</v>
      </c>
      <c r="N120" s="2">
        <f t="shared" si="26"/>
        <v>241791.96976670332</v>
      </c>
      <c r="O120" s="2">
        <f t="shared" si="27"/>
        <v>233673.23668349881</v>
      </c>
      <c r="P120" s="5">
        <f t="shared" si="20"/>
        <v>0.51404504856067479</v>
      </c>
      <c r="Q120" s="5">
        <f t="shared" si="28"/>
        <v>0.48595495143932521</v>
      </c>
      <c r="R120" s="8">
        <f t="shared" si="21"/>
        <v>-8.2100515701629042E-3</v>
      </c>
      <c r="S120" s="2">
        <f t="shared" si="32"/>
        <v>242855.60389002378</v>
      </c>
      <c r="U120" s="5">
        <f t="shared" si="22"/>
        <v>0.99178994842983714</v>
      </c>
      <c r="V120" s="8">
        <f t="shared" si="29"/>
        <v>0.99178994842983714</v>
      </c>
      <c r="X120" s="32">
        <f>MIN(O120,O120:$O$380)/O120-1</f>
        <v>-0.39970164236120787</v>
      </c>
      <c r="Y120" s="4">
        <f>MIN(N120,N120:$N$380)/N120-1</f>
        <v>-0.17386951570410236</v>
      </c>
      <c r="Z120" s="32">
        <f>MIN(S120,$S120:S$380)/S120-1</f>
        <v>-0.1889951488501046</v>
      </c>
    </row>
    <row r="121" spans="1:26" x14ac:dyDescent="0.45">
      <c r="A121" s="1" t="str">
        <f t="shared" si="23"/>
        <v>5-2001</v>
      </c>
      <c r="B121">
        <f t="shared" si="17"/>
        <v>113</v>
      </c>
      <c r="C121" s="1">
        <v>37042</v>
      </c>
      <c r="D121" s="2">
        <v>2811.22</v>
      </c>
      <c r="E121" s="4">
        <f t="shared" si="18"/>
        <v>-2.9560119805635998E-2</v>
      </c>
      <c r="F121" s="20">
        <v>21.783223140495867</v>
      </c>
      <c r="G121" s="17">
        <f t="shared" si="30"/>
        <v>4.5906888689073784E-2</v>
      </c>
      <c r="H121" s="8">
        <f t="shared" si="31"/>
        <v>0.50798192949211851</v>
      </c>
      <c r="I121">
        <v>5.1180000000000003</v>
      </c>
      <c r="J121" s="4">
        <v>4.2650000000000006E-3</v>
      </c>
      <c r="K121" s="4">
        <f t="shared" si="24"/>
        <v>0.50798192949211851</v>
      </c>
      <c r="L121" s="4">
        <f t="shared" si="25"/>
        <v>0.49201807050788149</v>
      </c>
      <c r="M121" s="7">
        <f t="shared" si="19"/>
        <v>-1.2917549624169047E-2</v>
      </c>
      <c r="N121" s="2">
        <f t="shared" si="26"/>
        <v>239806.84522566744</v>
      </c>
      <c r="O121" s="2">
        <f t="shared" si="27"/>
        <v>228964.00065157178</v>
      </c>
      <c r="P121" s="5">
        <f t="shared" si="20"/>
        <v>0.50798192949211851</v>
      </c>
      <c r="Q121" s="5">
        <f t="shared" si="28"/>
        <v>0.49201807050788149</v>
      </c>
      <c r="R121" s="8">
        <f t="shared" si="21"/>
        <v>-1.2917549624169047E-2</v>
      </c>
      <c r="S121" s="2">
        <f t="shared" si="32"/>
        <v>240861.74685798364</v>
      </c>
      <c r="U121" s="5">
        <f t="shared" si="22"/>
        <v>0.98708245037583098</v>
      </c>
      <c r="V121" s="8">
        <f t="shared" si="29"/>
        <v>0.98708245037583098</v>
      </c>
      <c r="X121" s="32">
        <f>MIN(O121,O121:$O$380)/O121-1</f>
        <v>-0.38735495621118232</v>
      </c>
      <c r="Y121" s="4">
        <f>MIN(N121,N121:$N$380)/N121-1</f>
        <v>-0.16703079557945211</v>
      </c>
      <c r="Z121" s="32">
        <f>MIN(S121,$S121:S$380)/S121-1</f>
        <v>-0.18228163893589922</v>
      </c>
    </row>
    <row r="122" spans="1:26" x14ac:dyDescent="0.45">
      <c r="A122" s="1" t="str">
        <f t="shared" si="23"/>
        <v>6-2001</v>
      </c>
      <c r="B122">
        <f t="shared" si="17"/>
        <v>114</v>
      </c>
      <c r="C122" s="1">
        <v>37071</v>
      </c>
      <c r="D122" s="2">
        <v>2728.12</v>
      </c>
      <c r="E122" s="4">
        <f t="shared" si="18"/>
        <v>-2.3532689177895305E-2</v>
      </c>
      <c r="F122" s="20">
        <v>21.842479338842971</v>
      </c>
      <c r="G122" s="17">
        <f t="shared" si="30"/>
        <v>4.5782348445291998E-2</v>
      </c>
      <c r="H122" s="8">
        <f t="shared" si="31"/>
        <v>0.50228630591644841</v>
      </c>
      <c r="I122">
        <v>5.117</v>
      </c>
      <c r="J122" s="4">
        <v>4.264166666666667E-3</v>
      </c>
      <c r="K122" s="4">
        <f t="shared" si="24"/>
        <v>0.50228630591644841</v>
      </c>
      <c r="L122" s="4">
        <f t="shared" si="25"/>
        <v>0.49771369408355159</v>
      </c>
      <c r="M122" s="7">
        <f t="shared" si="19"/>
        <v>-9.6978133715904039E-3</v>
      </c>
      <c r="N122" s="2">
        <f t="shared" si="26"/>
        <v>236709.12840224945</v>
      </c>
      <c r="O122" s="2">
        <f t="shared" si="27"/>
        <v>222195.79736113359</v>
      </c>
      <c r="P122" s="5">
        <f t="shared" si="20"/>
        <v>0.50228630591644841</v>
      </c>
      <c r="Q122" s="5">
        <f t="shared" si="28"/>
        <v>0.49771369408355159</v>
      </c>
      <c r="R122" s="8">
        <f t="shared" si="21"/>
        <v>-9.6978133715904039E-3</v>
      </c>
      <c r="S122" s="2">
        <f t="shared" si="32"/>
        <v>237750.4032903816</v>
      </c>
      <c r="U122" s="5">
        <f t="shared" si="22"/>
        <v>0.99030218662840963</v>
      </c>
      <c r="V122" s="8">
        <f t="shared" si="29"/>
        <v>0.99030218662840963</v>
      </c>
      <c r="X122" s="32">
        <f>MIN(O122,O122:$O$380)/O122-1</f>
        <v>-0.36869345923199859</v>
      </c>
      <c r="Y122" s="4">
        <f>MIN(N122,N122:$N$380)/N122-1</f>
        <v>-0.15613006380227368</v>
      </c>
      <c r="Z122" s="32">
        <f>MIN(S122,$S122:S$380)/S122-1</f>
        <v>-0.17158048879021703</v>
      </c>
    </row>
    <row r="123" spans="1:26" x14ac:dyDescent="0.45">
      <c r="A123" s="1" t="str">
        <f t="shared" si="23"/>
        <v>7-2001</v>
      </c>
      <c r="B123">
        <f t="shared" ref="B123:B186" si="33">B122+1</f>
        <v>115</v>
      </c>
      <c r="C123" s="1">
        <v>37103</v>
      </c>
      <c r="D123" s="2">
        <v>2663.92</v>
      </c>
      <c r="E123" s="4">
        <f t="shared" si="18"/>
        <v>-2.7684765308267467E-2</v>
      </c>
      <c r="F123" s="20">
        <v>21.904710743801651</v>
      </c>
      <c r="G123" s="17">
        <f t="shared" si="30"/>
        <v>4.5652280538923291E-2</v>
      </c>
      <c r="H123" s="8">
        <f t="shared" si="31"/>
        <v>0.49633788465552908</v>
      </c>
      <c r="I123">
        <v>5.1210000000000004</v>
      </c>
      <c r="J123" s="4">
        <v>4.2675000000000005E-3</v>
      </c>
      <c r="K123" s="4">
        <f t="shared" si="24"/>
        <v>0.49633788465552908</v>
      </c>
      <c r="L123" s="4">
        <f t="shared" si="25"/>
        <v>0.50366211534447092</v>
      </c>
      <c r="M123" s="7">
        <f t="shared" si="19"/>
        <v>-1.1591619773057721E-2</v>
      </c>
      <c r="N123" s="2">
        <f t="shared" si="26"/>
        <v>234413.56745165261</v>
      </c>
      <c r="O123" s="2">
        <f t="shared" si="27"/>
        <v>216966.93272519941</v>
      </c>
      <c r="P123" s="5">
        <f t="shared" si="20"/>
        <v>0.5</v>
      </c>
      <c r="Q123" s="5">
        <f t="shared" si="28"/>
        <v>0.5</v>
      </c>
      <c r="R123" s="8">
        <f t="shared" si="21"/>
        <v>-1.1708632654133733E-2</v>
      </c>
      <c r="S123" s="2">
        <f t="shared" si="32"/>
        <v>235444.74425025113</v>
      </c>
      <c r="U123" s="5">
        <f t="shared" si="22"/>
        <v>0.98840838022694233</v>
      </c>
      <c r="V123" s="8">
        <f t="shared" si="29"/>
        <v>0.98829136734586631</v>
      </c>
      <c r="X123" s="32">
        <f>MIN(O123,O123:$O$380)/O123-1</f>
        <v>-0.35347908345595958</v>
      </c>
      <c r="Y123" s="4">
        <f>MIN(N123,N123:$N$380)/N123-1</f>
        <v>-0.1478662295286125</v>
      </c>
      <c r="Z123" s="32">
        <f>MIN(S123,$S123:S$380)/S123-1</f>
        <v>-0.16346795715939355</v>
      </c>
    </row>
    <row r="124" spans="1:26" x14ac:dyDescent="0.45">
      <c r="A124" s="1" t="str">
        <f t="shared" si="23"/>
        <v>8-2001</v>
      </c>
      <c r="B124">
        <f t="shared" si="33"/>
        <v>116</v>
      </c>
      <c r="C124" s="1">
        <v>37134</v>
      </c>
      <c r="D124" s="2">
        <v>2590.17</v>
      </c>
      <c r="E124" s="4">
        <f t="shared" si="18"/>
        <v>-9.6399078052791909E-2</v>
      </c>
      <c r="F124" s="20">
        <v>21.950165289256198</v>
      </c>
      <c r="G124" s="17">
        <f t="shared" si="30"/>
        <v>4.5557743498608798E-2</v>
      </c>
      <c r="H124" s="8">
        <f t="shared" si="31"/>
        <v>0.49201440351209447</v>
      </c>
      <c r="I124">
        <v>4.7859999999999996</v>
      </c>
      <c r="J124" s="4">
        <v>3.9883333333333333E-3</v>
      </c>
      <c r="K124" s="4">
        <f t="shared" si="24"/>
        <v>0.49201440351209447</v>
      </c>
      <c r="L124" s="4">
        <f t="shared" si="25"/>
        <v>0.50798559648790553</v>
      </c>
      <c r="M124" s="7">
        <f t="shared" si="19"/>
        <v>-4.5403718999934319E-2</v>
      </c>
      <c r="N124" s="2">
        <f t="shared" si="26"/>
        <v>231696.33450810704</v>
      </c>
      <c r="O124" s="2">
        <f t="shared" si="27"/>
        <v>210960.25411304762</v>
      </c>
      <c r="P124" s="5">
        <f t="shared" si="20"/>
        <v>0.5</v>
      </c>
      <c r="Q124" s="5">
        <f t="shared" si="28"/>
        <v>0.5</v>
      </c>
      <c r="R124" s="8">
        <f t="shared" si="21"/>
        <v>-4.620537235972929E-2</v>
      </c>
      <c r="S124" s="2">
        <f t="shared" si="32"/>
        <v>232688.00822947847</v>
      </c>
      <c r="U124" s="5">
        <f t="shared" si="22"/>
        <v>0.95459628100006566</v>
      </c>
      <c r="V124" s="8">
        <f t="shared" si="29"/>
        <v>0.95379462764027068</v>
      </c>
      <c r="X124" s="32">
        <f>MIN(O124,O124:$O$380)/O124-1</f>
        <v>-0.33507067103703625</v>
      </c>
      <c r="Y124" s="4">
        <f>MIN(N124,N124:$N$380)/N124-1</f>
        <v>-0.13787277858193148</v>
      </c>
      <c r="Z124" s="32">
        <f>MIN(S124,$S124:S$380)/S124-1</f>
        <v>-0.15355727017308807</v>
      </c>
    </row>
    <row r="125" spans="1:26" x14ac:dyDescent="0.45">
      <c r="A125" s="1" t="str">
        <f t="shared" si="23"/>
        <v>9-2001</v>
      </c>
      <c r="B125">
        <f t="shared" si="33"/>
        <v>117</v>
      </c>
      <c r="C125" s="1">
        <v>37162</v>
      </c>
      <c r="D125" s="2">
        <v>2340.48</v>
      </c>
      <c r="E125" s="4">
        <f t="shared" si="18"/>
        <v>3.1198728465955616E-2</v>
      </c>
      <c r="F125" s="20">
        <v>21.977024793388427</v>
      </c>
      <c r="G125" s="17">
        <f t="shared" si="30"/>
        <v>4.5502064515158584E-2</v>
      </c>
      <c r="H125" s="8">
        <f t="shared" si="31"/>
        <v>0.48946802556085134</v>
      </c>
      <c r="I125">
        <v>4.6639999999999997</v>
      </c>
      <c r="J125" s="4">
        <v>3.8866666666666667E-3</v>
      </c>
      <c r="K125" s="4">
        <f t="shared" si="24"/>
        <v>0.48946802556085134</v>
      </c>
      <c r="L125" s="4">
        <f t="shared" si="25"/>
        <v>0.51053197443914866</v>
      </c>
      <c r="M125" s="7">
        <f t="shared" si="19"/>
        <v>1.7255047629560583E-2</v>
      </c>
      <c r="N125" s="2">
        <f t="shared" si="26"/>
        <v>221176.45924278616</v>
      </c>
      <c r="O125" s="2">
        <f t="shared" si="27"/>
        <v>190623.88011076712</v>
      </c>
      <c r="P125" s="5">
        <f t="shared" si="20"/>
        <v>0.5</v>
      </c>
      <c r="Q125" s="5">
        <f t="shared" si="28"/>
        <v>0.5</v>
      </c>
      <c r="R125" s="8">
        <f t="shared" si="21"/>
        <v>1.754269756631114E-2</v>
      </c>
      <c r="S125" s="2">
        <f t="shared" si="32"/>
        <v>221936.57216559164</v>
      </c>
      <c r="U125" s="5">
        <f t="shared" si="22"/>
        <v>1.0172550476295605</v>
      </c>
      <c r="V125" s="8">
        <f t="shared" si="29"/>
        <v>1.0175426975663111</v>
      </c>
      <c r="X125" s="32">
        <f>MIN(O125,O125:$O$380)/O125-1</f>
        <v>-0.26413385288487834</v>
      </c>
      <c r="Y125" s="4">
        <f>MIN(N125,N125:$N$380)/N125-1</f>
        <v>-9.6867190269297576E-2</v>
      </c>
      <c r="Z125" s="32">
        <f>MIN(S125,$S125:S$380)/S125-1</f>
        <v>-0.11255242449724423</v>
      </c>
    </row>
    <row r="126" spans="1:26" x14ac:dyDescent="0.45">
      <c r="A126" s="1" t="str">
        <f t="shared" si="23"/>
        <v>10-2001</v>
      </c>
      <c r="B126">
        <f t="shared" si="33"/>
        <v>118</v>
      </c>
      <c r="C126" s="1">
        <v>37195</v>
      </c>
      <c r="D126" s="2">
        <v>2413.5</v>
      </c>
      <c r="E126" s="4">
        <f t="shared" si="18"/>
        <v>4.1669774186865682E-2</v>
      </c>
      <c r="F126" s="20">
        <v>22.009669421487601</v>
      </c>
      <c r="G126" s="17">
        <f t="shared" si="30"/>
        <v>4.5434576087895258E-2</v>
      </c>
      <c r="H126" s="8">
        <f t="shared" si="31"/>
        <v>0.4863815639823803</v>
      </c>
      <c r="I126">
        <v>4.1719999999999997</v>
      </c>
      <c r="J126" s="4">
        <v>3.4766666666666661E-3</v>
      </c>
      <c r="K126" s="4">
        <f t="shared" si="24"/>
        <v>0.4863815639823803</v>
      </c>
      <c r="L126" s="4">
        <f t="shared" si="25"/>
        <v>0.5136184360176197</v>
      </c>
      <c r="M126" s="7">
        <f t="shared" si="19"/>
        <v>2.2053090035688273E-2</v>
      </c>
      <c r="N126" s="2">
        <f t="shared" si="26"/>
        <v>224992.86958155798</v>
      </c>
      <c r="O126" s="2">
        <f t="shared" si="27"/>
        <v>196571.10278546982</v>
      </c>
      <c r="P126" s="5">
        <f t="shared" si="20"/>
        <v>0.5</v>
      </c>
      <c r="Q126" s="5">
        <f t="shared" si="28"/>
        <v>0.5</v>
      </c>
      <c r="R126" s="8">
        <f t="shared" si="21"/>
        <v>2.2573220426766176E-2</v>
      </c>
      <c r="S126" s="2">
        <f t="shared" si="32"/>
        <v>225829.9383299964</v>
      </c>
      <c r="U126" s="5">
        <f t="shared" si="22"/>
        <v>1.0220530900356883</v>
      </c>
      <c r="V126" s="8">
        <f t="shared" si="29"/>
        <v>1.0225732204267661</v>
      </c>
      <c r="X126" s="32">
        <f>MIN(O126,O126:$O$380)/O126-1</f>
        <v>-0.28639734824943019</v>
      </c>
      <c r="Y126" s="4">
        <f>MIN(N126,N126:$N$380)/N126-1</f>
        <v>-0.11218645526978632</v>
      </c>
      <c r="Z126" s="32">
        <f>MIN(S126,$S126:S$380)/S126-1</f>
        <v>-0.1278522487308964</v>
      </c>
    </row>
    <row r="127" spans="1:26" x14ac:dyDescent="0.45">
      <c r="A127" s="1" t="str">
        <f t="shared" si="23"/>
        <v>11-2001</v>
      </c>
      <c r="B127">
        <f t="shared" si="33"/>
        <v>119</v>
      </c>
      <c r="C127" s="1">
        <v>37225</v>
      </c>
      <c r="D127" s="2">
        <v>2514.0700000000002</v>
      </c>
      <c r="E127" s="4">
        <f t="shared" si="18"/>
        <v>3.9020393226918415E-3</v>
      </c>
      <c r="F127" s="20">
        <v>22.050661157024791</v>
      </c>
      <c r="G127" s="17">
        <f t="shared" si="30"/>
        <v>4.5350114124873983E-2</v>
      </c>
      <c r="H127" s="8">
        <f t="shared" si="31"/>
        <v>0.48251884833944125</v>
      </c>
      <c r="I127">
        <v>3.93</v>
      </c>
      <c r="J127" s="4">
        <v>3.2750000000000001E-3</v>
      </c>
      <c r="K127" s="4">
        <f t="shared" si="24"/>
        <v>0.48251884833944125</v>
      </c>
      <c r="L127" s="4">
        <f t="shared" si="25"/>
        <v>0.51748115166055875</v>
      </c>
      <c r="M127" s="7">
        <f t="shared" si="19"/>
        <v>3.5775582918488105E-3</v>
      </c>
      <c r="N127" s="2">
        <f t="shared" si="26"/>
        <v>229954.65759182797</v>
      </c>
      <c r="O127" s="2">
        <f t="shared" si="27"/>
        <v>204762.17625020351</v>
      </c>
      <c r="P127" s="5">
        <f t="shared" si="20"/>
        <v>0.5</v>
      </c>
      <c r="Q127" s="5">
        <f t="shared" si="28"/>
        <v>0.5</v>
      </c>
      <c r="R127" s="8">
        <f t="shared" si="21"/>
        <v>3.5885196613459208E-3</v>
      </c>
      <c r="S127" s="2">
        <f t="shared" si="32"/>
        <v>230927.6473068824</v>
      </c>
      <c r="U127" s="5">
        <f t="shared" si="22"/>
        <v>1.0035775582918489</v>
      </c>
      <c r="V127" s="8">
        <f t="shared" si="29"/>
        <v>1.0035885196613459</v>
      </c>
      <c r="X127" s="32">
        <f>MIN(O127,O127:$O$380)/O127-1</f>
        <v>-0.3149434979932938</v>
      </c>
      <c r="Y127" s="4">
        <f>MIN(N127,N127:$N$380)/N127-1</f>
        <v>-0.13134302573341594</v>
      </c>
      <c r="Z127" s="32">
        <f>MIN(S127,$S127:S$380)/S127-1</f>
        <v>-0.14710483919663286</v>
      </c>
    </row>
    <row r="128" spans="1:26" x14ac:dyDescent="0.45">
      <c r="A128" s="1" t="str">
        <f t="shared" si="23"/>
        <v>12-2001</v>
      </c>
      <c r="B128">
        <f t="shared" si="33"/>
        <v>120</v>
      </c>
      <c r="C128" s="1">
        <v>37256</v>
      </c>
      <c r="D128" s="2">
        <v>2523.88</v>
      </c>
      <c r="E128" s="4">
        <f t="shared" si="18"/>
        <v>-1.1038559677956195E-2</v>
      </c>
      <c r="F128" s="20">
        <v>22.102314049586774</v>
      </c>
      <c r="G128" s="17">
        <f t="shared" si="30"/>
        <v>4.5244131350069931E-2</v>
      </c>
      <c r="H128" s="8">
        <f t="shared" si="31"/>
        <v>0.47767191715913493</v>
      </c>
      <c r="I128">
        <v>3.9820000000000002</v>
      </c>
      <c r="J128" s="4">
        <v>3.3183333333333337E-3</v>
      </c>
      <c r="K128" s="4">
        <f t="shared" si="24"/>
        <v>0.47767191715913493</v>
      </c>
      <c r="L128" s="4">
        <f t="shared" si="25"/>
        <v>0.52232808284086507</v>
      </c>
      <c r="M128" s="7">
        <f t="shared" si="19"/>
        <v>-3.5395512758179207E-3</v>
      </c>
      <c r="N128" s="2">
        <f t="shared" si="26"/>
        <v>230777.33378384489</v>
      </c>
      <c r="O128" s="2">
        <f t="shared" si="27"/>
        <v>205561.16631373175</v>
      </c>
      <c r="P128" s="5">
        <f t="shared" si="20"/>
        <v>0.5</v>
      </c>
      <c r="Q128" s="5">
        <f t="shared" si="28"/>
        <v>0.5</v>
      </c>
      <c r="R128" s="8">
        <f t="shared" si="21"/>
        <v>-3.8601131723114304E-3</v>
      </c>
      <c r="S128" s="2">
        <f t="shared" si="32"/>
        <v>231756.33570959148</v>
      </c>
      <c r="U128" s="5">
        <f t="shared" si="22"/>
        <v>0.99646044872418205</v>
      </c>
      <c r="V128" s="8">
        <f t="shared" si="29"/>
        <v>0.99613988682768861</v>
      </c>
      <c r="X128" s="32">
        <f>MIN(O128,O128:$O$380)/O128-1</f>
        <v>-0.31760622533559435</v>
      </c>
      <c r="Y128" s="4">
        <f>MIN(N128,N128:$N$380)/N128-1</f>
        <v>-0.13443961845351349</v>
      </c>
      <c r="Z128" s="32">
        <f>MIN(S128,$S128:S$380)/S128-1</f>
        <v>-0.15015452638779603</v>
      </c>
    </row>
    <row r="129" spans="1:26" x14ac:dyDescent="0.45">
      <c r="A129" s="1" t="str">
        <f t="shared" si="23"/>
        <v>1-2002</v>
      </c>
      <c r="B129">
        <f t="shared" si="33"/>
        <v>121</v>
      </c>
      <c r="C129" s="1">
        <v>37287</v>
      </c>
      <c r="D129" s="2">
        <v>2496.02</v>
      </c>
      <c r="E129" s="4">
        <f t="shared" si="18"/>
        <v>-1.1634522159277516E-2</v>
      </c>
      <c r="F129" s="20">
        <v>22.154132231404958</v>
      </c>
      <c r="G129" s="17">
        <f t="shared" si="30"/>
        <v>4.5138306007871228E-2</v>
      </c>
      <c r="H129" s="8">
        <f t="shared" si="31"/>
        <v>0.47283218587527465</v>
      </c>
      <c r="I129">
        <v>3.91</v>
      </c>
      <c r="J129" s="4">
        <v>3.2583333333333336E-3</v>
      </c>
      <c r="K129" s="4">
        <f t="shared" si="24"/>
        <v>0.47283218587527465</v>
      </c>
      <c r="L129" s="4">
        <f t="shared" si="25"/>
        <v>0.52716781412472535</v>
      </c>
      <c r="M129" s="7">
        <f t="shared" si="19"/>
        <v>-3.7834880831624446E-3</v>
      </c>
      <c r="N129" s="2">
        <f t="shared" si="26"/>
        <v>229960.48557762042</v>
      </c>
      <c r="O129" s="2">
        <f t="shared" si="27"/>
        <v>203292.06711190735</v>
      </c>
      <c r="P129" s="5">
        <f t="shared" si="20"/>
        <v>0.5</v>
      </c>
      <c r="Q129" s="5">
        <f t="shared" si="28"/>
        <v>0.5</v>
      </c>
      <c r="R129" s="8">
        <f t="shared" si="21"/>
        <v>-4.1880944129720913E-3</v>
      </c>
      <c r="S129" s="2">
        <f t="shared" si="32"/>
        <v>230861.73002535227</v>
      </c>
      <c r="U129" s="5">
        <f t="shared" si="22"/>
        <v>0.99621651191683758</v>
      </c>
      <c r="V129" s="8">
        <f t="shared" si="29"/>
        <v>0.99581190558702792</v>
      </c>
      <c r="X129" s="32">
        <f>MIN(O129,O129:$O$380)/O129-1</f>
        <v>-0.30998950328923647</v>
      </c>
      <c r="Y129" s="4">
        <f>MIN(N129,N129:$N$380)/N129-1</f>
        <v>-0.1313650404743042</v>
      </c>
      <c r="Z129" s="32">
        <f>MIN(S129,$S129:S$380)/S129-1</f>
        <v>-0.14686131451012818</v>
      </c>
    </row>
    <row r="130" spans="1:26" x14ac:dyDescent="0.45">
      <c r="A130" s="1" t="str">
        <f t="shared" si="23"/>
        <v>2-2002</v>
      </c>
      <c r="B130">
        <f t="shared" si="33"/>
        <v>122</v>
      </c>
      <c r="C130" s="1">
        <v>37315</v>
      </c>
      <c r="D130" s="2">
        <v>2466.98</v>
      </c>
      <c r="E130" s="4">
        <f t="shared" si="18"/>
        <v>3.6652100949338795E-2</v>
      </c>
      <c r="F130" s="20">
        <v>22.193471074380167</v>
      </c>
      <c r="G130" s="17">
        <f t="shared" si="30"/>
        <v>4.5058296498486264E-2</v>
      </c>
      <c r="H130" s="8">
        <f t="shared" si="31"/>
        <v>0.46917309517420558</v>
      </c>
      <c r="I130">
        <v>3.93</v>
      </c>
      <c r="J130" s="4">
        <v>3.2750000000000001E-3</v>
      </c>
      <c r="K130" s="4">
        <f t="shared" si="24"/>
        <v>0.46917309517420558</v>
      </c>
      <c r="L130" s="4">
        <f t="shared" si="25"/>
        <v>0.53082690482579442</v>
      </c>
      <c r="M130" s="7">
        <f t="shared" si="19"/>
        <v>1.8934637760343195E-2</v>
      </c>
      <c r="N130" s="2">
        <f t="shared" si="26"/>
        <v>229090.43282083925</v>
      </c>
      <c r="O130" s="2">
        <f t="shared" si="27"/>
        <v>200926.86105228853</v>
      </c>
      <c r="P130" s="5">
        <f t="shared" si="20"/>
        <v>0.5</v>
      </c>
      <c r="Q130" s="5">
        <f t="shared" si="28"/>
        <v>0.5</v>
      </c>
      <c r="R130" s="8">
        <f t="shared" si="21"/>
        <v>1.9963550474669398E-2</v>
      </c>
      <c r="S130" s="2">
        <f t="shared" si="32"/>
        <v>229894.85930366404</v>
      </c>
      <c r="U130" s="5">
        <f t="shared" si="22"/>
        <v>1.0189346377603432</v>
      </c>
      <c r="V130" s="8">
        <f t="shared" si="29"/>
        <v>1.0199635504746694</v>
      </c>
      <c r="X130" s="32">
        <f>MIN(O130,O130:$O$380)/O130-1</f>
        <v>-0.3018670601301997</v>
      </c>
      <c r="Y130" s="4">
        <f>MIN(N130,N130:$N$380)/N130-1</f>
        <v>-0.12806608891239912</v>
      </c>
      <c r="Z130" s="32">
        <f>MIN(S130,$S130:S$380)/S130-1</f>
        <v>-0.14327326204545698</v>
      </c>
    </row>
    <row r="131" spans="1:26" x14ac:dyDescent="0.45">
      <c r="A131" s="1" t="str">
        <f t="shared" si="23"/>
        <v>3-2002</v>
      </c>
      <c r="B131">
        <f t="shared" si="33"/>
        <v>123</v>
      </c>
      <c r="C131" s="1">
        <v>37343</v>
      </c>
      <c r="D131" s="2">
        <v>2557.4</v>
      </c>
      <c r="E131" s="4">
        <f t="shared" si="18"/>
        <v>-1.7736763900836783E-2</v>
      </c>
      <c r="F131" s="20">
        <v>22.230661157024795</v>
      </c>
      <c r="G131" s="17">
        <f t="shared" si="30"/>
        <v>4.4982917644084741E-2</v>
      </c>
      <c r="H131" s="8">
        <f t="shared" si="31"/>
        <v>0.46572577913242419</v>
      </c>
      <c r="I131">
        <v>3.99</v>
      </c>
      <c r="J131" s="4">
        <v>3.3250000000000003E-3</v>
      </c>
      <c r="K131" s="4">
        <f t="shared" si="24"/>
        <v>0.46572577913242419</v>
      </c>
      <c r="L131" s="4">
        <f t="shared" si="25"/>
        <v>0.53427422086757581</v>
      </c>
      <c r="M131" s="7">
        <f t="shared" si="19"/>
        <v>-6.4840064026203759E-3</v>
      </c>
      <c r="N131" s="2">
        <f t="shared" si="26"/>
        <v>233428.17718066208</v>
      </c>
      <c r="O131" s="2">
        <f t="shared" si="27"/>
        <v>208291.25264701078</v>
      </c>
      <c r="P131" s="5">
        <f t="shared" si="20"/>
        <v>0.5</v>
      </c>
      <c r="Q131" s="5">
        <f t="shared" si="28"/>
        <v>0.5</v>
      </c>
      <c r="R131" s="8">
        <f t="shared" si="21"/>
        <v>-7.2058819504183915E-3</v>
      </c>
      <c r="S131" s="2">
        <f t="shared" si="32"/>
        <v>234484.37693123973</v>
      </c>
      <c r="U131" s="5">
        <f t="shared" si="22"/>
        <v>0.99351599359737963</v>
      </c>
      <c r="V131" s="8">
        <f t="shared" si="29"/>
        <v>0.99279411804958162</v>
      </c>
      <c r="X131" s="32">
        <f>MIN(O131,O131:$O$380)/O131-1</f>
        <v>-0.32655040275279579</v>
      </c>
      <c r="Y131" s="4">
        <f>MIN(N131,N131:$N$380)/N131-1</f>
        <v>-0.14426904457370837</v>
      </c>
      <c r="Z131" s="32">
        <f>MIN(S131,$S131:S$380)/S131-1</f>
        <v>-0.16004180977267224</v>
      </c>
    </row>
    <row r="132" spans="1:26" x14ac:dyDescent="0.45">
      <c r="A132" s="1" t="str">
        <f t="shared" si="23"/>
        <v>4-2002</v>
      </c>
      <c r="B132">
        <f t="shared" si="33"/>
        <v>124</v>
      </c>
      <c r="C132" s="1">
        <v>37376</v>
      </c>
      <c r="D132" s="2">
        <v>2512.04</v>
      </c>
      <c r="E132" s="4">
        <f t="shared" si="18"/>
        <v>-1.4518080922278243E-2</v>
      </c>
      <c r="F132" s="20">
        <v>22.281735537190087</v>
      </c>
      <c r="G132" s="17">
        <f t="shared" si="30"/>
        <v>4.4879807424826314E-2</v>
      </c>
      <c r="H132" s="8">
        <f t="shared" si="31"/>
        <v>0.46101021910244855</v>
      </c>
      <c r="I132">
        <v>3.97</v>
      </c>
      <c r="J132" s="4">
        <v>3.3083333333333337E-3</v>
      </c>
      <c r="K132" s="4">
        <f t="shared" si="24"/>
        <v>0.46101021910244855</v>
      </c>
      <c r="L132" s="4">
        <f t="shared" si="25"/>
        <v>0.53898978089755145</v>
      </c>
      <c r="M132" s="7">
        <f t="shared" si="19"/>
        <v>-4.9098258084571715E-3</v>
      </c>
      <c r="N132" s="2">
        <f t="shared" si="26"/>
        <v>231914.62738527067</v>
      </c>
      <c r="O132" s="2">
        <f t="shared" si="27"/>
        <v>204596.83987620121</v>
      </c>
      <c r="P132" s="5">
        <f t="shared" si="20"/>
        <v>0.5</v>
      </c>
      <c r="Q132" s="5">
        <f t="shared" si="28"/>
        <v>0.5</v>
      </c>
      <c r="R132" s="8">
        <f t="shared" si="21"/>
        <v>-5.6048737944724546E-3</v>
      </c>
      <c r="S132" s="2">
        <f t="shared" si="32"/>
        <v>232794.71019185582</v>
      </c>
      <c r="U132" s="5">
        <f t="shared" si="22"/>
        <v>0.99509017419154278</v>
      </c>
      <c r="V132" s="8">
        <f t="shared" si="29"/>
        <v>0.9943951262055275</v>
      </c>
      <c r="X132" s="32">
        <f>MIN(O132,O132:$O$380)/O132-1</f>
        <v>-0.31438989825002783</v>
      </c>
      <c r="Y132" s="4">
        <f>MIN(N132,N132:$N$380)/N132-1</f>
        <v>-0.13868426785178167</v>
      </c>
      <c r="Z132" s="32">
        <f>MIN(S132,$S132:S$380)/S132-1</f>
        <v>-0.15394523904161661</v>
      </c>
    </row>
    <row r="133" spans="1:26" x14ac:dyDescent="0.45">
      <c r="A133" s="1" t="str">
        <f t="shared" si="23"/>
        <v>5-2002</v>
      </c>
      <c r="B133">
        <f t="shared" si="33"/>
        <v>125</v>
      </c>
      <c r="C133" s="1">
        <v>37407</v>
      </c>
      <c r="D133" s="2">
        <v>2475.5700000000002</v>
      </c>
      <c r="E133" s="4">
        <f t="shared" si="18"/>
        <v>-8.5822659023982339E-2</v>
      </c>
      <c r="F133" s="20">
        <v>22.312561983471081</v>
      </c>
      <c r="G133" s="17">
        <f t="shared" si="30"/>
        <v>4.4817802668326023E-2</v>
      </c>
      <c r="H133" s="8">
        <f t="shared" si="31"/>
        <v>0.45817454332245311</v>
      </c>
      <c r="I133">
        <v>3.99</v>
      </c>
      <c r="J133" s="4">
        <v>3.3250000000000003E-3</v>
      </c>
      <c r="K133" s="4">
        <f t="shared" si="24"/>
        <v>0.45817454332245311</v>
      </c>
      <c r="L133" s="4">
        <f t="shared" si="25"/>
        <v>0.54182545667754689</v>
      </c>
      <c r="M133" s="7">
        <f t="shared" si="19"/>
        <v>-3.7520187961578876E-2</v>
      </c>
      <c r="N133" s="2">
        <f t="shared" si="26"/>
        <v>230775.96696237574</v>
      </c>
      <c r="O133" s="2">
        <f t="shared" si="27"/>
        <v>201626.4863984361</v>
      </c>
      <c r="P133" s="5">
        <f t="shared" si="20"/>
        <v>0.5</v>
      </c>
      <c r="Q133" s="5">
        <f t="shared" si="28"/>
        <v>0.5</v>
      </c>
      <c r="R133" s="8">
        <f t="shared" si="21"/>
        <v>-4.1248829511991172E-2</v>
      </c>
      <c r="S133" s="2">
        <f t="shared" si="32"/>
        <v>231489.92522120968</v>
      </c>
      <c r="U133" s="5">
        <f t="shared" si="22"/>
        <v>0.96247981203842115</v>
      </c>
      <c r="V133" s="8">
        <f t="shared" si="29"/>
        <v>0.95875117048800884</v>
      </c>
      <c r="X133" s="32">
        <f>MIN(O133,O133:$O$380)/O133-1</f>
        <v>-0.30428951716170416</v>
      </c>
      <c r="Y133" s="4">
        <f>MIN(N133,N133:$N$380)/N133-1</f>
        <v>-0.13443449198160251</v>
      </c>
      <c r="Z133" s="32">
        <f>MIN(S133,$S133:S$380)/S133-1</f>
        <v>-0.14917648059397703</v>
      </c>
    </row>
    <row r="134" spans="1:26" x14ac:dyDescent="0.45">
      <c r="A134" s="1" t="str">
        <f t="shared" si="23"/>
        <v>6-2002</v>
      </c>
      <c r="B134">
        <f t="shared" si="33"/>
        <v>126</v>
      </c>
      <c r="C134" s="1">
        <v>37435</v>
      </c>
      <c r="D134" s="2">
        <v>2263.11</v>
      </c>
      <c r="E134" s="4">
        <f t="shared" si="18"/>
        <v>-9.3808962003614549E-2</v>
      </c>
      <c r="F134" s="20">
        <v>22.328677685950417</v>
      </c>
      <c r="G134" s="17">
        <f t="shared" si="30"/>
        <v>4.4785455460679476E-2</v>
      </c>
      <c r="H134" s="8">
        <f t="shared" si="31"/>
        <v>0.45669520208395686</v>
      </c>
      <c r="I134">
        <v>3.88</v>
      </c>
      <c r="J134" s="4">
        <v>3.2333333333333329E-3</v>
      </c>
      <c r="K134" s="4">
        <f t="shared" si="24"/>
        <v>0.45669520208395686</v>
      </c>
      <c r="L134" s="4">
        <f t="shared" si="25"/>
        <v>0.54330479791604314</v>
      </c>
      <c r="M134" s="7">
        <f t="shared" si="19"/>
        <v>-4.1085417346265106E-2</v>
      </c>
      <c r="N134" s="2">
        <f t="shared" si="26"/>
        <v>222117.2093049323</v>
      </c>
      <c r="O134" s="2">
        <f t="shared" si="27"/>
        <v>184322.3652060595</v>
      </c>
      <c r="P134" s="5">
        <f t="shared" si="20"/>
        <v>0.5</v>
      </c>
      <c r="Q134" s="5">
        <f t="shared" si="28"/>
        <v>0.5</v>
      </c>
      <c r="R134" s="8">
        <f t="shared" si="21"/>
        <v>-4.5287814335140605E-2</v>
      </c>
      <c r="S134" s="2">
        <f t="shared" si="32"/>
        <v>221941.23676201643</v>
      </c>
      <c r="U134" s="5">
        <f t="shared" si="22"/>
        <v>0.95891458265373486</v>
      </c>
      <c r="V134" s="8">
        <f t="shared" si="29"/>
        <v>0.95471218566485938</v>
      </c>
      <c r="X134" s="32">
        <f>MIN(O134,O134:$O$380)/O134-1</f>
        <v>-0.23897645275748858</v>
      </c>
      <c r="Y134" s="4">
        <f>MIN(N134,N134:$N$380)/N134-1</f>
        <v>-0.100692297965991</v>
      </c>
      <c r="Z134" s="32">
        <f>MIN(S134,$S134:S$380)/S134-1</f>
        <v>-0.11257107621266338</v>
      </c>
    </row>
    <row r="135" spans="1:26" x14ac:dyDescent="0.45">
      <c r="A135" s="1" t="str">
        <f t="shared" si="23"/>
        <v>7-2002</v>
      </c>
      <c r="B135">
        <f t="shared" si="33"/>
        <v>127</v>
      </c>
      <c r="C135" s="1">
        <v>37468</v>
      </c>
      <c r="D135" s="2">
        <v>2050.81</v>
      </c>
      <c r="E135" s="4">
        <f t="shared" si="18"/>
        <v>-2.2430161740970567E-3</v>
      </c>
      <c r="F135" s="20">
        <v>22.342561983471075</v>
      </c>
      <c r="G135" s="17">
        <f t="shared" si="30"/>
        <v>4.4757624516821096E-2</v>
      </c>
      <c r="H135" s="8">
        <f t="shared" si="31"/>
        <v>0.45542240402961331</v>
      </c>
      <c r="I135">
        <v>3.8929999999999998</v>
      </c>
      <c r="J135" s="4">
        <v>3.2441666666666665E-3</v>
      </c>
      <c r="K135" s="4">
        <f t="shared" si="24"/>
        <v>0.45542240402961331</v>
      </c>
      <c r="L135" s="4">
        <f t="shared" si="25"/>
        <v>0.54457759597038669</v>
      </c>
      <c r="M135" s="7">
        <f t="shared" si="19"/>
        <v>7.4518066597600873E-4</v>
      </c>
      <c r="N135" s="2">
        <f t="shared" si="26"/>
        <v>212991.43106085144</v>
      </c>
      <c r="O135" s="2">
        <f t="shared" si="27"/>
        <v>167031.27545202791</v>
      </c>
      <c r="P135" s="5">
        <f t="shared" si="20"/>
        <v>0.5</v>
      </c>
      <c r="Q135" s="5">
        <f t="shared" si="28"/>
        <v>0.5</v>
      </c>
      <c r="R135" s="8">
        <f t="shared" si="21"/>
        <v>5.005752462848049E-4</v>
      </c>
      <c r="S135" s="2">
        <f t="shared" si="32"/>
        <v>211890.00323822675</v>
      </c>
      <c r="U135" s="5">
        <f t="shared" si="22"/>
        <v>1.000745180665976</v>
      </c>
      <c r="V135" s="8">
        <f t="shared" si="29"/>
        <v>1.0005005752462848</v>
      </c>
      <c r="X135" s="32">
        <f>MIN(O135,O135:$O$380)/O135-1</f>
        <v>-0.16019523992958873</v>
      </c>
      <c r="Y135" s="4">
        <f>MIN(N135,N135:$N$380)/N135-1</f>
        <v>-6.2160782303224194E-2</v>
      </c>
      <c r="Z135" s="32">
        <f>MIN(S135,$S135:S$380)/S135-1</f>
        <v>-7.0474916826024248E-2</v>
      </c>
    </row>
    <row r="136" spans="1:26" x14ac:dyDescent="0.45">
      <c r="A136" s="1" t="str">
        <f t="shared" si="23"/>
        <v>8-2002</v>
      </c>
      <c r="B136">
        <f t="shared" si="33"/>
        <v>128</v>
      </c>
      <c r="C136" s="1">
        <v>37498</v>
      </c>
      <c r="D136" s="2">
        <v>2046.21</v>
      </c>
      <c r="E136" s="4">
        <f t="shared" si="18"/>
        <v>-0.11960160491836125</v>
      </c>
      <c r="F136" s="20">
        <v>22.360247933884303</v>
      </c>
      <c r="G136" s="17">
        <f t="shared" si="30"/>
        <v>4.4722223248903188E-2</v>
      </c>
      <c r="H136" s="8">
        <f t="shared" si="31"/>
        <v>0.45380339084930232</v>
      </c>
      <c r="I136">
        <v>3.9220000000000002</v>
      </c>
      <c r="J136" s="4">
        <v>3.2683333333333336E-3</v>
      </c>
      <c r="K136" s="4">
        <f t="shared" si="24"/>
        <v>0.45380339084930232</v>
      </c>
      <c r="L136" s="4">
        <f t="shared" si="25"/>
        <v>0.54619660915069768</v>
      </c>
      <c r="M136" s="7">
        <f t="shared" si="19"/>
        <v>-5.2490461278730069E-2</v>
      </c>
      <c r="N136" s="2">
        <f t="shared" si="26"/>
        <v>213150.14815729653</v>
      </c>
      <c r="O136" s="2">
        <f t="shared" si="27"/>
        <v>166656.62159960894</v>
      </c>
      <c r="P136" s="5">
        <f t="shared" si="20"/>
        <v>0.5</v>
      </c>
      <c r="Q136" s="5">
        <f t="shared" si="28"/>
        <v>0.5</v>
      </c>
      <c r="R136" s="8">
        <f t="shared" si="21"/>
        <v>-5.8166635792513958E-2</v>
      </c>
      <c r="S136" s="2">
        <f t="shared" si="32"/>
        <v>211996.070128783</v>
      </c>
      <c r="U136" s="5">
        <f t="shared" si="22"/>
        <v>0.94750953872126997</v>
      </c>
      <c r="V136" s="8">
        <f t="shared" si="29"/>
        <v>0.94183336420748609</v>
      </c>
      <c r="X136" s="32">
        <f>MIN(O136,O136:$O$380)/O136-1</f>
        <v>-0.1583073096114278</v>
      </c>
      <c r="Y136" s="4">
        <f>MIN(N136,N136:$N$380)/N136-1</f>
        <v>-6.285912156712814E-2</v>
      </c>
      <c r="Z136" s="32">
        <f>MIN(S136,$S136:S$380)/S136-1</f>
        <v>-7.0939981273711483E-2</v>
      </c>
    </row>
    <row r="137" spans="1:26" x14ac:dyDescent="0.45">
      <c r="A137" s="1" t="str">
        <f t="shared" si="23"/>
        <v>9-2002</v>
      </c>
      <c r="B137">
        <f t="shared" si="33"/>
        <v>129</v>
      </c>
      <c r="C137" s="1">
        <v>37529</v>
      </c>
      <c r="D137" s="2">
        <v>1801.48</v>
      </c>
      <c r="E137" s="4">
        <f t="shared" ref="E137:E200" si="34">D138/D137-1</f>
        <v>7.6176255079157151E-2</v>
      </c>
      <c r="F137" s="20">
        <v>22.361157024793396</v>
      </c>
      <c r="G137" s="17">
        <f t="shared" si="30"/>
        <v>4.4720405070776494E-2</v>
      </c>
      <c r="H137" s="8">
        <f t="shared" si="31"/>
        <v>0.45372023974979658</v>
      </c>
      <c r="I137">
        <v>3.84</v>
      </c>
      <c r="J137" s="4">
        <v>3.2000000000000002E-3</v>
      </c>
      <c r="K137" s="4">
        <f t="shared" si="24"/>
        <v>0.45372023974979658</v>
      </c>
      <c r="L137" s="4">
        <f t="shared" si="25"/>
        <v>0.54627976025020342</v>
      </c>
      <c r="M137" s="7">
        <f t="shared" ref="M137:M200" si="35">K137*E137+L137*J137</f>
        <v>3.6310803950557496E-2</v>
      </c>
      <c r="N137" s="2">
        <f t="shared" si="26"/>
        <v>201961.79855889038</v>
      </c>
      <c r="O137" s="2">
        <f t="shared" si="27"/>
        <v>146724.22218602369</v>
      </c>
      <c r="P137" s="5">
        <f t="shared" ref="P137:P200" si="36">IF(H137&lt;50%,50%,MIN(H137,150%))</f>
        <v>0.5</v>
      </c>
      <c r="Q137" s="5">
        <f t="shared" si="28"/>
        <v>0.5</v>
      </c>
      <c r="R137" s="8">
        <f t="shared" ref="R137:R200" si="37">P137*E137+Q137*J137</f>
        <v>3.9688127539578573E-2</v>
      </c>
      <c r="S137" s="2">
        <f t="shared" si="32"/>
        <v>199664.97192815784</v>
      </c>
      <c r="U137" s="5">
        <f t="shared" ref="U137:U200" si="38">M137+1</f>
        <v>1.0363108039505575</v>
      </c>
      <c r="V137" s="8">
        <f t="shared" si="29"/>
        <v>1.0396881275395786</v>
      </c>
      <c r="X137" s="32">
        <f>MIN(O137,O137:$O$380)/O137-1</f>
        <v>-4.3963851943957133E-2</v>
      </c>
      <c r="Y137" s="4">
        <f>MIN(N137,N137:$N$380)/N137-1</f>
        <v>-1.0943066918768229E-2</v>
      </c>
      <c r="Z137" s="32">
        <f>MIN(S137,$S137:S$380)/S137-1</f>
        <v>-1.3562213833808956E-2</v>
      </c>
    </row>
    <row r="138" spans="1:26" x14ac:dyDescent="0.45">
      <c r="A138" s="1" t="str">
        <f t="shared" ref="A138:A201" si="39">MONTH(C138)&amp;"-"&amp;YEAR(C138)</f>
        <v>10-2002</v>
      </c>
      <c r="B138">
        <f t="shared" si="33"/>
        <v>130</v>
      </c>
      <c r="C138" s="1">
        <v>37560</v>
      </c>
      <c r="D138" s="2">
        <v>1938.71</v>
      </c>
      <c r="E138" s="4">
        <f t="shared" si="34"/>
        <v>3.3145751556447278E-2</v>
      </c>
      <c r="F138" s="20">
        <v>22.364793388429749</v>
      </c>
      <c r="G138" s="17">
        <f t="shared" si="30"/>
        <v>4.4713133836386885E-2</v>
      </c>
      <c r="H138" s="8">
        <f t="shared" si="31"/>
        <v>0.45338770295079822</v>
      </c>
      <c r="I138">
        <v>3.85</v>
      </c>
      <c r="J138" s="4">
        <v>3.2083333333333334E-3</v>
      </c>
      <c r="K138" s="4">
        <f t="shared" ref="K138:K201" si="40">IF(H138&gt;=100%,100%,H138)</f>
        <v>0.45338770295079822</v>
      </c>
      <c r="L138" s="4">
        <f t="shared" ref="L138:L201" si="41">1-K138</f>
        <v>0.54661229704920178</v>
      </c>
      <c r="M138" s="7">
        <f t="shared" si="35"/>
        <v>1.6781590613788332E-2</v>
      </c>
      <c r="N138" s="2">
        <f t="shared" ref="N138:N201" si="42">N137*(1+M137)</f>
        <v>209295.19383186425</v>
      </c>
      <c r="O138" s="2">
        <f t="shared" ref="O138:O201" si="43">O137*(1+E137)</f>
        <v>157901.12396155717</v>
      </c>
      <c r="P138" s="5">
        <f t="shared" si="36"/>
        <v>0.5</v>
      </c>
      <c r="Q138" s="5">
        <f t="shared" ref="Q138:Q201" si="44">1-P138</f>
        <v>0.5</v>
      </c>
      <c r="R138" s="8">
        <f t="shared" si="37"/>
        <v>1.8177042444890306E-2</v>
      </c>
      <c r="S138" s="2">
        <f t="shared" si="32"/>
        <v>207589.30079922895</v>
      </c>
      <c r="U138" s="5">
        <f t="shared" si="38"/>
        <v>1.0167815906137883</v>
      </c>
      <c r="V138" s="8">
        <f t="shared" ref="V138:V201" si="45">R138+1</f>
        <v>1.0181770424448904</v>
      </c>
      <c r="X138" s="32">
        <f>MIN(O138,O138:$O$380)/O138-1</f>
        <v>-0.11163608791412849</v>
      </c>
      <c r="Y138" s="4">
        <f>MIN(N138,N138:$N$380)/N138-1</f>
        <v>-4.559816484512913E-2</v>
      </c>
      <c r="Z138" s="32">
        <f>MIN(S138,$S138:S$380)/S138-1</f>
        <v>-5.1217610322630502E-2</v>
      </c>
    </row>
    <row r="139" spans="1:26" x14ac:dyDescent="0.45">
      <c r="A139" s="1" t="str">
        <f t="shared" si="39"/>
        <v>11-2002</v>
      </c>
      <c r="B139">
        <f t="shared" si="33"/>
        <v>131</v>
      </c>
      <c r="C139" s="1">
        <v>37589</v>
      </c>
      <c r="D139" s="2">
        <v>2002.97</v>
      </c>
      <c r="E139" s="4">
        <f t="shared" si="34"/>
        <v>-5.4539009570787389E-2</v>
      </c>
      <c r="F139" s="20">
        <v>22.365206611570247</v>
      </c>
      <c r="G139" s="17">
        <f t="shared" ref="G139:G202" si="46">1/F139</f>
        <v>4.471230770936261E-2</v>
      </c>
      <c r="H139" s="8">
        <f t="shared" ref="H139:H202" si="47">1+(G139-$G$1)/($G$3-$G$2)</f>
        <v>0.4533499215203699</v>
      </c>
      <c r="I139">
        <v>3.88</v>
      </c>
      <c r="J139" s="4">
        <v>3.2333333333333329E-3</v>
      </c>
      <c r="K139" s="4">
        <f t="shared" si="40"/>
        <v>0.4533499215203699</v>
      </c>
      <c r="L139" s="4">
        <f t="shared" si="41"/>
        <v>0.5466500784796301</v>
      </c>
      <c r="M139" s="7">
        <f t="shared" si="35"/>
        <v>-2.2957753788297695E-2</v>
      </c>
      <c r="N139" s="2">
        <f t="shared" si="42"/>
        <v>212807.50009218405</v>
      </c>
      <c r="O139" s="2">
        <f t="shared" si="43"/>
        <v>163134.87538687073</v>
      </c>
      <c r="P139" s="5">
        <f t="shared" si="36"/>
        <v>0.5</v>
      </c>
      <c r="Q139" s="5">
        <f t="shared" si="44"/>
        <v>0.5</v>
      </c>
      <c r="R139" s="8">
        <f t="shared" si="37"/>
        <v>-2.5652838118727029E-2</v>
      </c>
      <c r="S139" s="2">
        <f t="shared" si="32"/>
        <v>211362.66033096166</v>
      </c>
      <c r="U139" s="5">
        <f t="shared" si="38"/>
        <v>0.97704224621170233</v>
      </c>
      <c r="V139" s="8">
        <f t="shared" si="45"/>
        <v>0.97434716188127302</v>
      </c>
      <c r="X139" s="32">
        <f>MIN(O139,O139:$O$380)/O139-1</f>
        <v>-0.14013689670838803</v>
      </c>
      <c r="Y139" s="4">
        <f>MIN(N139,N139:$N$380)/N139-1</f>
        <v>-6.1350201493381995E-2</v>
      </c>
      <c r="Z139" s="32">
        <f>MIN(S139,$S139:S$380)/S139-1</f>
        <v>-6.8155782221221095E-2</v>
      </c>
    </row>
    <row r="140" spans="1:26" x14ac:dyDescent="0.45">
      <c r="A140" s="1" t="str">
        <f t="shared" si="39"/>
        <v>12-2002</v>
      </c>
      <c r="B140">
        <f t="shared" si="33"/>
        <v>132</v>
      </c>
      <c r="C140" s="1">
        <v>37621</v>
      </c>
      <c r="D140" s="2">
        <v>1893.73</v>
      </c>
      <c r="E140" s="4">
        <f t="shared" si="34"/>
        <v>-9.0535609616999246E-2</v>
      </c>
      <c r="F140" s="20">
        <v>22.359421487603306</v>
      </c>
      <c r="G140" s="17">
        <f t="shared" si="46"/>
        <v>4.4723876266406455E-2</v>
      </c>
      <c r="H140" s="8">
        <f t="shared" si="47"/>
        <v>0.45387898862538423</v>
      </c>
      <c r="I140">
        <v>3.95</v>
      </c>
      <c r="J140" s="4">
        <v>3.2916666666666667E-3</v>
      </c>
      <c r="K140" s="4">
        <f t="shared" si="40"/>
        <v>0.45387898862538423</v>
      </c>
      <c r="L140" s="4">
        <f t="shared" si="41"/>
        <v>0.54612101137461577</v>
      </c>
      <c r="M140" s="7">
        <f t="shared" si="35"/>
        <v>-3.9294562598438117E-2</v>
      </c>
      <c r="N140" s="2">
        <f t="shared" si="42"/>
        <v>207921.91790076456</v>
      </c>
      <c r="O140" s="2">
        <f t="shared" si="43"/>
        <v>154237.66085681698</v>
      </c>
      <c r="P140" s="5">
        <f t="shared" si="36"/>
        <v>0.5</v>
      </c>
      <c r="Q140" s="5">
        <f t="shared" si="44"/>
        <v>0.5</v>
      </c>
      <c r="R140" s="8">
        <f t="shared" si="37"/>
        <v>-4.3621971475166291E-2</v>
      </c>
      <c r="S140" s="2">
        <f t="shared" ref="S140:S203" si="48">S139*(1+R139)</f>
        <v>205940.60822114802</v>
      </c>
      <c r="U140" s="5">
        <f t="shared" si="38"/>
        <v>0.96070543740156189</v>
      </c>
      <c r="V140" s="8">
        <f t="shared" si="45"/>
        <v>0.95637802852483367</v>
      </c>
      <c r="X140" s="32">
        <f>MIN(O140,O140:$O$380)/O140-1</f>
        <v>-9.0535609616999246E-2</v>
      </c>
      <c r="Y140" s="4">
        <f>MIN(N140,N140:$N$380)/N140-1</f>
        <v>-3.929456259843811E-2</v>
      </c>
      <c r="Z140" s="32">
        <f>MIN(S140,$S140:S$380)/S140-1</f>
        <v>-4.3621971475166332E-2</v>
      </c>
    </row>
    <row r="141" spans="1:26" x14ac:dyDescent="0.45">
      <c r="A141" s="35" t="str">
        <f t="shared" si="39"/>
        <v>1-2003</v>
      </c>
      <c r="B141" s="24">
        <f t="shared" si="33"/>
        <v>133</v>
      </c>
      <c r="C141" s="35">
        <v>37652</v>
      </c>
      <c r="D141" s="36">
        <v>1722.28</v>
      </c>
      <c r="E141" s="25">
        <f t="shared" si="34"/>
        <v>2.1367025106254545E-2</v>
      </c>
      <c r="F141" s="37">
        <v>22.346859504132233</v>
      </c>
      <c r="G141" s="38">
        <f t="shared" si="46"/>
        <v>4.4749017185841553E-2</v>
      </c>
      <c r="H141" s="39">
        <f t="shared" si="47"/>
        <v>0.45502876326127994</v>
      </c>
      <c r="I141" s="24">
        <v>3.89</v>
      </c>
      <c r="J141" s="25">
        <v>3.2416666666666666E-3</v>
      </c>
      <c r="K141" s="25">
        <f t="shared" si="40"/>
        <v>0.45502876326127994</v>
      </c>
      <c r="L141" s="25">
        <f t="shared" si="41"/>
        <v>0.54497123673872006</v>
      </c>
      <c r="M141" s="27">
        <f t="shared" si="35"/>
        <v>1.1489226101099741E-2</v>
      </c>
      <c r="N141" s="36">
        <f t="shared" si="42"/>
        <v>199751.71708222566</v>
      </c>
      <c r="O141" s="36">
        <f t="shared" si="43"/>
        <v>140273.66020524508</v>
      </c>
      <c r="P141" s="26">
        <f t="shared" si="36"/>
        <v>0.5</v>
      </c>
      <c r="Q141" s="26">
        <f t="shared" si="44"/>
        <v>0.5</v>
      </c>
      <c r="R141" s="39">
        <f t="shared" si="37"/>
        <v>1.2304345886460606E-2</v>
      </c>
      <c r="S141" s="36">
        <f t="shared" si="48"/>
        <v>196957.0728837467</v>
      </c>
      <c r="T141" s="24"/>
      <c r="U141" s="26">
        <f t="shared" si="38"/>
        <v>1.0114892261010997</v>
      </c>
      <c r="V141" s="39">
        <f t="shared" si="45"/>
        <v>1.0123043458864607</v>
      </c>
      <c r="W141" s="24"/>
      <c r="X141" s="40">
        <f>MIN(O141,O141:$O$380)/O141-1</f>
        <v>0</v>
      </c>
      <c r="Y141" s="25">
        <f>MIN(N141,N141:$N$380)/N141-1</f>
        <v>0</v>
      </c>
      <c r="Z141" s="40">
        <f>MIN(S141,$S141:S$380)/S141-1</f>
        <v>0</v>
      </c>
    </row>
    <row r="142" spans="1:26" x14ac:dyDescent="0.45">
      <c r="A142" s="1" t="str">
        <f t="shared" si="39"/>
        <v>2-2003</v>
      </c>
      <c r="B142">
        <f t="shared" si="33"/>
        <v>134</v>
      </c>
      <c r="C142" s="1">
        <v>37680</v>
      </c>
      <c r="D142" s="2">
        <v>1759.08</v>
      </c>
      <c r="E142" s="4">
        <f t="shared" si="34"/>
        <v>-1.3279668917843379E-2</v>
      </c>
      <c r="F142" s="20">
        <v>22.319256198347112</v>
      </c>
      <c r="G142" s="17">
        <f t="shared" si="46"/>
        <v>4.4804360464039863E-2</v>
      </c>
      <c r="H142" s="8">
        <f t="shared" si="47"/>
        <v>0.45755978833790878</v>
      </c>
      <c r="I142">
        <v>3.669</v>
      </c>
      <c r="J142" s="4">
        <v>3.0575000000000003E-3</v>
      </c>
      <c r="K142" s="4">
        <f t="shared" si="40"/>
        <v>0.45755978833790878</v>
      </c>
      <c r="L142" s="4">
        <f t="shared" si="41"/>
        <v>0.54244021166209122</v>
      </c>
      <c r="M142" s="7">
        <f t="shared" si="35"/>
        <v>-4.4177315520890787E-3</v>
      </c>
      <c r="N142" s="2">
        <f t="shared" si="42"/>
        <v>202046.70972386625</v>
      </c>
      <c r="O142" s="2">
        <f t="shared" si="43"/>
        <v>143270.89102459676</v>
      </c>
      <c r="P142" s="5">
        <f t="shared" si="36"/>
        <v>0.5</v>
      </c>
      <c r="Q142" s="5">
        <f t="shared" si="44"/>
        <v>0.5</v>
      </c>
      <c r="R142" s="8">
        <f t="shared" si="37"/>
        <v>-5.111084458921689E-3</v>
      </c>
      <c r="S142" s="2">
        <f t="shared" si="48"/>
        <v>199380.50083329316</v>
      </c>
      <c r="U142" s="5">
        <f t="shared" si="38"/>
        <v>0.99558226844791087</v>
      </c>
      <c r="V142" s="8">
        <f t="shared" si="45"/>
        <v>0.99488891554107828</v>
      </c>
      <c r="X142" s="32">
        <f>MIN(O142,O142:$O$380)/O142-1</f>
        <v>-1.3279668917843268E-2</v>
      </c>
      <c r="Y142" s="4">
        <f>MIN(N142,N142:$N$380)/N142-1</f>
        <v>-4.4177315520890215E-3</v>
      </c>
      <c r="Z142" s="32">
        <f>MIN(S142,$S142:S$380)/S142-1</f>
        <v>-5.1110844589217219E-3</v>
      </c>
    </row>
    <row r="143" spans="1:26" x14ac:dyDescent="0.45">
      <c r="A143" s="1" t="str">
        <f t="shared" si="39"/>
        <v>3-2003</v>
      </c>
      <c r="B143">
        <f t="shared" si="33"/>
        <v>135</v>
      </c>
      <c r="C143" s="1">
        <v>37711</v>
      </c>
      <c r="D143" s="2">
        <v>1735.72</v>
      </c>
      <c r="E143" s="4">
        <f t="shared" si="34"/>
        <v>8.9749498767082159E-2</v>
      </c>
      <c r="F143" s="20">
        <v>22.284380165289264</v>
      </c>
      <c r="G143" s="17">
        <f t="shared" si="46"/>
        <v>4.4874481254705313E-2</v>
      </c>
      <c r="H143" s="8">
        <f t="shared" si="47"/>
        <v>0.46076663631195436</v>
      </c>
      <c r="I143">
        <v>3.5990000000000002</v>
      </c>
      <c r="J143" s="4">
        <v>2.9991666666666665E-3</v>
      </c>
      <c r="K143" s="4">
        <f t="shared" si="40"/>
        <v>0.46076663631195436</v>
      </c>
      <c r="L143" s="4">
        <f t="shared" si="41"/>
        <v>0.53923336368804564</v>
      </c>
      <c r="M143" s="7">
        <f t="shared" si="35"/>
        <v>4.2970825387520069E-2</v>
      </c>
      <c r="N143" s="2">
        <f t="shared" si="42"/>
        <v>201154.12159932335</v>
      </c>
      <c r="O143" s="2">
        <f t="shared" si="43"/>
        <v>141368.3010262257</v>
      </c>
      <c r="P143" s="5">
        <f t="shared" si="36"/>
        <v>0.5</v>
      </c>
      <c r="Q143" s="5">
        <f t="shared" si="44"/>
        <v>0.5</v>
      </c>
      <c r="R143" s="8">
        <f t="shared" si="37"/>
        <v>4.6374332716874411E-2</v>
      </c>
      <c r="S143" s="2">
        <f t="shared" si="48"/>
        <v>198361.45025407209</v>
      </c>
      <c r="U143" s="5">
        <f t="shared" si="38"/>
        <v>1.0429708253875201</v>
      </c>
      <c r="V143" s="8">
        <f t="shared" si="45"/>
        <v>1.0463743327168744</v>
      </c>
      <c r="X143" s="32">
        <f>MIN(O143,O143:$O$380)/O143-1</f>
        <v>0</v>
      </c>
      <c r="Y143" s="4">
        <f>MIN(N143,N143:$N$380)/N143-1</f>
        <v>0</v>
      </c>
      <c r="Z143" s="32">
        <f>MIN(S143,$S143:S$380)/S143-1</f>
        <v>0</v>
      </c>
    </row>
    <row r="144" spans="1:26" x14ac:dyDescent="0.45">
      <c r="A144" s="1" t="str">
        <f t="shared" si="39"/>
        <v>4-2003</v>
      </c>
      <c r="B144">
        <f t="shared" si="33"/>
        <v>136</v>
      </c>
      <c r="C144" s="1">
        <v>37741</v>
      </c>
      <c r="D144" s="2">
        <v>1891.5</v>
      </c>
      <c r="E144" s="4">
        <f t="shared" si="34"/>
        <v>4.0882897171556909E-2</v>
      </c>
      <c r="F144" s="20">
        <v>22.259752066115709</v>
      </c>
      <c r="G144" s="17">
        <f t="shared" si="46"/>
        <v>4.4924130198297323E-2</v>
      </c>
      <c r="H144" s="8">
        <f t="shared" si="47"/>
        <v>0.4630372412589403</v>
      </c>
      <c r="I144">
        <v>3.6</v>
      </c>
      <c r="J144" s="4">
        <v>3.0000000000000001E-3</v>
      </c>
      <c r="K144" s="4">
        <f t="shared" si="40"/>
        <v>0.4630372412589403</v>
      </c>
      <c r="L144" s="4">
        <f t="shared" si="41"/>
        <v>0.5369627587410597</v>
      </c>
      <c r="M144" s="7">
        <f t="shared" si="35"/>
        <v>2.0541192197213821E-2</v>
      </c>
      <c r="N144" s="2">
        <f t="shared" si="42"/>
        <v>209797.88023454786</v>
      </c>
      <c r="O144" s="2">
        <f t="shared" si="43"/>
        <v>154056.03518488345</v>
      </c>
      <c r="P144" s="5">
        <f t="shared" si="36"/>
        <v>0.5</v>
      </c>
      <c r="Q144" s="5">
        <f t="shared" si="44"/>
        <v>0.5</v>
      </c>
      <c r="R144" s="8">
        <f t="shared" si="37"/>
        <v>2.1941448585778456E-2</v>
      </c>
      <c r="S144" s="2">
        <f t="shared" si="48"/>
        <v>207560.33014635617</v>
      </c>
      <c r="U144" s="5">
        <f t="shared" si="38"/>
        <v>1.0205411921972138</v>
      </c>
      <c r="V144" s="8">
        <f t="shared" si="45"/>
        <v>1.0219414485857785</v>
      </c>
      <c r="X144" s="32">
        <f>MIN(O144,O144:$O$380)/O144-1</f>
        <v>0</v>
      </c>
      <c r="Y144" s="4">
        <f>MIN(N144,N144:$N$380)/N144-1</f>
        <v>0</v>
      </c>
      <c r="Z144" s="32">
        <f>MIN(S144,$S144:S$380)/S144-1</f>
        <v>0</v>
      </c>
    </row>
    <row r="145" spans="1:26" x14ac:dyDescent="0.45">
      <c r="A145" s="1" t="str">
        <f t="shared" si="39"/>
        <v>5-2003</v>
      </c>
      <c r="B145">
        <f t="shared" si="33"/>
        <v>137</v>
      </c>
      <c r="C145" s="1">
        <v>37771</v>
      </c>
      <c r="D145" s="2">
        <v>1968.83</v>
      </c>
      <c r="E145" s="4">
        <f t="shared" si="34"/>
        <v>1.2342355612215972E-3</v>
      </c>
      <c r="F145" s="20">
        <v>22.239173553719016</v>
      </c>
      <c r="G145" s="17">
        <f t="shared" si="46"/>
        <v>4.4965699718314031E-2</v>
      </c>
      <c r="H145" s="8">
        <f t="shared" si="47"/>
        <v>0.46493834833121572</v>
      </c>
      <c r="I145">
        <v>3.629</v>
      </c>
      <c r="J145" s="4">
        <v>3.0241666666666668E-3</v>
      </c>
      <c r="K145" s="4">
        <f t="shared" si="40"/>
        <v>0.46493834833121572</v>
      </c>
      <c r="L145" s="4">
        <f t="shared" si="41"/>
        <v>0.53506165166878428</v>
      </c>
      <c r="M145" s="7">
        <f t="shared" si="35"/>
        <v>2.1919590548743692E-3</v>
      </c>
      <c r="N145" s="2">
        <f t="shared" si="42"/>
        <v>214107.37881501377</v>
      </c>
      <c r="O145" s="2">
        <f t="shared" si="43"/>
        <v>160354.29223000479</v>
      </c>
      <c r="P145" s="5">
        <f t="shared" si="36"/>
        <v>0.5</v>
      </c>
      <c r="Q145" s="5">
        <f t="shared" si="44"/>
        <v>0.5</v>
      </c>
      <c r="R145" s="8">
        <f t="shared" si="37"/>
        <v>2.1292011139441317E-3</v>
      </c>
      <c r="S145" s="2">
        <f t="shared" si="48"/>
        <v>212114.50445870965</v>
      </c>
      <c r="U145" s="5">
        <f t="shared" si="38"/>
        <v>1.0021919590548745</v>
      </c>
      <c r="V145" s="8">
        <f t="shared" si="45"/>
        <v>1.0021292011139442</v>
      </c>
      <c r="X145" s="32">
        <f>MIN(O145,O145:$O$380)/O145-1</f>
        <v>-1.9849352153308408E-2</v>
      </c>
      <c r="Y145" s="4">
        <f>MIN(N145,N145:$N$380)/N145-1</f>
        <v>0</v>
      </c>
      <c r="Z145" s="32">
        <f>MIN(S145,$S145:S$380)/S145-1</f>
        <v>0</v>
      </c>
    </row>
    <row r="146" spans="1:26" x14ac:dyDescent="0.45">
      <c r="A146" s="1" t="str">
        <f t="shared" si="39"/>
        <v>6-2003</v>
      </c>
      <c r="B146">
        <f t="shared" si="33"/>
        <v>138</v>
      </c>
      <c r="C146" s="1">
        <v>37802</v>
      </c>
      <c r="D146" s="2">
        <v>1971.26</v>
      </c>
      <c r="E146" s="4">
        <f t="shared" si="34"/>
        <v>3.7823524040461409E-2</v>
      </c>
      <c r="F146" s="20">
        <v>22.2204132231405</v>
      </c>
      <c r="G146" s="17">
        <f t="shared" si="46"/>
        <v>4.5003663521369294E-2</v>
      </c>
      <c r="H146" s="8">
        <f t="shared" si="47"/>
        <v>0.46667455443727179</v>
      </c>
      <c r="I146">
        <v>3.6</v>
      </c>
      <c r="J146" s="4">
        <v>3.0000000000000001E-3</v>
      </c>
      <c r="K146" s="4">
        <f t="shared" si="40"/>
        <v>0.46667455443727179</v>
      </c>
      <c r="L146" s="4">
        <f t="shared" si="41"/>
        <v>0.53332544556272821</v>
      </c>
      <c r="M146" s="7">
        <f t="shared" si="35"/>
        <v>1.9251252565517948E-2</v>
      </c>
      <c r="N146" s="2">
        <f t="shared" si="42"/>
        <v>214576.69342272278</v>
      </c>
      <c r="O146" s="2">
        <f t="shared" si="43"/>
        <v>160552.20719986959</v>
      </c>
      <c r="P146" s="5">
        <f t="shared" si="36"/>
        <v>0.5</v>
      </c>
      <c r="Q146" s="5">
        <f t="shared" si="44"/>
        <v>0.5</v>
      </c>
      <c r="R146" s="8">
        <f t="shared" si="37"/>
        <v>2.0411762020230706E-2</v>
      </c>
      <c r="S146" s="2">
        <f t="shared" si="48"/>
        <v>212566.13889788685</v>
      </c>
      <c r="U146" s="5">
        <f t="shared" si="38"/>
        <v>1.019251252565518</v>
      </c>
      <c r="V146" s="8">
        <f t="shared" si="45"/>
        <v>1.0204117620202307</v>
      </c>
      <c r="X146" s="32">
        <f>MIN(O146,O146:$O$380)/O146-1</f>
        <v>-2.1057597678641238E-2</v>
      </c>
      <c r="Y146" s="4">
        <f>MIN(N146,N146:$N$380)/N146-1</f>
        <v>0</v>
      </c>
      <c r="Z146" s="32">
        <f>MIN(S146,$S146:S$380)/S146-1</f>
        <v>0</v>
      </c>
    </row>
    <row r="147" spans="1:26" x14ac:dyDescent="0.45">
      <c r="A147" s="1" t="str">
        <f t="shared" si="39"/>
        <v>7-2003</v>
      </c>
      <c r="B147">
        <f t="shared" si="33"/>
        <v>139</v>
      </c>
      <c r="C147" s="1">
        <v>37833</v>
      </c>
      <c r="D147" s="2">
        <v>2045.82</v>
      </c>
      <c r="E147" s="4">
        <f t="shared" si="34"/>
        <v>9.2481254460312634E-3</v>
      </c>
      <c r="F147" s="20">
        <v>22.204545454545457</v>
      </c>
      <c r="G147" s="17">
        <f t="shared" si="46"/>
        <v>4.5035823950870003E-2</v>
      </c>
      <c r="H147" s="8">
        <f t="shared" si="47"/>
        <v>0.46814535371392063</v>
      </c>
      <c r="I147">
        <v>3.35</v>
      </c>
      <c r="J147" s="4">
        <v>2.7916666666666667E-3</v>
      </c>
      <c r="K147" s="4">
        <f t="shared" si="40"/>
        <v>0.46814535371392063</v>
      </c>
      <c r="L147" s="4">
        <f t="shared" si="41"/>
        <v>0.53185464628607937</v>
      </c>
      <c r="M147" s="7">
        <f t="shared" si="35"/>
        <v>5.8142278456716542E-3</v>
      </c>
      <c r="N147" s="2">
        <f t="shared" si="42"/>
        <v>218707.56354247732</v>
      </c>
      <c r="O147" s="2">
        <f t="shared" si="43"/>
        <v>166624.85746864299</v>
      </c>
      <c r="P147" s="5">
        <f t="shared" si="36"/>
        <v>0.5</v>
      </c>
      <c r="Q147" s="5">
        <f t="shared" si="44"/>
        <v>0.5</v>
      </c>
      <c r="R147" s="8">
        <f t="shared" si="37"/>
        <v>6.0198960563489648E-3</v>
      </c>
      <c r="S147" s="2">
        <f t="shared" si="48"/>
        <v>216904.9883386298</v>
      </c>
      <c r="U147" s="5">
        <f t="shared" si="38"/>
        <v>1.0058142278456716</v>
      </c>
      <c r="V147" s="8">
        <f t="shared" si="45"/>
        <v>1.0060198960563489</v>
      </c>
      <c r="X147" s="32">
        <f>MIN(O147,O147:$O$380)/O147-1</f>
        <v>-5.6735196644865149E-2</v>
      </c>
      <c r="Y147" s="4">
        <f>MIN(N147,N147:$N$380)/N147-1</f>
        <v>-1.0959335839213491E-3</v>
      </c>
      <c r="Z147" s="32">
        <f>MIN(S147,$S147:S$380)/S147-1</f>
        <v>-1.5233844437305688E-3</v>
      </c>
    </row>
    <row r="148" spans="1:26" x14ac:dyDescent="0.45">
      <c r="A148" s="1" t="str">
        <f t="shared" si="39"/>
        <v>8-2003</v>
      </c>
      <c r="B148">
        <f t="shared" si="33"/>
        <v>140</v>
      </c>
      <c r="C148" s="1">
        <v>37862</v>
      </c>
      <c r="D148" s="2">
        <v>2064.7399999999998</v>
      </c>
      <c r="E148" s="4">
        <f t="shared" si="34"/>
        <v>-1.7929618257020108E-2</v>
      </c>
      <c r="F148" s="20">
        <v>22.185619834710746</v>
      </c>
      <c r="G148" s="17">
        <f t="shared" si="46"/>
        <v>4.5074242119457916E-2</v>
      </c>
      <c r="H148" s="8">
        <f t="shared" si="47"/>
        <v>0.46990233940865545</v>
      </c>
      <c r="I148">
        <v>3.52</v>
      </c>
      <c r="J148" s="4">
        <v>2.9333333333333334E-3</v>
      </c>
      <c r="K148" s="4">
        <f t="shared" si="40"/>
        <v>0.46990233940865545</v>
      </c>
      <c r="L148" s="4">
        <f t="shared" si="41"/>
        <v>0.53009766059134455</v>
      </c>
      <c r="M148" s="7">
        <f t="shared" si="35"/>
        <v>-6.8702164259432782E-3</v>
      </c>
      <c r="N148" s="2">
        <f t="shared" si="42"/>
        <v>219979.17914848498</v>
      </c>
      <c r="O148" s="2">
        <f t="shared" si="43"/>
        <v>168165.82505294008</v>
      </c>
      <c r="P148" s="5">
        <f t="shared" si="36"/>
        <v>0.5</v>
      </c>
      <c r="Q148" s="5">
        <f t="shared" si="44"/>
        <v>0.5</v>
      </c>
      <c r="R148" s="8">
        <f t="shared" si="37"/>
        <v>-7.4981424618433875E-3</v>
      </c>
      <c r="S148" s="2">
        <f t="shared" si="48"/>
        <v>218210.73382253191</v>
      </c>
      <c r="U148" s="5">
        <f t="shared" si="38"/>
        <v>0.99312978357405668</v>
      </c>
      <c r="V148" s="8">
        <f t="shared" si="45"/>
        <v>0.99250185753815656</v>
      </c>
      <c r="X148" s="32">
        <f>MIN(O148,O148:$O$380)/O148-1</f>
        <v>-6.5378691748112505E-2</v>
      </c>
      <c r="Y148" s="4">
        <f>MIN(N148,N148:$N$380)/N148-1</f>
        <v>-6.8702164259434317E-3</v>
      </c>
      <c r="Z148" s="32">
        <f>MIN(S148,$S148:S$380)/S148-1</f>
        <v>-7.4981424618434378E-3</v>
      </c>
    </row>
    <row r="149" spans="1:26" x14ac:dyDescent="0.45">
      <c r="A149" s="1" t="str">
        <f t="shared" si="39"/>
        <v>9-2003</v>
      </c>
      <c r="B149">
        <f t="shared" si="33"/>
        <v>141</v>
      </c>
      <c r="C149" s="1">
        <v>37894</v>
      </c>
      <c r="D149" s="2">
        <v>2027.72</v>
      </c>
      <c r="E149" s="4">
        <f t="shared" si="34"/>
        <v>4.8157536543506962E-2</v>
      </c>
      <c r="F149" s="20">
        <v>22.155785123966947</v>
      </c>
      <c r="G149" s="17">
        <f t="shared" si="46"/>
        <v>4.5134938545610521E-2</v>
      </c>
      <c r="H149" s="8">
        <f t="shared" si="47"/>
        <v>0.4726781810583589</v>
      </c>
      <c r="I149">
        <v>3.6240000000000001</v>
      </c>
      <c r="J149" s="4">
        <v>3.0200000000000001E-3</v>
      </c>
      <c r="K149" s="4">
        <f t="shared" si="40"/>
        <v>0.4726781810583589</v>
      </c>
      <c r="L149" s="4">
        <f t="shared" si="41"/>
        <v>0.5273218189416411</v>
      </c>
      <c r="M149" s="7">
        <f t="shared" si="35"/>
        <v>2.4355528670840076E-2</v>
      </c>
      <c r="N149" s="2">
        <f t="shared" si="42"/>
        <v>218467.87457853352</v>
      </c>
      <c r="O149" s="2">
        <f t="shared" si="43"/>
        <v>165150.67600586405</v>
      </c>
      <c r="P149" s="5">
        <f t="shared" si="36"/>
        <v>0.5</v>
      </c>
      <c r="Q149" s="5">
        <f t="shared" si="44"/>
        <v>0.5</v>
      </c>
      <c r="R149" s="8">
        <f t="shared" si="37"/>
        <v>2.5588768271753482E-2</v>
      </c>
      <c r="S149" s="2">
        <f t="shared" si="48"/>
        <v>216574.55865362717</v>
      </c>
      <c r="U149" s="5">
        <f t="shared" si="38"/>
        <v>1.0243555286708401</v>
      </c>
      <c r="V149" s="8">
        <f t="shared" si="45"/>
        <v>1.0255887682717535</v>
      </c>
      <c r="X149" s="32">
        <f>MIN(O149,O149:$O$380)/O149-1</f>
        <v>-4.8315349259265727E-2</v>
      </c>
      <c r="Y149" s="4">
        <f>MIN(N149,N149:$N$380)/N149-1</f>
        <v>0</v>
      </c>
      <c r="Z149" s="32">
        <f>MIN(S149,$S149:S$380)/S149-1</f>
        <v>0</v>
      </c>
    </row>
    <row r="150" spans="1:26" x14ac:dyDescent="0.45">
      <c r="A150" s="1" t="str">
        <f t="shared" si="39"/>
        <v>10-2003</v>
      </c>
      <c r="B150">
        <f t="shared" si="33"/>
        <v>142</v>
      </c>
      <c r="C150" s="1">
        <v>37925</v>
      </c>
      <c r="D150" s="2">
        <v>2125.37</v>
      </c>
      <c r="E150" s="4">
        <f t="shared" si="34"/>
        <v>1.0045309757830356E-2</v>
      </c>
      <c r="F150" s="20">
        <v>22.135371900826453</v>
      </c>
      <c r="G150" s="17">
        <f t="shared" si="46"/>
        <v>4.5176561951627461E-2</v>
      </c>
      <c r="H150" s="8">
        <f t="shared" si="47"/>
        <v>0.47458175250972967</v>
      </c>
      <c r="I150">
        <v>3.7</v>
      </c>
      <c r="J150" s="4">
        <v>3.0833333333333333E-3</v>
      </c>
      <c r="K150" s="4">
        <f t="shared" si="40"/>
        <v>0.47458175250972967</v>
      </c>
      <c r="L150" s="4">
        <f t="shared" si="41"/>
        <v>0.52541824749027033</v>
      </c>
      <c r="M150" s="7">
        <f t="shared" si="35"/>
        <v>6.3873603058025516E-3</v>
      </c>
      <c r="N150" s="2">
        <f t="shared" si="42"/>
        <v>223788.77516148851</v>
      </c>
      <c r="O150" s="2">
        <f t="shared" si="43"/>
        <v>173103.92572080132</v>
      </c>
      <c r="P150" s="5">
        <f t="shared" si="36"/>
        <v>0.5</v>
      </c>
      <c r="Q150" s="5">
        <f t="shared" si="44"/>
        <v>0.5</v>
      </c>
      <c r="R150" s="8">
        <f t="shared" si="37"/>
        <v>6.564321545581845E-3</v>
      </c>
      <c r="S150" s="2">
        <f t="shared" si="48"/>
        <v>222116.43484857213</v>
      </c>
      <c r="U150" s="5">
        <f t="shared" si="38"/>
        <v>1.0063873603058024</v>
      </c>
      <c r="V150" s="8">
        <f t="shared" si="45"/>
        <v>1.006564321545582</v>
      </c>
      <c r="X150" s="32">
        <f>MIN(O150,O150:$O$380)/O150-1</f>
        <v>-9.2040444722565007E-2</v>
      </c>
      <c r="Y150" s="4">
        <f>MIN(N150,N150:$N$380)/N150-1</f>
        <v>0</v>
      </c>
      <c r="Z150" s="32">
        <f>MIN(S150,$S150:S$380)/S150-1</f>
        <v>0</v>
      </c>
    </row>
    <row r="151" spans="1:26" x14ac:dyDescent="0.45">
      <c r="A151" s="1" t="str">
        <f t="shared" si="39"/>
        <v>11-2003</v>
      </c>
      <c r="B151">
        <f t="shared" si="33"/>
        <v>143</v>
      </c>
      <c r="C151" s="1">
        <v>37953</v>
      </c>
      <c r="D151" s="2">
        <v>2146.7199999999998</v>
      </c>
      <c r="E151" s="4">
        <f t="shared" si="34"/>
        <v>2.8257061936349581E-2</v>
      </c>
      <c r="F151" s="20">
        <v>22.108264462809924</v>
      </c>
      <c r="G151" s="17">
        <f t="shared" si="46"/>
        <v>4.5231953945646879E-2</v>
      </c>
      <c r="H151" s="8">
        <f t="shared" si="47"/>
        <v>0.47711500551663055</v>
      </c>
      <c r="I151">
        <v>3.75</v>
      </c>
      <c r="J151" s="4">
        <v>3.1250000000000002E-3</v>
      </c>
      <c r="K151" s="4">
        <f t="shared" si="40"/>
        <v>0.47711500551663055</v>
      </c>
      <c r="L151" s="4">
        <f t="shared" si="41"/>
        <v>0.52288499448336945</v>
      </c>
      <c r="M151" s="7">
        <f t="shared" si="35"/>
        <v>1.5115883869405732E-2</v>
      </c>
      <c r="N151" s="2">
        <f t="shared" si="42"/>
        <v>225218.19470083914</v>
      </c>
      <c r="O151" s="2">
        <f t="shared" si="43"/>
        <v>174842.80827496323</v>
      </c>
      <c r="P151" s="5">
        <f t="shared" si="36"/>
        <v>0.5</v>
      </c>
      <c r="Q151" s="5">
        <f t="shared" si="44"/>
        <v>0.5</v>
      </c>
      <c r="R151" s="8">
        <f t="shared" si="37"/>
        <v>1.5691030968174792E-2</v>
      </c>
      <c r="S151" s="2">
        <f t="shared" si="48"/>
        <v>223574.47854747646</v>
      </c>
      <c r="U151" s="5">
        <f t="shared" si="38"/>
        <v>1.0151158838694057</v>
      </c>
      <c r="V151" s="8">
        <f t="shared" si="45"/>
        <v>1.0156910309681748</v>
      </c>
      <c r="X151" s="32">
        <f>MIN(O151,O151:$O$380)/O151-1</f>
        <v>-0.10107047029887362</v>
      </c>
      <c r="Y151" s="4">
        <f>MIN(N151,N151:$N$380)/N151-1</f>
        <v>0</v>
      </c>
      <c r="Z151" s="32">
        <f>MIN(S151,$S151:S$380)/S151-1</f>
        <v>0</v>
      </c>
    </row>
    <row r="152" spans="1:26" x14ac:dyDescent="0.45">
      <c r="A152" s="1" t="str">
        <f t="shared" si="39"/>
        <v>12-2003</v>
      </c>
      <c r="B152">
        <f t="shared" si="33"/>
        <v>144</v>
      </c>
      <c r="C152" s="1">
        <v>37986</v>
      </c>
      <c r="D152" s="2">
        <v>2207.38</v>
      </c>
      <c r="E152" s="4">
        <f t="shared" si="34"/>
        <v>-9.1873623934257687E-3</v>
      </c>
      <c r="F152" s="20">
        <v>22.081487603305789</v>
      </c>
      <c r="G152" s="17">
        <f t="shared" si="46"/>
        <v>4.5286803949308715E-2</v>
      </c>
      <c r="H152" s="8">
        <f t="shared" si="47"/>
        <v>0.47962347157142105</v>
      </c>
      <c r="I152">
        <v>3.86</v>
      </c>
      <c r="J152" s="4">
        <v>3.2166666666666667E-3</v>
      </c>
      <c r="K152" s="4">
        <f t="shared" si="40"/>
        <v>0.47962347157142105</v>
      </c>
      <c r="L152" s="4">
        <f t="shared" si="41"/>
        <v>0.52037652842857895</v>
      </c>
      <c r="M152" s="7">
        <f t="shared" si="35"/>
        <v>-2.7325968126076577E-3</v>
      </c>
      <c r="N152" s="2">
        <f t="shared" si="42"/>
        <v>228622.56677721423</v>
      </c>
      <c r="O152" s="2">
        <f t="shared" si="43"/>
        <v>179783.35233751417</v>
      </c>
      <c r="P152" s="5">
        <f t="shared" si="36"/>
        <v>0.5</v>
      </c>
      <c r="Q152" s="5">
        <f t="shared" si="44"/>
        <v>0.5</v>
      </c>
      <c r="R152" s="8">
        <f t="shared" si="37"/>
        <v>-2.9853478633795512E-3</v>
      </c>
      <c r="S152" s="2">
        <f t="shared" si="48"/>
        <v>227082.59261405846</v>
      </c>
      <c r="U152" s="5">
        <f t="shared" si="38"/>
        <v>0.99726740318739238</v>
      </c>
      <c r="V152" s="8">
        <f t="shared" si="45"/>
        <v>0.99701465213662044</v>
      </c>
      <c r="X152" s="32">
        <f>MIN(O152,O152:$O$380)/O152-1</f>
        <v>-0.12577354148356801</v>
      </c>
      <c r="Y152" s="4">
        <f>MIN(N152,N152:$N$380)/N152-1</f>
        <v>-2.7325968126076239E-3</v>
      </c>
      <c r="Z152" s="32">
        <f>MIN(S152,$S152:S$380)/S152-1</f>
        <v>-2.9853478633795616E-3</v>
      </c>
    </row>
    <row r="153" spans="1:26" x14ac:dyDescent="0.45">
      <c r="A153" s="1" t="str">
        <f t="shared" si="39"/>
        <v>1-2004</v>
      </c>
      <c r="B153">
        <f t="shared" si="33"/>
        <v>145</v>
      </c>
      <c r="C153" s="1">
        <v>38016</v>
      </c>
      <c r="D153" s="2">
        <v>2187.1</v>
      </c>
      <c r="E153" s="4">
        <f t="shared" si="34"/>
        <v>2.5746422202917119E-2</v>
      </c>
      <c r="F153" s="20">
        <v>22.056942148760335</v>
      </c>
      <c r="G153" s="17">
        <f t="shared" si="46"/>
        <v>4.5337200109408775E-2</v>
      </c>
      <c r="H153" s="8">
        <f t="shared" si="47"/>
        <v>0.48192824911860555</v>
      </c>
      <c r="I153">
        <v>3.94</v>
      </c>
      <c r="J153" s="4">
        <v>3.283333333333333E-3</v>
      </c>
      <c r="K153" s="4">
        <f t="shared" si="40"/>
        <v>0.48192824911860555</v>
      </c>
      <c r="L153" s="4">
        <f t="shared" si="41"/>
        <v>0.51807175088139445</v>
      </c>
      <c r="M153" s="7">
        <f t="shared" si="35"/>
        <v>1.4108930422047484E-2</v>
      </c>
      <c r="N153" s="2">
        <f t="shared" si="42"/>
        <v>227997.83347994863</v>
      </c>
      <c r="O153" s="2">
        <f t="shared" si="43"/>
        <v>178131.61752728448</v>
      </c>
      <c r="P153" s="5">
        <f t="shared" si="36"/>
        <v>0.5</v>
      </c>
      <c r="Q153" s="5">
        <f t="shared" si="44"/>
        <v>0.5</v>
      </c>
      <c r="R153" s="8">
        <f t="shared" si="37"/>
        <v>1.4514877768125226E-2</v>
      </c>
      <c r="S153" s="2">
        <f t="shared" si="48"/>
        <v>226404.6720813874</v>
      </c>
      <c r="U153" s="5">
        <f t="shared" si="38"/>
        <v>1.0141089304220474</v>
      </c>
      <c r="V153" s="8">
        <f t="shared" si="45"/>
        <v>1.0145148777681252</v>
      </c>
      <c r="X153" s="32">
        <f>MIN(O153,O153:$O$380)/O153-1</f>
        <v>-0.11766723057930517</v>
      </c>
      <c r="Y153" s="4">
        <f>MIN(N153,N153:$N$380)/N153-1</f>
        <v>0</v>
      </c>
      <c r="Z153" s="32">
        <f>MIN(S153,$S153:S$380)/S153-1</f>
        <v>0</v>
      </c>
    </row>
    <row r="154" spans="1:26" x14ac:dyDescent="0.45">
      <c r="A154" s="1" t="str">
        <f t="shared" si="39"/>
        <v>2-2004</v>
      </c>
      <c r="B154">
        <f t="shared" si="33"/>
        <v>146</v>
      </c>
      <c r="C154" s="1">
        <v>38044</v>
      </c>
      <c r="D154" s="2">
        <v>2243.41</v>
      </c>
      <c r="E154" s="4">
        <f t="shared" si="34"/>
        <v>-2.07006298447453E-2</v>
      </c>
      <c r="F154" s="20">
        <v>22.016198347107441</v>
      </c>
      <c r="G154" s="17">
        <f t="shared" si="46"/>
        <v>4.5421102418955236E-2</v>
      </c>
      <c r="H154" s="8">
        <f t="shared" si="47"/>
        <v>0.48576537001860398</v>
      </c>
      <c r="I154">
        <v>4.04</v>
      </c>
      <c r="J154" s="4">
        <v>3.3666666666666667E-3</v>
      </c>
      <c r="K154" s="4">
        <f t="shared" si="40"/>
        <v>0.48576537001860398</v>
      </c>
      <c r="L154" s="4">
        <f t="shared" si="41"/>
        <v>0.51423462998139602</v>
      </c>
      <c r="M154" s="7">
        <f t="shared" si="35"/>
        <v>-8.3243925285468243E-3</v>
      </c>
      <c r="N154" s="2">
        <f t="shared" si="42"/>
        <v>231214.63904889478</v>
      </c>
      <c r="O154" s="2">
        <f t="shared" si="43"/>
        <v>182717.86935983051</v>
      </c>
      <c r="P154" s="5">
        <f t="shared" si="36"/>
        <v>0.5</v>
      </c>
      <c r="Q154" s="5">
        <f t="shared" si="44"/>
        <v>0.5</v>
      </c>
      <c r="R154" s="8">
        <f t="shared" si="37"/>
        <v>-8.6669815890393163E-3</v>
      </c>
      <c r="S154" s="2">
        <f t="shared" si="48"/>
        <v>229690.9082227812</v>
      </c>
      <c r="U154" s="5">
        <f t="shared" si="38"/>
        <v>0.99167560747145322</v>
      </c>
      <c r="V154" s="8">
        <f t="shared" si="45"/>
        <v>0.99133301841096066</v>
      </c>
      <c r="X154" s="32">
        <f>MIN(O154,O154:$O$380)/O154-1</f>
        <v>-0.13981394395139479</v>
      </c>
      <c r="Y154" s="4">
        <f>MIN(N154,N154:$N$380)/N154-1</f>
        <v>-8.3243925285467757E-3</v>
      </c>
      <c r="Z154" s="32">
        <f>MIN(S154,$S154:S$380)/S154-1</f>
        <v>-8.6669815890393354E-3</v>
      </c>
    </row>
    <row r="155" spans="1:26" x14ac:dyDescent="0.45">
      <c r="A155" s="1" t="str">
        <f t="shared" si="39"/>
        <v>3-2004</v>
      </c>
      <c r="B155">
        <f t="shared" si="33"/>
        <v>147</v>
      </c>
      <c r="C155" s="1">
        <v>38077</v>
      </c>
      <c r="D155" s="2">
        <v>2196.9699999999998</v>
      </c>
      <c r="E155" s="4">
        <f t="shared" si="34"/>
        <v>1.837530781030261E-2</v>
      </c>
      <c r="F155" s="20">
        <v>21.97752066115703</v>
      </c>
      <c r="G155" s="17">
        <f t="shared" si="46"/>
        <v>4.5501037874913497E-2</v>
      </c>
      <c r="H155" s="8">
        <f t="shared" si="47"/>
        <v>0.48942107401967805</v>
      </c>
      <c r="I155">
        <v>4.1719999999999997</v>
      </c>
      <c r="J155" s="4">
        <v>3.4766666666666661E-3</v>
      </c>
      <c r="K155" s="4">
        <f t="shared" si="40"/>
        <v>0.48942107401967805</v>
      </c>
      <c r="L155" s="4">
        <f t="shared" si="41"/>
        <v>0.51057892598032195</v>
      </c>
      <c r="M155" s="7">
        <f t="shared" si="35"/>
        <v>1.0768375616618734E-2</v>
      </c>
      <c r="N155" s="2">
        <f t="shared" si="42"/>
        <v>229289.91763510552</v>
      </c>
      <c r="O155" s="2">
        <f t="shared" si="43"/>
        <v>178935.49438019213</v>
      </c>
      <c r="P155" s="5">
        <f t="shared" si="36"/>
        <v>0.5</v>
      </c>
      <c r="Q155" s="5">
        <f t="shared" si="44"/>
        <v>0.5</v>
      </c>
      <c r="R155" s="8">
        <f t="shared" si="37"/>
        <v>1.0925987238484638E-2</v>
      </c>
      <c r="S155" s="2">
        <f t="shared" si="48"/>
        <v>227700.18135004464</v>
      </c>
      <c r="U155" s="5">
        <f t="shared" si="38"/>
        <v>1.0107683756166188</v>
      </c>
      <c r="V155" s="8">
        <f t="shared" si="45"/>
        <v>1.0109259872384846</v>
      </c>
      <c r="X155" s="32">
        <f>MIN(O155,O155:$O$380)/O155-1</f>
        <v>-0.12163115563708127</v>
      </c>
      <c r="Y155" s="4">
        <f>MIN(N155,N155:$N$380)/N155-1</f>
        <v>0</v>
      </c>
      <c r="Z155" s="32">
        <f>MIN(S155,$S155:S$380)/S155-1</f>
        <v>0</v>
      </c>
    </row>
    <row r="156" spans="1:26" x14ac:dyDescent="0.45">
      <c r="A156" s="1" t="str">
        <f t="shared" si="39"/>
        <v>4-2004</v>
      </c>
      <c r="B156">
        <f t="shared" si="33"/>
        <v>148</v>
      </c>
      <c r="C156" s="1">
        <v>38107</v>
      </c>
      <c r="D156" s="2">
        <v>2237.34</v>
      </c>
      <c r="E156" s="4">
        <f t="shared" si="34"/>
        <v>-1.5880465195276638E-2</v>
      </c>
      <c r="F156" s="20">
        <v>21.94438016528926</v>
      </c>
      <c r="G156" s="17">
        <f t="shared" si="46"/>
        <v>4.5569753735025052E-2</v>
      </c>
      <c r="H156" s="8">
        <f t="shared" si="47"/>
        <v>0.49256367002711465</v>
      </c>
      <c r="I156">
        <v>4.22</v>
      </c>
      <c r="J156" s="4">
        <v>3.5166666666666662E-3</v>
      </c>
      <c r="K156" s="4">
        <f t="shared" si="40"/>
        <v>0.49256367002711465</v>
      </c>
      <c r="L156" s="4">
        <f t="shared" si="41"/>
        <v>0.50743632997288535</v>
      </c>
      <c r="M156" s="7">
        <f t="shared" si="35"/>
        <v>-6.0376557912520078E-3</v>
      </c>
      <c r="N156" s="2">
        <f t="shared" si="42"/>
        <v>231758.99759330394</v>
      </c>
      <c r="O156" s="2">
        <f t="shared" si="43"/>
        <v>182223.48916761685</v>
      </c>
      <c r="P156" s="5">
        <f t="shared" si="36"/>
        <v>0.5</v>
      </c>
      <c r="Q156" s="5">
        <f t="shared" si="44"/>
        <v>0.5</v>
      </c>
      <c r="R156" s="8">
        <f t="shared" si="37"/>
        <v>-6.1818992643049861E-3</v>
      </c>
      <c r="S156" s="2">
        <f t="shared" si="48"/>
        <v>230188.03062567586</v>
      </c>
      <c r="U156" s="5">
        <f t="shared" si="38"/>
        <v>0.99396234420874796</v>
      </c>
      <c r="V156" s="8">
        <f t="shared" si="45"/>
        <v>0.99381810073569499</v>
      </c>
      <c r="X156" s="32">
        <f>MIN(O156,O156:$O$380)/O156-1</f>
        <v>-0.13748022204939758</v>
      </c>
      <c r="Y156" s="4">
        <f>MIN(N156,N156:$N$380)/N156-1</f>
        <v>-8.0163129607425665E-3</v>
      </c>
      <c r="Z156" s="32">
        <f>MIN(S156,$S156:S$380)/S156-1</f>
        <v>-8.1468093368267658E-3</v>
      </c>
    </row>
    <row r="157" spans="1:26" x14ac:dyDescent="0.45">
      <c r="A157" s="1" t="str">
        <f t="shared" si="39"/>
        <v>5-2004</v>
      </c>
      <c r="B157">
        <f t="shared" si="33"/>
        <v>149</v>
      </c>
      <c r="C157" s="1">
        <v>38135</v>
      </c>
      <c r="D157" s="2">
        <v>2201.81</v>
      </c>
      <c r="E157" s="4">
        <f t="shared" si="34"/>
        <v>1.2199054414322896E-2</v>
      </c>
      <c r="F157" s="20">
        <v>21.924297520661167</v>
      </c>
      <c r="G157" s="17">
        <f t="shared" si="46"/>
        <v>4.5611495604710402E-2</v>
      </c>
      <c r="H157" s="8">
        <f t="shared" si="47"/>
        <v>0.49447265920083905</v>
      </c>
      <c r="I157">
        <v>4.4530000000000003</v>
      </c>
      <c r="J157" s="4">
        <v>3.7108333333333338E-3</v>
      </c>
      <c r="K157" s="4">
        <f t="shared" si="40"/>
        <v>0.49447265920083905</v>
      </c>
      <c r="L157" s="4">
        <f t="shared" si="41"/>
        <v>0.50552734079916095</v>
      </c>
      <c r="M157" s="7">
        <f t="shared" si="35"/>
        <v>7.9080265831348636E-3</v>
      </c>
      <c r="N157" s="2">
        <f t="shared" si="42"/>
        <v>230359.71653930997</v>
      </c>
      <c r="O157" s="2">
        <f t="shared" si="43"/>
        <v>179329.69539012865</v>
      </c>
      <c r="P157" s="5">
        <f t="shared" si="36"/>
        <v>0.5</v>
      </c>
      <c r="Q157" s="5">
        <f t="shared" si="44"/>
        <v>0.5</v>
      </c>
      <c r="R157" s="8">
        <f t="shared" si="37"/>
        <v>7.9549438738281148E-3</v>
      </c>
      <c r="S157" s="2">
        <f t="shared" si="48"/>
        <v>228765.03140849917</v>
      </c>
      <c r="U157" s="5">
        <f t="shared" si="38"/>
        <v>1.0079080265831348</v>
      </c>
      <c r="V157" s="8">
        <f t="shared" si="45"/>
        <v>1.0079549438738282</v>
      </c>
      <c r="X157" s="32">
        <f>MIN(O157,O157:$O$380)/O157-1</f>
        <v>-0.12356197855400741</v>
      </c>
      <c r="Y157" s="4">
        <f>MIN(N157,N157:$N$380)/N157-1</f>
        <v>-1.9906761871001377E-3</v>
      </c>
      <c r="Z157" s="32">
        <f>MIN(S157,$S157:S$380)/S157-1</f>
        <v>-1.977132506509105E-3</v>
      </c>
    </row>
    <row r="158" spans="1:26" x14ac:dyDescent="0.45">
      <c r="A158" s="1" t="str">
        <f t="shared" si="39"/>
        <v>6-2004</v>
      </c>
      <c r="B158">
        <f t="shared" si="33"/>
        <v>150</v>
      </c>
      <c r="C158" s="1">
        <v>38168</v>
      </c>
      <c r="D158" s="2">
        <v>2228.67</v>
      </c>
      <c r="E158" s="4">
        <f t="shared" si="34"/>
        <v>-1.6355045834511306E-2</v>
      </c>
      <c r="F158" s="20">
        <v>21.911900826446288</v>
      </c>
      <c r="G158" s="17">
        <f t="shared" si="46"/>
        <v>4.5637300383956775E-2</v>
      </c>
      <c r="H158" s="8">
        <f t="shared" si="47"/>
        <v>0.49565279426864994</v>
      </c>
      <c r="I158">
        <v>4.5449999999999999</v>
      </c>
      <c r="J158" s="4">
        <v>3.7874999999999996E-3</v>
      </c>
      <c r="K158" s="4">
        <f t="shared" si="40"/>
        <v>0.49565279426864994</v>
      </c>
      <c r="L158" s="4">
        <f t="shared" si="41"/>
        <v>0.50434720573135006</v>
      </c>
      <c r="M158" s="7">
        <f t="shared" si="35"/>
        <v>-6.1962091265598852E-3</v>
      </c>
      <c r="N158" s="2">
        <f t="shared" si="42"/>
        <v>232181.40730138624</v>
      </c>
      <c r="O158" s="2">
        <f t="shared" si="43"/>
        <v>181517.34810229679</v>
      </c>
      <c r="P158" s="5">
        <f t="shared" si="36"/>
        <v>0.5</v>
      </c>
      <c r="Q158" s="5">
        <f t="shared" si="44"/>
        <v>0.5</v>
      </c>
      <c r="R158" s="8">
        <f t="shared" si="37"/>
        <v>-6.2837729172556533E-3</v>
      </c>
      <c r="S158" s="2">
        <f t="shared" si="48"/>
        <v>230584.84439364832</v>
      </c>
      <c r="U158" s="5">
        <f t="shared" si="38"/>
        <v>0.99380379087344006</v>
      </c>
      <c r="V158" s="8">
        <f t="shared" si="45"/>
        <v>0.99371622708274432</v>
      </c>
      <c r="X158" s="32">
        <f>MIN(O158,O158:$O$380)/O158-1</f>
        <v>-0.1341248367860649</v>
      </c>
      <c r="Y158" s="4">
        <f>MIN(N158,N158:$N$380)/N158-1</f>
        <v>-9.8210377426917184E-3</v>
      </c>
      <c r="Z158" s="32">
        <f>MIN(S158,$S158:S$380)/S158-1</f>
        <v>-9.8536908228912257E-3</v>
      </c>
    </row>
    <row r="159" spans="1:26" x14ac:dyDescent="0.45">
      <c r="A159" s="1" t="str">
        <f t="shared" si="39"/>
        <v>7-2004</v>
      </c>
      <c r="B159">
        <f t="shared" si="33"/>
        <v>151</v>
      </c>
      <c r="C159" s="1">
        <v>38198</v>
      </c>
      <c r="D159" s="2">
        <v>2192.2199999999998</v>
      </c>
      <c r="E159" s="4">
        <f t="shared" si="34"/>
        <v>1.0021804380947241E-2</v>
      </c>
      <c r="F159" s="20">
        <v>21.901983471074388</v>
      </c>
      <c r="G159" s="17">
        <f t="shared" si="46"/>
        <v>4.5657965239572232E-2</v>
      </c>
      <c r="H159" s="8">
        <f t="shared" si="47"/>
        <v>0.49659786419349639</v>
      </c>
      <c r="I159">
        <v>4.6740000000000004</v>
      </c>
      <c r="J159" s="4">
        <v>3.895E-3</v>
      </c>
      <c r="K159" s="4">
        <f t="shared" si="40"/>
        <v>0.49659786419349639</v>
      </c>
      <c r="L159" s="4">
        <f t="shared" si="41"/>
        <v>0.50340213580650361</v>
      </c>
      <c r="M159" s="7">
        <f t="shared" si="35"/>
        <v>6.9375579699097571E-3</v>
      </c>
      <c r="N159" s="2">
        <f t="shared" si="42"/>
        <v>230742.76274644784</v>
      </c>
      <c r="O159" s="2">
        <f t="shared" si="43"/>
        <v>178548.62355432479</v>
      </c>
      <c r="P159" s="5">
        <f t="shared" si="36"/>
        <v>0.5</v>
      </c>
      <c r="Q159" s="5">
        <f t="shared" si="44"/>
        <v>0.5</v>
      </c>
      <c r="R159" s="8">
        <f t="shared" si="37"/>
        <v>6.9584021904736202E-3</v>
      </c>
      <c r="S159" s="2">
        <f t="shared" si="48"/>
        <v>229135.90159331789</v>
      </c>
      <c r="U159" s="5">
        <f t="shared" si="38"/>
        <v>1.0069375579699098</v>
      </c>
      <c r="V159" s="8">
        <f t="shared" si="45"/>
        <v>1.0069584021904736</v>
      </c>
      <c r="X159" s="32">
        <f>MIN(O159,O159:$O$380)/O159-1</f>
        <v>-0.11972794701261702</v>
      </c>
      <c r="Y159" s="4">
        <f>MIN(N159,N159:$N$380)/N159-1</f>
        <v>-3.6474288480484729E-3</v>
      </c>
      <c r="Z159" s="32">
        <f>MIN(S159,$S159:S$380)/S159-1</f>
        <v>-3.5924923115281393E-3</v>
      </c>
    </row>
    <row r="160" spans="1:26" x14ac:dyDescent="0.45">
      <c r="A160" s="1" t="str">
        <f t="shared" si="39"/>
        <v>8-2004</v>
      </c>
      <c r="B160">
        <f t="shared" si="33"/>
        <v>152</v>
      </c>
      <c r="C160" s="1">
        <v>38230</v>
      </c>
      <c r="D160" s="2">
        <v>2214.19</v>
      </c>
      <c r="E160" s="4">
        <f t="shared" si="34"/>
        <v>2.5959831812084833E-2</v>
      </c>
      <c r="F160" s="20">
        <v>21.882975206611579</v>
      </c>
      <c r="G160" s="17">
        <f t="shared" si="46"/>
        <v>4.5697625234153098E-2</v>
      </c>
      <c r="H160" s="8">
        <f t="shared" si="47"/>
        <v>0.49841164256172832</v>
      </c>
      <c r="I160">
        <v>4.7469999999999999</v>
      </c>
      <c r="J160" s="4">
        <v>3.9558333333333338E-3</v>
      </c>
      <c r="K160" s="4">
        <f t="shared" si="40"/>
        <v>0.49841164256172832</v>
      </c>
      <c r="L160" s="4">
        <f t="shared" si="41"/>
        <v>0.50158835743827168</v>
      </c>
      <c r="M160" s="7">
        <f t="shared" si="35"/>
        <v>1.4922882358053641E-2</v>
      </c>
      <c r="N160" s="2">
        <f t="shared" si="42"/>
        <v>232343.55403913846</v>
      </c>
      <c r="O160" s="2">
        <f t="shared" si="43"/>
        <v>180338.00293207364</v>
      </c>
      <c r="P160" s="5">
        <f t="shared" si="36"/>
        <v>0.5</v>
      </c>
      <c r="Q160" s="5">
        <f t="shared" si="44"/>
        <v>0.5</v>
      </c>
      <c r="R160" s="8">
        <f t="shared" si="37"/>
        <v>1.4957832572709082E-2</v>
      </c>
      <c r="S160" s="2">
        <f t="shared" si="48"/>
        <v>230730.32135288097</v>
      </c>
      <c r="U160" s="5">
        <f t="shared" si="38"/>
        <v>1.0149228823580536</v>
      </c>
      <c r="V160" s="8">
        <f t="shared" si="45"/>
        <v>1.0149578325727091</v>
      </c>
      <c r="X160" s="32">
        <f>MIN(O160,O160:$O$380)/O160-1</f>
        <v>-0.12846232708123484</v>
      </c>
      <c r="Y160" s="4">
        <f>MIN(N160,N160:$N$380)/N160-1</f>
        <v>-1.0512058800645652E-2</v>
      </c>
      <c r="Z160" s="32">
        <f>MIN(S160,$S160:S$380)/S160-1</f>
        <v>-1.0477984471900625E-2</v>
      </c>
    </row>
    <row r="161" spans="1:26" x14ac:dyDescent="0.45">
      <c r="A161" s="1" t="str">
        <f t="shared" si="39"/>
        <v>9-2004</v>
      </c>
      <c r="B161">
        <f t="shared" si="33"/>
        <v>153</v>
      </c>
      <c r="C161" s="1">
        <v>38260</v>
      </c>
      <c r="D161" s="2">
        <v>2271.67</v>
      </c>
      <c r="E161" s="4">
        <f t="shared" si="34"/>
        <v>1.144092231706173E-2</v>
      </c>
      <c r="F161" s="20">
        <v>21.858512396694223</v>
      </c>
      <c r="G161" s="17">
        <f t="shared" si="46"/>
        <v>4.5748767429902283E-2</v>
      </c>
      <c r="H161" s="8">
        <f t="shared" si="47"/>
        <v>0.5007505387046568</v>
      </c>
      <c r="I161">
        <v>4.7560000000000002</v>
      </c>
      <c r="J161" s="4">
        <v>3.9633333333333335E-3</v>
      </c>
      <c r="K161" s="4">
        <f t="shared" si="40"/>
        <v>0.5007505387046568</v>
      </c>
      <c r="L161" s="4">
        <f t="shared" si="41"/>
        <v>0.4992494612953432</v>
      </c>
      <c r="M161" s="7">
        <f t="shared" si="35"/>
        <v>7.7077400451473349E-3</v>
      </c>
      <c r="N161" s="2">
        <f t="shared" si="42"/>
        <v>235810.78956271659</v>
      </c>
      <c r="O161" s="2">
        <f t="shared" si="43"/>
        <v>185019.54715751752</v>
      </c>
      <c r="P161" s="5">
        <f t="shared" si="36"/>
        <v>0.5007505387046568</v>
      </c>
      <c r="Q161" s="5">
        <f t="shared" si="44"/>
        <v>0.4992494612953432</v>
      </c>
      <c r="R161" s="8">
        <f t="shared" si="37"/>
        <v>7.7077400451473349E-3</v>
      </c>
      <c r="S161" s="2">
        <f t="shared" si="48"/>
        <v>234181.54686912472</v>
      </c>
      <c r="U161" s="5">
        <f t="shared" si="38"/>
        <v>1.0077077400451473</v>
      </c>
      <c r="V161" s="8">
        <f t="shared" si="45"/>
        <v>1.0077077400451473</v>
      </c>
      <c r="X161" s="32">
        <f>MIN(O161,O161:$O$380)/O161-1</f>
        <v>-0.15051481949402834</v>
      </c>
      <c r="Y161" s="4">
        <f>MIN(N161,N161:$N$380)/N161-1</f>
        <v>-2.5060959409649142E-2</v>
      </c>
      <c r="Z161" s="32">
        <f>MIN(S161,$S161:S$380)/S161-1</f>
        <v>-2.5060959409648698E-2</v>
      </c>
    </row>
    <row r="162" spans="1:26" x14ac:dyDescent="0.45">
      <c r="A162" s="1" t="str">
        <f t="shared" si="39"/>
        <v>10-2004</v>
      </c>
      <c r="B162">
        <f t="shared" si="33"/>
        <v>154</v>
      </c>
      <c r="C162" s="1">
        <v>38289</v>
      </c>
      <c r="D162" s="2">
        <v>2297.66</v>
      </c>
      <c r="E162" s="4">
        <f t="shared" si="34"/>
        <v>2.0694967923887919E-2</v>
      </c>
      <c r="F162" s="20">
        <v>21.84867768595042</v>
      </c>
      <c r="G162" s="17">
        <f t="shared" si="46"/>
        <v>4.5769360250256255E-2</v>
      </c>
      <c r="H162" s="8">
        <f t="shared" si="47"/>
        <v>0.50169231422665694</v>
      </c>
      <c r="I162">
        <v>4.7450000000000001</v>
      </c>
      <c r="J162" s="4">
        <v>3.9541666666666666E-3</v>
      </c>
      <c r="K162" s="4">
        <f t="shared" si="40"/>
        <v>0.50169231422665694</v>
      </c>
      <c r="L162" s="4">
        <f t="shared" si="41"/>
        <v>0.49830768577334306</v>
      </c>
      <c r="M162" s="7">
        <f t="shared" si="35"/>
        <v>1.2352897991410525E-2</v>
      </c>
      <c r="N162" s="2">
        <f t="shared" si="42"/>
        <v>237628.35782850694</v>
      </c>
      <c r="O162" s="2">
        <f t="shared" si="43"/>
        <v>187136.34142368461</v>
      </c>
      <c r="P162" s="5">
        <f t="shared" si="36"/>
        <v>0.50169231422665694</v>
      </c>
      <c r="Q162" s="5">
        <f t="shared" si="44"/>
        <v>0.49830768577334306</v>
      </c>
      <c r="R162" s="8">
        <f t="shared" si="37"/>
        <v>1.2352897991410525E-2</v>
      </c>
      <c r="S162" s="2">
        <f t="shared" si="48"/>
        <v>235986.5573557624</v>
      </c>
      <c r="U162" s="5">
        <f t="shared" si="38"/>
        <v>1.0123528979914105</v>
      </c>
      <c r="V162" s="8">
        <f t="shared" si="45"/>
        <v>1.0123528979914105</v>
      </c>
      <c r="X162" s="32">
        <f>MIN(O162,O162:$O$380)/O162-1</f>
        <v>-0.16012377810468004</v>
      </c>
      <c r="Y162" s="4">
        <f>MIN(N162,N162:$N$380)/N162-1</f>
        <v>-3.2518058711475506E-2</v>
      </c>
      <c r="Z162" s="32">
        <f>MIN(S162,$S162:S$380)/S162-1</f>
        <v>-3.2518058711475062E-2</v>
      </c>
    </row>
    <row r="163" spans="1:26" x14ac:dyDescent="0.45">
      <c r="A163" s="1" t="str">
        <f t="shared" si="39"/>
        <v>11-2004</v>
      </c>
      <c r="B163">
        <f t="shared" si="33"/>
        <v>155</v>
      </c>
      <c r="C163" s="1">
        <v>38321</v>
      </c>
      <c r="D163" s="2">
        <v>2345.21</v>
      </c>
      <c r="E163" s="4">
        <f t="shared" si="34"/>
        <v>2.7946324636173303E-2</v>
      </c>
      <c r="F163" s="20">
        <v>21.839338842975213</v>
      </c>
      <c r="G163" s="17">
        <f t="shared" si="46"/>
        <v>4.5788931944780807E-2</v>
      </c>
      <c r="H163" s="8">
        <f t="shared" si="47"/>
        <v>0.50258739039934519</v>
      </c>
      <c r="I163">
        <v>4.7469999999999999</v>
      </c>
      <c r="J163" s="4">
        <v>3.9558333333333338E-3</v>
      </c>
      <c r="K163" s="4">
        <f t="shared" si="40"/>
        <v>0.50258739039934519</v>
      </c>
      <c r="L163" s="4">
        <f t="shared" si="41"/>
        <v>0.49741260960065481</v>
      </c>
      <c r="M163" s="7">
        <f t="shared" si="35"/>
        <v>1.6013151751625862E-2</v>
      </c>
      <c r="N163" s="2">
        <f t="shared" si="42"/>
        <v>240563.75669262887</v>
      </c>
      <c r="O163" s="2">
        <f t="shared" si="43"/>
        <v>191009.1220068415</v>
      </c>
      <c r="P163" s="5">
        <f t="shared" si="36"/>
        <v>0.50258739039934519</v>
      </c>
      <c r="Q163" s="5">
        <f t="shared" si="44"/>
        <v>0.49741260960065481</v>
      </c>
      <c r="R163" s="8">
        <f t="shared" si="37"/>
        <v>1.6013151751625862E-2</v>
      </c>
      <c r="S163" s="2">
        <f t="shared" si="48"/>
        <v>238901.67522612229</v>
      </c>
      <c r="U163" s="5">
        <f t="shared" si="38"/>
        <v>1.0160131517516258</v>
      </c>
      <c r="V163" s="8">
        <f t="shared" si="45"/>
        <v>1.0160131517516258</v>
      </c>
      <c r="X163" s="32">
        <f>MIN(O163,O163:$O$380)/O163-1</f>
        <v>-0.17715257908673399</v>
      </c>
      <c r="Y163" s="4">
        <f>MIN(N163,N163:$N$380)/N163-1</f>
        <v>-4.4323433845957827E-2</v>
      </c>
      <c r="Z163" s="32">
        <f>MIN(S163,$S163:S$380)/S163-1</f>
        <v>-4.4323433845957494E-2</v>
      </c>
    </row>
    <row r="164" spans="1:26" x14ac:dyDescent="0.45">
      <c r="A164" s="1" t="str">
        <f t="shared" si="39"/>
        <v>12-2004</v>
      </c>
      <c r="B164">
        <f t="shared" si="33"/>
        <v>156</v>
      </c>
      <c r="C164" s="1">
        <v>38352</v>
      </c>
      <c r="D164" s="2">
        <v>2410.75</v>
      </c>
      <c r="E164" s="4">
        <f t="shared" si="34"/>
        <v>1.2639220159701203E-2</v>
      </c>
      <c r="F164" s="20">
        <v>21.828512396694219</v>
      </c>
      <c r="G164" s="17">
        <f t="shared" si="46"/>
        <v>4.5811642214860379E-2</v>
      </c>
      <c r="H164" s="8">
        <f t="shared" si="47"/>
        <v>0.50362600366801424</v>
      </c>
      <c r="I164">
        <v>4.7450000000000001</v>
      </c>
      <c r="J164" s="4">
        <v>3.9541666666666666E-3</v>
      </c>
      <c r="K164" s="4">
        <f t="shared" si="40"/>
        <v>0.50362600366801424</v>
      </c>
      <c r="L164" s="4">
        <f t="shared" si="41"/>
        <v>0.49637399633198576</v>
      </c>
      <c r="M164" s="7">
        <f t="shared" si="35"/>
        <v>8.3281854490065785E-3</v>
      </c>
      <c r="N164" s="2">
        <f t="shared" si="42"/>
        <v>244415.94063448912</v>
      </c>
      <c r="O164" s="2">
        <f t="shared" si="43"/>
        <v>196347.12493891513</v>
      </c>
      <c r="P164" s="5">
        <f t="shared" si="36"/>
        <v>0.50362600366801424</v>
      </c>
      <c r="Q164" s="5">
        <f t="shared" si="44"/>
        <v>0.49637399633198576</v>
      </c>
      <c r="R164" s="8">
        <f t="shared" si="37"/>
        <v>8.3281854490065785E-3</v>
      </c>
      <c r="S164" s="2">
        <f t="shared" si="48"/>
        <v>242727.24400523579</v>
      </c>
      <c r="U164" s="5">
        <f t="shared" si="38"/>
        <v>1.0083281854490065</v>
      </c>
      <c r="V164" s="8">
        <f t="shared" si="45"/>
        <v>1.0083281854490065</v>
      </c>
      <c r="X164" s="32">
        <f>MIN(O164,O164:$O$380)/O164-1</f>
        <v>-0.19952297003007335</v>
      </c>
      <c r="Y164" s="4">
        <f>MIN(N164,N164:$N$380)/N164-1</f>
        <v>-5.9385634421722067E-2</v>
      </c>
      <c r="Z164" s="32">
        <f>MIN(S164,$S164:S$380)/S164-1</f>
        <v>-5.9385634421721623E-2</v>
      </c>
    </row>
    <row r="165" spans="1:26" x14ac:dyDescent="0.45">
      <c r="A165" s="1" t="str">
        <f t="shared" si="39"/>
        <v>1-2005</v>
      </c>
      <c r="B165">
        <f t="shared" si="33"/>
        <v>157</v>
      </c>
      <c r="C165" s="1">
        <v>38383</v>
      </c>
      <c r="D165" s="2">
        <v>2441.2199999999998</v>
      </c>
      <c r="E165" s="4">
        <f t="shared" si="34"/>
        <v>2.2218398997222888E-2</v>
      </c>
      <c r="F165" s="20">
        <v>21.824049586776862</v>
      </c>
      <c r="G165" s="17">
        <f t="shared" si="46"/>
        <v>4.5821010258604689E-2</v>
      </c>
      <c r="H165" s="8">
        <f t="shared" si="47"/>
        <v>0.50405443426352114</v>
      </c>
      <c r="I165">
        <v>4.7560000000000002</v>
      </c>
      <c r="J165" s="4">
        <v>3.9633333333333335E-3</v>
      </c>
      <c r="K165" s="4">
        <f t="shared" si="40"/>
        <v>0.50405443426352114</v>
      </c>
      <c r="L165" s="4">
        <f t="shared" si="41"/>
        <v>0.49594556573647886</v>
      </c>
      <c r="M165" s="7">
        <f t="shared" si="35"/>
        <v>1.3164880128988614E-2</v>
      </c>
      <c r="N165" s="2">
        <f t="shared" si="42"/>
        <v>246451.48191478651</v>
      </c>
      <c r="O165" s="2">
        <f t="shared" si="43"/>
        <v>198828.79947874244</v>
      </c>
      <c r="P165" s="5">
        <f t="shared" si="36"/>
        <v>0.50405443426352114</v>
      </c>
      <c r="Q165" s="5">
        <f t="shared" si="44"/>
        <v>0.49594556573647886</v>
      </c>
      <c r="R165" s="8">
        <f t="shared" si="37"/>
        <v>1.3164880128988614E-2</v>
      </c>
      <c r="S165" s="2">
        <f t="shared" si="48"/>
        <v>244748.72150683764</v>
      </c>
      <c r="U165" s="5">
        <f t="shared" si="38"/>
        <v>1.0131648801289885</v>
      </c>
      <c r="V165" s="8">
        <f t="shared" si="45"/>
        <v>1.0131648801289885</v>
      </c>
      <c r="X165" s="32">
        <f>MIN(O165,O165:$O$380)/O165-1</f>
        <v>-0.20951409541131039</v>
      </c>
      <c r="Y165" s="4">
        <f>MIN(N165,N165:$N$380)/N165-1</f>
        <v>-6.7154544371459512E-2</v>
      </c>
      <c r="Z165" s="32">
        <f>MIN(S165,$S165:S$380)/S165-1</f>
        <v>-6.7154544371459068E-2</v>
      </c>
    </row>
    <row r="166" spans="1:26" x14ac:dyDescent="0.45">
      <c r="A166" s="1" t="str">
        <f t="shared" si="39"/>
        <v>2-2005</v>
      </c>
      <c r="B166">
        <f t="shared" si="33"/>
        <v>158</v>
      </c>
      <c r="C166" s="1">
        <v>38411</v>
      </c>
      <c r="D166" s="2">
        <v>2495.46</v>
      </c>
      <c r="E166" s="4">
        <f t="shared" si="34"/>
        <v>-1.5119456933791797E-2</v>
      </c>
      <c r="F166" s="20">
        <v>21.823305785123971</v>
      </c>
      <c r="G166" s="17">
        <f t="shared" si="46"/>
        <v>4.5822571971733901E-2</v>
      </c>
      <c r="H166" s="8">
        <f t="shared" si="47"/>
        <v>0.50412585639862439</v>
      </c>
      <c r="I166">
        <v>4.798</v>
      </c>
      <c r="J166" s="4">
        <v>3.9983333333333329E-3</v>
      </c>
      <c r="K166" s="4">
        <f t="shared" si="40"/>
        <v>0.50412585639862439</v>
      </c>
      <c r="L166" s="4">
        <f t="shared" si="41"/>
        <v>0.49587414360137561</v>
      </c>
      <c r="M166" s="7">
        <f t="shared" si="35"/>
        <v>-5.6394390575304088E-3</v>
      </c>
      <c r="N166" s="2">
        <f t="shared" si="42"/>
        <v>249695.98613180625</v>
      </c>
      <c r="O166" s="2">
        <f t="shared" si="43"/>
        <v>203246.45707769998</v>
      </c>
      <c r="P166" s="5">
        <f t="shared" si="36"/>
        <v>0.50412585639862439</v>
      </c>
      <c r="Q166" s="5">
        <f t="shared" si="44"/>
        <v>0.49587414360137561</v>
      </c>
      <c r="R166" s="8">
        <f t="shared" si="37"/>
        <v>-5.6394390575304088E-3</v>
      </c>
      <c r="S166" s="2">
        <f t="shared" si="48"/>
        <v>247970.80908719834</v>
      </c>
      <c r="U166" s="5">
        <f t="shared" si="38"/>
        <v>0.99436056094246961</v>
      </c>
      <c r="V166" s="8">
        <f t="shared" si="45"/>
        <v>0.99436056094246961</v>
      </c>
      <c r="X166" s="32">
        <f>MIN(O166,O166:$O$380)/O166-1</f>
        <v>-0.22669567935370616</v>
      </c>
      <c r="Y166" s="4">
        <f>MIN(N166,N166:$N$380)/N166-1</f>
        <v>-7.9275768510868927E-2</v>
      </c>
      <c r="Z166" s="32">
        <f>MIN(S166,$S166:S$380)/S166-1</f>
        <v>-7.9275768510868483E-2</v>
      </c>
    </row>
    <row r="167" spans="1:26" x14ac:dyDescent="0.45">
      <c r="A167" s="1" t="str">
        <f t="shared" si="39"/>
        <v>3-2005</v>
      </c>
      <c r="B167">
        <f t="shared" si="33"/>
        <v>159</v>
      </c>
      <c r="C167" s="1">
        <v>38442</v>
      </c>
      <c r="D167" s="2">
        <v>2457.73</v>
      </c>
      <c r="E167" s="4">
        <f t="shared" si="34"/>
        <v>-2.468944920719518E-2</v>
      </c>
      <c r="F167" s="20">
        <v>21.821900826446281</v>
      </c>
      <c r="G167" s="17">
        <f t="shared" si="46"/>
        <v>4.5825522164782515E-2</v>
      </c>
      <c r="H167" s="8">
        <f t="shared" si="47"/>
        <v>0.50426077816021897</v>
      </c>
      <c r="I167">
        <v>4.8179999999999996</v>
      </c>
      <c r="J167" s="4">
        <v>4.0149999999999995E-3</v>
      </c>
      <c r="K167" s="4">
        <f t="shared" si="40"/>
        <v>0.50426077816021897</v>
      </c>
      <c r="L167" s="4">
        <f t="shared" si="41"/>
        <v>0.49573922183978103</v>
      </c>
      <c r="M167" s="7">
        <f t="shared" si="35"/>
        <v>-1.0459527893880721E-2</v>
      </c>
      <c r="N167" s="2">
        <f t="shared" si="42"/>
        <v>248287.84083510598</v>
      </c>
      <c r="O167" s="2">
        <f t="shared" si="43"/>
        <v>200173.48102296793</v>
      </c>
      <c r="P167" s="5">
        <f t="shared" si="36"/>
        <v>0.50426077816021897</v>
      </c>
      <c r="Q167" s="5">
        <f t="shared" si="44"/>
        <v>0.49573922183978103</v>
      </c>
      <c r="R167" s="8">
        <f t="shared" si="37"/>
        <v>-1.0459527893880721E-2</v>
      </c>
      <c r="S167" s="2">
        <f t="shared" si="48"/>
        <v>246572.39282130459</v>
      </c>
      <c r="U167" s="5">
        <f t="shared" si="38"/>
        <v>0.98954047210611928</v>
      </c>
      <c r="V167" s="8">
        <f t="shared" si="45"/>
        <v>0.98954047210611928</v>
      </c>
      <c r="X167" s="32">
        <f>MIN(O167,O167:$O$380)/O167-1</f>
        <v>-0.21482424839180847</v>
      </c>
      <c r="Y167" s="4">
        <f>MIN(N167,N167:$N$380)/N167-1</f>
        <v>-7.4053952203760987E-2</v>
      </c>
      <c r="Z167" s="32">
        <f>MIN(S167,$S167:S$380)/S167-1</f>
        <v>-7.4053952203760542E-2</v>
      </c>
    </row>
    <row r="168" spans="1:26" x14ac:dyDescent="0.45">
      <c r="A168" s="1" t="str">
        <f t="shared" si="39"/>
        <v>4-2005</v>
      </c>
      <c r="B168">
        <f t="shared" si="33"/>
        <v>160</v>
      </c>
      <c r="C168" s="1">
        <v>38471</v>
      </c>
      <c r="D168" s="2">
        <v>2397.0500000000002</v>
      </c>
      <c r="E168" s="4">
        <f t="shared" si="34"/>
        <v>3.6002586512588364E-2</v>
      </c>
      <c r="F168" s="20">
        <v>21.815702479338846</v>
      </c>
      <c r="G168" s="17">
        <f t="shared" si="46"/>
        <v>4.5838542258589986E-2</v>
      </c>
      <c r="H168" s="8">
        <f t="shared" si="47"/>
        <v>0.50485622868284041</v>
      </c>
      <c r="I168">
        <v>4.8170000000000002</v>
      </c>
      <c r="J168" s="4">
        <v>4.0141666666666668E-3</v>
      </c>
      <c r="K168" s="4">
        <f t="shared" si="40"/>
        <v>0.50485622868284041</v>
      </c>
      <c r="L168" s="4">
        <f t="shared" si="41"/>
        <v>0.49514377131715959</v>
      </c>
      <c r="M168" s="7">
        <f t="shared" si="35"/>
        <v>2.0163719671602021E-2</v>
      </c>
      <c r="N168" s="2">
        <f t="shared" si="42"/>
        <v>245690.86723817978</v>
      </c>
      <c r="O168" s="2">
        <f t="shared" si="43"/>
        <v>195231.30803062391</v>
      </c>
      <c r="P168" s="5">
        <f t="shared" si="36"/>
        <v>0.50485622868284041</v>
      </c>
      <c r="Q168" s="5">
        <f t="shared" si="44"/>
        <v>0.49514377131715959</v>
      </c>
      <c r="R168" s="8">
        <f t="shared" si="37"/>
        <v>2.0163719671602021E-2</v>
      </c>
      <c r="S168" s="2">
        <f t="shared" si="48"/>
        <v>243993.36200072925</v>
      </c>
      <c r="U168" s="5">
        <f t="shared" si="38"/>
        <v>1.020163719671602</v>
      </c>
      <c r="V168" s="8">
        <f t="shared" si="45"/>
        <v>1.020163719671602</v>
      </c>
      <c r="X168" s="32">
        <f>MIN(O168,O168:$O$380)/O168-1</f>
        <v>-0.19494795686364474</v>
      </c>
      <c r="Y168" s="4">
        <f>MIN(N168,N168:$N$380)/N168-1</f>
        <v>-6.4266622844164289E-2</v>
      </c>
      <c r="Z168" s="32">
        <f>MIN(S168,$S168:S$380)/S168-1</f>
        <v>-6.4266622844163845E-2</v>
      </c>
    </row>
    <row r="169" spans="1:26" x14ac:dyDescent="0.45">
      <c r="A169" s="1" t="str">
        <f t="shared" si="39"/>
        <v>5-2005</v>
      </c>
      <c r="B169">
        <f t="shared" si="33"/>
        <v>161</v>
      </c>
      <c r="C169" s="1">
        <v>38503</v>
      </c>
      <c r="D169" s="2">
        <v>2483.35</v>
      </c>
      <c r="E169" s="4">
        <f t="shared" si="34"/>
        <v>3.0934020577043198E-2</v>
      </c>
      <c r="F169" s="20">
        <v>21.809752066115703</v>
      </c>
      <c r="G169" s="17">
        <f t="shared" si="46"/>
        <v>4.585104851116719E-2</v>
      </c>
      <c r="H169" s="8">
        <f t="shared" si="47"/>
        <v>0.50542817960295283</v>
      </c>
      <c r="I169">
        <v>4.8170000000000002</v>
      </c>
      <c r="J169" s="4">
        <v>4.0141666666666668E-3</v>
      </c>
      <c r="K169" s="4">
        <f t="shared" si="40"/>
        <v>0.50542817960295283</v>
      </c>
      <c r="L169" s="4">
        <f t="shared" si="41"/>
        <v>0.49457182039704717</v>
      </c>
      <c r="M169" s="7">
        <f t="shared" si="35"/>
        <v>1.7620219423765706E-2</v>
      </c>
      <c r="N169" s="2">
        <f t="shared" si="42"/>
        <v>250644.90901104323</v>
      </c>
      <c r="O169" s="2">
        <f t="shared" si="43"/>
        <v>202260.14008796224</v>
      </c>
      <c r="P169" s="5">
        <f t="shared" si="36"/>
        <v>0.50542817960295283</v>
      </c>
      <c r="Q169" s="5">
        <f t="shared" si="44"/>
        <v>0.49457182039704717</v>
      </c>
      <c r="R169" s="8">
        <f t="shared" si="37"/>
        <v>1.7620219423765706E-2</v>
      </c>
      <c r="S169" s="2">
        <f t="shared" si="48"/>
        <v>248913.17575384368</v>
      </c>
      <c r="U169" s="5">
        <f t="shared" si="38"/>
        <v>1.0176202194237658</v>
      </c>
      <c r="V169" s="8">
        <f t="shared" si="45"/>
        <v>1.0176202194237658</v>
      </c>
      <c r="X169" s="32">
        <f>MIN(O169,O169:$O$380)/O169-1</f>
        <v>-0.22292467835786323</v>
      </c>
      <c r="Y169" s="4">
        <f>MIN(N169,N169:$N$380)/N169-1</f>
        <v>-8.2761561588315491E-2</v>
      </c>
      <c r="Z169" s="32">
        <f>MIN(S169,$S169:S$380)/S169-1</f>
        <v>-8.2761561588315158E-2</v>
      </c>
    </row>
    <row r="170" spans="1:26" x14ac:dyDescent="0.45">
      <c r="A170" s="1" t="str">
        <f t="shared" si="39"/>
        <v>6-2005</v>
      </c>
      <c r="B170">
        <f t="shared" si="33"/>
        <v>162</v>
      </c>
      <c r="C170" s="1">
        <v>38533</v>
      </c>
      <c r="D170" s="2">
        <v>2560.17</v>
      </c>
      <c r="E170" s="4">
        <f t="shared" si="34"/>
        <v>3.303686864544142E-2</v>
      </c>
      <c r="F170" s="20">
        <v>21.804628099173552</v>
      </c>
      <c r="G170" s="17">
        <f t="shared" si="46"/>
        <v>4.5861823253839508E-2</v>
      </c>
      <c r="H170" s="8">
        <f t="shared" si="47"/>
        <v>0.50592094303847135</v>
      </c>
      <c r="I170">
        <v>4.7560000000000002</v>
      </c>
      <c r="J170" s="4">
        <v>3.9633333333333335E-3</v>
      </c>
      <c r="K170" s="4">
        <f t="shared" si="40"/>
        <v>0.50592094303847135</v>
      </c>
      <c r="L170" s="4">
        <f t="shared" si="41"/>
        <v>0.49407905696152865</v>
      </c>
      <c r="M170" s="7">
        <f t="shared" si="35"/>
        <v>1.8672243735897355E-2</v>
      </c>
      <c r="N170" s="2">
        <f t="shared" si="42"/>
        <v>255061.32730526762</v>
      </c>
      <c r="O170" s="2">
        <f t="shared" si="43"/>
        <v>208516.8594233589</v>
      </c>
      <c r="P170" s="5">
        <f t="shared" si="36"/>
        <v>0.50592094303847135</v>
      </c>
      <c r="Q170" s="5">
        <f t="shared" si="44"/>
        <v>0.49407905696152865</v>
      </c>
      <c r="R170" s="8">
        <f t="shared" si="37"/>
        <v>1.8672243735897355E-2</v>
      </c>
      <c r="S170" s="2">
        <f t="shared" si="48"/>
        <v>253299.08052809277</v>
      </c>
      <c r="U170" s="5">
        <f t="shared" si="38"/>
        <v>1.0186722437358973</v>
      </c>
      <c r="V170" s="8">
        <f t="shared" si="45"/>
        <v>1.0186722437358973</v>
      </c>
      <c r="X170" s="32">
        <f>MIN(O170,O170:$O$380)/O170-1</f>
        <v>-0.24624146052801177</v>
      </c>
      <c r="Y170" s="4">
        <f>MIN(N170,N170:$N$380)/N170-1</f>
        <v>-9.8643658111395638E-2</v>
      </c>
      <c r="Z170" s="32">
        <f>MIN(S170,$S170:S$380)/S170-1</f>
        <v>-9.8643658111395194E-2</v>
      </c>
    </row>
    <row r="171" spans="1:26" x14ac:dyDescent="0.45">
      <c r="A171" s="1" t="str">
        <f t="shared" si="39"/>
        <v>7-2005</v>
      </c>
      <c r="B171">
        <f t="shared" si="33"/>
        <v>163</v>
      </c>
      <c r="C171" s="1">
        <v>38562</v>
      </c>
      <c r="D171" s="2">
        <v>2644.75</v>
      </c>
      <c r="E171" s="4">
        <f t="shared" si="34"/>
        <v>5.4674354853956331E-3</v>
      </c>
      <c r="F171" s="20">
        <v>21.806033057851238</v>
      </c>
      <c r="G171" s="17">
        <f t="shared" si="46"/>
        <v>4.5858868385047741E-2</v>
      </c>
      <c r="H171" s="8">
        <f t="shared" si="47"/>
        <v>0.5057858074401913</v>
      </c>
      <c r="I171">
        <v>4.7560000000000002</v>
      </c>
      <c r="J171" s="4">
        <v>3.9633333333333335E-3</v>
      </c>
      <c r="K171" s="4">
        <f t="shared" si="40"/>
        <v>0.5057858074401913</v>
      </c>
      <c r="L171" s="4">
        <f t="shared" si="41"/>
        <v>0.4942141925598087</v>
      </c>
      <c r="M171" s="7">
        <f t="shared" si="35"/>
        <v>4.7240868547866934E-3</v>
      </c>
      <c r="N171" s="2">
        <f t="shared" si="42"/>
        <v>259823.89457631306</v>
      </c>
      <c r="O171" s="2">
        <f t="shared" si="43"/>
        <v>215405.60351848838</v>
      </c>
      <c r="P171" s="5">
        <f t="shared" si="36"/>
        <v>0.5057858074401913</v>
      </c>
      <c r="Q171" s="5">
        <f t="shared" si="44"/>
        <v>0.4942141925598087</v>
      </c>
      <c r="R171" s="8">
        <f t="shared" si="37"/>
        <v>4.7240868547866934E-3</v>
      </c>
      <c r="S171" s="2">
        <f t="shared" si="48"/>
        <v>258028.74269779198</v>
      </c>
      <c r="U171" s="5">
        <f t="shared" si="38"/>
        <v>1.0047240868547866</v>
      </c>
      <c r="V171" s="8">
        <f t="shared" si="45"/>
        <v>1.0047240868547866</v>
      </c>
      <c r="X171" s="32">
        <f>MIN(O171,O171:$O$380)/O171-1</f>
        <v>-0.27034691369694663</v>
      </c>
      <c r="Y171" s="4">
        <f>MIN(N171,N171:$N$380)/N171-1</f>
        <v>-0.11516550349604737</v>
      </c>
      <c r="Z171" s="32">
        <f>MIN(S171,$S171:S$380)/S171-1</f>
        <v>-0.11516550349604693</v>
      </c>
    </row>
    <row r="172" spans="1:26" x14ac:dyDescent="0.45">
      <c r="A172" s="1" t="str">
        <f t="shared" si="39"/>
        <v>8-2005</v>
      </c>
      <c r="B172">
        <f t="shared" si="33"/>
        <v>164</v>
      </c>
      <c r="C172" s="1">
        <v>38595</v>
      </c>
      <c r="D172" s="2">
        <v>2659.21</v>
      </c>
      <c r="E172" s="4">
        <f t="shared" si="34"/>
        <v>3.2558541822571341E-2</v>
      </c>
      <c r="F172" s="20">
        <v>21.79876033057851</v>
      </c>
      <c r="G172" s="17">
        <f t="shared" si="46"/>
        <v>4.5874168293746333E-2</v>
      </c>
      <c r="H172" s="8">
        <f t="shared" si="47"/>
        <v>0.50648552118767665</v>
      </c>
      <c r="I172" s="24">
        <f>$I$171</f>
        <v>4.7560000000000002</v>
      </c>
      <c r="J172" s="25">
        <v>3.9633333333333335E-3</v>
      </c>
      <c r="K172" s="4">
        <f t="shared" si="40"/>
        <v>0.50648552118767665</v>
      </c>
      <c r="L172" s="4">
        <f t="shared" si="41"/>
        <v>0.49351447881232335</v>
      </c>
      <c r="M172" s="7">
        <f t="shared" si="35"/>
        <v>1.8446392408475322E-2</v>
      </c>
      <c r="N172" s="2">
        <f t="shared" si="42"/>
        <v>261051.32522124049</v>
      </c>
      <c r="O172" s="2">
        <f t="shared" si="43"/>
        <v>216583.31975891843</v>
      </c>
      <c r="P172" s="5">
        <f t="shared" si="36"/>
        <v>0.50648552118767665</v>
      </c>
      <c r="Q172" s="5">
        <f t="shared" si="44"/>
        <v>0.49351447881232335</v>
      </c>
      <c r="R172" s="8">
        <f t="shared" si="37"/>
        <v>1.8446392408475322E-2</v>
      </c>
      <c r="S172" s="2">
        <f t="shared" si="48"/>
        <v>259247.69288932774</v>
      </c>
      <c r="U172" s="5">
        <f t="shared" si="38"/>
        <v>1.0184463924084752</v>
      </c>
      <c r="V172" s="8">
        <f t="shared" si="45"/>
        <v>1.0184463924084752</v>
      </c>
      <c r="X172" s="32">
        <f>MIN(O172,O172:$O$380)/O172-1</f>
        <v>-0.27431455206621502</v>
      </c>
      <c r="Y172" s="4">
        <f>MIN(N172,N172:$N$380)/N172-1</f>
        <v>-0.1193258845083921</v>
      </c>
      <c r="Z172" s="32">
        <f>MIN(S172,$S172:S$380)/S172-1</f>
        <v>-0.11932588450839166</v>
      </c>
    </row>
    <row r="173" spans="1:26" x14ac:dyDescent="0.45">
      <c r="A173" s="1" t="str">
        <f t="shared" si="39"/>
        <v>9-2005</v>
      </c>
      <c r="B173">
        <f t="shared" si="33"/>
        <v>165</v>
      </c>
      <c r="C173" s="1">
        <v>38625</v>
      </c>
      <c r="D173" s="2">
        <v>2745.79</v>
      </c>
      <c r="E173" s="4">
        <f t="shared" si="34"/>
        <v>-2.9641742449349695E-2</v>
      </c>
      <c r="F173" s="20">
        <v>21.794545454545453</v>
      </c>
      <c r="G173" s="17">
        <f t="shared" si="46"/>
        <v>4.5883039959956622E-2</v>
      </c>
      <c r="H173" s="8">
        <f t="shared" si="47"/>
        <v>0.50689125085134534</v>
      </c>
      <c r="I173">
        <v>4.4589999999999996</v>
      </c>
      <c r="J173" s="4">
        <v>3.7158333333333331E-3</v>
      </c>
      <c r="K173" s="4">
        <f t="shared" si="40"/>
        <v>0.50689125085134534</v>
      </c>
      <c r="L173" s="4">
        <f t="shared" si="41"/>
        <v>0.49310874914865466</v>
      </c>
      <c r="M173" s="7">
        <f t="shared" si="35"/>
        <v>-1.3192829980519412E-2</v>
      </c>
      <c r="N173" s="2">
        <f t="shared" si="42"/>
        <v>265866.78040502401</v>
      </c>
      <c r="O173" s="2">
        <f t="shared" si="43"/>
        <v>223634.95683336051</v>
      </c>
      <c r="P173" s="5">
        <f t="shared" si="36"/>
        <v>0.50689125085134534</v>
      </c>
      <c r="Q173" s="5">
        <f t="shared" si="44"/>
        <v>0.49310874914865466</v>
      </c>
      <c r="R173" s="8">
        <f t="shared" si="37"/>
        <v>-1.3192829980519412E-2</v>
      </c>
      <c r="S173" s="2">
        <f t="shared" si="48"/>
        <v>264029.87756335613</v>
      </c>
      <c r="U173" s="5">
        <f t="shared" si="38"/>
        <v>0.9868071700194806</v>
      </c>
      <c r="V173" s="8">
        <f t="shared" si="45"/>
        <v>0.9868071700194806</v>
      </c>
      <c r="X173" s="32">
        <f>MIN(O173,O173:$O$380)/O173-1</f>
        <v>-0.29719679946390642</v>
      </c>
      <c r="Y173" s="4">
        <f>MIN(N173,N173:$N$380)/N173-1</f>
        <v>-0.13527690602453446</v>
      </c>
      <c r="Z173" s="32">
        <f>MIN(S173,$S173:S$380)/S173-1</f>
        <v>-0.13527690602453379</v>
      </c>
    </row>
    <row r="174" spans="1:26" x14ac:dyDescent="0.45">
      <c r="A174" s="1" t="str">
        <f t="shared" si="39"/>
        <v>10-2005</v>
      </c>
      <c r="B174">
        <f t="shared" si="33"/>
        <v>166</v>
      </c>
      <c r="C174" s="1">
        <v>38656</v>
      </c>
      <c r="D174" s="2">
        <v>2664.4</v>
      </c>
      <c r="E174" s="4">
        <f t="shared" si="34"/>
        <v>2.8768202972526691E-2</v>
      </c>
      <c r="F174" s="20">
        <v>21.785785123966942</v>
      </c>
      <c r="G174" s="17">
        <f t="shared" si="46"/>
        <v>4.5901490091347759E-2</v>
      </c>
      <c r="H174" s="8">
        <f t="shared" si="47"/>
        <v>0.50773503435565337</v>
      </c>
      <c r="I174">
        <v>4.4950000000000001</v>
      </c>
      <c r="J174" s="4">
        <v>3.7458333333333332E-3</v>
      </c>
      <c r="K174" s="4">
        <f t="shared" si="40"/>
        <v>0.50773503435565337</v>
      </c>
      <c r="L174" s="4">
        <f t="shared" si="41"/>
        <v>0.49226496564434663</v>
      </c>
      <c r="M174" s="7">
        <f t="shared" si="35"/>
        <v>1.6450567041749031E-2</v>
      </c>
      <c r="N174" s="2">
        <f t="shared" si="42"/>
        <v>262359.24517367245</v>
      </c>
      <c r="O174" s="2">
        <f t="shared" si="43"/>
        <v>217006.02704023459</v>
      </c>
      <c r="P174" s="5">
        <f t="shared" si="36"/>
        <v>0.50773503435565337</v>
      </c>
      <c r="Q174" s="5">
        <f t="shared" si="44"/>
        <v>0.49226496564434663</v>
      </c>
      <c r="R174" s="8">
        <f t="shared" si="37"/>
        <v>1.6450567041749031E-2</v>
      </c>
      <c r="S174" s="2">
        <f t="shared" si="48"/>
        <v>260546.57627888542</v>
      </c>
      <c r="U174" s="5">
        <f t="shared" si="38"/>
        <v>1.016450567041749</v>
      </c>
      <c r="V174" s="8">
        <f t="shared" si="45"/>
        <v>1.016450567041749</v>
      </c>
      <c r="X174" s="32">
        <f>MIN(O174,O174:$O$380)/O174-1</f>
        <v>-0.27572811890106574</v>
      </c>
      <c r="Y174" s="4">
        <f>MIN(N174,N174:$N$380)/N174-1</f>
        <v>-0.12371624340914045</v>
      </c>
      <c r="Z174" s="32">
        <f>MIN(S174,$S174:S$380)/S174-1</f>
        <v>-0.12371624340913978</v>
      </c>
    </row>
    <row r="175" spans="1:26" x14ac:dyDescent="0.45">
      <c r="A175" s="1" t="str">
        <f t="shared" si="39"/>
        <v>11-2005</v>
      </c>
      <c r="B175">
        <f t="shared" si="33"/>
        <v>167</v>
      </c>
      <c r="C175" s="1">
        <v>38686</v>
      </c>
      <c r="D175" s="2">
        <v>2741.05</v>
      </c>
      <c r="E175" s="4">
        <f t="shared" si="34"/>
        <v>3.866036737746481E-2</v>
      </c>
      <c r="F175" s="20">
        <v>21.779256198347102</v>
      </c>
      <c r="G175" s="17">
        <f t="shared" si="46"/>
        <v>4.59152503140072E-2</v>
      </c>
      <c r="H175" s="8">
        <f t="shared" si="47"/>
        <v>0.50836433333729736</v>
      </c>
      <c r="I175">
        <v>4.4960000000000004</v>
      </c>
      <c r="J175" s="4">
        <v>3.7466666666666672E-3</v>
      </c>
      <c r="K175" s="4">
        <f t="shared" si="40"/>
        <v>0.50836433333729736</v>
      </c>
      <c r="L175" s="4">
        <f t="shared" si="41"/>
        <v>0.49163566666270264</v>
      </c>
      <c r="M175" s="7">
        <f t="shared" si="35"/>
        <v>2.149554685284949E-2</v>
      </c>
      <c r="N175" s="2">
        <f t="shared" si="42"/>
        <v>266675.20352542459</v>
      </c>
      <c r="O175" s="2">
        <f t="shared" si="43"/>
        <v>223248.90047238968</v>
      </c>
      <c r="P175" s="5">
        <f t="shared" si="36"/>
        <v>0.50836433333729736</v>
      </c>
      <c r="Q175" s="5">
        <f t="shared" si="44"/>
        <v>0.49163566666270264</v>
      </c>
      <c r="R175" s="8">
        <f t="shared" si="37"/>
        <v>2.149554685284949E-2</v>
      </c>
      <c r="S175" s="2">
        <f t="shared" si="48"/>
        <v>264832.7151994594</v>
      </c>
      <c r="U175" s="5">
        <f t="shared" si="38"/>
        <v>1.0214955468528495</v>
      </c>
      <c r="V175" s="8">
        <f t="shared" si="45"/>
        <v>1.0214955468528495</v>
      </c>
      <c r="X175" s="32">
        <f>MIN(O175,O175:$O$380)/O175-1</f>
        <v>-0.2959814669560934</v>
      </c>
      <c r="Y175" s="4">
        <f>MIN(N175,N175:$N$380)/N175-1</f>
        <v>-0.13789830513728485</v>
      </c>
      <c r="Z175" s="32">
        <f>MIN(S175,$S175:S$380)/S175-1</f>
        <v>-0.13789830513728429</v>
      </c>
    </row>
    <row r="176" spans="1:26" x14ac:dyDescent="0.45">
      <c r="A176" s="1" t="str">
        <f t="shared" si="39"/>
        <v>12-2005</v>
      </c>
      <c r="B176">
        <f t="shared" si="33"/>
        <v>168</v>
      </c>
      <c r="C176" s="1">
        <v>38716</v>
      </c>
      <c r="D176" s="2">
        <v>2847.02</v>
      </c>
      <c r="E176" s="4">
        <f t="shared" si="34"/>
        <v>2.8640473196535288E-2</v>
      </c>
      <c r="F176" s="20">
        <v>21.772892561983465</v>
      </c>
      <c r="G176" s="17">
        <f t="shared" si="46"/>
        <v>4.5928670118275831E-2</v>
      </c>
      <c r="H176" s="8">
        <f t="shared" si="47"/>
        <v>0.5089780638974144</v>
      </c>
      <c r="I176">
        <v>4.4950000000000001</v>
      </c>
      <c r="J176" s="4">
        <v>3.7458333333333332E-3</v>
      </c>
      <c r="K176" s="4">
        <f t="shared" si="40"/>
        <v>0.5089780638974144</v>
      </c>
      <c r="L176" s="4">
        <f t="shared" si="41"/>
        <v>0.4910219361025856</v>
      </c>
      <c r="M176" s="7">
        <f t="shared" si="35"/>
        <v>1.641665893232926E-2</v>
      </c>
      <c r="N176" s="2">
        <f t="shared" si="42"/>
        <v>272407.5328572985</v>
      </c>
      <c r="O176" s="2">
        <f t="shared" si="43"/>
        <v>231879.78498126735</v>
      </c>
      <c r="P176" s="5">
        <f t="shared" si="36"/>
        <v>0.5089780638974144</v>
      </c>
      <c r="Q176" s="5">
        <f t="shared" si="44"/>
        <v>0.4910219361025856</v>
      </c>
      <c r="R176" s="8">
        <f t="shared" si="37"/>
        <v>1.641665893232926E-2</v>
      </c>
      <c r="S176" s="2">
        <f t="shared" si="48"/>
        <v>270525.43923719676</v>
      </c>
      <c r="U176" s="5">
        <f t="shared" si="38"/>
        <v>1.0164166589323294</v>
      </c>
      <c r="V176" s="8">
        <f t="shared" si="45"/>
        <v>1.0164166589323294</v>
      </c>
      <c r="X176" s="32">
        <f>MIN(O176,O176:$O$380)/O176-1</f>
        <v>-0.32218600501577077</v>
      </c>
      <c r="Y176" s="4">
        <f>MIN(N176,N176:$N$380)/N176-1</f>
        <v>-0.1560396934487035</v>
      </c>
      <c r="Z176" s="32">
        <f>MIN(S176,$S176:S$380)/S176-1</f>
        <v>-0.15603969344870305</v>
      </c>
    </row>
    <row r="177" spans="1:26" x14ac:dyDescent="0.45">
      <c r="A177" s="1" t="str">
        <f t="shared" si="39"/>
        <v>1-2006</v>
      </c>
      <c r="B177">
        <f t="shared" si="33"/>
        <v>169</v>
      </c>
      <c r="C177" s="1">
        <v>38748</v>
      </c>
      <c r="D177" s="2">
        <v>2928.56</v>
      </c>
      <c r="E177" s="4">
        <f t="shared" si="34"/>
        <v>9.4107684322670693E-3</v>
      </c>
      <c r="F177" s="20">
        <v>21.767603305785116</v>
      </c>
      <c r="G177" s="17">
        <f t="shared" si="46"/>
        <v>4.5939830212462243E-2</v>
      </c>
      <c r="H177" s="8">
        <f t="shared" si="47"/>
        <v>0.50948845068986515</v>
      </c>
      <c r="I177">
        <v>4.4930000000000003</v>
      </c>
      <c r="J177" s="4">
        <v>3.7441666666666669E-3</v>
      </c>
      <c r="K177" s="4">
        <f t="shared" si="40"/>
        <v>0.50948845068986515</v>
      </c>
      <c r="L177" s="4">
        <f t="shared" si="41"/>
        <v>0.49051154931013485</v>
      </c>
      <c r="M177" s="7">
        <f t="shared" si="35"/>
        <v>6.6312348208988703E-3</v>
      </c>
      <c r="N177" s="2">
        <f t="shared" si="42"/>
        <v>276879.55441481405</v>
      </c>
      <c r="O177" s="2">
        <f t="shared" si="43"/>
        <v>238520.93174784171</v>
      </c>
      <c r="P177" s="5">
        <f t="shared" si="36"/>
        <v>0.50948845068986515</v>
      </c>
      <c r="Q177" s="5">
        <f t="shared" si="44"/>
        <v>0.49051154931013485</v>
      </c>
      <c r="R177" s="8">
        <f t="shared" si="37"/>
        <v>6.6312348208988703E-3</v>
      </c>
      <c r="S177" s="2">
        <f t="shared" si="48"/>
        <v>274966.56310567242</v>
      </c>
      <c r="U177" s="5">
        <f t="shared" si="38"/>
        <v>1.0066312348208988</v>
      </c>
      <c r="V177" s="8">
        <f t="shared" si="45"/>
        <v>1.0066312348208988</v>
      </c>
      <c r="X177" s="32">
        <f>MIN(O177,O177:$O$380)/O177-1</f>
        <v>-0.34105840413035748</v>
      </c>
      <c r="Y177" s="4">
        <f>MIN(N177,N177:$N$380)/N177-1</f>
        <v>-0.16967092271213402</v>
      </c>
      <c r="Z177" s="32">
        <f>MIN(S177,$S177:S$380)/S177-1</f>
        <v>-0.16967092271213369</v>
      </c>
    </row>
    <row r="178" spans="1:26" x14ac:dyDescent="0.45">
      <c r="A178" s="1" t="str">
        <f t="shared" si="39"/>
        <v>2-2006</v>
      </c>
      <c r="B178">
        <f t="shared" si="33"/>
        <v>170</v>
      </c>
      <c r="C178" s="1">
        <v>38776</v>
      </c>
      <c r="D178" s="2">
        <v>2956.12</v>
      </c>
      <c r="E178" s="4">
        <f t="shared" si="34"/>
        <v>3.1067750970867225E-2</v>
      </c>
      <c r="F178" s="20">
        <v>21.761487603305778</v>
      </c>
      <c r="G178" s="17">
        <f t="shared" si="46"/>
        <v>4.5952740834137203E-2</v>
      </c>
      <c r="H178" s="8">
        <f t="shared" si="47"/>
        <v>0.51007889470182088</v>
      </c>
      <c r="I178" s="24">
        <f>$I$177</f>
        <v>4.4930000000000003</v>
      </c>
      <c r="J178" s="25">
        <v>3.7441666666666669E-3</v>
      </c>
      <c r="K178" s="4">
        <f t="shared" si="40"/>
        <v>0.51007889470182088</v>
      </c>
      <c r="L178" s="4">
        <f t="shared" si="41"/>
        <v>0.48992110529817912</v>
      </c>
      <c r="M178" s="7">
        <f t="shared" si="35"/>
        <v>1.768135034784531E-2</v>
      </c>
      <c r="N178" s="2">
        <f t="shared" si="42"/>
        <v>278715.60775724449</v>
      </c>
      <c r="O178" s="2">
        <f t="shared" si="43"/>
        <v>240765.59700276924</v>
      </c>
      <c r="P178" s="5">
        <f t="shared" si="36"/>
        <v>0.51007889470182088</v>
      </c>
      <c r="Q178" s="5">
        <f t="shared" si="44"/>
        <v>0.48992110529817912</v>
      </c>
      <c r="R178" s="8">
        <f t="shared" si="37"/>
        <v>1.768135034784531E-2</v>
      </c>
      <c r="S178" s="2">
        <f t="shared" si="48"/>
        <v>276789.93095352163</v>
      </c>
      <c r="U178" s="5">
        <f t="shared" si="38"/>
        <v>1.0176813503478452</v>
      </c>
      <c r="V178" s="8">
        <f t="shared" si="45"/>
        <v>1.0176813503478452</v>
      </c>
      <c r="X178" s="32">
        <f>MIN(O178,O178:$O$380)/O178-1</f>
        <v>-0.34720173741255422</v>
      </c>
      <c r="Y178" s="4">
        <f>MIN(N178,N178:$N$380)/N178-1</f>
        <v>-0.17514075803976092</v>
      </c>
      <c r="Z178" s="32">
        <f>MIN(S178,$S178:S$380)/S178-1</f>
        <v>-0.1751407580397607</v>
      </c>
    </row>
    <row r="179" spans="1:26" x14ac:dyDescent="0.45">
      <c r="A179" s="1" t="str">
        <f t="shared" si="39"/>
        <v>3-2006</v>
      </c>
      <c r="B179">
        <f t="shared" si="33"/>
        <v>171</v>
      </c>
      <c r="C179" s="1">
        <v>38807</v>
      </c>
      <c r="D179" s="2">
        <v>3047.96</v>
      </c>
      <c r="E179" s="4">
        <f t="shared" si="34"/>
        <v>8.628722161708291E-3</v>
      </c>
      <c r="F179" s="20">
        <v>21.758264462809908</v>
      </c>
      <c r="G179" s="17">
        <f t="shared" si="46"/>
        <v>4.5959548001139515E-2</v>
      </c>
      <c r="H179" s="8">
        <f t="shared" si="47"/>
        <v>0.51039020821530512</v>
      </c>
      <c r="I179">
        <v>4.4950000000000001</v>
      </c>
      <c r="J179" s="4">
        <v>3.7458333333333332E-3</v>
      </c>
      <c r="K179" s="4">
        <f t="shared" si="40"/>
        <v>0.51039020821530512</v>
      </c>
      <c r="L179" s="4">
        <f t="shared" si="41"/>
        <v>0.48960979178469488</v>
      </c>
      <c r="M179" s="7">
        <f t="shared" si="35"/>
        <v>6.2380119791398151E-3</v>
      </c>
      <c r="N179" s="2">
        <f t="shared" si="42"/>
        <v>283643.67606541293</v>
      </c>
      <c r="O179" s="2">
        <f t="shared" si="43"/>
        <v>248245.64261280344</v>
      </c>
      <c r="P179" s="5">
        <f t="shared" si="36"/>
        <v>0.51039020821530512</v>
      </c>
      <c r="Q179" s="5">
        <f t="shared" si="44"/>
        <v>0.48960979178469488</v>
      </c>
      <c r="R179" s="8">
        <f t="shared" si="37"/>
        <v>6.2380119791398151E-3</v>
      </c>
      <c r="S179" s="2">
        <f t="shared" si="48"/>
        <v>281683.95069546672</v>
      </c>
      <c r="U179" s="5">
        <f t="shared" si="38"/>
        <v>1.0062380119791399</v>
      </c>
      <c r="V179" s="8">
        <f t="shared" si="45"/>
        <v>1.0062380119791399</v>
      </c>
      <c r="X179" s="32">
        <f>MIN(O179,O179:$O$380)/O179-1</f>
        <v>-0.36687161248835276</v>
      </c>
      <c r="Y179" s="4">
        <f>MIN(N179,N179:$N$380)/N179-1</f>
        <v>-0.18947198779038166</v>
      </c>
      <c r="Z179" s="32">
        <f>MIN(S179,$S179:S$380)/S179-1</f>
        <v>-0.18947198779038144</v>
      </c>
    </row>
    <row r="180" spans="1:26" x14ac:dyDescent="0.45">
      <c r="A180" s="1" t="str">
        <f t="shared" si="39"/>
        <v>4-2006</v>
      </c>
      <c r="B180">
        <f t="shared" si="33"/>
        <v>172</v>
      </c>
      <c r="C180" s="1">
        <v>38835</v>
      </c>
      <c r="D180" s="2">
        <v>3074.26</v>
      </c>
      <c r="E180" s="4">
        <f t="shared" si="34"/>
        <v>-5.1202565820717916E-2</v>
      </c>
      <c r="F180" s="20">
        <v>21.759421487603301</v>
      </c>
      <c r="G180" s="17">
        <f t="shared" si="46"/>
        <v>4.5957104170702166E-2</v>
      </c>
      <c r="H180" s="8">
        <f t="shared" si="47"/>
        <v>0.51027844403505918</v>
      </c>
      <c r="I180">
        <v>4.4950000000000001</v>
      </c>
      <c r="J180" s="4">
        <v>3.7458333333333332E-3</v>
      </c>
      <c r="K180" s="4">
        <f t="shared" si="40"/>
        <v>0.51027844403505918</v>
      </c>
      <c r="L180" s="4">
        <f t="shared" si="41"/>
        <v>0.48972155596494082</v>
      </c>
      <c r="M180" s="7">
        <f t="shared" si="35"/>
        <v>-2.4293150289213299E-2</v>
      </c>
      <c r="N180" s="2">
        <f t="shared" si="42"/>
        <v>285413.04871451622</v>
      </c>
      <c r="O180" s="2">
        <f t="shared" si="43"/>
        <v>250387.68529076406</v>
      </c>
      <c r="P180" s="5">
        <f t="shared" si="36"/>
        <v>0.51027844403505918</v>
      </c>
      <c r="Q180" s="5">
        <f t="shared" si="44"/>
        <v>0.48972155596494082</v>
      </c>
      <c r="R180" s="8">
        <f t="shared" si="37"/>
        <v>-2.4293150289213299E-2</v>
      </c>
      <c r="S180" s="2">
        <f t="shared" si="48"/>
        <v>283441.09855423647</v>
      </c>
      <c r="U180" s="5">
        <f t="shared" si="38"/>
        <v>0.97570684971078669</v>
      </c>
      <c r="V180" s="8">
        <f t="shared" si="45"/>
        <v>0.97570684971078669</v>
      </c>
      <c r="X180" s="32">
        <f>MIN(O180,O180:$O$380)/O180-1</f>
        <v>-0.37228796523390995</v>
      </c>
      <c r="Y180" s="4">
        <f>MIN(N180,N180:$N$380)/N180-1</f>
        <v>-0.19449672685748098</v>
      </c>
      <c r="Z180" s="32">
        <f>MIN(S180,$S180:S$380)/S180-1</f>
        <v>-0.19449672685748076</v>
      </c>
    </row>
    <row r="181" spans="1:26" x14ac:dyDescent="0.45">
      <c r="A181" s="1" t="str">
        <f t="shared" si="39"/>
        <v>5-2006</v>
      </c>
      <c r="B181">
        <f t="shared" si="33"/>
        <v>173</v>
      </c>
      <c r="C181" s="1">
        <v>38868</v>
      </c>
      <c r="D181" s="2">
        <v>2916.85</v>
      </c>
      <c r="E181" s="4">
        <f t="shared" si="34"/>
        <v>1.7392049642593888E-2</v>
      </c>
      <c r="F181" s="20">
        <v>21.762314049586767</v>
      </c>
      <c r="G181" s="17">
        <f t="shared" si="46"/>
        <v>4.5950995731494304E-2</v>
      </c>
      <c r="H181" s="8">
        <f t="shared" si="47"/>
        <v>0.50999908557785389</v>
      </c>
      <c r="I181">
        <v>4.5410000000000004</v>
      </c>
      <c r="J181" s="4">
        <v>3.7841666666666666E-3</v>
      </c>
      <c r="K181" s="4">
        <f t="shared" si="40"/>
        <v>0.50999908557785389</v>
      </c>
      <c r="L181" s="4">
        <f t="shared" si="41"/>
        <v>0.49000091442214611</v>
      </c>
      <c r="M181" s="7">
        <f t="shared" si="35"/>
        <v>1.0724174541039995E-2</v>
      </c>
      <c r="N181" s="2">
        <f t="shared" si="42"/>
        <v>278479.46662759193</v>
      </c>
      <c r="O181" s="2">
        <f t="shared" si="43"/>
        <v>237567.19335396652</v>
      </c>
      <c r="P181" s="5">
        <f t="shared" si="36"/>
        <v>0.50999908557785389</v>
      </c>
      <c r="Q181" s="5">
        <f t="shared" si="44"/>
        <v>0.49000091442214611</v>
      </c>
      <c r="R181" s="8">
        <f t="shared" si="37"/>
        <v>1.0724174541039995E-2</v>
      </c>
      <c r="S181" s="2">
        <f t="shared" si="48"/>
        <v>276555.4213489187</v>
      </c>
      <c r="U181" s="5">
        <f t="shared" si="38"/>
        <v>1.01072417454104</v>
      </c>
      <c r="V181" s="8">
        <f t="shared" si="45"/>
        <v>1.01072417454104</v>
      </c>
      <c r="X181" s="32">
        <f>MIN(O181,O181:$O$380)/O181-1</f>
        <v>-0.3384130140391175</v>
      </c>
      <c r="Y181" s="4">
        <f>MIN(N181,N181:$N$380)/N181-1</f>
        <v>-0.17444130541741965</v>
      </c>
      <c r="Z181" s="32">
        <f>MIN(S181,$S181:S$380)/S181-1</f>
        <v>-0.17444130541741942</v>
      </c>
    </row>
    <row r="182" spans="1:26" x14ac:dyDescent="0.45">
      <c r="A182" s="1" t="str">
        <f t="shared" si="39"/>
        <v>6-2006</v>
      </c>
      <c r="B182">
        <f t="shared" si="33"/>
        <v>174</v>
      </c>
      <c r="C182" s="1">
        <v>38898</v>
      </c>
      <c r="D182" s="2">
        <v>2967.58</v>
      </c>
      <c r="E182" s="4">
        <f t="shared" si="34"/>
        <v>1.2366979154732283E-2</v>
      </c>
      <c r="F182" s="20">
        <v>21.755867768595031</v>
      </c>
      <c r="G182" s="17">
        <f t="shared" si="46"/>
        <v>4.5964611048221075E-2</v>
      </c>
      <c r="H182" s="8">
        <f t="shared" si="47"/>
        <v>0.51062175754784844</v>
      </c>
      <c r="I182">
        <v>4.5439999999999996</v>
      </c>
      <c r="J182" s="4">
        <v>3.7866666666666665E-3</v>
      </c>
      <c r="K182" s="4">
        <f t="shared" si="40"/>
        <v>0.51062175754784844</v>
      </c>
      <c r="L182" s="4">
        <f t="shared" si="41"/>
        <v>0.48937824245215156</v>
      </c>
      <c r="M182" s="7">
        <f t="shared" si="35"/>
        <v>8.1679609096324841E-3</v>
      </c>
      <c r="N182" s="2">
        <f t="shared" si="42"/>
        <v>281465.92903380195</v>
      </c>
      <c r="O182" s="2">
        <f t="shared" si="43"/>
        <v>241698.9737742304</v>
      </c>
      <c r="P182" s="5">
        <f t="shared" si="36"/>
        <v>0.51062175754784844</v>
      </c>
      <c r="Q182" s="5">
        <f t="shared" si="44"/>
        <v>0.48937824245215156</v>
      </c>
      <c r="R182" s="8">
        <f t="shared" si="37"/>
        <v>8.1679609096324841E-3</v>
      </c>
      <c r="S182" s="2">
        <f t="shared" si="48"/>
        <v>279521.24995773536</v>
      </c>
      <c r="U182" s="5">
        <f t="shared" si="38"/>
        <v>1.0081679609096326</v>
      </c>
      <c r="V182" s="8">
        <f t="shared" si="45"/>
        <v>1.0081679609096326</v>
      </c>
      <c r="X182" s="32">
        <f>MIN(O182,O182:$O$380)/O182-1</f>
        <v>-0.34972266965001786</v>
      </c>
      <c r="Y182" s="4">
        <f>MIN(N182,N182:$N$380)/N182-1</f>
        <v>-0.18320080257558058</v>
      </c>
      <c r="Z182" s="32">
        <f>MIN(S182,$S182:S$380)/S182-1</f>
        <v>-0.18320080257558036</v>
      </c>
    </row>
    <row r="183" spans="1:26" x14ac:dyDescent="0.45">
      <c r="A183" s="1" t="str">
        <f t="shared" si="39"/>
        <v>7-2006</v>
      </c>
      <c r="B183">
        <f t="shared" si="33"/>
        <v>175</v>
      </c>
      <c r="C183" s="1">
        <v>38929</v>
      </c>
      <c r="D183" s="2">
        <v>3004.28</v>
      </c>
      <c r="E183" s="4">
        <f t="shared" si="34"/>
        <v>1.0751328105236269E-3</v>
      </c>
      <c r="F183" s="20">
        <v>21.758099173553706</v>
      </c>
      <c r="G183" s="17">
        <f t="shared" si="46"/>
        <v>4.5959897140990559E-2</v>
      </c>
      <c r="H183" s="8">
        <f t="shared" si="47"/>
        <v>0.51040617549709633</v>
      </c>
      <c r="I183">
        <v>4.484</v>
      </c>
      <c r="J183" s="4">
        <v>3.7366666666666663E-3</v>
      </c>
      <c r="K183" s="4">
        <f t="shared" si="40"/>
        <v>0.51040617549709633</v>
      </c>
      <c r="L183" s="4">
        <f t="shared" si="41"/>
        <v>0.48959382450290367</v>
      </c>
      <c r="M183" s="7">
        <f t="shared" si="35"/>
        <v>2.3782033501966587E-3</v>
      </c>
      <c r="N183" s="2">
        <f t="shared" si="42"/>
        <v>283764.93173954345</v>
      </c>
      <c r="O183" s="2">
        <f t="shared" si="43"/>
        <v>244688.05994461649</v>
      </c>
      <c r="P183" s="5">
        <f t="shared" si="36"/>
        <v>0.51040617549709633</v>
      </c>
      <c r="Q183" s="5">
        <f t="shared" si="44"/>
        <v>0.48959382450290367</v>
      </c>
      <c r="R183" s="8">
        <f t="shared" si="37"/>
        <v>2.3782033501966587E-3</v>
      </c>
      <c r="S183" s="2">
        <f t="shared" si="48"/>
        <v>281804.3686008018</v>
      </c>
      <c r="U183" s="5">
        <f t="shared" si="38"/>
        <v>1.0023782033501967</v>
      </c>
      <c r="V183" s="8">
        <f t="shared" si="45"/>
        <v>1.0023782033501967</v>
      </c>
      <c r="X183" s="32">
        <f>MIN(O183,O183:$O$380)/O183-1</f>
        <v>-0.35766639594178973</v>
      </c>
      <c r="Y183" s="4">
        <f>MIN(N183,N183:$N$380)/N183-1</f>
        <v>-0.18981833474706744</v>
      </c>
      <c r="Z183" s="32">
        <f>MIN(S183,$S183:S$380)/S183-1</f>
        <v>-0.18981833474706733</v>
      </c>
    </row>
    <row r="184" spans="1:26" x14ac:dyDescent="0.45">
      <c r="A184" s="1" t="str">
        <f t="shared" si="39"/>
        <v>8-2006</v>
      </c>
      <c r="B184">
        <f t="shared" si="33"/>
        <v>176</v>
      </c>
      <c r="C184" s="1">
        <v>38960</v>
      </c>
      <c r="D184" s="2">
        <v>3007.51</v>
      </c>
      <c r="E184" s="4">
        <f t="shared" si="34"/>
        <v>1.4274266752230202E-2</v>
      </c>
      <c r="F184" s="20">
        <v>21.758677685950403</v>
      </c>
      <c r="G184" s="17">
        <f t="shared" si="46"/>
        <v>4.5958675174718952E-2</v>
      </c>
      <c r="H184" s="8">
        <f t="shared" si="47"/>
        <v>0.51035029107215957</v>
      </c>
      <c r="I184">
        <v>4.8</v>
      </c>
      <c r="J184" s="4">
        <v>4.0000000000000001E-3</v>
      </c>
      <c r="K184" s="4">
        <f t="shared" si="40"/>
        <v>0.51035029107215957</v>
      </c>
      <c r="L184" s="4">
        <f t="shared" si="41"/>
        <v>0.48964970892784043</v>
      </c>
      <c r="M184" s="7">
        <f t="shared" si="35"/>
        <v>9.2434750275536964E-3</v>
      </c>
      <c r="N184" s="2">
        <f t="shared" si="42"/>
        <v>284439.78245087474</v>
      </c>
      <c r="O184" s="2">
        <f t="shared" si="43"/>
        <v>244951.13210620632</v>
      </c>
      <c r="P184" s="5">
        <f t="shared" si="36"/>
        <v>0.51035029107215957</v>
      </c>
      <c r="Q184" s="5">
        <f t="shared" si="44"/>
        <v>0.48964970892784043</v>
      </c>
      <c r="R184" s="8">
        <f t="shared" si="37"/>
        <v>9.2434750275536964E-3</v>
      </c>
      <c r="S184" s="2">
        <f t="shared" si="48"/>
        <v>282474.5566943083</v>
      </c>
      <c r="U184" s="5">
        <f t="shared" si="38"/>
        <v>1.0092434750275536</v>
      </c>
      <c r="V184" s="8">
        <f t="shared" si="45"/>
        <v>1.0092434750275536</v>
      </c>
      <c r="X184" s="32">
        <f>MIN(O184,O184:$O$380)/O184-1</f>
        <v>-0.35835624819202605</v>
      </c>
      <c r="Y184" s="4">
        <f>MIN(N184,N184:$N$380)/N184-1</f>
        <v>-0.19174054010242403</v>
      </c>
      <c r="Z184" s="32">
        <f>MIN(S184,$S184:S$380)/S184-1</f>
        <v>-0.19174054010242403</v>
      </c>
    </row>
    <row r="185" spans="1:26" x14ac:dyDescent="0.45">
      <c r="A185" s="1" t="str">
        <f t="shared" si="39"/>
        <v>9-2006</v>
      </c>
      <c r="B185">
        <f t="shared" si="33"/>
        <v>177</v>
      </c>
      <c r="C185" s="1">
        <v>38989</v>
      </c>
      <c r="D185" s="2">
        <v>3050.44</v>
      </c>
      <c r="E185" s="4">
        <f t="shared" si="34"/>
        <v>2.9513775061958292E-2</v>
      </c>
      <c r="F185" s="20">
        <v>21.751404958677675</v>
      </c>
      <c r="G185" s="17">
        <f t="shared" si="46"/>
        <v>4.5974041764187387E-2</v>
      </c>
      <c r="H185" s="8">
        <f t="shared" si="47"/>
        <v>0.51105305434446702</v>
      </c>
      <c r="I185" s="24">
        <f>$I$184</f>
        <v>4.8</v>
      </c>
      <c r="J185" s="25">
        <v>4.0000000000000001E-3</v>
      </c>
      <c r="K185" s="4">
        <f t="shared" si="40"/>
        <v>0.51105305434446702</v>
      </c>
      <c r="L185" s="4">
        <f t="shared" si="41"/>
        <v>0.48894694565553298</v>
      </c>
      <c r="M185" s="7">
        <f t="shared" si="35"/>
        <v>1.7038892673271477E-2</v>
      </c>
      <c r="N185" s="2">
        <f t="shared" si="42"/>
        <v>287068.99447680218</v>
      </c>
      <c r="O185" s="2">
        <f t="shared" si="43"/>
        <v>248447.6299071511</v>
      </c>
      <c r="P185" s="5">
        <f t="shared" si="36"/>
        <v>0.51105305434446702</v>
      </c>
      <c r="Q185" s="5">
        <f t="shared" si="44"/>
        <v>0.48894694565553298</v>
      </c>
      <c r="R185" s="8">
        <f t="shared" si="37"/>
        <v>1.7038892673271477E-2</v>
      </c>
      <c r="S185" s="2">
        <f t="shared" si="48"/>
        <v>285085.60320503142</v>
      </c>
      <c r="U185" s="5">
        <f t="shared" si="38"/>
        <v>1.0170388926732714</v>
      </c>
      <c r="V185" s="8">
        <f t="shared" si="45"/>
        <v>1.0170388926732714</v>
      </c>
      <c r="X185" s="32">
        <f>MIN(O185,O185:$O$380)/O185-1</f>
        <v>-0.36738634426508965</v>
      </c>
      <c r="Y185" s="4">
        <f>MIN(N185,N185:$N$380)/N185-1</f>
        <v>-0.19914323956812352</v>
      </c>
      <c r="Z185" s="32">
        <f>MIN(S185,$S185:S$380)/S185-1</f>
        <v>-0.19914323956812352</v>
      </c>
    </row>
    <row r="186" spans="1:26" x14ac:dyDescent="0.45">
      <c r="A186" s="1" t="str">
        <f t="shared" si="39"/>
        <v>10-2006</v>
      </c>
      <c r="B186">
        <f t="shared" si="33"/>
        <v>178</v>
      </c>
      <c r="C186" s="1">
        <v>39021</v>
      </c>
      <c r="D186" s="2">
        <v>3140.47</v>
      </c>
      <c r="E186" s="4">
        <f t="shared" si="34"/>
        <v>-6.5658961875133537E-3</v>
      </c>
      <c r="F186" s="20">
        <v>21.745702479338831</v>
      </c>
      <c r="G186" s="17">
        <f t="shared" si="46"/>
        <v>4.5986097756562545E-2</v>
      </c>
      <c r="H186" s="8">
        <f t="shared" si="47"/>
        <v>0.51160441342579632</v>
      </c>
      <c r="I186" s="24">
        <f>$I$184</f>
        <v>4.8</v>
      </c>
      <c r="J186" s="25">
        <v>4.0000000000000001E-3</v>
      </c>
      <c r="K186" s="4">
        <f t="shared" si="40"/>
        <v>0.51160441342579632</v>
      </c>
      <c r="L186" s="4">
        <f t="shared" si="41"/>
        <v>0.48839558657420368</v>
      </c>
      <c r="M186" s="7">
        <f t="shared" si="35"/>
        <v>-1.4055591213306268E-3</v>
      </c>
      <c r="N186" s="2">
        <f t="shared" si="42"/>
        <v>291960.33226351638</v>
      </c>
      <c r="O186" s="2">
        <f t="shared" si="43"/>
        <v>255780.25737090743</v>
      </c>
      <c r="P186" s="5">
        <f t="shared" si="36"/>
        <v>0.51160441342579632</v>
      </c>
      <c r="Q186" s="5">
        <f t="shared" si="44"/>
        <v>0.48839558657420368</v>
      </c>
      <c r="R186" s="8">
        <f t="shared" si="37"/>
        <v>-1.4055591213306268E-3</v>
      </c>
      <c r="S186" s="2">
        <f t="shared" si="48"/>
        <v>289943.14620073681</v>
      </c>
      <c r="U186" s="5">
        <f t="shared" si="38"/>
        <v>0.99859444087866933</v>
      </c>
      <c r="V186" s="8">
        <f t="shared" si="45"/>
        <v>0.99859444087866933</v>
      </c>
      <c r="X186" s="32">
        <f>MIN(O186,O186:$O$380)/O186-1</f>
        <v>-0.38552191232522526</v>
      </c>
      <c r="Y186" s="4">
        <f>MIN(N186,N186:$N$380)/N186-1</f>
        <v>-0.21256033943123209</v>
      </c>
      <c r="Z186" s="32">
        <f>MIN(S186,$S186:S$380)/S186-1</f>
        <v>-0.21256033943123209</v>
      </c>
    </row>
    <row r="187" spans="1:26" x14ac:dyDescent="0.45">
      <c r="A187" s="1" t="str">
        <f t="shared" si="39"/>
        <v>11-2006</v>
      </c>
      <c r="B187">
        <f t="shared" ref="B187:B250" si="49">B186+1</f>
        <v>179</v>
      </c>
      <c r="C187" s="1">
        <v>39051</v>
      </c>
      <c r="D187" s="2">
        <v>3119.85</v>
      </c>
      <c r="E187" s="4">
        <f t="shared" si="34"/>
        <v>3.2556052374312916E-2</v>
      </c>
      <c r="F187" s="20">
        <v>21.735867768595028</v>
      </c>
      <c r="G187" s="17">
        <f t="shared" si="46"/>
        <v>4.600690483794926E-2</v>
      </c>
      <c r="H187" s="8">
        <f t="shared" si="47"/>
        <v>0.51255598778994083</v>
      </c>
      <c r="I187" s="24">
        <f>$I$184</f>
        <v>4.8</v>
      </c>
      <c r="J187" s="25">
        <v>4.0000000000000001E-3</v>
      </c>
      <c r="K187" s="4">
        <f t="shared" si="40"/>
        <v>0.51255598778994083</v>
      </c>
      <c r="L187" s="4">
        <f t="shared" si="41"/>
        <v>0.48744401221005917</v>
      </c>
      <c r="M187" s="7">
        <f t="shared" si="35"/>
        <v>1.8636575632097242E-2</v>
      </c>
      <c r="N187" s="2">
        <f t="shared" si="42"/>
        <v>291549.96475543664</v>
      </c>
      <c r="O187" s="2">
        <f t="shared" si="43"/>
        <v>254100.83075419461</v>
      </c>
      <c r="P187" s="5">
        <f t="shared" si="36"/>
        <v>0.51255598778994083</v>
      </c>
      <c r="Q187" s="5">
        <f t="shared" si="44"/>
        <v>0.48744401221005917</v>
      </c>
      <c r="R187" s="8">
        <f t="shared" si="37"/>
        <v>1.8636575632097242E-2</v>
      </c>
      <c r="S187" s="2">
        <f t="shared" si="48"/>
        <v>289535.61396692705</v>
      </c>
      <c r="U187" s="5">
        <f t="shared" si="38"/>
        <v>1.0186365756320972</v>
      </c>
      <c r="V187" s="8">
        <f t="shared" si="45"/>
        <v>1.0186365756320972</v>
      </c>
      <c r="X187" s="32">
        <f>MIN(O187,O187:$O$380)/O187-1</f>
        <v>-0.38146064714649752</v>
      </c>
      <c r="Y187" s="4">
        <f>MIN(N187,N187:$N$380)/N187-1</f>
        <v>-0.2114519885811752</v>
      </c>
      <c r="Z187" s="32">
        <f>MIN(S187,$S187:S$380)/S187-1</f>
        <v>-0.2114519885811752</v>
      </c>
    </row>
    <row r="188" spans="1:26" x14ac:dyDescent="0.45">
      <c r="A188" s="1" t="str">
        <f t="shared" si="39"/>
        <v>12-2006</v>
      </c>
      <c r="B188">
        <f t="shared" si="49"/>
        <v>180</v>
      </c>
      <c r="C188" s="1">
        <v>39080</v>
      </c>
      <c r="D188" s="2">
        <v>3221.42</v>
      </c>
      <c r="E188" s="4">
        <f t="shared" si="34"/>
        <v>-2.9738438328438255E-3</v>
      </c>
      <c r="F188" s="20">
        <v>21.727603305785109</v>
      </c>
      <c r="G188" s="17">
        <f t="shared" si="46"/>
        <v>4.6024404345312388E-2</v>
      </c>
      <c r="H188" s="8">
        <f t="shared" si="47"/>
        <v>0.51335629621775059</v>
      </c>
      <c r="I188" s="24">
        <f>$I$184</f>
        <v>4.8</v>
      </c>
      <c r="J188" s="25">
        <v>4.0000000000000001E-3</v>
      </c>
      <c r="K188" s="4">
        <f t="shared" si="40"/>
        <v>0.51335629621775059</v>
      </c>
      <c r="L188" s="4">
        <f t="shared" si="41"/>
        <v>0.48664370378224941</v>
      </c>
      <c r="M188" s="7">
        <f t="shared" si="35"/>
        <v>4.199333595702921E-4</v>
      </c>
      <c r="N188" s="2">
        <f t="shared" si="42"/>
        <v>296983.45772413659</v>
      </c>
      <c r="O188" s="2">
        <f t="shared" si="43"/>
        <v>262373.35070858459</v>
      </c>
      <c r="P188" s="5">
        <f t="shared" si="36"/>
        <v>0.51335629621775059</v>
      </c>
      <c r="Q188" s="5">
        <f t="shared" si="44"/>
        <v>0.48664370378224941</v>
      </c>
      <c r="R188" s="8">
        <f t="shared" si="37"/>
        <v>4.199333595702921E-4</v>
      </c>
      <c r="S188" s="2">
        <f t="shared" si="48"/>
        <v>294931.56633480737</v>
      </c>
      <c r="U188" s="5">
        <f t="shared" si="38"/>
        <v>1.0004199333595702</v>
      </c>
      <c r="V188" s="8">
        <f t="shared" si="45"/>
        <v>1.0004199333595702</v>
      </c>
      <c r="X188" s="32">
        <f>MIN(O188,O188:$O$380)/O188-1</f>
        <v>-0.40096292939138656</v>
      </c>
      <c r="Y188" s="4">
        <f>MIN(N188,N188:$N$380)/N188-1</f>
        <v>-0.22587895400329094</v>
      </c>
      <c r="Z188" s="32">
        <f>MIN(S188,$S188:S$380)/S188-1</f>
        <v>-0.22587895400329105</v>
      </c>
    </row>
    <row r="189" spans="1:26" x14ac:dyDescent="0.45">
      <c r="A189" s="1" t="str">
        <f t="shared" si="39"/>
        <v>1-2007</v>
      </c>
      <c r="B189">
        <f t="shared" si="49"/>
        <v>181</v>
      </c>
      <c r="C189" s="1">
        <v>39113</v>
      </c>
      <c r="D189" s="2">
        <v>3211.84</v>
      </c>
      <c r="E189" s="4">
        <f t="shared" si="34"/>
        <v>-4.2218790475241352E-3</v>
      </c>
      <c r="F189" s="20">
        <v>21.71958677685949</v>
      </c>
      <c r="G189" s="17">
        <f t="shared" si="46"/>
        <v>4.60413915915482E-2</v>
      </c>
      <c r="H189" s="8">
        <f t="shared" si="47"/>
        <v>0.51413317730621166</v>
      </c>
      <c r="I189">
        <v>5.3150000000000004</v>
      </c>
      <c r="J189" s="4">
        <v>4.4291666666666672E-3</v>
      </c>
      <c r="K189" s="4">
        <f t="shared" si="40"/>
        <v>0.51413317730621166</v>
      </c>
      <c r="L189" s="4">
        <f t="shared" si="41"/>
        <v>0.48586682269378834</v>
      </c>
      <c r="M189" s="7">
        <f t="shared" si="35"/>
        <v>-1.8622953391534813E-5</v>
      </c>
      <c r="N189" s="2">
        <f t="shared" si="42"/>
        <v>297108.17098527547</v>
      </c>
      <c r="O189" s="2">
        <f t="shared" si="43"/>
        <v>261593.0933376773</v>
      </c>
      <c r="P189" s="5">
        <f t="shared" si="36"/>
        <v>0.51413317730621166</v>
      </c>
      <c r="Q189" s="5">
        <f t="shared" si="44"/>
        <v>0.48586682269378834</v>
      </c>
      <c r="R189" s="8">
        <f t="shared" si="37"/>
        <v>-1.8622953391534813E-5</v>
      </c>
      <c r="S189" s="2">
        <f t="shared" si="48"/>
        <v>295055.41793830169</v>
      </c>
      <c r="U189" s="5">
        <f t="shared" si="38"/>
        <v>0.9999813770466085</v>
      </c>
      <c r="V189" s="8">
        <f t="shared" si="45"/>
        <v>0.9999813770466085</v>
      </c>
      <c r="X189" s="32">
        <f>MIN(O189,O189:$O$380)/O189-1</f>
        <v>-0.39917617315931075</v>
      </c>
      <c r="Y189" s="4">
        <f>MIN(N189,N189:$N$380)/N189-1</f>
        <v>-0.22620389680052988</v>
      </c>
      <c r="Z189" s="32">
        <f>MIN(S189,$S189:S$380)/S189-1</f>
        <v>-0.22620389680052999</v>
      </c>
    </row>
    <row r="190" spans="1:26" x14ac:dyDescent="0.45">
      <c r="A190" s="1" t="str">
        <f t="shared" si="39"/>
        <v>2-2007</v>
      </c>
      <c r="B190">
        <f t="shared" si="49"/>
        <v>182</v>
      </c>
      <c r="C190" s="1">
        <v>39141</v>
      </c>
      <c r="D190" s="2">
        <v>3198.28</v>
      </c>
      <c r="E190" s="4">
        <f t="shared" si="34"/>
        <v>2.6554898257813431E-2</v>
      </c>
      <c r="F190" s="20">
        <v>21.702396694214858</v>
      </c>
      <c r="G190" s="17">
        <f t="shared" si="46"/>
        <v>4.6077860159406583E-2</v>
      </c>
      <c r="H190" s="8">
        <f t="shared" si="47"/>
        <v>0.51580100152557873</v>
      </c>
      <c r="I190">
        <v>5.3070000000000004</v>
      </c>
      <c r="J190" s="4">
        <v>4.4225000000000002E-3</v>
      </c>
      <c r="K190" s="4">
        <f t="shared" si="40"/>
        <v>0.51580100152557873</v>
      </c>
      <c r="L190" s="4">
        <f t="shared" si="41"/>
        <v>0.48419899847442127</v>
      </c>
      <c r="M190" s="7">
        <f t="shared" si="35"/>
        <v>1.583841318754314E-2</v>
      </c>
      <c r="N190" s="2">
        <f t="shared" si="42"/>
        <v>297102.63795365498</v>
      </c>
      <c r="O190" s="2">
        <f t="shared" si="43"/>
        <v>260488.67893793795</v>
      </c>
      <c r="P190" s="5">
        <f t="shared" si="36"/>
        <v>0.51580100152557873</v>
      </c>
      <c r="Q190" s="5">
        <f t="shared" si="44"/>
        <v>0.48419899847442127</v>
      </c>
      <c r="R190" s="8">
        <f t="shared" si="37"/>
        <v>1.583841318754314E-2</v>
      </c>
      <c r="S190" s="2">
        <f t="shared" si="48"/>
        <v>295049.92313500552</v>
      </c>
      <c r="U190" s="5">
        <f t="shared" si="38"/>
        <v>1.0158384131875431</v>
      </c>
      <c r="V190" s="8">
        <f t="shared" si="45"/>
        <v>1.0158384131875431</v>
      </c>
      <c r="X190" s="32">
        <f>MIN(O190,O190:$O$380)/O190-1</f>
        <v>-0.39662881298698072</v>
      </c>
      <c r="Y190" s="4">
        <f>MIN(N190,N190:$N$380)/N190-1</f>
        <v>-0.22618948616339685</v>
      </c>
      <c r="Z190" s="32">
        <f>MIN(S190,$S190:S$380)/S190-1</f>
        <v>-0.22618948616339696</v>
      </c>
    </row>
    <row r="191" spans="1:26" x14ac:dyDescent="0.45">
      <c r="A191" s="1" t="str">
        <f t="shared" si="39"/>
        <v>3-2007</v>
      </c>
      <c r="B191">
        <f t="shared" si="49"/>
        <v>183</v>
      </c>
      <c r="C191" s="1">
        <v>39171</v>
      </c>
      <c r="D191" s="2">
        <v>3283.21</v>
      </c>
      <c r="E191" s="4">
        <f t="shared" si="34"/>
        <v>2.2048543955458078E-2</v>
      </c>
      <c r="F191" s="20">
        <v>21.684297520661143</v>
      </c>
      <c r="G191" s="17">
        <f t="shared" si="46"/>
        <v>4.6116319841451356E-2</v>
      </c>
      <c r="H191" s="8">
        <f t="shared" si="47"/>
        <v>0.51755988576343825</v>
      </c>
      <c r="I191">
        <v>5.343</v>
      </c>
      <c r="J191" s="4">
        <v>4.4524999999999999E-3</v>
      </c>
      <c r="K191" s="4">
        <f t="shared" si="40"/>
        <v>0.51755988576343825</v>
      </c>
      <c r="L191" s="4">
        <f t="shared" si="41"/>
        <v>0.48244011423656175</v>
      </c>
      <c r="M191" s="7">
        <f t="shared" si="35"/>
        <v>1.3559506499475321E-2</v>
      </c>
      <c r="N191" s="2">
        <f t="shared" si="42"/>
        <v>301808.272292674</v>
      </c>
      <c r="O191" s="2">
        <f t="shared" si="43"/>
        <v>267405.92930444714</v>
      </c>
      <c r="P191" s="5">
        <f t="shared" si="36"/>
        <v>0.51755988576343825</v>
      </c>
      <c r="Q191" s="5">
        <f t="shared" si="44"/>
        <v>0.48244011423656175</v>
      </c>
      <c r="R191" s="8">
        <f t="shared" si="37"/>
        <v>1.3559506499475321E-2</v>
      </c>
      <c r="S191" s="2">
        <f t="shared" si="48"/>
        <v>299723.04572857055</v>
      </c>
      <c r="U191" s="5">
        <f t="shared" si="38"/>
        <v>1.0135595064994753</v>
      </c>
      <c r="V191" s="8">
        <f t="shared" si="45"/>
        <v>1.0135595064994753</v>
      </c>
      <c r="X191" s="32">
        <f>MIN(O191,O191:$O$380)/O191-1</f>
        <v>-0.41223680483429348</v>
      </c>
      <c r="Y191" s="4">
        <f>MIN(N191,N191:$N$380)/N191-1</f>
        <v>-0.23825432884694131</v>
      </c>
      <c r="Z191" s="32">
        <f>MIN(S191,$S191:S$380)/S191-1</f>
        <v>-0.23825432884694142</v>
      </c>
    </row>
    <row r="192" spans="1:26" x14ac:dyDescent="0.45">
      <c r="A192" s="1" t="str">
        <f t="shared" si="39"/>
        <v>4-2007</v>
      </c>
      <c r="B192">
        <f t="shared" si="49"/>
        <v>184</v>
      </c>
      <c r="C192" s="1">
        <v>39202</v>
      </c>
      <c r="D192" s="2">
        <v>3355.6</v>
      </c>
      <c r="E192" s="4">
        <f t="shared" si="34"/>
        <v>2.4764572654666805E-2</v>
      </c>
      <c r="F192" s="20">
        <v>21.667603305785111</v>
      </c>
      <c r="G192" s="17">
        <f t="shared" si="46"/>
        <v>4.6151851032504659E-2</v>
      </c>
      <c r="H192" s="8">
        <f t="shared" si="47"/>
        <v>0.51918484074417071</v>
      </c>
      <c r="I192">
        <v>5.4279999999999999</v>
      </c>
      <c r="J192" s="4">
        <v>4.5233333333333332E-3</v>
      </c>
      <c r="K192" s="4">
        <f t="shared" si="40"/>
        <v>0.51918484074417071</v>
      </c>
      <c r="L192" s="4">
        <f t="shared" si="41"/>
        <v>0.48081515925582929</v>
      </c>
      <c r="M192" s="7">
        <f t="shared" si="35"/>
        <v>1.5032277946844499E-2</v>
      </c>
      <c r="N192" s="2">
        <f t="shared" si="42"/>
        <v>305900.64352242195</v>
      </c>
      <c r="O192" s="2">
        <f t="shared" si="43"/>
        <v>273301.84069066634</v>
      </c>
      <c r="P192" s="5">
        <f t="shared" si="36"/>
        <v>0.51918484074417071</v>
      </c>
      <c r="Q192" s="5">
        <f t="shared" si="44"/>
        <v>0.48081515925582929</v>
      </c>
      <c r="R192" s="8">
        <f t="shared" si="37"/>
        <v>1.5032277946844499E-2</v>
      </c>
      <c r="S192" s="2">
        <f t="shared" si="48"/>
        <v>303787.14231516962</v>
      </c>
      <c r="U192" s="5">
        <f t="shared" si="38"/>
        <v>1.0150322779468446</v>
      </c>
      <c r="V192" s="8">
        <f t="shared" si="45"/>
        <v>1.0150322779468446</v>
      </c>
      <c r="X192" s="32">
        <f>MIN(O192,O192:$O$380)/O192-1</f>
        <v>-0.42491655739659084</v>
      </c>
      <c r="Y192" s="4">
        <f>MIN(N192,N192:$N$380)/N192-1</f>
        <v>-0.24844504316880689</v>
      </c>
      <c r="Z192" s="32">
        <f>MIN(S192,$S192:S$380)/S192-1</f>
        <v>-0.24844504316880689</v>
      </c>
    </row>
    <row r="193" spans="1:26" x14ac:dyDescent="0.45">
      <c r="A193" s="1" t="str">
        <f t="shared" si="39"/>
        <v>5-2007</v>
      </c>
      <c r="B193">
        <f t="shared" si="49"/>
        <v>185</v>
      </c>
      <c r="C193" s="1">
        <v>39233</v>
      </c>
      <c r="D193" s="2">
        <v>3438.7</v>
      </c>
      <c r="E193" s="4">
        <f t="shared" si="34"/>
        <v>-1.005030971006482E-2</v>
      </c>
      <c r="F193" s="20">
        <v>21.656280991735525</v>
      </c>
      <c r="G193" s="17">
        <f t="shared" si="46"/>
        <v>4.617598009471803E-2</v>
      </c>
      <c r="H193" s="8">
        <f t="shared" si="47"/>
        <v>0.52028833991382128</v>
      </c>
      <c r="I193">
        <v>5.5579999999999998</v>
      </c>
      <c r="J193" s="4">
        <v>4.6316666666666667E-3</v>
      </c>
      <c r="K193" s="4">
        <f t="shared" si="40"/>
        <v>0.52028833991382128</v>
      </c>
      <c r="L193" s="4">
        <f t="shared" si="41"/>
        <v>0.47971166008617872</v>
      </c>
      <c r="M193" s="7">
        <f t="shared" si="35"/>
        <v>-3.0071944490368992E-3</v>
      </c>
      <c r="N193" s="2">
        <f t="shared" si="42"/>
        <v>310499.0270199696</v>
      </c>
      <c r="O193" s="2">
        <f t="shared" si="43"/>
        <v>280070.04398110451</v>
      </c>
      <c r="P193" s="5">
        <f t="shared" si="36"/>
        <v>0.52028833991382128</v>
      </c>
      <c r="Q193" s="5">
        <f t="shared" si="44"/>
        <v>0.47971166008617872</v>
      </c>
      <c r="R193" s="8">
        <f t="shared" si="37"/>
        <v>-3.0071944490368992E-3</v>
      </c>
      <c r="S193" s="2">
        <f t="shared" si="48"/>
        <v>308353.75507512887</v>
      </c>
      <c r="U193" s="5">
        <f t="shared" si="38"/>
        <v>0.99699280555096315</v>
      </c>
      <c r="V193" s="8">
        <f t="shared" si="45"/>
        <v>0.99699280555096315</v>
      </c>
      <c r="X193" s="32">
        <f>MIN(O193,O193:$O$380)/O193-1</f>
        <v>-0.43881408671881816</v>
      </c>
      <c r="Y193" s="4">
        <f>MIN(N193,N193:$N$380)/N193-1</f>
        <v>-0.25957531286453261</v>
      </c>
      <c r="Z193" s="32">
        <f>MIN(S193,$S193:S$380)/S193-1</f>
        <v>-0.25957531286453261</v>
      </c>
    </row>
    <row r="194" spans="1:26" x14ac:dyDescent="0.45">
      <c r="A194" s="1" t="str">
        <f t="shared" si="39"/>
        <v>6-2007</v>
      </c>
      <c r="B194">
        <f t="shared" si="49"/>
        <v>186</v>
      </c>
      <c r="C194" s="1">
        <v>39262</v>
      </c>
      <c r="D194" s="2">
        <v>3404.14</v>
      </c>
      <c r="E194" s="4">
        <f t="shared" si="34"/>
        <v>-3.3788269577631924E-2</v>
      </c>
      <c r="F194" s="20">
        <v>21.637520661157012</v>
      </c>
      <c r="G194" s="17">
        <f t="shared" si="46"/>
        <v>4.6216015950254791E-2</v>
      </c>
      <c r="H194" s="8">
        <f t="shared" si="47"/>
        <v>0.52211930760541214</v>
      </c>
      <c r="I194">
        <v>5.7030000000000003</v>
      </c>
      <c r="J194" s="4">
        <v>4.7524999999999998E-3</v>
      </c>
      <c r="K194" s="4">
        <f t="shared" si="40"/>
        <v>0.52211930760541214</v>
      </c>
      <c r="L194" s="4">
        <f t="shared" si="41"/>
        <v>0.47788069239458786</v>
      </c>
      <c r="M194" s="7">
        <f t="shared" si="35"/>
        <v>-1.5370379926452911E-2</v>
      </c>
      <c r="N194" s="2">
        <f t="shared" si="42"/>
        <v>309565.2960694838</v>
      </c>
      <c r="O194" s="2">
        <f t="shared" si="43"/>
        <v>277255.25329858292</v>
      </c>
      <c r="P194" s="5">
        <f t="shared" si="36"/>
        <v>0.52211930760541214</v>
      </c>
      <c r="Q194" s="5">
        <f t="shared" si="44"/>
        <v>0.47788069239458786</v>
      </c>
      <c r="R194" s="8">
        <f t="shared" si="37"/>
        <v>-1.5370379926452911E-2</v>
      </c>
      <c r="S194" s="2">
        <f t="shared" si="48"/>
        <v>307426.47537452728</v>
      </c>
      <c r="U194" s="5">
        <f t="shared" si="38"/>
        <v>0.98462962007354704</v>
      </c>
      <c r="V194" s="8">
        <f t="shared" si="45"/>
        <v>0.98462962007354704</v>
      </c>
      <c r="X194" s="32">
        <f>MIN(O194,O194:$O$380)/O194-1</f>
        <v>-0.43311673432937536</v>
      </c>
      <c r="Y194" s="4">
        <f>MIN(N194,N194:$N$380)/N194-1</f>
        <v>-0.25734199583688044</v>
      </c>
      <c r="Z194" s="32">
        <f>MIN(S194,$S194:S$380)/S194-1</f>
        <v>-0.25734199583688044</v>
      </c>
    </row>
    <row r="195" spans="1:26" x14ac:dyDescent="0.45">
      <c r="A195" s="1" t="str">
        <f t="shared" si="39"/>
        <v>7-2007</v>
      </c>
      <c r="B195">
        <f t="shared" si="49"/>
        <v>187</v>
      </c>
      <c r="C195" s="1">
        <v>39294</v>
      </c>
      <c r="D195" s="2">
        <v>3289.12</v>
      </c>
      <c r="E195" s="4">
        <f t="shared" si="34"/>
        <v>-8.7074962299945602E-3</v>
      </c>
      <c r="F195" s="20">
        <v>21.613801652892548</v>
      </c>
      <c r="G195" s="17">
        <f t="shared" si="46"/>
        <v>4.6266733453907277E-2</v>
      </c>
      <c r="H195" s="8">
        <f t="shared" si="47"/>
        <v>0.52443878122077114</v>
      </c>
      <c r="I195">
        <v>5.7930000000000001</v>
      </c>
      <c r="J195" s="4">
        <v>4.8275000000000002E-3</v>
      </c>
      <c r="K195" s="4">
        <f t="shared" si="40"/>
        <v>0.52443878122077114</v>
      </c>
      <c r="L195" s="4">
        <f t="shared" si="41"/>
        <v>0.47556121877922886</v>
      </c>
      <c r="M195" s="7">
        <f t="shared" si="35"/>
        <v>-2.270776926686079E-3</v>
      </c>
      <c r="N195" s="2">
        <f t="shared" si="42"/>
        <v>304807.15985685092</v>
      </c>
      <c r="O195" s="2">
        <f t="shared" si="43"/>
        <v>267887.2780583158</v>
      </c>
      <c r="P195" s="5">
        <f t="shared" si="36"/>
        <v>0.52443878122077114</v>
      </c>
      <c r="Q195" s="5">
        <f t="shared" si="44"/>
        <v>0.47556121877922886</v>
      </c>
      <c r="R195" s="8">
        <f t="shared" si="37"/>
        <v>-2.270776926686079E-3</v>
      </c>
      <c r="S195" s="2">
        <f t="shared" si="48"/>
        <v>302701.21364857047</v>
      </c>
      <c r="U195" s="5">
        <f t="shared" si="38"/>
        <v>0.99772922307331391</v>
      </c>
      <c r="V195" s="8">
        <f t="shared" si="45"/>
        <v>0.99772922307331391</v>
      </c>
      <c r="X195" s="32">
        <f>MIN(O195,O195:$O$380)/O195-1</f>
        <v>-0.41329291725446327</v>
      </c>
      <c r="Y195" s="4">
        <f>MIN(N195,N195:$N$380)/N195-1</f>
        <v>-0.2457488693995955</v>
      </c>
      <c r="Z195" s="32">
        <f>MIN(S195,$S195:S$380)/S195-1</f>
        <v>-0.24574886939959562</v>
      </c>
    </row>
    <row r="196" spans="1:26" x14ac:dyDescent="0.45">
      <c r="A196" s="1" t="str">
        <f t="shared" si="39"/>
        <v>8-2007</v>
      </c>
      <c r="B196">
        <f t="shared" si="49"/>
        <v>188</v>
      </c>
      <c r="C196" s="1">
        <v>39325</v>
      </c>
      <c r="D196" s="2">
        <v>3260.48</v>
      </c>
      <c r="E196" s="4">
        <f t="shared" si="34"/>
        <v>1.730113357542451E-2</v>
      </c>
      <c r="F196" s="20">
        <v>21.579834710743786</v>
      </c>
      <c r="G196" s="17">
        <f t="shared" si="46"/>
        <v>4.6339557897639397E-2</v>
      </c>
      <c r="H196" s="8">
        <f t="shared" si="47"/>
        <v>0.52776927589470546</v>
      </c>
      <c r="I196">
        <v>5.8949999999999996</v>
      </c>
      <c r="J196" s="4">
        <v>4.9124999999999993E-3</v>
      </c>
      <c r="K196" s="4">
        <f t="shared" si="40"/>
        <v>0.52776927589470546</v>
      </c>
      <c r="L196" s="4">
        <f t="shared" si="41"/>
        <v>0.47223072410529454</v>
      </c>
      <c r="M196" s="7">
        <f t="shared" si="35"/>
        <v>1.1450840171426628E-2</v>
      </c>
      <c r="N196" s="2">
        <f t="shared" si="42"/>
        <v>304115.01079115929</v>
      </c>
      <c r="O196" s="2">
        <f t="shared" si="43"/>
        <v>265554.6505945595</v>
      </c>
      <c r="P196" s="5">
        <f t="shared" si="36"/>
        <v>0.52776927589470546</v>
      </c>
      <c r="Q196" s="5">
        <f t="shared" si="44"/>
        <v>0.47223072410529454</v>
      </c>
      <c r="R196" s="8">
        <f t="shared" si="37"/>
        <v>1.1450840171426628E-2</v>
      </c>
      <c r="S196" s="2">
        <f t="shared" si="48"/>
        <v>302013.84671693743</v>
      </c>
      <c r="U196" s="5">
        <f t="shared" si="38"/>
        <v>1.0114508401714266</v>
      </c>
      <c r="V196" s="8">
        <f t="shared" si="45"/>
        <v>1.0114508401714266</v>
      </c>
      <c r="X196" s="32">
        <f>MIN(O196,O196:$O$380)/O196-1</f>
        <v>-0.40813929237412905</v>
      </c>
      <c r="Y196" s="4">
        <f>MIN(N196,N196:$N$380)/N196-1</f>
        <v>-0.24403223524206485</v>
      </c>
      <c r="Z196" s="32">
        <f>MIN(S196,$S196:S$380)/S196-1</f>
        <v>-0.24403223524206485</v>
      </c>
    </row>
    <row r="197" spans="1:26" x14ac:dyDescent="0.45">
      <c r="A197" s="1" t="str">
        <f t="shared" si="39"/>
        <v>9-2007</v>
      </c>
      <c r="B197">
        <f t="shared" si="49"/>
        <v>189</v>
      </c>
      <c r="C197" s="1">
        <v>39353</v>
      </c>
      <c r="D197" s="2">
        <v>3316.89</v>
      </c>
      <c r="E197" s="4">
        <f t="shared" si="34"/>
        <v>4.1373093470087996E-2</v>
      </c>
      <c r="F197" s="20">
        <v>21.549834710743788</v>
      </c>
      <c r="G197" s="17">
        <f t="shared" si="46"/>
        <v>4.6404068217815356E-2</v>
      </c>
      <c r="H197" s="8">
        <f t="shared" si="47"/>
        <v>0.53071953911333236</v>
      </c>
      <c r="I197">
        <v>5.7720000000000002</v>
      </c>
      <c r="J197" s="4">
        <v>4.81E-3</v>
      </c>
      <c r="K197" s="4">
        <f t="shared" si="40"/>
        <v>0.53071953911333236</v>
      </c>
      <c r="L197" s="4">
        <f t="shared" si="41"/>
        <v>0.46928046088666764</v>
      </c>
      <c r="M197" s="7">
        <f t="shared" si="35"/>
        <v>2.4214748115002793E-2</v>
      </c>
      <c r="N197" s="2">
        <f t="shared" si="42"/>
        <v>307597.38317346055</v>
      </c>
      <c r="O197" s="2">
        <f t="shared" si="43"/>
        <v>270149.04707607115</v>
      </c>
      <c r="P197" s="5">
        <f t="shared" si="36"/>
        <v>0.53071953911333236</v>
      </c>
      <c r="Q197" s="5">
        <f t="shared" si="44"/>
        <v>0.46928046088666764</v>
      </c>
      <c r="R197" s="8">
        <f t="shared" si="37"/>
        <v>2.4214748115002793E-2</v>
      </c>
      <c r="S197" s="2">
        <f t="shared" si="48"/>
        <v>305472.15900525084</v>
      </c>
      <c r="U197" s="5">
        <f t="shared" si="38"/>
        <v>1.0242147481150028</v>
      </c>
      <c r="V197" s="8">
        <f t="shared" si="45"/>
        <v>1.0242147481150028</v>
      </c>
      <c r="X197" s="32">
        <f>MIN(O197,O197:$O$380)/O197-1</f>
        <v>-0.41820500529110105</v>
      </c>
      <c r="Y197" s="4">
        <f>MIN(N197,N197:$N$380)/N197-1</f>
        <v>-0.2525906996826367</v>
      </c>
      <c r="Z197" s="32">
        <f>MIN(S197,$S197:S$380)/S197-1</f>
        <v>-0.25259069968263681</v>
      </c>
    </row>
    <row r="198" spans="1:26" x14ac:dyDescent="0.45">
      <c r="A198" s="1" t="str">
        <f t="shared" si="39"/>
        <v>10-2007</v>
      </c>
      <c r="B198">
        <f t="shared" si="49"/>
        <v>190</v>
      </c>
      <c r="C198" s="1">
        <v>39386</v>
      </c>
      <c r="D198" s="2">
        <v>3454.12</v>
      </c>
      <c r="E198" s="4">
        <f t="shared" si="34"/>
        <v>-5.0157493080726812E-2</v>
      </c>
      <c r="F198" s="20">
        <v>21.510413223140485</v>
      </c>
      <c r="G198" s="17">
        <f t="shared" si="46"/>
        <v>4.6489111558499462E-2</v>
      </c>
      <c r="H198" s="8">
        <f t="shared" si="47"/>
        <v>0.53460884301579492</v>
      </c>
      <c r="I198">
        <v>5.7370000000000001</v>
      </c>
      <c r="J198" s="4">
        <v>4.780833333333334E-3</v>
      </c>
      <c r="K198" s="4">
        <f t="shared" si="40"/>
        <v>0.53460884301579492</v>
      </c>
      <c r="L198" s="4">
        <f t="shared" si="41"/>
        <v>0.46539115698420508</v>
      </c>
      <c r="M198" s="7">
        <f t="shared" si="35"/>
        <v>-2.4589681788111446E-2</v>
      </c>
      <c r="N198" s="2">
        <f t="shared" si="42"/>
        <v>315045.77632783988</v>
      </c>
      <c r="O198" s="2">
        <f t="shared" si="43"/>
        <v>281325.94885160465</v>
      </c>
      <c r="P198" s="5">
        <f t="shared" si="36"/>
        <v>0.53460884301579492</v>
      </c>
      <c r="Q198" s="5">
        <f t="shared" si="44"/>
        <v>0.46539115698420508</v>
      </c>
      <c r="R198" s="8">
        <f t="shared" si="37"/>
        <v>-2.4589681788111446E-2</v>
      </c>
      <c r="S198" s="2">
        <f t="shared" si="48"/>
        <v>312869.09039170906</v>
      </c>
      <c r="U198" s="5">
        <f t="shared" si="38"/>
        <v>0.97541031821188851</v>
      </c>
      <c r="V198" s="8">
        <f t="shared" si="45"/>
        <v>0.97541031821188851</v>
      </c>
      <c r="X198" s="32">
        <f>MIN(O198,O198:$O$380)/O198-1</f>
        <v>-0.44131935196229444</v>
      </c>
      <c r="Y198" s="4">
        <f>MIN(N198,N198:$N$380)/N198-1</f>
        <v>-0.2702611423112985</v>
      </c>
      <c r="Z198" s="32">
        <f>MIN(S198,$S198:S$380)/S198-1</f>
        <v>-0.27026114231129861</v>
      </c>
    </row>
    <row r="199" spans="1:26" x14ac:dyDescent="0.45">
      <c r="A199" s="1" t="str">
        <f t="shared" si="39"/>
        <v>11-2007</v>
      </c>
      <c r="B199">
        <f t="shared" si="49"/>
        <v>191</v>
      </c>
      <c r="C199" s="1">
        <v>39416</v>
      </c>
      <c r="D199" s="2">
        <v>3280.87</v>
      </c>
      <c r="E199" s="4">
        <f t="shared" si="34"/>
        <v>1.7678237784490847E-3</v>
      </c>
      <c r="F199" s="20">
        <v>21.476528925619821</v>
      </c>
      <c r="G199" s="17">
        <f t="shared" si="46"/>
        <v>4.6562459113543161E-2</v>
      </c>
      <c r="H199" s="8">
        <f t="shared" si="47"/>
        <v>0.53796326124269855</v>
      </c>
      <c r="I199">
        <v>5.6929999999999996</v>
      </c>
      <c r="J199" s="4">
        <v>4.7441666666666665E-3</v>
      </c>
      <c r="K199" s="4">
        <f t="shared" si="40"/>
        <v>0.53796326124269855</v>
      </c>
      <c r="L199" s="4">
        <f t="shared" si="41"/>
        <v>0.46203673875730145</v>
      </c>
      <c r="M199" s="7">
        <f t="shared" si="35"/>
        <v>3.1430035399446239E-3</v>
      </c>
      <c r="N199" s="2">
        <f t="shared" si="42"/>
        <v>307298.90093924972</v>
      </c>
      <c r="O199" s="2">
        <f t="shared" si="43"/>
        <v>267215.34451865137</v>
      </c>
      <c r="P199" s="5">
        <f t="shared" si="36"/>
        <v>0.53796326124269855</v>
      </c>
      <c r="Q199" s="5">
        <f t="shared" si="44"/>
        <v>0.46203673875730145</v>
      </c>
      <c r="R199" s="8">
        <f t="shared" si="37"/>
        <v>3.1430035399446239E-3</v>
      </c>
      <c r="S199" s="2">
        <f t="shared" si="48"/>
        <v>305175.73901764106</v>
      </c>
      <c r="U199" s="5">
        <f t="shared" si="38"/>
        <v>1.0031430035399447</v>
      </c>
      <c r="V199" s="8">
        <f t="shared" si="45"/>
        <v>1.0031430035399447</v>
      </c>
      <c r="X199" s="32">
        <f>MIN(O199,O199:$O$380)/O199-1</f>
        <v>-0.4118175971617285</v>
      </c>
      <c r="Y199" s="4">
        <f>MIN(N199,N199:$N$380)/N199-1</f>
        <v>-0.25186473419058064</v>
      </c>
      <c r="Z199" s="32">
        <f>MIN(S199,$S199:S$380)/S199-1</f>
        <v>-0.25186473419058075</v>
      </c>
    </row>
    <row r="200" spans="1:26" x14ac:dyDescent="0.45">
      <c r="A200" s="1" t="str">
        <f t="shared" si="39"/>
        <v>12-2007</v>
      </c>
      <c r="B200">
        <f t="shared" si="49"/>
        <v>192</v>
      </c>
      <c r="C200" s="1">
        <v>39447</v>
      </c>
      <c r="D200" s="2">
        <v>3286.67</v>
      </c>
      <c r="E200" s="4">
        <f t="shared" si="34"/>
        <v>-8.7191595140370115E-2</v>
      </c>
      <c r="F200" s="20">
        <v>21.44355371900825</v>
      </c>
      <c r="G200" s="17">
        <f t="shared" si="46"/>
        <v>4.6634061364258302E-2</v>
      </c>
      <c r="H200" s="8">
        <f t="shared" si="47"/>
        <v>0.54123786112190508</v>
      </c>
      <c r="I200">
        <v>5.51</v>
      </c>
      <c r="J200" s="4">
        <v>4.5916666666666666E-3</v>
      </c>
      <c r="K200" s="4">
        <f t="shared" si="40"/>
        <v>0.54123786112190508</v>
      </c>
      <c r="L200" s="4">
        <f t="shared" si="41"/>
        <v>0.45876213887809492</v>
      </c>
      <c r="M200" s="7">
        <f t="shared" si="35"/>
        <v>-4.508490964056576E-2</v>
      </c>
      <c r="N200" s="2">
        <f t="shared" si="42"/>
        <v>308264.74247272289</v>
      </c>
      <c r="O200" s="2">
        <f t="shared" si="43"/>
        <v>267687.7341586579</v>
      </c>
      <c r="P200" s="5">
        <f t="shared" si="36"/>
        <v>0.54123786112190508</v>
      </c>
      <c r="Q200" s="5">
        <f t="shared" si="44"/>
        <v>0.45876213887809492</v>
      </c>
      <c r="R200" s="8">
        <f t="shared" si="37"/>
        <v>-4.508490964056576E-2</v>
      </c>
      <c r="S200" s="2">
        <f t="shared" si="48"/>
        <v>306134.90744567872</v>
      </c>
      <c r="U200" s="5">
        <f t="shared" si="38"/>
        <v>0.95491509035943423</v>
      </c>
      <c r="V200" s="8">
        <f t="shared" si="45"/>
        <v>0.95491509035943423</v>
      </c>
      <c r="X200" s="32">
        <f>MIN(O200,O200:$O$380)/O200-1</f>
        <v>-0.41285556505520793</v>
      </c>
      <c r="Y200" s="4">
        <f>MIN(N200,N200:$N$380)/N200-1</f>
        <v>-0.25420875870203985</v>
      </c>
      <c r="Z200" s="32">
        <f>MIN(S200,$S200:S$380)/S200-1</f>
        <v>-0.25420875870203996</v>
      </c>
    </row>
    <row r="201" spans="1:26" x14ac:dyDescent="0.45">
      <c r="A201" s="1" t="str">
        <f t="shared" si="39"/>
        <v>1-2008</v>
      </c>
      <c r="B201">
        <f t="shared" si="49"/>
        <v>193</v>
      </c>
      <c r="C201" s="1">
        <v>39478</v>
      </c>
      <c r="D201" s="2">
        <v>3000.1</v>
      </c>
      <c r="E201" s="4">
        <f t="shared" ref="E201:E264" si="50">D202/D201-1</f>
        <v>4.3065231158960771E-3</v>
      </c>
      <c r="F201" s="20">
        <v>21.397685950413209</v>
      </c>
      <c r="G201" s="17">
        <f t="shared" si="46"/>
        <v>4.6734025460388115E-2</v>
      </c>
      <c r="H201" s="8">
        <f t="shared" si="47"/>
        <v>0.54580953888122541</v>
      </c>
      <c r="I201">
        <v>5.3280000000000003</v>
      </c>
      <c r="J201" s="4">
        <v>4.4400000000000004E-3</v>
      </c>
      <c r="K201" s="4">
        <f t="shared" si="40"/>
        <v>0.54580953888122541</v>
      </c>
      <c r="L201" s="4">
        <f t="shared" si="41"/>
        <v>0.45419046111877459</v>
      </c>
      <c r="M201" s="7">
        <f t="shared" ref="M201:M264" si="51">K201*E201+L201*J201</f>
        <v>4.3671470434359354E-3</v>
      </c>
      <c r="N201" s="2">
        <f t="shared" si="42"/>
        <v>294366.65441296791</v>
      </c>
      <c r="O201" s="2">
        <f t="shared" si="43"/>
        <v>244347.61361785317</v>
      </c>
      <c r="P201" s="5">
        <f t="shared" ref="P201:P264" si="52">IF(H201&lt;50%,50%,MIN(H201,150%))</f>
        <v>0.54580953888122541</v>
      </c>
      <c r="Q201" s="5">
        <f t="shared" si="44"/>
        <v>0.45419046111877459</v>
      </c>
      <c r="R201" s="8">
        <f t="shared" ref="R201:R264" si="53">P201*E201+Q201*J201</f>
        <v>4.3671470434359354E-3</v>
      </c>
      <c r="S201" s="2">
        <f t="shared" si="48"/>
        <v>292332.84280566731</v>
      </c>
      <c r="U201" s="5">
        <f t="shared" ref="U201:U264" si="54">M201+1</f>
        <v>1.0043671470434359</v>
      </c>
      <c r="V201" s="8">
        <f t="shared" si="45"/>
        <v>1.0043671470434359</v>
      </c>
      <c r="X201" s="32">
        <f>MIN(O201,O201:$O$380)/O201-1</f>
        <v>-0.35677144095196833</v>
      </c>
      <c r="Y201" s="4">
        <f>MIN(N201,N201:$N$380)/N201-1</f>
        <v>-0.21899732360786017</v>
      </c>
      <c r="Z201" s="32">
        <f>MIN(S201,$S201:S$380)/S201-1</f>
        <v>-0.21899732360786028</v>
      </c>
    </row>
    <row r="202" spans="1:26" x14ac:dyDescent="0.45">
      <c r="A202" s="1" t="str">
        <f t="shared" ref="A202:A265" si="55">MONTH(C202)&amp;"-"&amp;YEAR(C202)</f>
        <v>2-2008</v>
      </c>
      <c r="B202">
        <f t="shared" si="49"/>
        <v>194</v>
      </c>
      <c r="C202" s="1">
        <v>39507</v>
      </c>
      <c r="D202" s="2">
        <v>3013.02</v>
      </c>
      <c r="E202" s="4">
        <f t="shared" si="50"/>
        <v>-2.8532834166384524E-2</v>
      </c>
      <c r="F202" s="20">
        <v>21.340743801652877</v>
      </c>
      <c r="G202" s="17">
        <f t="shared" si="46"/>
        <v>4.6858722886807175E-2</v>
      </c>
      <c r="H202" s="8">
        <f t="shared" si="47"/>
        <v>0.5515123509215023</v>
      </c>
      <c r="I202">
        <v>5.2480000000000002</v>
      </c>
      <c r="J202" s="4">
        <v>4.3733333333333332E-3</v>
      </c>
      <c r="K202" s="4">
        <f t="shared" ref="K202:K265" si="56">IF(H202&gt;=100%,100%,H202)</f>
        <v>0.5515123509215023</v>
      </c>
      <c r="L202" s="4">
        <f t="shared" ref="L202:L265" si="57">1-K202</f>
        <v>0.4484876490784977</v>
      </c>
      <c r="M202" s="7">
        <f t="shared" si="51"/>
        <v>-1.3774824464252794E-2</v>
      </c>
      <c r="N202" s="2">
        <f t="shared" ref="N202:N265" si="58">N201*(1+M201)</f>
        <v>295652.19687747362</v>
      </c>
      <c r="O202" s="2">
        <f t="shared" ref="O202:O265" si="59">O201*(1+E201)</f>
        <v>245399.90226421249</v>
      </c>
      <c r="P202" s="5">
        <f t="shared" si="52"/>
        <v>0.5515123509215023</v>
      </c>
      <c r="Q202" s="5">
        <f t="shared" ref="Q202:Q265" si="60">1-P202</f>
        <v>0.4484876490784977</v>
      </c>
      <c r="R202" s="8">
        <f t="shared" si="53"/>
        <v>-1.3774824464252794E-2</v>
      </c>
      <c r="S202" s="2">
        <f t="shared" si="48"/>
        <v>293609.50331582531</v>
      </c>
      <c r="U202" s="5">
        <f t="shared" si="54"/>
        <v>0.98622517553574718</v>
      </c>
      <c r="V202" s="8">
        <f t="shared" ref="V202:V265" si="61">R202+1</f>
        <v>0.98622517553574718</v>
      </c>
      <c r="X202" s="32">
        <f>MIN(O202,O202:$O$380)/O202-1</f>
        <v>-0.35952964135651277</v>
      </c>
      <c r="Y202" s="4">
        <f>MIN(N202,N202:$N$380)/N202-1</f>
        <v>-0.22239324664174442</v>
      </c>
      <c r="Z202" s="32">
        <f>MIN(S202,$S202:S$380)/S202-1</f>
        <v>-0.22239324664174465</v>
      </c>
    </row>
    <row r="203" spans="1:26" x14ac:dyDescent="0.45">
      <c r="A203" s="1" t="str">
        <f t="shared" si="55"/>
        <v>3-2008</v>
      </c>
      <c r="B203">
        <f t="shared" si="49"/>
        <v>195</v>
      </c>
      <c r="C203" s="1">
        <v>39538</v>
      </c>
      <c r="D203" s="2">
        <v>2927.05</v>
      </c>
      <c r="E203" s="4">
        <f t="shared" si="50"/>
        <v>5.9066295416887238E-2</v>
      </c>
      <c r="F203" s="20">
        <v>21.253057851239653</v>
      </c>
      <c r="G203" s="17">
        <f t="shared" ref="G203:G266" si="62">1/F203</f>
        <v>4.7052052791625547E-2</v>
      </c>
      <c r="H203" s="8">
        <f t="shared" ref="H203:H266" si="63">1+(G203-$G$1)/($G$3-$G$2)</f>
        <v>0.56035394565689511</v>
      </c>
      <c r="I203">
        <v>5.1769999999999996</v>
      </c>
      <c r="J203" s="4">
        <v>4.3141666666666658E-3</v>
      </c>
      <c r="K203" s="4">
        <f t="shared" si="56"/>
        <v>0.56035394565689511</v>
      </c>
      <c r="L203" s="4">
        <f t="shared" si="57"/>
        <v>0.43964605434310489</v>
      </c>
      <c r="M203" s="7">
        <f t="shared" si="51"/>
        <v>3.499473804496709E-2</v>
      </c>
      <c r="N203" s="2">
        <f t="shared" si="58"/>
        <v>291579.63976301573</v>
      </c>
      <c r="O203" s="2">
        <f t="shared" si="59"/>
        <v>238397.94754846074</v>
      </c>
      <c r="P203" s="5">
        <f t="shared" si="52"/>
        <v>0.56035394565689511</v>
      </c>
      <c r="Q203" s="5">
        <f t="shared" si="60"/>
        <v>0.43964605434310489</v>
      </c>
      <c r="R203" s="8">
        <f t="shared" si="53"/>
        <v>3.499473804496709E-2</v>
      </c>
      <c r="S203" s="2">
        <f t="shared" si="48"/>
        <v>289565.08394661336</v>
      </c>
      <c r="U203" s="5">
        <f t="shared" si="54"/>
        <v>1.0349947380449671</v>
      </c>
      <c r="V203" s="8">
        <f t="shared" si="61"/>
        <v>1.0349947380449671</v>
      </c>
      <c r="X203" s="32">
        <f>MIN(O203,O203:$O$380)/O203-1</f>
        <v>-0.34071847081532602</v>
      </c>
      <c r="Y203" s="4">
        <f>MIN(N203,N203:$N$380)/N203-1</f>
        <v>-0.2115322416750961</v>
      </c>
      <c r="Z203" s="32">
        <f>MIN(S203,$S203:S$380)/S203-1</f>
        <v>-0.21153224167509621</v>
      </c>
    </row>
    <row r="204" spans="1:26" x14ac:dyDescent="0.45">
      <c r="A204" s="1" t="str">
        <f t="shared" si="55"/>
        <v>4-2008</v>
      </c>
      <c r="B204">
        <f t="shared" si="49"/>
        <v>196</v>
      </c>
      <c r="C204" s="1">
        <v>39568</v>
      </c>
      <c r="D204" s="2">
        <v>3099.94</v>
      </c>
      <c r="E204" s="4">
        <f t="shared" si="50"/>
        <v>-5.7033361936037474E-3</v>
      </c>
      <c r="F204" s="20">
        <v>21.168760330578497</v>
      </c>
      <c r="G204" s="17">
        <f t="shared" si="62"/>
        <v>4.7239421883174211E-2</v>
      </c>
      <c r="H204" s="8">
        <f t="shared" si="63"/>
        <v>0.56892293334128041</v>
      </c>
      <c r="I204">
        <v>5.0430000000000001</v>
      </c>
      <c r="J204" s="4">
        <v>4.2025000000000005E-3</v>
      </c>
      <c r="K204" s="4">
        <f t="shared" si="56"/>
        <v>0.56892293334128041</v>
      </c>
      <c r="L204" s="4">
        <f t="shared" si="57"/>
        <v>0.43107706665871959</v>
      </c>
      <c r="M204" s="7">
        <f t="shared" si="51"/>
        <v>-1.4331573844632677E-3</v>
      </c>
      <c r="N204" s="2">
        <f t="shared" si="58"/>
        <v>301783.39287576836</v>
      </c>
      <c r="O204" s="2">
        <f t="shared" si="59"/>
        <v>252479.23114513772</v>
      </c>
      <c r="P204" s="5">
        <f t="shared" si="52"/>
        <v>0.56892293334128041</v>
      </c>
      <c r="Q204" s="5">
        <f t="shared" si="60"/>
        <v>0.43107706665871959</v>
      </c>
      <c r="R204" s="8">
        <f t="shared" si="53"/>
        <v>-1.4331573844632677E-3</v>
      </c>
      <c r="S204" s="2">
        <f t="shared" ref="S204:S267" si="64">S203*(1+R203)</f>
        <v>299698.33820629399</v>
      </c>
      <c r="U204" s="5">
        <f t="shared" si="54"/>
        <v>0.99856684261553674</v>
      </c>
      <c r="V204" s="8">
        <f t="shared" si="61"/>
        <v>0.99856684261553674</v>
      </c>
      <c r="X204" s="32">
        <f>MIN(O204,O204:$O$380)/O204-1</f>
        <v>-0.37748795137970415</v>
      </c>
      <c r="Y204" s="4">
        <f>MIN(N204,N204:$N$380)/N204-1</f>
        <v>-0.23819152953930522</v>
      </c>
      <c r="Z204" s="32">
        <f>MIN(S204,$S204:S$380)/S204-1</f>
        <v>-0.23819152953930522</v>
      </c>
    </row>
    <row r="205" spans="1:26" x14ac:dyDescent="0.45">
      <c r="A205" s="1" t="str">
        <f t="shared" si="55"/>
        <v>5-2008</v>
      </c>
      <c r="B205">
        <f t="shared" si="49"/>
        <v>197</v>
      </c>
      <c r="C205" s="1">
        <v>39598</v>
      </c>
      <c r="D205" s="2">
        <v>3082.26</v>
      </c>
      <c r="E205" s="4">
        <f t="shared" si="50"/>
        <v>-7.3507750806226624E-2</v>
      </c>
      <c r="F205" s="20">
        <v>21.084958677685933</v>
      </c>
      <c r="G205" s="17">
        <f t="shared" si="62"/>
        <v>4.7427173810793054E-2</v>
      </c>
      <c r="H205" s="8">
        <f t="shared" si="63"/>
        <v>0.57750942934330429</v>
      </c>
      <c r="I205">
        <v>5.0979999999999999</v>
      </c>
      <c r="J205" s="4">
        <v>4.2483333333333331E-3</v>
      </c>
      <c r="K205" s="4">
        <f t="shared" si="56"/>
        <v>0.57750942934330429</v>
      </c>
      <c r="L205" s="4">
        <f t="shared" si="57"/>
        <v>0.42249057065669571</v>
      </c>
      <c r="M205" s="7">
        <f t="shared" si="51"/>
        <v>-4.0656538446073892E-2</v>
      </c>
      <c r="N205" s="2">
        <f t="shared" si="58"/>
        <v>301350.88977776008</v>
      </c>
      <c r="O205" s="2">
        <f t="shared" si="59"/>
        <v>251039.2572080144</v>
      </c>
      <c r="P205" s="5">
        <f t="shared" si="52"/>
        <v>0.57750942934330429</v>
      </c>
      <c r="Q205" s="5">
        <f t="shared" si="60"/>
        <v>0.42249057065669571</v>
      </c>
      <c r="R205" s="8">
        <f t="shared" si="53"/>
        <v>-4.0656538446073892E-2</v>
      </c>
      <c r="S205" s="2">
        <f t="shared" si="64"/>
        <v>299268.82331978227</v>
      </c>
      <c r="U205" s="5">
        <f t="shared" si="54"/>
        <v>0.95934346155392614</v>
      </c>
      <c r="V205" s="8">
        <f t="shared" si="61"/>
        <v>0.95934346155392614</v>
      </c>
      <c r="X205" s="32">
        <f>MIN(O205,O205:$O$380)/O205-1</f>
        <v>-0.37391719063284734</v>
      </c>
      <c r="Y205" s="4">
        <f>MIN(N205,N205:$N$380)/N205-1</f>
        <v>-0.2370981711496678</v>
      </c>
      <c r="Z205" s="32">
        <f>MIN(S205,$S205:S$380)/S205-1</f>
        <v>-0.2370981711496678</v>
      </c>
    </row>
    <row r="206" spans="1:26" x14ac:dyDescent="0.45">
      <c r="A206" s="1" t="str">
        <f t="shared" si="55"/>
        <v>6-2008</v>
      </c>
      <c r="B206">
        <f t="shared" si="49"/>
        <v>198</v>
      </c>
      <c r="C206" s="1">
        <v>39629</v>
      </c>
      <c r="D206" s="2">
        <v>2855.69</v>
      </c>
      <c r="E206" s="4">
        <f t="shared" si="50"/>
        <v>-3.7286960419373294E-2</v>
      </c>
      <c r="F206" s="20">
        <v>20.995041322314034</v>
      </c>
      <c r="G206" s="17">
        <f t="shared" si="62"/>
        <v>4.7630294441820223E-2</v>
      </c>
      <c r="H206" s="8">
        <f t="shared" si="63"/>
        <v>0.5867987852948664</v>
      </c>
      <c r="I206">
        <v>5.1680000000000001</v>
      </c>
      <c r="J206" s="4">
        <v>4.306666666666667E-3</v>
      </c>
      <c r="K206" s="4">
        <f t="shared" si="56"/>
        <v>0.5867987852948664</v>
      </c>
      <c r="L206" s="4">
        <f t="shared" si="57"/>
        <v>0.4132012147051336</v>
      </c>
      <c r="M206" s="7">
        <f t="shared" si="51"/>
        <v>-2.0100423183429236E-2</v>
      </c>
      <c r="N206" s="2">
        <f t="shared" si="58"/>
        <v>289099.00574175199</v>
      </c>
      <c r="O206" s="2">
        <f t="shared" si="59"/>
        <v>232585.92604658744</v>
      </c>
      <c r="P206" s="5">
        <f t="shared" si="52"/>
        <v>0.5867987852948664</v>
      </c>
      <c r="Q206" s="5">
        <f t="shared" si="60"/>
        <v>0.4132012147051336</v>
      </c>
      <c r="R206" s="8">
        <f t="shared" si="53"/>
        <v>-2.0100423183429236E-2</v>
      </c>
      <c r="S206" s="2">
        <f t="shared" si="64"/>
        <v>287101.58889877028</v>
      </c>
      <c r="U206" s="5">
        <f t="shared" si="54"/>
        <v>0.97989957681657081</v>
      </c>
      <c r="V206" s="8">
        <f t="shared" si="61"/>
        <v>0.97989957681657081</v>
      </c>
      <c r="X206" s="32">
        <f>MIN(O206,O206:$O$380)/O206-1</f>
        <v>-0.32424387801196897</v>
      </c>
      <c r="Y206" s="4">
        <f>MIN(N206,N206:$N$380)/N206-1</f>
        <v>-0.20476673952142388</v>
      </c>
      <c r="Z206" s="32">
        <f>MIN(S206,$S206:S$380)/S206-1</f>
        <v>-0.20476673952142399</v>
      </c>
    </row>
    <row r="207" spans="1:26" x14ac:dyDescent="0.45">
      <c r="A207" s="1" t="str">
        <f t="shared" si="55"/>
        <v>7-2008</v>
      </c>
      <c r="B207">
        <f t="shared" si="49"/>
        <v>199</v>
      </c>
      <c r="C207" s="1">
        <v>39660</v>
      </c>
      <c r="D207" s="2">
        <v>2749.21</v>
      </c>
      <c r="E207" s="4">
        <f t="shared" si="50"/>
        <v>4.3459757530345033E-2</v>
      </c>
      <c r="F207" s="20">
        <v>20.902727272727262</v>
      </c>
      <c r="G207" s="17">
        <f t="shared" si="62"/>
        <v>4.7840647153481519E-2</v>
      </c>
      <c r="H207" s="8">
        <f t="shared" si="63"/>
        <v>0.59641888741899152</v>
      </c>
      <c r="I207">
        <v>5.1619999999999999</v>
      </c>
      <c r="J207" s="4">
        <v>4.3016666666666663E-3</v>
      </c>
      <c r="K207" s="4">
        <f t="shared" si="56"/>
        <v>0.59641888741899152</v>
      </c>
      <c r="L207" s="4">
        <f t="shared" si="57"/>
        <v>0.40358111258100848</v>
      </c>
      <c r="M207" s="7">
        <f t="shared" si="51"/>
        <v>2.7656291653033495E-2</v>
      </c>
      <c r="N207" s="2">
        <f t="shared" si="58"/>
        <v>283287.99338443414</v>
      </c>
      <c r="O207" s="2">
        <f t="shared" si="59"/>
        <v>223913.50382798506</v>
      </c>
      <c r="P207" s="5">
        <f t="shared" si="52"/>
        <v>0.59641888741899152</v>
      </c>
      <c r="Q207" s="5">
        <f t="shared" si="60"/>
        <v>0.40358111258100848</v>
      </c>
      <c r="R207" s="8">
        <f t="shared" si="53"/>
        <v>2.7656291653033495E-2</v>
      </c>
      <c r="S207" s="2">
        <f t="shared" si="64"/>
        <v>281330.72546527005</v>
      </c>
      <c r="U207" s="5">
        <f t="shared" si="54"/>
        <v>1.0276562916530334</v>
      </c>
      <c r="V207" s="8">
        <f t="shared" si="61"/>
        <v>1.0276562916530334</v>
      </c>
      <c r="X207" s="32">
        <f>MIN(O207,O207:$O$380)/O207-1</f>
        <v>-0.29807108223817014</v>
      </c>
      <c r="Y207" s="4">
        <f>MIN(N207,N207:$N$380)/N207-1</f>
        <v>-0.18845432808321616</v>
      </c>
      <c r="Z207" s="32">
        <f>MIN(S207,$S207:S$380)/S207-1</f>
        <v>-0.18845432808321616</v>
      </c>
    </row>
    <row r="208" spans="1:26" x14ac:dyDescent="0.45">
      <c r="A208" s="1" t="str">
        <f t="shared" si="55"/>
        <v>8-2008</v>
      </c>
      <c r="B208">
        <f t="shared" si="49"/>
        <v>200</v>
      </c>
      <c r="C208" s="1">
        <v>39689</v>
      </c>
      <c r="D208" s="2">
        <v>2868.69</v>
      </c>
      <c r="E208" s="4">
        <f t="shared" si="50"/>
        <v>-0.13421457180803775</v>
      </c>
      <c r="F208" s="20">
        <v>20.814958677685937</v>
      </c>
      <c r="G208" s="17">
        <f t="shared" si="62"/>
        <v>4.8042372578525491E-2</v>
      </c>
      <c r="H208" s="8">
        <f t="shared" si="63"/>
        <v>0.60564443613965768</v>
      </c>
      <c r="I208">
        <v>5.1120000000000001</v>
      </c>
      <c r="J208" s="4">
        <v>4.2599999999999999E-3</v>
      </c>
      <c r="K208" s="4">
        <f t="shared" si="56"/>
        <v>0.60564443613965768</v>
      </c>
      <c r="L208" s="4">
        <f t="shared" si="57"/>
        <v>0.39435556386034232</v>
      </c>
      <c r="M208" s="7">
        <f t="shared" si="51"/>
        <v>-7.9606353962359558E-2</v>
      </c>
      <c r="N208" s="2">
        <f t="shared" si="58"/>
        <v>291122.68875127664</v>
      </c>
      <c r="O208" s="2">
        <f t="shared" si="59"/>
        <v>233644.73041211927</v>
      </c>
      <c r="P208" s="5">
        <f t="shared" si="52"/>
        <v>0.60564443613965768</v>
      </c>
      <c r="Q208" s="5">
        <f t="shared" si="60"/>
        <v>0.39435556386034232</v>
      </c>
      <c r="R208" s="8">
        <f t="shared" si="53"/>
        <v>-7.9606353962359558E-2</v>
      </c>
      <c r="S208" s="2">
        <f t="shared" si="64"/>
        <v>289111.29005969706</v>
      </c>
      <c r="U208" s="5">
        <f t="shared" si="54"/>
        <v>0.9203936460376404</v>
      </c>
      <c r="V208" s="8">
        <f t="shared" si="61"/>
        <v>0.9203936460376404</v>
      </c>
      <c r="X208" s="32">
        <f>MIN(O208,O208:$O$380)/O208-1</f>
        <v>-0.32730619202493116</v>
      </c>
      <c r="Y208" s="4">
        <f>MIN(N208,N208:$N$380)/N208-1</f>
        <v>-0.21029464957454347</v>
      </c>
      <c r="Z208" s="32">
        <f>MIN(S208,$S208:S$380)/S208-1</f>
        <v>-0.21029464957454358</v>
      </c>
    </row>
    <row r="209" spans="1:26" x14ac:dyDescent="0.45">
      <c r="A209" s="1" t="str">
        <f t="shared" si="55"/>
        <v>9-2008</v>
      </c>
      <c r="B209">
        <f t="shared" si="49"/>
        <v>201</v>
      </c>
      <c r="C209" s="1">
        <v>39721</v>
      </c>
      <c r="D209" s="2">
        <v>2483.67</v>
      </c>
      <c r="E209" s="4">
        <f t="shared" si="50"/>
        <v>-0.12078094110731297</v>
      </c>
      <c r="F209" s="20">
        <v>20.709999999999983</v>
      </c>
      <c r="G209" s="17">
        <f t="shared" si="62"/>
        <v>4.8285852245292166E-2</v>
      </c>
      <c r="H209" s="8">
        <f t="shared" si="63"/>
        <v>0.61677953984687706</v>
      </c>
      <c r="I209">
        <v>4.8570000000000002</v>
      </c>
      <c r="J209" s="4">
        <v>4.0474999999999999E-3</v>
      </c>
      <c r="K209" s="4">
        <f t="shared" si="56"/>
        <v>0.61677953984687706</v>
      </c>
      <c r="L209" s="4">
        <f t="shared" si="57"/>
        <v>0.38322046015312294</v>
      </c>
      <c r="M209" s="7">
        <f t="shared" si="51"/>
        <v>-7.2944128465971481E-2</v>
      </c>
      <c r="N209" s="2">
        <f t="shared" si="58"/>
        <v>267947.47294406866</v>
      </c>
      <c r="O209" s="2">
        <f t="shared" si="59"/>
        <v>202286.20296465227</v>
      </c>
      <c r="P209" s="5">
        <f t="shared" si="52"/>
        <v>0.61677953984687706</v>
      </c>
      <c r="Q209" s="5">
        <f t="shared" si="60"/>
        <v>0.38322046015312294</v>
      </c>
      <c r="R209" s="8">
        <f t="shared" si="53"/>
        <v>-7.2944128465971481E-2</v>
      </c>
      <c r="S209" s="2">
        <f t="shared" si="64"/>
        <v>266096.19436869037</v>
      </c>
      <c r="U209" s="5">
        <f t="shared" si="54"/>
        <v>0.92705587153402846</v>
      </c>
      <c r="V209" s="8">
        <f t="shared" si="61"/>
        <v>0.92705587153402846</v>
      </c>
      <c r="X209" s="32">
        <f>MIN(O209,O209:$O$380)/O209-1</f>
        <v>-0.22302479798040797</v>
      </c>
      <c r="Y209" s="4">
        <f>MIN(N209,N209:$N$380)/N209-1</f>
        <v>-0.14199174035458217</v>
      </c>
      <c r="Z209" s="32">
        <f>MIN(S209,$S209:S$380)/S209-1</f>
        <v>-0.14199174035458229</v>
      </c>
    </row>
    <row r="210" spans="1:26" x14ac:dyDescent="0.45">
      <c r="A210" s="1" t="str">
        <f t="shared" si="55"/>
        <v>10-2008</v>
      </c>
      <c r="B210">
        <f t="shared" si="49"/>
        <v>202</v>
      </c>
      <c r="C210" s="1">
        <v>39752</v>
      </c>
      <c r="D210" s="2">
        <v>2183.69</v>
      </c>
      <c r="E210" s="4">
        <f t="shared" si="50"/>
        <v>-2.2759640791504387E-2</v>
      </c>
      <c r="F210" s="20">
        <v>20.61966942148759</v>
      </c>
      <c r="G210" s="17">
        <f t="shared" si="62"/>
        <v>4.8497382744551093E-2</v>
      </c>
      <c r="H210" s="8">
        <f t="shared" si="63"/>
        <v>0.62645350596391314</v>
      </c>
      <c r="I210">
        <v>3.9420000000000002</v>
      </c>
      <c r="J210" s="4">
        <v>3.2850000000000002E-3</v>
      </c>
      <c r="K210" s="4">
        <f t="shared" si="56"/>
        <v>0.62645350596391314</v>
      </c>
      <c r="L210" s="4">
        <f t="shared" si="57"/>
        <v>0.37354649403608686</v>
      </c>
      <c r="M210" s="7">
        <f t="shared" si="51"/>
        <v>-1.303075653540867E-2</v>
      </c>
      <c r="N210" s="2">
        <f t="shared" si="58"/>
        <v>248402.27805550408</v>
      </c>
      <c r="O210" s="2">
        <f t="shared" si="59"/>
        <v>177853.88499755666</v>
      </c>
      <c r="P210" s="5">
        <f t="shared" si="52"/>
        <v>0.62645350596391314</v>
      </c>
      <c r="Q210" s="5">
        <f t="shared" si="60"/>
        <v>0.37354649403608686</v>
      </c>
      <c r="R210" s="8">
        <f t="shared" si="53"/>
        <v>-1.303075653540867E-2</v>
      </c>
      <c r="S210" s="2">
        <f t="shared" si="64"/>
        <v>246686.03938235447</v>
      </c>
      <c r="U210" s="5">
        <f t="shared" si="54"/>
        <v>0.98696924346459136</v>
      </c>
      <c r="V210" s="8">
        <f t="shared" si="61"/>
        <v>0.98696924346459136</v>
      </c>
      <c r="X210" s="32">
        <f>MIN(O210,O210:$O$380)/O210-1</f>
        <v>-0.11628940005220523</v>
      </c>
      <c r="Y210" s="4">
        <f>MIN(N210,N210:$N$380)/N210-1</f>
        <v>-7.4480529177120003E-2</v>
      </c>
      <c r="Z210" s="32">
        <f>MIN(S210,$S210:S$380)/S210-1</f>
        <v>-7.4480529177120003E-2</v>
      </c>
    </row>
    <row r="211" spans="1:26" x14ac:dyDescent="0.45">
      <c r="A211" s="1" t="str">
        <f t="shared" si="55"/>
        <v>11-2008</v>
      </c>
      <c r="B211">
        <f t="shared" si="49"/>
        <v>203</v>
      </c>
      <c r="C211" s="1">
        <v>39780</v>
      </c>
      <c r="D211" s="2">
        <v>2133.9899999999998</v>
      </c>
      <c r="E211" s="4">
        <f t="shared" si="50"/>
        <v>3.5286013523962323E-2</v>
      </c>
      <c r="F211" s="20">
        <v>20.512314049586763</v>
      </c>
      <c r="G211" s="17">
        <f t="shared" si="62"/>
        <v>4.8751203671247703E-2</v>
      </c>
      <c r="H211" s="8">
        <f t="shared" si="63"/>
        <v>0.63806154855474573</v>
      </c>
      <c r="I211">
        <v>2.1320000000000001</v>
      </c>
      <c r="J211" s="4">
        <v>1.7766666666666666E-3</v>
      </c>
      <c r="K211" s="4">
        <f t="shared" si="56"/>
        <v>0.63806154855474573</v>
      </c>
      <c r="L211" s="4">
        <f t="shared" si="57"/>
        <v>0.36193845144525427</v>
      </c>
      <c r="M211" s="7">
        <f t="shared" si="51"/>
        <v>2.3157692413490836E-2</v>
      </c>
      <c r="N211" s="2">
        <f t="shared" si="58"/>
        <v>245165.40844732194</v>
      </c>
      <c r="O211" s="2">
        <f t="shared" si="59"/>
        <v>173805.99446163874</v>
      </c>
      <c r="P211" s="5">
        <f t="shared" si="52"/>
        <v>0.63806154855474573</v>
      </c>
      <c r="Q211" s="5">
        <f t="shared" si="60"/>
        <v>0.36193845144525427</v>
      </c>
      <c r="R211" s="8">
        <f t="shared" si="53"/>
        <v>2.3157692413490836E-2</v>
      </c>
      <c r="S211" s="2">
        <f t="shared" si="64"/>
        <v>243471.53366247879</v>
      </c>
      <c r="U211" s="5">
        <f t="shared" si="54"/>
        <v>1.0231576924134909</v>
      </c>
      <c r="V211" s="8">
        <f t="shared" si="61"/>
        <v>1.0231576924134909</v>
      </c>
      <c r="X211" s="32">
        <f>MIN(O211,O211:$O$380)/O211-1</f>
        <v>-9.570803986897769E-2</v>
      </c>
      <c r="Y211" s="4">
        <f>MIN(N211,N211:$N$380)/N211-1</f>
        <v>-6.2261081638169569E-2</v>
      </c>
      <c r="Z211" s="32">
        <f>MIN(S211,$S211:S$380)/S211-1</f>
        <v>-6.2261081638169569E-2</v>
      </c>
    </row>
    <row r="212" spans="1:26" x14ac:dyDescent="0.45">
      <c r="A212" s="1" t="str">
        <f t="shared" si="55"/>
        <v>12-2008</v>
      </c>
      <c r="B212">
        <f t="shared" si="49"/>
        <v>204</v>
      </c>
      <c r="C212" s="1">
        <v>39813</v>
      </c>
      <c r="D212" s="2">
        <v>2209.29</v>
      </c>
      <c r="E212" s="4">
        <f t="shared" si="50"/>
        <v>-5.9009908160540192E-2</v>
      </c>
      <c r="F212" s="20">
        <v>20.39454545454544</v>
      </c>
      <c r="G212" s="17">
        <f t="shared" si="62"/>
        <v>4.9032718195596008E-2</v>
      </c>
      <c r="H212" s="8">
        <f t="shared" si="63"/>
        <v>0.65093610791871459</v>
      </c>
      <c r="I212">
        <v>1.593</v>
      </c>
      <c r="J212" s="4">
        <v>1.3275000000000001E-3</v>
      </c>
      <c r="K212" s="4">
        <f t="shared" si="56"/>
        <v>0.65093610791871459</v>
      </c>
      <c r="L212" s="4">
        <f t="shared" si="57"/>
        <v>0.34906389208128541</v>
      </c>
      <c r="M212" s="7">
        <f t="shared" si="51"/>
        <v>-3.7948297629924924E-2</v>
      </c>
      <c r="N212" s="2">
        <f t="shared" si="58"/>
        <v>250842.87356657287</v>
      </c>
      <c r="O212" s="2">
        <f t="shared" si="59"/>
        <v>179938.91513275783</v>
      </c>
      <c r="P212" s="5">
        <f t="shared" si="52"/>
        <v>0.65093610791871459</v>
      </c>
      <c r="Q212" s="5">
        <f t="shared" si="60"/>
        <v>0.34906389208128541</v>
      </c>
      <c r="R212" s="8">
        <f t="shared" si="53"/>
        <v>-3.7948297629924924E-2</v>
      </c>
      <c r="S212" s="2">
        <f t="shared" si="64"/>
        <v>249109.77255047535</v>
      </c>
      <c r="U212" s="5">
        <f t="shared" si="54"/>
        <v>0.96205170237007509</v>
      </c>
      <c r="V212" s="8">
        <f t="shared" si="61"/>
        <v>0.96205170237007509</v>
      </c>
      <c r="X212" s="32">
        <f>MIN(O212,O212:$O$380)/O212-1</f>
        <v>-0.12652933747946171</v>
      </c>
      <c r="Y212" s="4">
        <f>MIN(N212,N212:$N$380)/N212-1</f>
        <v>-8.3485443822612582E-2</v>
      </c>
      <c r="Z212" s="32">
        <f>MIN(S212,$S212:S$380)/S212-1</f>
        <v>-8.3485443822612582E-2</v>
      </c>
    </row>
    <row r="213" spans="1:26" x14ac:dyDescent="0.45">
      <c r="A213" s="1" t="str">
        <f t="shared" si="55"/>
        <v>1-2009</v>
      </c>
      <c r="B213">
        <f t="shared" si="49"/>
        <v>205</v>
      </c>
      <c r="C213" s="1">
        <v>39843</v>
      </c>
      <c r="D213" s="2">
        <v>2078.92</v>
      </c>
      <c r="E213" s="4">
        <f t="shared" si="50"/>
        <v>-7.175360283223986E-2</v>
      </c>
      <c r="F213" s="20">
        <v>20.274958677685937</v>
      </c>
      <c r="G213" s="17">
        <f t="shared" si="62"/>
        <v>4.9321925430140211E-2</v>
      </c>
      <c r="H213" s="8">
        <f t="shared" si="63"/>
        <v>0.66416247951800655</v>
      </c>
      <c r="I213">
        <v>1.153</v>
      </c>
      <c r="J213" s="4">
        <v>9.608333333333334E-4</v>
      </c>
      <c r="K213" s="4">
        <f t="shared" si="56"/>
        <v>0.66416247951800655</v>
      </c>
      <c r="L213" s="4">
        <f t="shared" si="57"/>
        <v>0.33583752048199345</v>
      </c>
      <c r="M213" s="7">
        <f t="shared" si="51"/>
        <v>-4.7333366887147565E-2</v>
      </c>
      <c r="N213" s="2">
        <f t="shared" si="58"/>
        <v>241323.81354212295</v>
      </c>
      <c r="O213" s="2">
        <f t="shared" si="59"/>
        <v>169320.73627626654</v>
      </c>
      <c r="P213" s="5">
        <f t="shared" si="52"/>
        <v>0.66416247951800655</v>
      </c>
      <c r="Q213" s="5">
        <f t="shared" si="60"/>
        <v>0.33583752048199345</v>
      </c>
      <c r="R213" s="8">
        <f t="shared" si="53"/>
        <v>-4.7333366887147565E-2</v>
      </c>
      <c r="S213" s="2">
        <f t="shared" si="64"/>
        <v>239656.48075920701</v>
      </c>
      <c r="U213" s="5">
        <f t="shared" si="54"/>
        <v>0.95266663311285238</v>
      </c>
      <c r="V213" s="8">
        <f t="shared" si="61"/>
        <v>0.95266663311285238</v>
      </c>
      <c r="X213" s="32">
        <f>MIN(O213,O213:$O$380)/O213-1</f>
        <v>-7.1753602832239749E-2</v>
      </c>
      <c r="Y213" s="4">
        <f>MIN(N213,N213:$N$380)/N213-1</f>
        <v>-4.7333366887147621E-2</v>
      </c>
      <c r="Z213" s="32">
        <f>MIN(S213,$S213:S$380)/S213-1</f>
        <v>-4.7333366887147621E-2</v>
      </c>
    </row>
    <row r="214" spans="1:26" x14ac:dyDescent="0.45">
      <c r="A214" s="1" t="str">
        <f t="shared" si="55"/>
        <v>2-2009</v>
      </c>
      <c r="B214">
        <f t="shared" si="49"/>
        <v>206</v>
      </c>
      <c r="C214" s="1">
        <v>39871</v>
      </c>
      <c r="D214" s="2">
        <v>1929.75</v>
      </c>
      <c r="E214" s="4">
        <f t="shared" si="50"/>
        <v>2.8200544111931736E-2</v>
      </c>
      <c r="F214" s="20">
        <v>20.143801652892552</v>
      </c>
      <c r="G214" s="17">
        <f t="shared" si="62"/>
        <v>4.9643062279478158E-2</v>
      </c>
      <c r="H214" s="8">
        <f t="shared" si="63"/>
        <v>0.67884909449934905</v>
      </c>
      <c r="I214">
        <v>0.76500000000000001</v>
      </c>
      <c r="J214" s="4">
        <v>6.3750000000000005E-4</v>
      </c>
      <c r="K214" s="4">
        <f t="shared" si="56"/>
        <v>0.67884909449934905</v>
      </c>
      <c r="L214" s="4">
        <f t="shared" si="57"/>
        <v>0.32115090550065095</v>
      </c>
      <c r="M214" s="7">
        <f t="shared" si="51"/>
        <v>1.9348647537030472E-2</v>
      </c>
      <c r="N214" s="2">
        <f t="shared" si="58"/>
        <v>229901.14493712803</v>
      </c>
      <c r="O214" s="2">
        <f t="shared" si="59"/>
        <v>157171.3634142369</v>
      </c>
      <c r="P214" s="5">
        <f t="shared" si="52"/>
        <v>0.67884909449934905</v>
      </c>
      <c r="Q214" s="5">
        <f t="shared" si="60"/>
        <v>0.32115090550065095</v>
      </c>
      <c r="R214" s="8">
        <f t="shared" si="53"/>
        <v>1.9348647537030472E-2</v>
      </c>
      <c r="S214" s="2">
        <f t="shared" si="64"/>
        <v>228312.73262854884</v>
      </c>
      <c r="U214" s="5">
        <f t="shared" si="54"/>
        <v>1.0193486475370306</v>
      </c>
      <c r="V214" s="8">
        <f t="shared" si="61"/>
        <v>1.0193486475370306</v>
      </c>
      <c r="X214" s="32">
        <f>MIN(O214,O214:$O$380)/O214-1</f>
        <v>0</v>
      </c>
      <c r="Y214" s="4">
        <f>MIN(N214,N214:$N$380)/N214-1</f>
        <v>0</v>
      </c>
      <c r="Z214" s="32">
        <f>MIN(S214,$S214:S$380)/S214-1</f>
        <v>0</v>
      </c>
    </row>
    <row r="215" spans="1:26" x14ac:dyDescent="0.45">
      <c r="A215" s="1" t="str">
        <f t="shared" si="55"/>
        <v>3-2009</v>
      </c>
      <c r="B215">
        <f t="shared" si="49"/>
        <v>207</v>
      </c>
      <c r="C215" s="1">
        <v>39903</v>
      </c>
      <c r="D215" s="2">
        <v>1984.17</v>
      </c>
      <c r="E215" s="4">
        <f t="shared" si="50"/>
        <v>9.5198496096604579E-2</v>
      </c>
      <c r="F215" s="20">
        <v>20.00363636363635</v>
      </c>
      <c r="G215" s="17">
        <f t="shared" si="62"/>
        <v>4.9990910743501218E-2</v>
      </c>
      <c r="H215" s="8">
        <f t="shared" si="63"/>
        <v>0.69475731703279608</v>
      </c>
      <c r="I215">
        <v>0.67800000000000005</v>
      </c>
      <c r="J215" s="4">
        <v>5.6499999999999996E-4</v>
      </c>
      <c r="K215" s="4">
        <f t="shared" si="56"/>
        <v>0.69475731703279608</v>
      </c>
      <c r="L215" s="4">
        <f t="shared" si="57"/>
        <v>0.30524268296720392</v>
      </c>
      <c r="M215" s="7">
        <f t="shared" si="51"/>
        <v>6.6312313849510585E-2</v>
      </c>
      <c r="N215" s="2">
        <f t="shared" si="58"/>
        <v>234349.4211588763</v>
      </c>
      <c r="O215" s="2">
        <f t="shared" si="59"/>
        <v>161603.68138133254</v>
      </c>
      <c r="P215" s="5">
        <f t="shared" si="52"/>
        <v>0.69475731703279608</v>
      </c>
      <c r="Q215" s="5">
        <f t="shared" si="60"/>
        <v>0.30524268296720392</v>
      </c>
      <c r="R215" s="8">
        <f t="shared" si="53"/>
        <v>6.6312313849510585E-2</v>
      </c>
      <c r="S215" s="2">
        <f t="shared" si="64"/>
        <v>232730.27522039492</v>
      </c>
      <c r="U215" s="5">
        <f t="shared" si="54"/>
        <v>1.0663123138495105</v>
      </c>
      <c r="V215" s="8">
        <f t="shared" si="61"/>
        <v>1.0663123138495105</v>
      </c>
      <c r="X215" s="32">
        <f>MIN(O215,O215:$O$380)/O215-1</f>
        <v>0</v>
      </c>
      <c r="Y215" s="4">
        <f>MIN(N215,N215:$N$380)/N215-1</f>
        <v>0</v>
      </c>
      <c r="Z215" s="32">
        <f>MIN(S215,$S215:S$380)/S215-1</f>
        <v>0</v>
      </c>
    </row>
    <row r="216" spans="1:26" x14ac:dyDescent="0.45">
      <c r="A216" s="1" t="str">
        <f t="shared" si="55"/>
        <v>4-2009</v>
      </c>
      <c r="B216">
        <f t="shared" si="49"/>
        <v>208</v>
      </c>
      <c r="C216" s="1">
        <v>39933</v>
      </c>
      <c r="D216" s="2">
        <v>2173.06</v>
      </c>
      <c r="E216" s="4">
        <f t="shared" si="50"/>
        <v>3.6621170147165705E-2</v>
      </c>
      <c r="F216" s="20">
        <v>19.866859504132218</v>
      </c>
      <c r="G216" s="17">
        <f t="shared" si="62"/>
        <v>5.0335081888106391E-2</v>
      </c>
      <c r="H216" s="8">
        <f t="shared" si="63"/>
        <v>0.71049736399073582</v>
      </c>
      <c r="I216">
        <v>0.55000000000000004</v>
      </c>
      <c r="J216" s="4">
        <v>4.5833333333333338E-4</v>
      </c>
      <c r="K216" s="4">
        <f t="shared" si="56"/>
        <v>0.71049736399073582</v>
      </c>
      <c r="L216" s="4">
        <f t="shared" si="57"/>
        <v>0.28950263600926418</v>
      </c>
      <c r="M216" s="7">
        <f t="shared" si="51"/>
        <v>2.6151933563988372E-2</v>
      </c>
      <c r="N216" s="2">
        <f t="shared" si="58"/>
        <v>249889.67352521484</v>
      </c>
      <c r="O216" s="2">
        <f t="shared" si="59"/>
        <v>176988.10881251027</v>
      </c>
      <c r="P216" s="5">
        <f t="shared" si="52"/>
        <v>0.71049736399073582</v>
      </c>
      <c r="Q216" s="5">
        <f t="shared" si="60"/>
        <v>0.28950263600926418</v>
      </c>
      <c r="R216" s="8">
        <f t="shared" si="53"/>
        <v>2.6151933563988372E-2</v>
      </c>
      <c r="S216" s="2">
        <f t="shared" si="64"/>
        <v>248163.1582730927</v>
      </c>
      <c r="U216" s="5">
        <f t="shared" si="54"/>
        <v>1.0261519335639884</v>
      </c>
      <c r="V216" s="8">
        <f t="shared" si="61"/>
        <v>1.0261519335639884</v>
      </c>
      <c r="X216" s="32">
        <f>MIN(O216,O216:$O$380)/O216-1</f>
        <v>-4.5097696336027226E-4</v>
      </c>
      <c r="Y216" s="4">
        <f>MIN(N216,N216:$N$380)/N216-1</f>
        <v>-3.5091585511659584E-4</v>
      </c>
      <c r="Z216" s="32">
        <f>MIN(S216,$S216:S$380)/S216-1</f>
        <v>-3.5091585511659584E-4</v>
      </c>
    </row>
    <row r="217" spans="1:26" x14ac:dyDescent="0.45">
      <c r="A217" s="1" t="str">
        <f t="shared" si="55"/>
        <v>5-2009</v>
      </c>
      <c r="B217">
        <f t="shared" si="49"/>
        <v>209</v>
      </c>
      <c r="C217" s="1">
        <v>39962</v>
      </c>
      <c r="D217" s="2">
        <v>2252.64</v>
      </c>
      <c r="E217" s="4">
        <f t="shared" si="50"/>
        <v>-3.5762483130904132E-2</v>
      </c>
      <c r="F217" s="20">
        <v>19.736446280991725</v>
      </c>
      <c r="G217" s="17">
        <f t="shared" si="62"/>
        <v>5.0667682811930799E-2</v>
      </c>
      <c r="H217" s="8">
        <f t="shared" si="63"/>
        <v>0.72570826775565211</v>
      </c>
      <c r="I217">
        <v>0.55000000000000004</v>
      </c>
      <c r="J217" s="4">
        <v>4.5833333333333338E-4</v>
      </c>
      <c r="K217" s="4">
        <f t="shared" si="56"/>
        <v>0.72570826775565211</v>
      </c>
      <c r="L217" s="4">
        <f t="shared" si="57"/>
        <v>0.27429173224434789</v>
      </c>
      <c r="M217" s="7">
        <f t="shared" si="51"/>
        <v>-2.5827412639623841E-2</v>
      </c>
      <c r="N217" s="2">
        <f t="shared" si="58"/>
        <v>256424.771665573</v>
      </c>
      <c r="O217" s="2">
        <f t="shared" si="59"/>
        <v>183469.6204593583</v>
      </c>
      <c r="P217" s="5">
        <f t="shared" si="52"/>
        <v>0.72570826775565211</v>
      </c>
      <c r="Q217" s="5">
        <f t="shared" si="60"/>
        <v>0.27429173224434789</v>
      </c>
      <c r="R217" s="8">
        <f t="shared" si="53"/>
        <v>-2.5827412639623841E-2</v>
      </c>
      <c r="S217" s="2">
        <f t="shared" si="64"/>
        <v>254653.10470128016</v>
      </c>
      <c r="U217" s="5">
        <f t="shared" si="54"/>
        <v>0.97417258736037615</v>
      </c>
      <c r="V217" s="8">
        <f t="shared" si="61"/>
        <v>0.97417258736037615</v>
      </c>
      <c r="X217" s="32">
        <f>MIN(O217,O217:$O$380)/O217-1</f>
        <v>-3.5762483130904132E-2</v>
      </c>
      <c r="Y217" s="4">
        <f>MIN(N217,N217:$N$380)/N217-1</f>
        <v>-2.5827412639623848E-2</v>
      </c>
      <c r="Z217" s="32">
        <f>MIN(S217,$S217:S$380)/S217-1</f>
        <v>-2.5827412639623848E-2</v>
      </c>
    </row>
    <row r="218" spans="1:26" x14ac:dyDescent="0.45">
      <c r="A218" s="1" t="str">
        <f t="shared" si="55"/>
        <v>6-2009</v>
      </c>
      <c r="B218">
        <f t="shared" si="49"/>
        <v>210</v>
      </c>
      <c r="C218" s="1">
        <v>39994</v>
      </c>
      <c r="D218" s="2">
        <v>2172.08</v>
      </c>
      <c r="E218" s="4">
        <f t="shared" si="50"/>
        <v>8.3509815476409566E-2</v>
      </c>
      <c r="F218" s="20">
        <v>19.604876033057845</v>
      </c>
      <c r="G218" s="17">
        <f t="shared" si="62"/>
        <v>5.1007718606013865E-2</v>
      </c>
      <c r="H218" s="8">
        <f t="shared" si="63"/>
        <v>0.74125919191109724</v>
      </c>
      <c r="I218">
        <v>0.53800000000000003</v>
      </c>
      <c r="J218" s="4">
        <v>4.4833333333333335E-4</v>
      </c>
      <c r="K218" s="4">
        <f t="shared" si="56"/>
        <v>0.74125919191109724</v>
      </c>
      <c r="L218" s="4">
        <f t="shared" si="57"/>
        <v>0.25874080808890276</v>
      </c>
      <c r="M218" s="7">
        <f t="shared" si="51"/>
        <v>6.2018420465648059E-2</v>
      </c>
      <c r="N218" s="2">
        <f t="shared" si="58"/>
        <v>249801.98327674493</v>
      </c>
      <c r="O218" s="2">
        <f t="shared" si="59"/>
        <v>176908.29125264712</v>
      </c>
      <c r="P218" s="5">
        <f t="shared" si="52"/>
        <v>0.74125919191109724</v>
      </c>
      <c r="Q218" s="5">
        <f t="shared" si="60"/>
        <v>0.25874080808890276</v>
      </c>
      <c r="R218" s="8">
        <f t="shared" si="53"/>
        <v>6.2018420465648059E-2</v>
      </c>
      <c r="S218" s="2">
        <f t="shared" si="64"/>
        <v>248076.07388619886</v>
      </c>
      <c r="U218" s="5">
        <f t="shared" si="54"/>
        <v>1.062018420465648</v>
      </c>
      <c r="V218" s="8">
        <f t="shared" si="61"/>
        <v>1.062018420465648</v>
      </c>
      <c r="X218" s="32">
        <f>MIN(O218,O218:$O$380)/O218-1</f>
        <v>0</v>
      </c>
      <c r="Y218" s="4">
        <f>MIN(N218,N218:$N$380)/N218-1</f>
        <v>0</v>
      </c>
      <c r="Z218" s="32">
        <f>MIN(S218,$S218:S$380)/S218-1</f>
        <v>0</v>
      </c>
    </row>
    <row r="219" spans="1:26" x14ac:dyDescent="0.45">
      <c r="A219" s="1" t="str">
        <f t="shared" si="55"/>
        <v>7-2009</v>
      </c>
      <c r="B219">
        <f t="shared" si="49"/>
        <v>211</v>
      </c>
      <c r="C219" s="1">
        <v>40025</v>
      </c>
      <c r="D219" s="2">
        <v>2353.4699999999998</v>
      </c>
      <c r="E219" s="4">
        <f t="shared" si="50"/>
        <v>7.1039783808588997E-2</v>
      </c>
      <c r="F219" s="20">
        <v>19.477851239669413</v>
      </c>
      <c r="G219" s="17">
        <f t="shared" si="62"/>
        <v>5.134036540762555E-2</v>
      </c>
      <c r="H219" s="8">
        <f t="shared" si="63"/>
        <v>0.75647219381392361</v>
      </c>
      <c r="I219">
        <v>0.44800000000000001</v>
      </c>
      <c r="J219" s="4">
        <v>3.7333333333333337E-4</v>
      </c>
      <c r="K219" s="4">
        <f t="shared" si="56"/>
        <v>0.75647219381392361</v>
      </c>
      <c r="L219" s="4">
        <f t="shared" si="57"/>
        <v>0.24352780618607639</v>
      </c>
      <c r="M219" s="7">
        <f t="shared" si="51"/>
        <v>5.3830538153392969E-2</v>
      </c>
      <c r="N219" s="2">
        <f t="shared" si="58"/>
        <v>265294.30770875484</v>
      </c>
      <c r="O219" s="2">
        <f t="shared" si="59"/>
        <v>191681.87001140261</v>
      </c>
      <c r="P219" s="5">
        <f t="shared" si="52"/>
        <v>0.75647219381392361</v>
      </c>
      <c r="Q219" s="5">
        <f t="shared" si="60"/>
        <v>0.24352780618607639</v>
      </c>
      <c r="R219" s="8">
        <f t="shared" si="53"/>
        <v>5.3830538153392969E-2</v>
      </c>
      <c r="S219" s="2">
        <f t="shared" si="64"/>
        <v>263461.36014394031</v>
      </c>
      <c r="U219" s="5">
        <f t="shared" si="54"/>
        <v>1.053830538153393</v>
      </c>
      <c r="V219" s="8">
        <f t="shared" si="61"/>
        <v>1.053830538153393</v>
      </c>
      <c r="X219" s="32">
        <f>MIN(O219,O219:$O$380)/O219-1</f>
        <v>0</v>
      </c>
      <c r="Y219" s="4">
        <f>MIN(N219,N219:$N$380)/N219-1</f>
        <v>0</v>
      </c>
      <c r="Z219" s="32">
        <f>MIN(S219,$S219:S$380)/S219-1</f>
        <v>0</v>
      </c>
    </row>
    <row r="220" spans="1:26" x14ac:dyDescent="0.45">
      <c r="A220" s="1" t="str">
        <f t="shared" si="55"/>
        <v>8-2009</v>
      </c>
      <c r="B220">
        <f t="shared" si="49"/>
        <v>212</v>
      </c>
      <c r="C220" s="1">
        <v>40053</v>
      </c>
      <c r="D220" s="2">
        <v>2520.66</v>
      </c>
      <c r="E220" s="4">
        <f t="shared" si="50"/>
        <v>4.5277824061952021E-2</v>
      </c>
      <c r="F220" s="20">
        <v>19.352561983471066</v>
      </c>
      <c r="G220" s="17">
        <f t="shared" si="62"/>
        <v>5.167274497578643E-2</v>
      </c>
      <c r="H220" s="8">
        <f t="shared" si="63"/>
        <v>0.77167297427654402</v>
      </c>
      <c r="I220">
        <v>0.45</v>
      </c>
      <c r="J220" s="4">
        <v>3.7500000000000001E-4</v>
      </c>
      <c r="K220" s="4">
        <f t="shared" si="56"/>
        <v>0.77167297427654402</v>
      </c>
      <c r="L220" s="4">
        <f t="shared" si="57"/>
        <v>0.22832702572345598</v>
      </c>
      <c r="M220" s="7">
        <f t="shared" si="51"/>
        <v>3.5025295797302881E-2</v>
      </c>
      <c r="N220" s="2">
        <f t="shared" si="58"/>
        <v>279575.24306174897</v>
      </c>
      <c r="O220" s="2">
        <f t="shared" si="59"/>
        <v>205298.90861703872</v>
      </c>
      <c r="P220" s="5">
        <f t="shared" si="52"/>
        <v>0.77167297427654402</v>
      </c>
      <c r="Q220" s="5">
        <f t="shared" si="60"/>
        <v>0.22832702572345598</v>
      </c>
      <c r="R220" s="8">
        <f t="shared" si="53"/>
        <v>3.5025295797302881E-2</v>
      </c>
      <c r="S220" s="2">
        <f t="shared" si="64"/>
        <v>277643.62694311352</v>
      </c>
      <c r="U220" s="5">
        <f t="shared" si="54"/>
        <v>1.035025295797303</v>
      </c>
      <c r="V220" s="8">
        <f t="shared" si="61"/>
        <v>1.035025295797303</v>
      </c>
      <c r="X220" s="32">
        <f>MIN(O220,O220:$O$380)/O220-1</f>
        <v>0</v>
      </c>
      <c r="Y220" s="4">
        <f>MIN(N220,N220:$N$380)/N220-1</f>
        <v>0</v>
      </c>
      <c r="Z220" s="32">
        <f>MIN(S220,$S220:S$380)/S220-1</f>
        <v>0</v>
      </c>
    </row>
    <row r="221" spans="1:26" x14ac:dyDescent="0.45">
      <c r="A221" s="1" t="str">
        <f t="shared" si="55"/>
        <v>9-2009</v>
      </c>
      <c r="B221">
        <f t="shared" si="49"/>
        <v>213</v>
      </c>
      <c r="C221" s="1">
        <v>40086</v>
      </c>
      <c r="D221" s="2">
        <v>2634.79</v>
      </c>
      <c r="E221" s="4">
        <f t="shared" si="50"/>
        <v>-1.9052751832214221E-2</v>
      </c>
      <c r="F221" s="20">
        <v>19.242479338842969</v>
      </c>
      <c r="G221" s="17">
        <f t="shared" si="62"/>
        <v>5.1968355137136345E-2</v>
      </c>
      <c r="H221" s="8">
        <f t="shared" si="63"/>
        <v>0.7851921721925389</v>
      </c>
      <c r="I221">
        <v>0.47199999999999998</v>
      </c>
      <c r="J221" s="4">
        <v>3.9333333333333332E-4</v>
      </c>
      <c r="K221" s="4">
        <f t="shared" si="56"/>
        <v>0.7851921721925389</v>
      </c>
      <c r="L221" s="4">
        <f t="shared" si="57"/>
        <v>0.2148078278074611</v>
      </c>
      <c r="M221" s="7">
        <f t="shared" si="51"/>
        <v>-1.4875580518444058E-2</v>
      </c>
      <c r="N221" s="2">
        <f t="shared" si="58"/>
        <v>289367.4486475896</v>
      </c>
      <c r="O221" s="2">
        <f t="shared" si="59"/>
        <v>214594.39648151177</v>
      </c>
      <c r="P221" s="5">
        <f t="shared" si="52"/>
        <v>0.7851921721925389</v>
      </c>
      <c r="Q221" s="5">
        <f t="shared" si="60"/>
        <v>0.2148078278074611</v>
      </c>
      <c r="R221" s="8">
        <f t="shared" si="53"/>
        <v>-1.4875580518444058E-2</v>
      </c>
      <c r="S221" s="2">
        <f t="shared" si="64"/>
        <v>287368.17710303213</v>
      </c>
      <c r="U221" s="5">
        <f t="shared" si="54"/>
        <v>0.98512441948155594</v>
      </c>
      <c r="V221" s="8">
        <f t="shared" si="61"/>
        <v>0.98512441948155594</v>
      </c>
      <c r="X221" s="32">
        <f>MIN(O221,O221:$O$380)/O221-1</f>
        <v>-3.4659308711510017E-2</v>
      </c>
      <c r="Y221" s="4">
        <f>MIN(N221,N221:$N$380)/N221-1</f>
        <v>-3.3097421571910424E-2</v>
      </c>
      <c r="Z221" s="32">
        <f>MIN(S221,$S221:S$380)/S221-1</f>
        <v>-3.3097421571910646E-2</v>
      </c>
    </row>
    <row r="222" spans="1:26" x14ac:dyDescent="0.45">
      <c r="A222" s="1" t="str">
        <f t="shared" si="55"/>
        <v>10-2009</v>
      </c>
      <c r="B222">
        <f t="shared" si="49"/>
        <v>214</v>
      </c>
      <c r="C222" s="1">
        <v>40116</v>
      </c>
      <c r="D222" s="2">
        <v>2584.59</v>
      </c>
      <c r="E222" s="4">
        <f t="shared" si="50"/>
        <v>2.4700242591668253E-2</v>
      </c>
      <c r="F222" s="20">
        <v>19.138347107438015</v>
      </c>
      <c r="G222" s="17">
        <f t="shared" si="62"/>
        <v>5.2251116273847674E-2</v>
      </c>
      <c r="H222" s="8">
        <f t="shared" si="63"/>
        <v>0.79812374312601309</v>
      </c>
      <c r="I222">
        <v>0.46500000000000002</v>
      </c>
      <c r="J222" s="4">
        <v>3.8749999999999999E-4</v>
      </c>
      <c r="K222" s="4">
        <f t="shared" si="56"/>
        <v>0.79812374312601309</v>
      </c>
      <c r="L222" s="4">
        <f t="shared" si="57"/>
        <v>0.20187625687398691</v>
      </c>
      <c r="M222" s="7">
        <f t="shared" si="51"/>
        <v>1.9792077122921508E-2</v>
      </c>
      <c r="N222" s="2">
        <f t="shared" si="58"/>
        <v>285062.93986581563</v>
      </c>
      <c r="O222" s="2">
        <f t="shared" si="59"/>
        <v>210505.78270076573</v>
      </c>
      <c r="P222" s="5">
        <f t="shared" si="52"/>
        <v>0.79812374312601309</v>
      </c>
      <c r="Q222" s="5">
        <f t="shared" si="60"/>
        <v>0.20187625687398691</v>
      </c>
      <c r="R222" s="8">
        <f t="shared" si="53"/>
        <v>1.9792077122921508E-2</v>
      </c>
      <c r="S222" s="2">
        <f t="shared" si="64"/>
        <v>283093.40864609746</v>
      </c>
      <c r="U222" s="5">
        <f t="shared" si="54"/>
        <v>1.0197920771229214</v>
      </c>
      <c r="V222" s="8">
        <f t="shared" si="61"/>
        <v>1.0197920771229214</v>
      </c>
      <c r="X222" s="32">
        <f>MIN(O222,O222:$O$380)/O222-1</f>
        <v>-1.5909680065310017E-2</v>
      </c>
      <c r="Y222" s="4">
        <f>MIN(N222,N222:$N$380)/N222-1</f>
        <v>-1.849699458577625E-2</v>
      </c>
      <c r="Z222" s="32">
        <f>MIN(S222,$S222:S$380)/S222-1</f>
        <v>-1.8496994585776472E-2</v>
      </c>
    </row>
    <row r="223" spans="1:26" x14ac:dyDescent="0.45">
      <c r="A223" s="1" t="str">
        <f t="shared" si="55"/>
        <v>11-2009</v>
      </c>
      <c r="B223">
        <f t="shared" si="49"/>
        <v>215</v>
      </c>
      <c r="C223" s="1">
        <v>40147</v>
      </c>
      <c r="D223" s="2">
        <v>2648.43</v>
      </c>
      <c r="E223" s="4">
        <f t="shared" si="50"/>
        <v>4.24289107131397E-2</v>
      </c>
      <c r="F223" s="20">
        <v>19.028347107438016</v>
      </c>
      <c r="G223" s="17">
        <f t="shared" si="62"/>
        <v>5.2553172083407533E-2</v>
      </c>
      <c r="H223" s="8">
        <f t="shared" si="63"/>
        <v>0.81193772114513152</v>
      </c>
      <c r="I223">
        <v>0.47499999999999998</v>
      </c>
      <c r="J223" s="4">
        <v>3.9583333333333332E-4</v>
      </c>
      <c r="K223" s="4">
        <f t="shared" si="56"/>
        <v>0.81193772114513152</v>
      </c>
      <c r="L223" s="4">
        <f t="shared" si="57"/>
        <v>0.18806227885486848</v>
      </c>
      <c r="M223" s="7">
        <f t="shared" si="51"/>
        <v>3.4524074393810292E-2</v>
      </c>
      <c r="N223" s="2">
        <f t="shared" si="58"/>
        <v>290704.92755652656</v>
      </c>
      <c r="O223" s="2">
        <f t="shared" si="59"/>
        <v>215705.32660042364</v>
      </c>
      <c r="P223" s="5">
        <f t="shared" si="52"/>
        <v>0.81193772114513152</v>
      </c>
      <c r="Q223" s="5">
        <f t="shared" si="60"/>
        <v>0.18806227885486848</v>
      </c>
      <c r="R223" s="8">
        <f t="shared" si="53"/>
        <v>3.4524074393810292E-2</v>
      </c>
      <c r="S223" s="2">
        <f t="shared" si="64"/>
        <v>288696.41522301175</v>
      </c>
      <c r="U223" s="5">
        <f t="shared" si="54"/>
        <v>1.0345240743938102</v>
      </c>
      <c r="V223" s="8">
        <f t="shared" si="61"/>
        <v>1.0345240743938102</v>
      </c>
      <c r="X223" s="32">
        <f>MIN(O223,O223:$O$380)/O223-1</f>
        <v>-3.9631026683733084E-2</v>
      </c>
      <c r="Y223" s="4">
        <f>MIN(N223,N223:$N$380)/N223-1</f>
        <v>-3.7545959188779232E-2</v>
      </c>
      <c r="Z223" s="32">
        <f>MIN(S223,$S223:S$380)/S223-1</f>
        <v>-3.7545959188779565E-2</v>
      </c>
    </row>
    <row r="224" spans="1:26" x14ac:dyDescent="0.45">
      <c r="A224" s="1" t="str">
        <f t="shared" si="55"/>
        <v>12-2009</v>
      </c>
      <c r="B224">
        <f t="shared" si="49"/>
        <v>216</v>
      </c>
      <c r="C224" s="1">
        <v>40178</v>
      </c>
      <c r="D224" s="2">
        <v>2760.8</v>
      </c>
      <c r="E224" s="4">
        <f t="shared" si="50"/>
        <v>-3.6333671399594425E-2</v>
      </c>
      <c r="F224" s="20">
        <v>18.910330578512394</v>
      </c>
      <c r="G224" s="17">
        <f t="shared" si="62"/>
        <v>5.288114852610188E-2</v>
      </c>
      <c r="H224" s="8">
        <f t="shared" si="63"/>
        <v>0.82693713260081658</v>
      </c>
      <c r="I224">
        <v>0.5</v>
      </c>
      <c r="J224" s="4">
        <v>4.1666666666666664E-4</v>
      </c>
      <c r="K224" s="4">
        <f t="shared" si="56"/>
        <v>0.82693713260081658</v>
      </c>
      <c r="L224" s="4">
        <f t="shared" si="57"/>
        <v>0.17306286739918342</v>
      </c>
      <c r="M224" s="7">
        <f t="shared" si="51"/>
        <v>-2.9973552515957916E-2</v>
      </c>
      <c r="N224" s="2">
        <f t="shared" si="58"/>
        <v>300741.24610213528</v>
      </c>
      <c r="O224" s="2">
        <f t="shared" si="59"/>
        <v>224857.46864310166</v>
      </c>
      <c r="P224" s="5">
        <f t="shared" si="52"/>
        <v>0.82693713260081658</v>
      </c>
      <c r="Q224" s="5">
        <f t="shared" si="60"/>
        <v>0.17306286739918342</v>
      </c>
      <c r="R224" s="8">
        <f t="shared" si="53"/>
        <v>-2.9973552515957916E-2</v>
      </c>
      <c r="S224" s="2">
        <f t="shared" si="64"/>
        <v>298663.39173939731</v>
      </c>
      <c r="U224" s="5">
        <f t="shared" si="54"/>
        <v>0.9700264474840421</v>
      </c>
      <c r="V224" s="8">
        <f t="shared" si="61"/>
        <v>0.9700264474840421</v>
      </c>
      <c r="X224" s="32">
        <f>MIN(O224,O224:$O$380)/O224-1</f>
        <v>-7.8719936250362221E-2</v>
      </c>
      <c r="Y224" s="4">
        <f>MIN(N224,N224:$N$380)/N224-1</f>
        <v>-6.966491681193554E-2</v>
      </c>
      <c r="Z224" s="32">
        <f>MIN(S224,$S224:S$380)/S224-1</f>
        <v>-6.9664916811935762E-2</v>
      </c>
    </row>
    <row r="225" spans="1:26" x14ac:dyDescent="0.45">
      <c r="A225" s="1" t="str">
        <f t="shared" si="55"/>
        <v>1-2010</v>
      </c>
      <c r="B225">
        <f t="shared" si="49"/>
        <v>217</v>
      </c>
      <c r="C225" s="1">
        <v>40207</v>
      </c>
      <c r="D225" s="2">
        <v>2660.49</v>
      </c>
      <c r="E225" s="4">
        <f t="shared" si="50"/>
        <v>2.8682686272077929E-2</v>
      </c>
      <c r="F225" s="20">
        <v>18.791652892561984</v>
      </c>
      <c r="G225" s="17">
        <f t="shared" si="62"/>
        <v>5.321511661147247E-2</v>
      </c>
      <c r="H225" s="8">
        <f t="shared" si="63"/>
        <v>0.84221056103484959</v>
      </c>
      <c r="I225">
        <v>0.51200000000000001</v>
      </c>
      <c r="J225" s="4">
        <v>4.2666666666666667E-4</v>
      </c>
      <c r="K225" s="4">
        <f t="shared" si="56"/>
        <v>0.84221056103484959</v>
      </c>
      <c r="L225" s="4">
        <f t="shared" si="57"/>
        <v>0.15778943896515041</v>
      </c>
      <c r="M225" s="7">
        <f t="shared" si="51"/>
        <v>2.4224184791151796E-2</v>
      </c>
      <c r="N225" s="2">
        <f t="shared" si="58"/>
        <v>291726.96256837831</v>
      </c>
      <c r="O225" s="2">
        <f t="shared" si="59"/>
        <v>216687.57126567859</v>
      </c>
      <c r="P225" s="5">
        <f t="shared" si="52"/>
        <v>0.84221056103484959</v>
      </c>
      <c r="Q225" s="5">
        <f t="shared" si="60"/>
        <v>0.15778943896515041</v>
      </c>
      <c r="R225" s="8">
        <f t="shared" si="53"/>
        <v>2.4224184791151796E-2</v>
      </c>
      <c r="S225" s="2">
        <f t="shared" si="64"/>
        <v>289711.38888250239</v>
      </c>
      <c r="U225" s="5">
        <f t="shared" si="54"/>
        <v>1.0242241847911517</v>
      </c>
      <c r="V225" s="8">
        <f t="shared" si="61"/>
        <v>1.0242241847911517</v>
      </c>
      <c r="X225" s="32">
        <f>MIN(O225,O225:$O$380)/O225-1</f>
        <v>-4.3984378817435776E-2</v>
      </c>
      <c r="Y225" s="4">
        <f>MIN(N225,N225:$N$380)/N225-1</f>
        <v>-4.0917816621314995E-2</v>
      </c>
      <c r="Z225" s="32">
        <f>MIN(S225,$S225:S$380)/S225-1</f>
        <v>-4.0917816621315217E-2</v>
      </c>
    </row>
    <row r="226" spans="1:26" x14ac:dyDescent="0.45">
      <c r="A226" s="1" t="str">
        <f t="shared" si="55"/>
        <v>2-2010</v>
      </c>
      <c r="B226">
        <f t="shared" si="49"/>
        <v>218</v>
      </c>
      <c r="C226" s="1">
        <v>40235</v>
      </c>
      <c r="D226" s="2">
        <v>2736.8</v>
      </c>
      <c r="E226" s="4">
        <f t="shared" si="50"/>
        <v>6.3355013154048567E-2</v>
      </c>
      <c r="F226" s="20">
        <v>18.689338842975204</v>
      </c>
      <c r="G226" s="17">
        <f t="shared" si="62"/>
        <v>5.3506440671970149E-2</v>
      </c>
      <c r="H226" s="8">
        <f t="shared" si="63"/>
        <v>0.85553374185371678</v>
      </c>
      <c r="I226">
        <v>0.51800000000000002</v>
      </c>
      <c r="J226" s="4">
        <v>4.3166666666666668E-4</v>
      </c>
      <c r="K226" s="4">
        <f t="shared" si="56"/>
        <v>0.85553374185371678</v>
      </c>
      <c r="L226" s="4">
        <f t="shared" si="57"/>
        <v>0.14446625814628322</v>
      </c>
      <c r="M226" s="7">
        <f t="shared" si="51"/>
        <v>5.4264712736974426E-2</v>
      </c>
      <c r="N226" s="2">
        <f t="shared" si="58"/>
        <v>298793.81041819614</v>
      </c>
      <c r="O226" s="2">
        <f t="shared" si="59"/>
        <v>222902.75289135057</v>
      </c>
      <c r="P226" s="5">
        <f t="shared" si="52"/>
        <v>0.85553374185371678</v>
      </c>
      <c r="Q226" s="5">
        <f t="shared" si="60"/>
        <v>0.14446625814628322</v>
      </c>
      <c r="R226" s="8">
        <f t="shared" si="53"/>
        <v>5.4264712736974426E-2</v>
      </c>
      <c r="S226" s="2">
        <f t="shared" si="64"/>
        <v>296729.41110289335</v>
      </c>
      <c r="U226" s="5">
        <f t="shared" si="54"/>
        <v>1.0542647127369744</v>
      </c>
      <c r="V226" s="8">
        <f t="shared" si="61"/>
        <v>1.0542647127369744</v>
      </c>
      <c r="X226" s="32">
        <f>MIN(O226,O226:$O$380)/O226-1</f>
        <v>-7.0640894475299643E-2</v>
      </c>
      <c r="Y226" s="4">
        <f>MIN(N226,N226:$N$380)/N226-1</f>
        <v>-6.3601311489974055E-2</v>
      </c>
      <c r="Z226" s="32">
        <f>MIN(S226,$S226:S$380)/S226-1</f>
        <v>-6.3601311489974277E-2</v>
      </c>
    </row>
    <row r="227" spans="1:26" x14ac:dyDescent="0.45">
      <c r="A227" s="1" t="str">
        <f t="shared" si="55"/>
        <v>3-2010</v>
      </c>
      <c r="B227">
        <f t="shared" si="49"/>
        <v>219</v>
      </c>
      <c r="C227" s="1">
        <v>40268</v>
      </c>
      <c r="D227" s="2">
        <v>2910.19</v>
      </c>
      <c r="E227" s="4">
        <f t="shared" si="50"/>
        <v>-1.609516904394559E-2</v>
      </c>
      <c r="F227" s="20">
        <v>18.600330578512395</v>
      </c>
      <c r="G227" s="17">
        <f t="shared" si="62"/>
        <v>5.3762485337504003E-2</v>
      </c>
      <c r="H227" s="8">
        <f t="shared" si="63"/>
        <v>0.86724348313216171</v>
      </c>
      <c r="I227">
        <v>0.52500000000000002</v>
      </c>
      <c r="J227" s="4">
        <v>4.3750000000000006E-4</v>
      </c>
      <c r="K227" s="4">
        <f t="shared" si="56"/>
        <v>0.86724348313216171</v>
      </c>
      <c r="L227" s="4">
        <f t="shared" si="57"/>
        <v>0.13275651686783829</v>
      </c>
      <c r="M227" s="7">
        <f t="shared" si="51"/>
        <v>-1.390034948714264E-2</v>
      </c>
      <c r="N227" s="2">
        <f t="shared" si="58"/>
        <v>315007.77070812555</v>
      </c>
      <c r="O227" s="2">
        <f t="shared" si="59"/>
        <v>237024.75973285572</v>
      </c>
      <c r="P227" s="5">
        <f t="shared" si="52"/>
        <v>0.86724348313216171</v>
      </c>
      <c r="Q227" s="5">
        <f t="shared" si="60"/>
        <v>0.13275651686783829</v>
      </c>
      <c r="R227" s="8">
        <f t="shared" si="53"/>
        <v>-1.390034948714264E-2</v>
      </c>
      <c r="S227" s="2">
        <f t="shared" si="64"/>
        <v>312831.34735700343</v>
      </c>
      <c r="U227" s="5">
        <f t="shared" si="54"/>
        <v>0.98609965051285731</v>
      </c>
      <c r="V227" s="8">
        <f t="shared" si="61"/>
        <v>0.98609965051285731</v>
      </c>
      <c r="X227" s="32">
        <f>MIN(O227,O227:$O$380)/O227-1</f>
        <v>-0.12601239094354666</v>
      </c>
      <c r="Y227" s="4">
        <f>MIN(N227,N227:$N$380)/N227-1</f>
        <v>-0.11179926900992143</v>
      </c>
      <c r="Z227" s="32">
        <f>MIN(S227,$S227:S$380)/S227-1</f>
        <v>-0.11179926900992154</v>
      </c>
    </row>
    <row r="228" spans="1:26" x14ac:dyDescent="0.45">
      <c r="A228" s="1" t="str">
        <f t="shared" si="55"/>
        <v>4-2010</v>
      </c>
      <c r="B228">
        <f t="shared" si="49"/>
        <v>220</v>
      </c>
      <c r="C228" s="1">
        <v>40298</v>
      </c>
      <c r="D228" s="2">
        <v>2863.35</v>
      </c>
      <c r="E228" s="4">
        <f t="shared" si="50"/>
        <v>-6.641870536259975E-2</v>
      </c>
      <c r="F228" s="20">
        <v>18.49611570247934</v>
      </c>
      <c r="G228" s="17">
        <f t="shared" si="62"/>
        <v>5.4065405736294862E-2</v>
      </c>
      <c r="H228" s="8">
        <f t="shared" si="63"/>
        <v>0.88109700158140813</v>
      </c>
      <c r="I228">
        <v>0.52</v>
      </c>
      <c r="J228" s="4">
        <v>4.3333333333333337E-4</v>
      </c>
      <c r="K228" s="4">
        <f t="shared" si="56"/>
        <v>0.88109700158140813</v>
      </c>
      <c r="L228" s="4">
        <f t="shared" si="57"/>
        <v>0.11890299841859187</v>
      </c>
      <c r="M228" s="7">
        <f t="shared" si="51"/>
        <v>-5.8469797511257575E-2</v>
      </c>
      <c r="N228" s="2">
        <f t="shared" si="58"/>
        <v>310629.05260411691</v>
      </c>
      <c r="O228" s="2">
        <f t="shared" si="59"/>
        <v>233209.80615735482</v>
      </c>
      <c r="P228" s="5">
        <f t="shared" si="52"/>
        <v>0.88109700158140813</v>
      </c>
      <c r="Q228" s="5">
        <f t="shared" si="60"/>
        <v>0.11890299841859187</v>
      </c>
      <c r="R228" s="8">
        <f t="shared" si="53"/>
        <v>-5.8469797511257575E-2</v>
      </c>
      <c r="S228" s="2">
        <f t="shared" si="64"/>
        <v>308482.88229820732</v>
      </c>
      <c r="U228" s="5">
        <f t="shared" si="54"/>
        <v>0.94153020248874242</v>
      </c>
      <c r="V228" s="8">
        <f t="shared" si="61"/>
        <v>0.94153020248874242</v>
      </c>
      <c r="X228" s="32">
        <f>MIN(O228,O228:$O$380)/O228-1</f>
        <v>-0.11171529851397843</v>
      </c>
      <c r="Y228" s="4">
        <f>MIN(N228,N228:$N$380)/N228-1</f>
        <v>-9.9278931365468837E-2</v>
      </c>
      <c r="Z228" s="32">
        <f>MIN(S228,$S228:S$380)/S228-1</f>
        <v>-9.9278931365468837E-2</v>
      </c>
    </row>
    <row r="229" spans="1:26" x14ac:dyDescent="0.45">
      <c r="A229" s="1" t="str">
        <f t="shared" si="55"/>
        <v>5-2010</v>
      </c>
      <c r="B229">
        <f t="shared" si="49"/>
        <v>221</v>
      </c>
      <c r="C229" s="1">
        <v>40326</v>
      </c>
      <c r="D229" s="2">
        <v>2673.17</v>
      </c>
      <c r="E229" s="4">
        <f t="shared" si="50"/>
        <v>-4.8519173864737475E-2</v>
      </c>
      <c r="F229" s="20">
        <v>18.398099173553724</v>
      </c>
      <c r="G229" s="17">
        <f t="shared" si="62"/>
        <v>5.4353441111864756E-2</v>
      </c>
      <c r="H229" s="8">
        <f t="shared" si="63"/>
        <v>0.89426978032269078</v>
      </c>
      <c r="I229">
        <v>0.52</v>
      </c>
      <c r="J229" s="4">
        <v>4.3333333333333337E-4</v>
      </c>
      <c r="K229" s="4">
        <f t="shared" si="56"/>
        <v>0.89426978032269078</v>
      </c>
      <c r="L229" s="4">
        <f t="shared" si="57"/>
        <v>0.10573021967730922</v>
      </c>
      <c r="M229" s="7">
        <f t="shared" si="51"/>
        <v>-4.3343414524930388E-2</v>
      </c>
      <c r="N229" s="2">
        <f t="shared" si="58"/>
        <v>292466.63479724043</v>
      </c>
      <c r="O229" s="2">
        <f t="shared" si="59"/>
        <v>217720.31275452048</v>
      </c>
      <c r="P229" s="5">
        <f t="shared" si="52"/>
        <v>0.89426978032269078</v>
      </c>
      <c r="Q229" s="5">
        <f t="shared" si="60"/>
        <v>0.10573021967730922</v>
      </c>
      <c r="R229" s="8">
        <f t="shared" si="53"/>
        <v>-4.3343414524930388E-2</v>
      </c>
      <c r="S229" s="2">
        <f t="shared" si="64"/>
        <v>290445.95063454204</v>
      </c>
      <c r="U229" s="5">
        <f t="shared" si="54"/>
        <v>0.9566565854750696</v>
      </c>
      <c r="V229" s="8">
        <f t="shared" si="61"/>
        <v>0.9566565854750696</v>
      </c>
      <c r="X229" s="32">
        <f>MIN(O229,O229:$O$380)/O229-1</f>
        <v>-4.8519173864737475E-2</v>
      </c>
      <c r="Y229" s="4">
        <f>MIN(N229,N229:$N$380)/N229-1</f>
        <v>-4.3343414524930512E-2</v>
      </c>
      <c r="Z229" s="32">
        <f>MIN(S229,$S229:S$380)/S229-1</f>
        <v>-4.3343414524930401E-2</v>
      </c>
    </row>
    <row r="230" spans="1:26" x14ac:dyDescent="0.45">
      <c r="A230" s="1" t="str">
        <f t="shared" si="55"/>
        <v>6-2010</v>
      </c>
      <c r="B230">
        <f t="shared" si="49"/>
        <v>222</v>
      </c>
      <c r="C230" s="1">
        <v>40359</v>
      </c>
      <c r="D230" s="2">
        <v>2543.4699999999998</v>
      </c>
      <c r="E230" s="4">
        <f t="shared" si="50"/>
        <v>6.7580903254215841E-2</v>
      </c>
      <c r="F230" s="20">
        <v>18.284214876033058</v>
      </c>
      <c r="G230" s="17">
        <f t="shared" si="62"/>
        <v>5.469198468624429E-2</v>
      </c>
      <c r="H230" s="8">
        <f t="shared" si="63"/>
        <v>0.90975246049960001</v>
      </c>
      <c r="I230">
        <v>0.53400000000000003</v>
      </c>
      <c r="J230" s="4">
        <v>4.4500000000000003E-4</v>
      </c>
      <c r="K230" s="4">
        <f t="shared" si="56"/>
        <v>0.90975246049960001</v>
      </c>
      <c r="L230" s="4">
        <f t="shared" si="57"/>
        <v>9.0247539500399987E-2</v>
      </c>
      <c r="M230" s="7">
        <f t="shared" si="51"/>
        <v>6.1522053173385965E-2</v>
      </c>
      <c r="N230" s="2">
        <f t="shared" si="58"/>
        <v>279790.13221051218</v>
      </c>
      <c r="O230" s="2">
        <f t="shared" si="59"/>
        <v>207156.70304609888</v>
      </c>
      <c r="P230" s="5">
        <f t="shared" si="52"/>
        <v>0.90975246049960001</v>
      </c>
      <c r="Q230" s="5">
        <f t="shared" si="60"/>
        <v>9.0247539500399987E-2</v>
      </c>
      <c r="R230" s="8">
        <f t="shared" si="53"/>
        <v>6.1522053173385965E-2</v>
      </c>
      <c r="S230" s="2">
        <f t="shared" si="64"/>
        <v>277857.0313991016</v>
      </c>
      <c r="U230" s="5">
        <f t="shared" si="54"/>
        <v>1.061522053173386</v>
      </c>
      <c r="V230" s="8">
        <f t="shared" si="61"/>
        <v>1.061522053173386</v>
      </c>
      <c r="X230" s="32">
        <f>MIN(O230,O230:$O$380)/O230-1</f>
        <v>0</v>
      </c>
      <c r="Y230" s="4">
        <f>MIN(N230,N230:$N$380)/N230-1</f>
        <v>0</v>
      </c>
      <c r="Z230" s="32">
        <f>MIN(S230,$S230:S$380)/S230-1</f>
        <v>0</v>
      </c>
    </row>
    <row r="231" spans="1:26" x14ac:dyDescent="0.45">
      <c r="A231" s="1" t="str">
        <f t="shared" si="55"/>
        <v>7-2010</v>
      </c>
      <c r="B231">
        <f t="shared" si="49"/>
        <v>223</v>
      </c>
      <c r="C231" s="1">
        <v>40389</v>
      </c>
      <c r="D231" s="2">
        <v>2715.36</v>
      </c>
      <c r="E231" s="4">
        <f t="shared" si="50"/>
        <v>-6.8646514642627388E-3</v>
      </c>
      <c r="F231" s="20">
        <v>18.177190082644625</v>
      </c>
      <c r="G231" s="17">
        <f t="shared" si="62"/>
        <v>5.5014003564543709E-2</v>
      </c>
      <c r="H231" s="8">
        <f t="shared" si="63"/>
        <v>0.92447941348570972</v>
      </c>
      <c r="I231">
        <v>0.54</v>
      </c>
      <c r="J231" s="4">
        <v>4.5000000000000004E-4</v>
      </c>
      <c r="K231" s="4">
        <f t="shared" si="56"/>
        <v>0.92447941348570972</v>
      </c>
      <c r="L231" s="4">
        <f t="shared" si="57"/>
        <v>7.5520586514290278E-2</v>
      </c>
      <c r="M231" s="7">
        <f t="shared" si="51"/>
        <v>-6.3122446955340044E-3</v>
      </c>
      <c r="N231" s="2">
        <f t="shared" si="58"/>
        <v>297003.395601756</v>
      </c>
      <c r="O231" s="2">
        <f t="shared" si="59"/>
        <v>221156.5401531196</v>
      </c>
      <c r="P231" s="5">
        <f t="shared" si="52"/>
        <v>0.92447941348570972</v>
      </c>
      <c r="Q231" s="5">
        <f t="shared" si="60"/>
        <v>7.5520586514290278E-2</v>
      </c>
      <c r="R231" s="8">
        <f t="shared" si="53"/>
        <v>-6.3122446955340044E-3</v>
      </c>
      <c r="S231" s="2">
        <f t="shared" si="64"/>
        <v>294951.36645943631</v>
      </c>
      <c r="U231" s="5">
        <f t="shared" si="54"/>
        <v>0.99368775530446596</v>
      </c>
      <c r="V231" s="8">
        <f t="shared" si="61"/>
        <v>0.99368775530446596</v>
      </c>
      <c r="X231" s="32">
        <f>MIN(O231,O231:$O$380)/O231-1</f>
        <v>-2.2457427376112116E-2</v>
      </c>
      <c r="Y231" s="4">
        <f>MIN(N231,N231:$N$380)/N231-1</f>
        <v>-2.6583453284995673E-2</v>
      </c>
      <c r="Z231" s="32">
        <f>MIN(S231,$S231:S$380)/S231-1</f>
        <v>-4.0169510122986529E-2</v>
      </c>
    </row>
    <row r="232" spans="1:26" x14ac:dyDescent="0.45">
      <c r="A232" s="1" t="str">
        <f t="shared" si="55"/>
        <v>8-2010</v>
      </c>
      <c r="B232">
        <f t="shared" si="49"/>
        <v>224</v>
      </c>
      <c r="C232" s="1">
        <v>40421</v>
      </c>
      <c r="D232" s="2">
        <v>2696.72</v>
      </c>
      <c r="E232" s="4">
        <f t="shared" si="50"/>
        <v>6.3358450265507793E-2</v>
      </c>
      <c r="F232" s="20">
        <v>18.066942148760326</v>
      </c>
      <c r="G232" s="17">
        <f t="shared" si="62"/>
        <v>5.5349709528383896E-2</v>
      </c>
      <c r="H232" s="8">
        <f t="shared" si="63"/>
        <v>0.93983232065916478</v>
      </c>
      <c r="I232">
        <v>0.54</v>
      </c>
      <c r="J232" s="4">
        <v>4.5000000000000004E-4</v>
      </c>
      <c r="K232" s="4">
        <f t="shared" si="56"/>
        <v>0.93983232065916478</v>
      </c>
      <c r="L232" s="4">
        <f t="shared" si="57"/>
        <v>6.0167679340835223E-2</v>
      </c>
      <c r="M232" s="7">
        <f t="shared" si="51"/>
        <v>5.9573394802103843E-2</v>
      </c>
      <c r="N232" s="2">
        <f t="shared" si="58"/>
        <v>295128.63749331323</v>
      </c>
      <c r="O232" s="2">
        <f t="shared" si="59"/>
        <v>219638.37758592621</v>
      </c>
      <c r="P232" s="5">
        <f t="shared" si="52"/>
        <v>0.93983232065916478</v>
      </c>
      <c r="Q232" s="5">
        <f t="shared" si="60"/>
        <v>6.0167679340835223E-2</v>
      </c>
      <c r="R232" s="8">
        <f t="shared" si="53"/>
        <v>5.9573394802103843E-2</v>
      </c>
      <c r="S232" s="2">
        <f t="shared" si="64"/>
        <v>293089.56126106222</v>
      </c>
      <c r="U232" s="5">
        <f t="shared" si="54"/>
        <v>1.0595733948021038</v>
      </c>
      <c r="V232" s="8">
        <f t="shared" si="61"/>
        <v>1.0595733948021038</v>
      </c>
      <c r="X232" s="32">
        <f>MIN(O232,O232:$O$380)/O232-1</f>
        <v>-1.5700554747989925E-2</v>
      </c>
      <c r="Y232" s="4">
        <f>MIN(N232,N232:$N$380)/N232-1</f>
        <v>-2.0399978243920813E-2</v>
      </c>
      <c r="Z232" s="32">
        <f>MIN(S232,$S232:S$380)/S232-1</f>
        <v>-3.4072338364558696E-2</v>
      </c>
    </row>
    <row r="233" spans="1:26" x14ac:dyDescent="0.45">
      <c r="A233" s="1" t="str">
        <f t="shared" si="55"/>
        <v>9-2010</v>
      </c>
      <c r="B233">
        <f t="shared" si="49"/>
        <v>225</v>
      </c>
      <c r="C233" s="1">
        <v>40451</v>
      </c>
      <c r="D233" s="2">
        <v>2867.58</v>
      </c>
      <c r="E233" s="4">
        <f t="shared" si="50"/>
        <v>2.391214891999538E-2</v>
      </c>
      <c r="F233" s="20">
        <v>17.958595041322312</v>
      </c>
      <c r="G233" s="17">
        <f t="shared" si="62"/>
        <v>5.5683643274934545E-2</v>
      </c>
      <c r="H233" s="8">
        <f t="shared" si="63"/>
        <v>0.95510417866916075</v>
      </c>
      <c r="I233">
        <v>0.55000000000000004</v>
      </c>
      <c r="J233" s="4">
        <v>4.5833333333333338E-4</v>
      </c>
      <c r="K233" s="4">
        <f t="shared" si="56"/>
        <v>0.95510417866916075</v>
      </c>
      <c r="L233" s="4">
        <f t="shared" si="57"/>
        <v>4.4895821330839247E-2</v>
      </c>
      <c r="M233" s="7">
        <f t="shared" si="51"/>
        <v>2.2859170605890149E-2</v>
      </c>
      <c r="N233" s="2">
        <f t="shared" si="58"/>
        <v>312710.45233210933</v>
      </c>
      <c r="O233" s="2">
        <f t="shared" si="59"/>
        <v>233554.32480860094</v>
      </c>
      <c r="P233" s="5">
        <f t="shared" si="52"/>
        <v>0.95510417866916075</v>
      </c>
      <c r="Q233" s="5">
        <f t="shared" si="60"/>
        <v>4.4895821330839247E-2</v>
      </c>
      <c r="R233" s="8">
        <f t="shared" si="53"/>
        <v>2.2859170605890149E-2</v>
      </c>
      <c r="S233" s="2">
        <f t="shared" si="64"/>
        <v>310549.90140644286</v>
      </c>
      <c r="U233" s="5">
        <f t="shared" si="54"/>
        <v>1.02285917060589</v>
      </c>
      <c r="V233" s="8">
        <f t="shared" si="61"/>
        <v>1.02285917060589</v>
      </c>
      <c r="X233" s="32">
        <f>MIN(O233,O233:$O$380)/O233-1</f>
        <v>-7.4348405275528329E-2</v>
      </c>
      <c r="Y233" s="4">
        <f>MIN(N233,N233:$N$380)/N233-1</f>
        <v>-7.5476954629425386E-2</v>
      </c>
      <c r="Z233" s="32">
        <f>MIN(S233,$S233:S$380)/S233-1</f>
        <v>-8.8380600745597837E-2</v>
      </c>
    </row>
    <row r="234" spans="1:26" x14ac:dyDescent="0.45">
      <c r="A234" s="1" t="str">
        <f t="shared" si="55"/>
        <v>10-2010</v>
      </c>
      <c r="B234">
        <f t="shared" si="49"/>
        <v>226</v>
      </c>
      <c r="C234" s="1">
        <v>40480</v>
      </c>
      <c r="D234" s="2">
        <v>2936.15</v>
      </c>
      <c r="E234" s="4">
        <f t="shared" si="50"/>
        <v>-2.5386986359688724E-2</v>
      </c>
      <c r="F234" s="20">
        <v>17.861900826446281</v>
      </c>
      <c r="G234" s="17">
        <f t="shared" si="62"/>
        <v>5.5985082982848204E-2</v>
      </c>
      <c r="H234" s="8">
        <f t="shared" si="63"/>
        <v>0.96888998038996355</v>
      </c>
      <c r="I234">
        <v>0.55800000000000005</v>
      </c>
      <c r="J234" s="4">
        <v>4.6500000000000008E-4</v>
      </c>
      <c r="K234" s="4">
        <f t="shared" si="56"/>
        <v>0.96888998038996355</v>
      </c>
      <c r="L234" s="4">
        <f t="shared" si="57"/>
        <v>3.1110019610036455E-2</v>
      </c>
      <c r="M234" s="7">
        <f t="shared" si="51"/>
        <v>-2.4582730557080414E-2</v>
      </c>
      <c r="N234" s="2">
        <f t="shared" si="58"/>
        <v>319858.75391221407</v>
      </c>
      <c r="O234" s="2">
        <f t="shared" si="59"/>
        <v>239139.11060433317</v>
      </c>
      <c r="P234" s="5">
        <f t="shared" si="52"/>
        <v>0.96888998038996355</v>
      </c>
      <c r="Q234" s="5">
        <f t="shared" si="60"/>
        <v>3.1110019610036455E-2</v>
      </c>
      <c r="R234" s="8">
        <f t="shared" si="53"/>
        <v>-2.4582730557080414E-2</v>
      </c>
      <c r="S234" s="2">
        <f t="shared" si="64"/>
        <v>317648.81458433508</v>
      </c>
      <c r="U234" s="5">
        <f t="shared" si="54"/>
        <v>0.97541726944291962</v>
      </c>
      <c r="V234" s="8">
        <f t="shared" si="61"/>
        <v>0.97541726944291962</v>
      </c>
      <c r="X234" s="32">
        <f>MIN(O234,O234:$O$380)/O234-1</f>
        <v>-9.5965805561704864E-2</v>
      </c>
      <c r="Y234" s="4">
        <f>MIN(N234,N234:$N$380)/N234-1</f>
        <v>-9.6138479334419102E-2</v>
      </c>
      <c r="Z234" s="32">
        <f>MIN(S234,$S234:S$380)/S234-1</f>
        <v>-0.1087537508077433</v>
      </c>
    </row>
    <row r="235" spans="1:26" x14ac:dyDescent="0.45">
      <c r="A235" s="1" t="str">
        <f t="shared" si="55"/>
        <v>11-2010</v>
      </c>
      <c r="B235">
        <f t="shared" si="49"/>
        <v>227</v>
      </c>
      <c r="C235" s="1">
        <v>40512</v>
      </c>
      <c r="D235" s="2">
        <v>2861.61</v>
      </c>
      <c r="E235" s="4">
        <f t="shared" si="50"/>
        <v>7.0324048350403956E-2</v>
      </c>
      <c r="F235" s="20">
        <v>17.755041322314042</v>
      </c>
      <c r="G235" s="17">
        <f t="shared" si="62"/>
        <v>5.6322031689288593E-2</v>
      </c>
      <c r="H235" s="8">
        <f t="shared" si="63"/>
        <v>0.98429972215629613</v>
      </c>
      <c r="I235">
        <v>0.56200000000000006</v>
      </c>
      <c r="J235" s="4">
        <v>4.6833333333333341E-4</v>
      </c>
      <c r="K235" s="4">
        <f t="shared" si="56"/>
        <v>0.98429972215629613</v>
      </c>
      <c r="L235" s="4">
        <f t="shared" si="57"/>
        <v>1.5700277843703869E-2</v>
      </c>
      <c r="M235" s="7">
        <f t="shared" si="51"/>
        <v>6.9227294215665355E-2</v>
      </c>
      <c r="N235" s="2">
        <f t="shared" si="58"/>
        <v>311995.75234846666</v>
      </c>
      <c r="O235" s="2">
        <f t="shared" si="59"/>
        <v>233068.08926535287</v>
      </c>
      <c r="P235" s="5">
        <f t="shared" si="52"/>
        <v>0.98429972215629613</v>
      </c>
      <c r="Q235" s="5">
        <f t="shared" si="60"/>
        <v>1.5700277843703869E-2</v>
      </c>
      <c r="R235" s="8">
        <f t="shared" si="53"/>
        <v>6.9227294215665355E-2</v>
      </c>
      <c r="S235" s="2">
        <f t="shared" si="64"/>
        <v>309840.13936363236</v>
      </c>
      <c r="U235" s="5">
        <f t="shared" si="54"/>
        <v>1.0692272942156653</v>
      </c>
      <c r="V235" s="8">
        <f t="shared" si="61"/>
        <v>1.0692272942156653</v>
      </c>
      <c r="X235" s="32">
        <f>MIN(O235,O235:$O$380)/O235-1</f>
        <v>-7.2417275589615637E-2</v>
      </c>
      <c r="Y235" s="4">
        <f>MIN(N235,N235:$N$380)/N235-1</f>
        <v>-7.3359116163901561E-2</v>
      </c>
      <c r="Z235" s="32">
        <f>MIN(S235,$S235:S$380)/S235-1</f>
        <v>-8.6292321130150396E-2</v>
      </c>
    </row>
    <row r="236" spans="1:26" x14ac:dyDescent="0.45">
      <c r="A236" s="1" t="str">
        <f t="shared" si="55"/>
        <v>12-2010</v>
      </c>
      <c r="B236">
        <f t="shared" si="49"/>
        <v>228</v>
      </c>
      <c r="C236" s="1">
        <v>40543</v>
      </c>
      <c r="D236" s="2">
        <v>3062.85</v>
      </c>
      <c r="E236" s="4">
        <f t="shared" si="50"/>
        <v>-6.0662454903113172E-3</v>
      </c>
      <c r="F236" s="20">
        <v>17.657107438016524</v>
      </c>
      <c r="G236" s="17">
        <f t="shared" si="62"/>
        <v>5.6634417812226494E-2</v>
      </c>
      <c r="H236" s="8">
        <f t="shared" si="63"/>
        <v>0.9985861384382072</v>
      </c>
      <c r="I236">
        <v>0.59299999999999997</v>
      </c>
      <c r="J236" s="4">
        <v>4.9416666666666663E-4</v>
      </c>
      <c r="K236" s="4">
        <f t="shared" si="56"/>
        <v>0.9985861384382072</v>
      </c>
      <c r="L236" s="4">
        <f t="shared" si="57"/>
        <v>1.4138615617927952E-3</v>
      </c>
      <c r="M236" s="7">
        <f t="shared" si="51"/>
        <v>-6.0569699757330479E-3</v>
      </c>
      <c r="N236" s="2">
        <f t="shared" si="58"/>
        <v>333594.37409033184</v>
      </c>
      <c r="O236" s="2">
        <f t="shared" si="59"/>
        <v>249458.38084378582</v>
      </c>
      <c r="P236" s="5">
        <f t="shared" si="52"/>
        <v>0.9985861384382072</v>
      </c>
      <c r="Q236" s="5">
        <f t="shared" si="60"/>
        <v>1.4138615617927952E-3</v>
      </c>
      <c r="R236" s="8">
        <f t="shared" si="53"/>
        <v>-6.0569699757330479E-3</v>
      </c>
      <c r="S236" s="2">
        <f t="shared" si="64"/>
        <v>331289.53385118127</v>
      </c>
      <c r="U236" s="5">
        <f t="shared" si="54"/>
        <v>0.99394303002426698</v>
      </c>
      <c r="V236" s="8">
        <f t="shared" si="61"/>
        <v>0.99394303002426698</v>
      </c>
      <c r="X236" s="32">
        <f>MIN(O236,O236:$O$380)/O236-1</f>
        <v>-0.13336271773021846</v>
      </c>
      <c r="Y236" s="4">
        <f>MIN(N236,N236:$N$380)/N236-1</f>
        <v>-0.13335463016230009</v>
      </c>
      <c r="Z236" s="32">
        <f>MIN(S236,$S236:S$380)/S236-1</f>
        <v>-0.14545047267980327</v>
      </c>
    </row>
    <row r="237" spans="1:26" x14ac:dyDescent="0.45">
      <c r="A237" s="1" t="str">
        <f t="shared" si="55"/>
        <v>1-2011</v>
      </c>
      <c r="B237">
        <f t="shared" si="49"/>
        <v>229</v>
      </c>
      <c r="C237" s="1">
        <v>40574</v>
      </c>
      <c r="D237" s="2">
        <v>3044.27</v>
      </c>
      <c r="E237" s="4">
        <f t="shared" si="50"/>
        <v>2.0467961120399947E-2</v>
      </c>
      <c r="F237" s="20">
        <v>17.562479338842969</v>
      </c>
      <c r="G237" s="17">
        <f t="shared" si="62"/>
        <v>5.6939568765117236E-2</v>
      </c>
      <c r="H237" s="8">
        <f t="shared" si="63"/>
        <v>1.0125416672588188</v>
      </c>
      <c r="I237">
        <v>0.56200000000000006</v>
      </c>
      <c r="J237" s="4">
        <v>4.6833333333333341E-4</v>
      </c>
      <c r="K237" s="4">
        <f t="shared" si="56"/>
        <v>1</v>
      </c>
      <c r="L237" s="4">
        <f t="shared" si="57"/>
        <v>0</v>
      </c>
      <c r="M237" s="7">
        <f t="shared" si="51"/>
        <v>2.0467961120399947E-2</v>
      </c>
      <c r="N237" s="2">
        <f t="shared" si="58"/>
        <v>331573.80298239324</v>
      </c>
      <c r="O237" s="2">
        <f t="shared" si="59"/>
        <v>247945.10506597185</v>
      </c>
      <c r="P237" s="5">
        <f t="shared" si="52"/>
        <v>1.0125416672588188</v>
      </c>
      <c r="Q237" s="5">
        <f t="shared" si="60"/>
        <v>-1.2541667258818778E-2</v>
      </c>
      <c r="R237" s="8">
        <f t="shared" si="53"/>
        <v>2.0718789797405563E-2</v>
      </c>
      <c r="S237" s="2">
        <f t="shared" si="64"/>
        <v>329282.92309137009</v>
      </c>
      <c r="U237" s="5">
        <f t="shared" si="54"/>
        <v>1.0204679611203999</v>
      </c>
      <c r="V237" s="8">
        <f t="shared" si="61"/>
        <v>1.0207187897974055</v>
      </c>
      <c r="X237" s="32">
        <f>MIN(O237,O237:$O$380)/O237-1</f>
        <v>-0.12807339690631891</v>
      </c>
      <c r="Y237" s="4">
        <f>MIN(N237,N237:$N$380)/N237-1</f>
        <v>-0.1280733969063188</v>
      </c>
      <c r="Z237" s="32">
        <f>MIN(S237,$S237:S$380)/S237-1</f>
        <v>-0.14024295004178167</v>
      </c>
    </row>
    <row r="238" spans="1:26" x14ac:dyDescent="0.45">
      <c r="A238" s="1" t="str">
        <f t="shared" si="55"/>
        <v>2-2011</v>
      </c>
      <c r="B238">
        <f t="shared" si="49"/>
        <v>230</v>
      </c>
      <c r="C238" s="1">
        <v>40602</v>
      </c>
      <c r="D238" s="2">
        <v>3106.58</v>
      </c>
      <c r="E238" s="4">
        <f t="shared" si="50"/>
        <v>-1.2505713678707786E-2</v>
      </c>
      <c r="F238" s="20">
        <v>17.468595041322306</v>
      </c>
      <c r="G238" s="17">
        <f t="shared" si="62"/>
        <v>5.724558830486827E-2</v>
      </c>
      <c r="H238" s="8">
        <f t="shared" si="63"/>
        <v>1.0265369193339284</v>
      </c>
      <c r="I238">
        <v>0.55000000000000004</v>
      </c>
      <c r="J238" s="4">
        <v>4.5833333333333338E-4</v>
      </c>
      <c r="K238" s="4">
        <f t="shared" si="56"/>
        <v>1</v>
      </c>
      <c r="L238" s="4">
        <f t="shared" si="57"/>
        <v>0</v>
      </c>
      <c r="M238" s="7">
        <f t="shared" si="51"/>
        <v>-1.2505713678707786E-2</v>
      </c>
      <c r="N238" s="2">
        <f t="shared" si="58"/>
        <v>338360.44269038003</v>
      </c>
      <c r="O238" s="2">
        <f t="shared" si="59"/>
        <v>253020.03583645565</v>
      </c>
      <c r="P238" s="5">
        <f t="shared" si="52"/>
        <v>1.0265369193339284</v>
      </c>
      <c r="Q238" s="5">
        <f t="shared" si="60"/>
        <v>-2.6536919333928433E-2</v>
      </c>
      <c r="R238" s="8">
        <f t="shared" si="53"/>
        <v>-1.2849739548507579E-2</v>
      </c>
      <c r="S238" s="2">
        <f t="shared" si="64"/>
        <v>336105.2667587754</v>
      </c>
      <c r="U238" s="5">
        <f t="shared" si="54"/>
        <v>0.98749428632129221</v>
      </c>
      <c r="V238" s="8">
        <f t="shared" si="61"/>
        <v>0.98715026045149246</v>
      </c>
      <c r="X238" s="32">
        <f>MIN(O238,O238:$O$380)/O238-1</f>
        <v>-0.14556200065667058</v>
      </c>
      <c r="Y238" s="4">
        <f>MIN(N238,N238:$N$380)/N238-1</f>
        <v>-0.14556200065667046</v>
      </c>
      <c r="Z238" s="32">
        <f>MIN(S238,$S238:S$380)/S238-1</f>
        <v>-0.15769450062845913</v>
      </c>
    </row>
    <row r="239" spans="1:26" x14ac:dyDescent="0.45">
      <c r="A239" s="1" t="str">
        <f t="shared" si="55"/>
        <v>3-2011</v>
      </c>
      <c r="B239">
        <f t="shared" si="49"/>
        <v>231</v>
      </c>
      <c r="C239" s="1">
        <v>40633</v>
      </c>
      <c r="D239" s="2">
        <v>3067.73</v>
      </c>
      <c r="E239" s="4">
        <f t="shared" si="50"/>
        <v>2.8457523967233112E-2</v>
      </c>
      <c r="F239" s="20">
        <v>17.387438016528922</v>
      </c>
      <c r="G239" s="17">
        <f t="shared" si="62"/>
        <v>5.7512785900336531E-2</v>
      </c>
      <c r="H239" s="8">
        <f t="shared" si="63"/>
        <v>1.0387567197606717</v>
      </c>
      <c r="I239">
        <v>0.56799999999999995</v>
      </c>
      <c r="J239" s="4">
        <v>4.7333333333333331E-4</v>
      </c>
      <c r="K239" s="4">
        <f t="shared" si="56"/>
        <v>1</v>
      </c>
      <c r="L239" s="4">
        <f t="shared" si="57"/>
        <v>0</v>
      </c>
      <c r="M239" s="7">
        <f t="shared" si="51"/>
        <v>2.8457523967233112E-2</v>
      </c>
      <c r="N239" s="2">
        <f t="shared" si="58"/>
        <v>334129.00387389335</v>
      </c>
      <c r="O239" s="2">
        <f t="shared" si="59"/>
        <v>249855.83971330855</v>
      </c>
      <c r="P239" s="5">
        <f t="shared" si="52"/>
        <v>1.0387567197606717</v>
      </c>
      <c r="Q239" s="5">
        <f t="shared" si="60"/>
        <v>-3.8756719760671743E-2</v>
      </c>
      <c r="R239" s="8">
        <f t="shared" si="53"/>
        <v>2.9542099401360378E-2</v>
      </c>
      <c r="S239" s="2">
        <f t="shared" si="64"/>
        <v>331786.4016200435</v>
      </c>
      <c r="U239" s="5">
        <f t="shared" si="54"/>
        <v>1.0284575239672331</v>
      </c>
      <c r="V239" s="8">
        <f t="shared" si="61"/>
        <v>1.0295420994013604</v>
      </c>
      <c r="X239" s="32">
        <f>MIN(O239,O239:$O$380)/O239-1</f>
        <v>-0.13474132338895517</v>
      </c>
      <c r="Y239" s="4">
        <f>MIN(N239,N239:$N$380)/N239-1</f>
        <v>-0.13474132338895517</v>
      </c>
      <c r="Z239" s="32">
        <f>MIN(S239,$S239:S$380)/S239-1</f>
        <v>-0.1467302060110931</v>
      </c>
    </row>
    <row r="240" spans="1:26" x14ac:dyDescent="0.45">
      <c r="A240" s="1" t="str">
        <f t="shared" si="55"/>
        <v>4-2011</v>
      </c>
      <c r="B240">
        <f t="shared" si="49"/>
        <v>232</v>
      </c>
      <c r="C240" s="1">
        <v>40661</v>
      </c>
      <c r="D240" s="2">
        <v>3155.03</v>
      </c>
      <c r="E240" s="4">
        <f t="shared" si="50"/>
        <v>-1.0763764528388009E-2</v>
      </c>
      <c r="F240" s="20">
        <v>17.314958677685951</v>
      </c>
      <c r="G240" s="17">
        <f t="shared" si="62"/>
        <v>5.7753530840862773E-2</v>
      </c>
      <c r="H240" s="8">
        <f t="shared" si="63"/>
        <v>1.0497667556924073</v>
      </c>
      <c r="I240">
        <v>0.56299999999999994</v>
      </c>
      <c r="J240" s="4">
        <v>4.6916666666666661E-4</v>
      </c>
      <c r="K240" s="4">
        <f t="shared" si="56"/>
        <v>1</v>
      </c>
      <c r="L240" s="4">
        <f t="shared" si="57"/>
        <v>0</v>
      </c>
      <c r="M240" s="7">
        <f t="shared" si="51"/>
        <v>-1.0763764528388009E-2</v>
      </c>
      <c r="N240" s="2">
        <f t="shared" si="58"/>
        <v>343637.48800978239</v>
      </c>
      <c r="O240" s="2">
        <f t="shared" si="59"/>
        <v>256966.11826030319</v>
      </c>
      <c r="P240" s="5">
        <f t="shared" si="52"/>
        <v>1.0497667556924073</v>
      </c>
      <c r="Q240" s="5">
        <f t="shared" si="60"/>
        <v>-4.9766755692407294E-2</v>
      </c>
      <c r="R240" s="8">
        <f t="shared" si="53"/>
        <v>-1.1322791070881915E-2</v>
      </c>
      <c r="S240" s="2">
        <f t="shared" si="64"/>
        <v>341588.06847672252</v>
      </c>
      <c r="U240" s="5">
        <f t="shared" si="54"/>
        <v>0.98923623547161199</v>
      </c>
      <c r="V240" s="8">
        <f t="shared" si="61"/>
        <v>0.98867720892911803</v>
      </c>
      <c r="X240" s="32">
        <f>MIN(O240,O240:$O$380)/O240-1</f>
        <v>-0.15868311870251617</v>
      </c>
      <c r="Y240" s="4">
        <f>MIN(N240,N240:$N$380)/N240-1</f>
        <v>-0.15868311870251606</v>
      </c>
      <c r="Z240" s="32">
        <f>MIN(S240,$S240:S$380)/S240-1</f>
        <v>-0.17121427624470054</v>
      </c>
    </row>
    <row r="241" spans="1:26" x14ac:dyDescent="0.45">
      <c r="A241" s="1" t="str">
        <f t="shared" si="55"/>
        <v>5-2011</v>
      </c>
      <c r="B241">
        <f t="shared" si="49"/>
        <v>233</v>
      </c>
      <c r="C241" s="1">
        <v>40694</v>
      </c>
      <c r="D241" s="2">
        <v>3121.07</v>
      </c>
      <c r="E241" s="4">
        <f t="shared" si="50"/>
        <v>-7.8018115582156877E-3</v>
      </c>
      <c r="F241" s="20">
        <v>17.245785123966943</v>
      </c>
      <c r="G241" s="17">
        <f t="shared" si="62"/>
        <v>5.798518262936446E-2</v>
      </c>
      <c r="H241" s="8">
        <f t="shared" si="63"/>
        <v>1.0603609327059689</v>
      </c>
      <c r="I241">
        <v>0.55700000000000005</v>
      </c>
      <c r="J241" s="4">
        <v>4.6416666666666671E-4</v>
      </c>
      <c r="K241" s="4">
        <f t="shared" si="56"/>
        <v>1</v>
      </c>
      <c r="L241" s="4">
        <f t="shared" si="57"/>
        <v>0</v>
      </c>
      <c r="M241" s="7">
        <f t="shared" si="51"/>
        <v>-7.8018115582156877E-3</v>
      </c>
      <c r="N241" s="2">
        <f t="shared" si="58"/>
        <v>339938.65500571835</v>
      </c>
      <c r="O241" s="2">
        <f t="shared" si="59"/>
        <v>254200.1954715754</v>
      </c>
      <c r="P241" s="5">
        <f t="shared" si="52"/>
        <v>1.0603609327059689</v>
      </c>
      <c r="Q241" s="5">
        <f t="shared" si="60"/>
        <v>-6.0360932705968873E-2</v>
      </c>
      <c r="R241" s="8">
        <f t="shared" si="53"/>
        <v>-8.3007537135968163E-3</v>
      </c>
      <c r="S241" s="2">
        <f t="shared" si="64"/>
        <v>337720.33814505447</v>
      </c>
      <c r="U241" s="5">
        <f t="shared" si="54"/>
        <v>0.99219818844178431</v>
      </c>
      <c r="V241" s="8">
        <f t="shared" si="61"/>
        <v>0.99169924628640316</v>
      </c>
      <c r="X241" s="32">
        <f>MIN(O241,O241:$O$380)/O241-1</f>
        <v>-0.14952884747858897</v>
      </c>
      <c r="Y241" s="4">
        <f>MIN(N241,N241:$N$380)/N241-1</f>
        <v>-0.14952884747858886</v>
      </c>
      <c r="Z241" s="32">
        <f>MIN(S241,$S241:S$380)/S241-1</f>
        <v>-0.16172263680175702</v>
      </c>
    </row>
    <row r="242" spans="1:26" x14ac:dyDescent="0.45">
      <c r="A242" s="1" t="str">
        <f t="shared" si="55"/>
        <v>6-2011</v>
      </c>
      <c r="B242">
        <f t="shared" si="49"/>
        <v>234</v>
      </c>
      <c r="C242" s="1">
        <v>40724</v>
      </c>
      <c r="D242" s="2">
        <v>3096.72</v>
      </c>
      <c r="E242" s="4">
        <f t="shared" si="50"/>
        <v>-2.2830607868970954E-2</v>
      </c>
      <c r="F242" s="20">
        <v>17.169173553719009</v>
      </c>
      <c r="G242" s="17">
        <f t="shared" si="62"/>
        <v>5.824392169321338E-2</v>
      </c>
      <c r="H242" s="8">
        <f t="shared" si="63"/>
        <v>1.072193897434919</v>
      </c>
      <c r="I242">
        <v>0.55000000000000004</v>
      </c>
      <c r="J242" s="4">
        <v>4.5833333333333338E-4</v>
      </c>
      <c r="K242" s="4">
        <f t="shared" si="56"/>
        <v>1</v>
      </c>
      <c r="L242" s="4">
        <f t="shared" si="57"/>
        <v>0</v>
      </c>
      <c r="M242" s="7">
        <f t="shared" si="51"/>
        <v>-2.2830607868970954E-2</v>
      </c>
      <c r="N242" s="2">
        <f t="shared" si="58"/>
        <v>337286.51767801045</v>
      </c>
      <c r="O242" s="2">
        <f t="shared" si="59"/>
        <v>252216.97344844457</v>
      </c>
      <c r="P242" s="5">
        <f t="shared" si="52"/>
        <v>1.072193897434919</v>
      </c>
      <c r="Q242" s="5">
        <f t="shared" si="60"/>
        <v>-7.2193897434918997E-2</v>
      </c>
      <c r="R242" s="8">
        <f t="shared" si="53"/>
        <v>-2.4511927301497968E-2</v>
      </c>
      <c r="S242" s="2">
        <f t="shared" si="64"/>
        <v>334917.00479403971</v>
      </c>
      <c r="U242" s="5">
        <f t="shared" si="54"/>
        <v>0.97716939213102905</v>
      </c>
      <c r="V242" s="8">
        <f t="shared" si="61"/>
        <v>0.97548807269850202</v>
      </c>
      <c r="X242" s="32">
        <f>MIN(O242,O242:$O$380)/O242-1</f>
        <v>-0.14284145805884918</v>
      </c>
      <c r="Y242" s="4">
        <f>MIN(N242,N242:$N$380)/N242-1</f>
        <v>-0.14284145805884918</v>
      </c>
      <c r="Z242" s="32">
        <f>MIN(S242,$S242:S$380)/S242-1</f>
        <v>-0.1547060599901392</v>
      </c>
    </row>
    <row r="243" spans="1:26" x14ac:dyDescent="0.45">
      <c r="A243" s="1" t="str">
        <f t="shared" si="55"/>
        <v>7-2011</v>
      </c>
      <c r="B243">
        <f t="shared" si="49"/>
        <v>235</v>
      </c>
      <c r="C243" s="1">
        <v>40753</v>
      </c>
      <c r="D243" s="2">
        <v>3026.02</v>
      </c>
      <c r="E243" s="4">
        <f t="shared" si="50"/>
        <v>-7.4523631701046145E-2</v>
      </c>
      <c r="F243" s="20">
        <v>17.094049586776858</v>
      </c>
      <c r="G243" s="17">
        <f t="shared" si="62"/>
        <v>5.8499888801864262E-2</v>
      </c>
      <c r="H243" s="8">
        <f t="shared" si="63"/>
        <v>1.0839000917891113</v>
      </c>
      <c r="I243">
        <v>0.54700000000000004</v>
      </c>
      <c r="J243" s="4">
        <v>4.5583333333333337E-4</v>
      </c>
      <c r="K243" s="4">
        <f t="shared" si="56"/>
        <v>1</v>
      </c>
      <c r="L243" s="4">
        <f t="shared" si="57"/>
        <v>0</v>
      </c>
      <c r="M243" s="7">
        <f t="shared" si="51"/>
        <v>-7.4523631701046145E-2</v>
      </c>
      <c r="N243" s="2">
        <f t="shared" si="58"/>
        <v>329586.06145341304</v>
      </c>
      <c r="O243" s="2">
        <f t="shared" si="59"/>
        <v>246458.70662974447</v>
      </c>
      <c r="P243" s="5">
        <f t="shared" si="52"/>
        <v>1.0839000917891113</v>
      </c>
      <c r="Q243" s="5">
        <f t="shared" si="60"/>
        <v>-8.3900091789111286E-2</v>
      </c>
      <c r="R243" s="8">
        <f t="shared" si="53"/>
        <v>-8.0814415699729039E-2</v>
      </c>
      <c r="S243" s="2">
        <f t="shared" si="64"/>
        <v>326707.54352049273</v>
      </c>
      <c r="U243" s="5">
        <f t="shared" si="54"/>
        <v>0.92547636829895386</v>
      </c>
      <c r="V243" s="8">
        <f t="shared" si="61"/>
        <v>0.91918558430027097</v>
      </c>
      <c r="X243" s="32">
        <f>MIN(O243,O243:$O$380)/O243-1</f>
        <v>-0.12281478641912469</v>
      </c>
      <c r="Y243" s="4">
        <f>MIN(N243,N243:$N$380)/N243-1</f>
        <v>-0.12281478641912458</v>
      </c>
      <c r="Z243" s="32">
        <f>MIN(S243,$S243:S$380)/S243-1</f>
        <v>-0.13346563257148181</v>
      </c>
    </row>
    <row r="244" spans="1:26" x14ac:dyDescent="0.45">
      <c r="A244" s="1" t="str">
        <f t="shared" si="55"/>
        <v>8-2011</v>
      </c>
      <c r="B244">
        <f t="shared" si="49"/>
        <v>236</v>
      </c>
      <c r="C244" s="1">
        <v>40786</v>
      </c>
      <c r="D244" s="2">
        <v>2800.51</v>
      </c>
      <c r="E244" s="4">
        <f t="shared" si="50"/>
        <v>-5.217978153979097E-2</v>
      </c>
      <c r="F244" s="20">
        <v>17.011404958677684</v>
      </c>
      <c r="G244" s="17">
        <f t="shared" si="62"/>
        <v>5.8784092344465071E-2</v>
      </c>
      <c r="H244" s="8">
        <f t="shared" si="63"/>
        <v>1.0968976285561209</v>
      </c>
      <c r="I244">
        <v>0.55000000000000004</v>
      </c>
      <c r="J244" s="4">
        <v>4.5833333333333338E-4</v>
      </c>
      <c r="K244" s="4">
        <f t="shared" si="56"/>
        <v>1</v>
      </c>
      <c r="L244" s="4">
        <f t="shared" si="57"/>
        <v>0</v>
      </c>
      <c r="M244" s="7">
        <f t="shared" si="51"/>
        <v>-5.217978153979097E-2</v>
      </c>
      <c r="N244" s="2">
        <f t="shared" si="58"/>
        <v>305024.11119586055</v>
      </c>
      <c r="O244" s="2">
        <f t="shared" si="59"/>
        <v>228091.7087473532</v>
      </c>
      <c r="P244" s="5">
        <f t="shared" si="52"/>
        <v>1.0968976285561209</v>
      </c>
      <c r="Q244" s="5">
        <f t="shared" si="60"/>
        <v>-9.6897628556120941E-2</v>
      </c>
      <c r="R244" s="8">
        <f t="shared" si="53"/>
        <v>-5.72802900426614E-2</v>
      </c>
      <c r="S244" s="2">
        <f t="shared" si="64"/>
        <v>300304.86428619031</v>
      </c>
      <c r="U244" s="5">
        <f t="shared" si="54"/>
        <v>0.94782021846020903</v>
      </c>
      <c r="V244" s="8">
        <f t="shared" si="61"/>
        <v>0.94271970995733856</v>
      </c>
      <c r="X244" s="32">
        <f>MIN(O244,O244:$O$380)/O244-1</f>
        <v>-5.217978153979097E-2</v>
      </c>
      <c r="Y244" s="4">
        <f>MIN(N244,N244:$N$380)/N244-1</f>
        <v>-5.217978153979097E-2</v>
      </c>
      <c r="Z244" s="32">
        <f>MIN(S244,$S244:S$380)/S244-1</f>
        <v>-5.7280290042661441E-2</v>
      </c>
    </row>
    <row r="245" spans="1:26" x14ac:dyDescent="0.45">
      <c r="A245" s="1" t="str">
        <f t="shared" si="55"/>
        <v>9-2011</v>
      </c>
      <c r="B245">
        <f t="shared" si="49"/>
        <v>237</v>
      </c>
      <c r="C245" s="1">
        <v>40816</v>
      </c>
      <c r="D245" s="2">
        <v>2654.38</v>
      </c>
      <c r="E245" s="4">
        <f t="shared" si="50"/>
        <v>7.7788410099533634E-2</v>
      </c>
      <c r="F245" s="20">
        <v>16.93066115702479</v>
      </c>
      <c r="G245" s="17">
        <f t="shared" si="62"/>
        <v>5.9064438814610896E-2</v>
      </c>
      <c r="H245" s="8">
        <f t="shared" si="63"/>
        <v>1.1097187690664625</v>
      </c>
      <c r="I245">
        <v>0.54300000000000004</v>
      </c>
      <c r="J245" s="4">
        <v>4.5250000000000005E-4</v>
      </c>
      <c r="K245" s="4">
        <f t="shared" si="56"/>
        <v>1</v>
      </c>
      <c r="L245" s="4">
        <f t="shared" si="57"/>
        <v>0</v>
      </c>
      <c r="M245" s="7">
        <f t="shared" si="51"/>
        <v>7.7788410099533634E-2</v>
      </c>
      <c r="N245" s="2">
        <f t="shared" si="58"/>
        <v>289108.01970929164</v>
      </c>
      <c r="O245" s="2">
        <f t="shared" si="59"/>
        <v>216189.93321387868</v>
      </c>
      <c r="P245" s="5">
        <f t="shared" si="52"/>
        <v>1.1097187690664625</v>
      </c>
      <c r="Q245" s="5">
        <f t="shared" si="60"/>
        <v>-0.1097187690664625</v>
      </c>
      <c r="R245" s="8">
        <f t="shared" si="53"/>
        <v>8.6273610960289071E-2</v>
      </c>
      <c r="S245" s="2">
        <f t="shared" si="64"/>
        <v>283103.31455865526</v>
      </c>
      <c r="U245" s="5">
        <f t="shared" si="54"/>
        <v>1.0777884100995336</v>
      </c>
      <c r="V245" s="8">
        <f t="shared" si="61"/>
        <v>1.0862736109602891</v>
      </c>
      <c r="X245" s="32">
        <f>MIN(O245,O245:$O$380)/O245-1</f>
        <v>0</v>
      </c>
      <c r="Y245" s="4">
        <f>MIN(N245,N245:$N$380)/N245-1</f>
        <v>0</v>
      </c>
      <c r="Z245" s="32">
        <f>MIN(S245,$S245:S$380)/S245-1</f>
        <v>0</v>
      </c>
    </row>
    <row r="246" spans="1:26" x14ac:dyDescent="0.45">
      <c r="A246" s="1" t="str">
        <f t="shared" si="55"/>
        <v>10-2011</v>
      </c>
      <c r="B246">
        <f t="shared" si="49"/>
        <v>238</v>
      </c>
      <c r="C246" s="1">
        <v>40847</v>
      </c>
      <c r="D246" s="2">
        <v>2860.86</v>
      </c>
      <c r="E246" s="4">
        <f t="shared" si="50"/>
        <v>-8.7456219458484918E-3</v>
      </c>
      <c r="F246" s="20">
        <v>16.872727272727271</v>
      </c>
      <c r="G246" s="17">
        <f t="shared" si="62"/>
        <v>5.9267241379310352E-2</v>
      </c>
      <c r="H246" s="8">
        <f t="shared" si="63"/>
        <v>1.1189935788278154</v>
      </c>
      <c r="I246">
        <v>0.54500000000000004</v>
      </c>
      <c r="J246" s="4">
        <v>4.5416666666666668E-4</v>
      </c>
      <c r="K246" s="4">
        <f t="shared" si="56"/>
        <v>1</v>
      </c>
      <c r="L246" s="4">
        <f t="shared" si="57"/>
        <v>0</v>
      </c>
      <c r="M246" s="7">
        <f t="shared" si="51"/>
        <v>-8.7456219458484918E-3</v>
      </c>
      <c r="N246" s="2">
        <f t="shared" si="58"/>
        <v>311597.27290950209</v>
      </c>
      <c r="O246" s="2">
        <f t="shared" si="59"/>
        <v>233007.00439811067</v>
      </c>
      <c r="P246" s="5">
        <f t="shared" si="52"/>
        <v>1.1189935788278154</v>
      </c>
      <c r="Q246" s="5">
        <f t="shared" si="60"/>
        <v>-0.11899357882781536</v>
      </c>
      <c r="R246" s="8">
        <f t="shared" si="53"/>
        <v>-9.8403377173110519E-3</v>
      </c>
      <c r="S246" s="2">
        <f t="shared" si="64"/>
        <v>307527.65978045703</v>
      </c>
      <c r="U246" s="5">
        <f t="shared" si="54"/>
        <v>0.99125437805415151</v>
      </c>
      <c r="V246" s="8">
        <f t="shared" si="61"/>
        <v>0.99015966228268892</v>
      </c>
      <c r="X246" s="32">
        <f>MIN(O246,O246:$O$380)/O246-1</f>
        <v>-3.277685730864166E-2</v>
      </c>
      <c r="Y246" s="4">
        <f>MIN(N246,N246:$N$380)/N246-1</f>
        <v>-3.2776857308641327E-2</v>
      </c>
      <c r="Z246" s="32">
        <f>MIN(S246,$S246:S$380)/S246-1</f>
        <v>-4.1599570284682863E-2</v>
      </c>
    </row>
    <row r="247" spans="1:26" x14ac:dyDescent="0.45">
      <c r="A247" s="1" t="str">
        <f t="shared" si="55"/>
        <v>11-2011</v>
      </c>
      <c r="B247">
        <f t="shared" si="49"/>
        <v>239</v>
      </c>
      <c r="C247" s="1">
        <v>40877</v>
      </c>
      <c r="D247" s="2">
        <v>2835.84</v>
      </c>
      <c r="E247" s="4">
        <f t="shared" si="50"/>
        <v>7.7719476416158173E-3</v>
      </c>
      <c r="F247" s="20">
        <v>16.807768595041324</v>
      </c>
      <c r="G247" s="17">
        <f t="shared" si="62"/>
        <v>5.9496297461819107E-2</v>
      </c>
      <c r="H247" s="8">
        <f t="shared" si="63"/>
        <v>1.1294690459063399</v>
      </c>
      <c r="I247">
        <v>0.502</v>
      </c>
      <c r="J247" s="4">
        <v>4.1833333333333333E-4</v>
      </c>
      <c r="K247" s="4">
        <f t="shared" si="56"/>
        <v>1</v>
      </c>
      <c r="L247" s="4">
        <f t="shared" si="57"/>
        <v>0</v>
      </c>
      <c r="M247" s="7">
        <f t="shared" si="51"/>
        <v>7.7719476416158173E-3</v>
      </c>
      <c r="N247" s="2">
        <f t="shared" si="58"/>
        <v>308872.16096127819</v>
      </c>
      <c r="O247" s="2">
        <f t="shared" si="59"/>
        <v>230969.21322691013</v>
      </c>
      <c r="P247" s="5">
        <f t="shared" si="52"/>
        <v>1.1294690459063399</v>
      </c>
      <c r="Q247" s="5">
        <f t="shared" si="60"/>
        <v>-0.1294690459063399</v>
      </c>
      <c r="R247" s="8">
        <f t="shared" si="53"/>
        <v>8.7240130700723603E-3</v>
      </c>
      <c r="S247" s="2">
        <f t="shared" si="64"/>
        <v>304501.48375080299</v>
      </c>
      <c r="U247" s="5">
        <f t="shared" si="54"/>
        <v>1.0077719476416158</v>
      </c>
      <c r="V247" s="8">
        <f t="shared" si="61"/>
        <v>1.0087240130700723</v>
      </c>
      <c r="X247" s="32">
        <f>MIN(O247,O247:$O$380)/O247-1</f>
        <v>-2.4243257729632206E-2</v>
      </c>
      <c r="Y247" s="4">
        <f>MIN(N247,N247:$N$380)/N247-1</f>
        <v>-2.4243257729631984E-2</v>
      </c>
      <c r="Z247" s="32">
        <f>MIN(S247,$S247:S$380)/S247-1</f>
        <v>-3.2074860022226037E-2</v>
      </c>
    </row>
    <row r="248" spans="1:26" x14ac:dyDescent="0.45">
      <c r="A248" s="1" t="str">
        <f t="shared" si="55"/>
        <v>12-2011</v>
      </c>
      <c r="B248">
        <f t="shared" si="49"/>
        <v>240</v>
      </c>
      <c r="C248" s="1">
        <v>40907</v>
      </c>
      <c r="D248" s="2">
        <v>2857.88</v>
      </c>
      <c r="E248" s="4">
        <f t="shared" si="50"/>
        <v>2.6253726538552957E-2</v>
      </c>
      <c r="F248" s="20">
        <v>16.738181818181818</v>
      </c>
      <c r="G248" s="17">
        <f t="shared" si="62"/>
        <v>5.9743645448620465E-2</v>
      </c>
      <c r="H248" s="8">
        <f t="shared" si="63"/>
        <v>1.1407810602580122</v>
      </c>
      <c r="I248">
        <v>0.47299999999999998</v>
      </c>
      <c r="J248" s="4">
        <v>3.9416666666666663E-4</v>
      </c>
      <c r="K248" s="4">
        <f t="shared" si="56"/>
        <v>1</v>
      </c>
      <c r="L248" s="4">
        <f t="shared" si="57"/>
        <v>0</v>
      </c>
      <c r="M248" s="7">
        <f t="shared" si="51"/>
        <v>2.6253726538552957E-2</v>
      </c>
      <c r="N248" s="2">
        <f t="shared" si="58"/>
        <v>311272.69922422199</v>
      </c>
      <c r="O248" s="2">
        <f t="shared" si="59"/>
        <v>232764.29385893486</v>
      </c>
      <c r="P248" s="5">
        <f t="shared" si="52"/>
        <v>1.1407810602580122</v>
      </c>
      <c r="Q248" s="5">
        <f t="shared" si="60"/>
        <v>-0.14078106025801218</v>
      </c>
      <c r="R248" s="8">
        <f t="shared" si="53"/>
        <v>2.9894262795122653E-2</v>
      </c>
      <c r="S248" s="2">
        <f t="shared" si="64"/>
        <v>307157.9586749014</v>
      </c>
      <c r="U248" s="5">
        <f t="shared" si="54"/>
        <v>1.026253726538553</v>
      </c>
      <c r="V248" s="8">
        <f t="shared" si="61"/>
        <v>1.0298942627951226</v>
      </c>
      <c r="X248" s="32">
        <f>MIN(O248,O248:$O$380)/O248-1</f>
        <v>-3.1768303777625406E-2</v>
      </c>
      <c r="Y248" s="4">
        <f>MIN(N248,N248:$N$380)/N248-1</f>
        <v>-3.1768303777625184E-2</v>
      </c>
      <c r="Z248" s="32">
        <f>MIN(S248,$S248:S$380)/S248-1</f>
        <v>-4.0446021472341109E-2</v>
      </c>
    </row>
    <row r="249" spans="1:26" x14ac:dyDescent="0.45">
      <c r="A249" s="1" t="str">
        <f t="shared" si="55"/>
        <v>1-2012</v>
      </c>
      <c r="B249">
        <f t="shared" si="49"/>
        <v>241</v>
      </c>
      <c r="C249" s="1">
        <v>40939</v>
      </c>
      <c r="D249" s="2">
        <v>2932.91</v>
      </c>
      <c r="E249" s="4">
        <f t="shared" si="50"/>
        <v>3.7846371010361812E-2</v>
      </c>
      <c r="F249" s="20">
        <v>16.669090909090908</v>
      </c>
      <c r="G249" s="17">
        <f t="shared" si="62"/>
        <v>5.9991273996509602E-2</v>
      </c>
      <c r="H249" s="8">
        <f t="shared" si="63"/>
        <v>1.1521059055653458</v>
      </c>
      <c r="I249">
        <v>0.48299999999999998</v>
      </c>
      <c r="J249" s="4">
        <v>4.0250000000000003E-4</v>
      </c>
      <c r="K249" s="4">
        <f t="shared" si="56"/>
        <v>1</v>
      </c>
      <c r="L249" s="4">
        <f t="shared" si="57"/>
        <v>0</v>
      </c>
      <c r="M249" s="7">
        <f t="shared" si="51"/>
        <v>3.7846371010361812E-2</v>
      </c>
      <c r="N249" s="2">
        <f t="shared" si="58"/>
        <v>319444.76754857198</v>
      </c>
      <c r="O249" s="2">
        <f t="shared" si="59"/>
        <v>238875.22397784673</v>
      </c>
      <c r="P249" s="5">
        <f t="shared" si="52"/>
        <v>1.1521059055653458</v>
      </c>
      <c r="Q249" s="5">
        <f t="shared" si="60"/>
        <v>-0.15210590556534576</v>
      </c>
      <c r="R249" s="8">
        <f t="shared" si="53"/>
        <v>4.3541804918264898E-2</v>
      </c>
      <c r="S249" s="2">
        <f t="shared" si="64"/>
        <v>316340.21941114235</v>
      </c>
      <c r="U249" s="5">
        <f t="shared" si="54"/>
        <v>1.0378463710103618</v>
      </c>
      <c r="V249" s="8">
        <f t="shared" si="61"/>
        <v>1.043541804918265</v>
      </c>
      <c r="X249" s="32">
        <f>MIN(O249,O249:$O$380)/O249-1</f>
        <v>-5.6537704873316885E-2</v>
      </c>
      <c r="Y249" s="4">
        <f>MIN(N249,N249:$N$380)/N249-1</f>
        <v>-5.6537704873316774E-2</v>
      </c>
      <c r="Z249" s="32">
        <f>MIN(S249,$S249:S$380)/S249-1</f>
        <v>-6.8298549480760307E-2</v>
      </c>
    </row>
    <row r="250" spans="1:26" x14ac:dyDescent="0.45">
      <c r="A250" s="1" t="str">
        <f t="shared" si="55"/>
        <v>2-2012</v>
      </c>
      <c r="B250">
        <f t="shared" si="49"/>
        <v>242</v>
      </c>
      <c r="C250" s="1">
        <v>40968</v>
      </c>
      <c r="D250" s="2">
        <v>3043.91</v>
      </c>
      <c r="E250" s="4">
        <f t="shared" si="50"/>
        <v>-1.3512226051361487E-2</v>
      </c>
      <c r="F250" s="20">
        <v>16.605371900826448</v>
      </c>
      <c r="G250" s="17">
        <f t="shared" si="62"/>
        <v>6.0221475675003105E-2</v>
      </c>
      <c r="H250" s="8">
        <f t="shared" si="63"/>
        <v>1.1626337644113887</v>
      </c>
      <c r="I250">
        <v>0.48299999999999998</v>
      </c>
      <c r="J250" s="4">
        <v>4.0250000000000003E-4</v>
      </c>
      <c r="K250" s="4">
        <f t="shared" si="56"/>
        <v>1</v>
      </c>
      <c r="L250" s="4">
        <f t="shared" si="57"/>
        <v>0</v>
      </c>
      <c r="M250" s="7">
        <f t="shared" si="51"/>
        <v>-1.3512226051361487E-2</v>
      </c>
      <c r="N250" s="2">
        <f t="shared" si="58"/>
        <v>331534.59273853403</v>
      </c>
      <c r="O250" s="2">
        <f t="shared" si="59"/>
        <v>247915.7843296956</v>
      </c>
      <c r="P250" s="5">
        <f t="shared" si="52"/>
        <v>1.1626337644113887</v>
      </c>
      <c r="Q250" s="5">
        <f t="shared" si="60"/>
        <v>-0.16263376441138866</v>
      </c>
      <c r="R250" s="8">
        <f t="shared" si="53"/>
        <v>-1.5775230329847626E-2</v>
      </c>
      <c r="S250" s="2">
        <f t="shared" si="64"/>
        <v>330114.24353254342</v>
      </c>
      <c r="U250" s="5">
        <f t="shared" si="54"/>
        <v>0.98648777394863851</v>
      </c>
      <c r="V250" s="8">
        <f t="shared" si="61"/>
        <v>0.98422476967015238</v>
      </c>
      <c r="X250" s="32">
        <f>MIN(O250,O250:$O$380)/O250-1</f>
        <v>-9.0942242050520594E-2</v>
      </c>
      <c r="Y250" s="4">
        <f>MIN(N250,N250:$N$380)/N250-1</f>
        <v>-9.0942242050520483E-2</v>
      </c>
      <c r="Z250" s="32">
        <f>MIN(S250,$S250:S$380)/S250-1</f>
        <v>-0.10717381313514807</v>
      </c>
    </row>
    <row r="251" spans="1:26" x14ac:dyDescent="0.45">
      <c r="A251" s="1" t="str">
        <f t="shared" si="55"/>
        <v>3-2012</v>
      </c>
      <c r="B251">
        <f t="shared" ref="B251:B314" si="65">B250+1</f>
        <v>243</v>
      </c>
      <c r="C251" s="1">
        <v>40998</v>
      </c>
      <c r="D251" s="2">
        <v>3002.78</v>
      </c>
      <c r="E251" s="4">
        <f t="shared" si="50"/>
        <v>-6.0310778678425159E-3</v>
      </c>
      <c r="F251" s="20">
        <v>16.542561983471074</v>
      </c>
      <c r="G251" s="17">
        <f t="shared" si="62"/>
        <v>6.0450128643868811E-2</v>
      </c>
      <c r="H251" s="8">
        <f t="shared" si="63"/>
        <v>1.1730907958140278</v>
      </c>
      <c r="I251">
        <v>0.48699999999999999</v>
      </c>
      <c r="J251" s="4">
        <v>4.0583333333333335E-4</v>
      </c>
      <c r="K251" s="4">
        <f t="shared" si="56"/>
        <v>1</v>
      </c>
      <c r="L251" s="4">
        <f t="shared" si="57"/>
        <v>0</v>
      </c>
      <c r="M251" s="7">
        <f t="shared" si="51"/>
        <v>-6.0310778678425159E-3</v>
      </c>
      <c r="N251" s="2">
        <f t="shared" si="58"/>
        <v>327054.8223776049</v>
      </c>
      <c r="O251" s="2">
        <f t="shared" si="59"/>
        <v>244565.89021013217</v>
      </c>
      <c r="P251" s="5">
        <f t="shared" si="52"/>
        <v>1.1730907958140278</v>
      </c>
      <c r="Q251" s="5">
        <f t="shared" si="60"/>
        <v>-0.17309079581402775</v>
      </c>
      <c r="R251" s="8">
        <f t="shared" si="53"/>
        <v>-7.145247950238273E-3</v>
      </c>
      <c r="S251" s="2">
        <f t="shared" si="64"/>
        <v>324906.61530565412</v>
      </c>
      <c r="U251" s="5">
        <f t="shared" si="54"/>
        <v>0.99396892213215748</v>
      </c>
      <c r="V251" s="8">
        <f t="shared" si="61"/>
        <v>0.9928547520497617</v>
      </c>
      <c r="X251" s="32">
        <f>MIN(O251,O251:$O$380)/O251-1</f>
        <v>-7.8490598711860482E-2</v>
      </c>
      <c r="Y251" s="4">
        <f>MIN(N251,N251:$N$380)/N251-1</f>
        <v>-7.8490598711860371E-2</v>
      </c>
      <c r="Z251" s="32">
        <f>MIN(S251,$S251:S$380)/S251-1</f>
        <v>-9.2863526322276124E-2</v>
      </c>
    </row>
    <row r="252" spans="1:26" x14ac:dyDescent="0.45">
      <c r="A252" s="1" t="str">
        <f t="shared" si="55"/>
        <v>4-2012</v>
      </c>
      <c r="B252">
        <f t="shared" si="65"/>
        <v>244</v>
      </c>
      <c r="C252" s="1">
        <v>41029</v>
      </c>
      <c r="D252" s="2">
        <v>2984.67</v>
      </c>
      <c r="E252" s="4">
        <f t="shared" si="50"/>
        <v>-7.2899181484050168E-2</v>
      </c>
      <c r="F252" s="20">
        <v>16.481652892561982</v>
      </c>
      <c r="G252" s="17">
        <f t="shared" si="62"/>
        <v>6.0673526285175611E-2</v>
      </c>
      <c r="H252" s="8">
        <f t="shared" si="63"/>
        <v>1.1833074842830622</v>
      </c>
      <c r="I252">
        <v>0.47799999999999998</v>
      </c>
      <c r="J252" s="4">
        <v>3.9833333333333333E-4</v>
      </c>
      <c r="K252" s="4">
        <f t="shared" si="56"/>
        <v>1</v>
      </c>
      <c r="L252" s="4">
        <f t="shared" si="57"/>
        <v>0</v>
      </c>
      <c r="M252" s="7">
        <f t="shared" si="51"/>
        <v>-7.2899181484050168E-2</v>
      </c>
      <c r="N252" s="2">
        <f t="shared" si="58"/>
        <v>325082.32927679218</v>
      </c>
      <c r="O252" s="2">
        <f t="shared" si="59"/>
        <v>243090.89428245663</v>
      </c>
      <c r="P252" s="5">
        <f t="shared" si="52"/>
        <v>1.1833074842830622</v>
      </c>
      <c r="Q252" s="5">
        <f t="shared" si="60"/>
        <v>-0.18330748428306221</v>
      </c>
      <c r="R252" s="8">
        <f t="shared" si="53"/>
        <v>-8.6335164529425218E-2</v>
      </c>
      <c r="S252" s="2">
        <f t="shared" si="64"/>
        <v>322585.07697862253</v>
      </c>
      <c r="U252" s="5">
        <f t="shared" si="54"/>
        <v>0.92710081851594983</v>
      </c>
      <c r="V252" s="8">
        <f t="shared" si="61"/>
        <v>0.91366483547057475</v>
      </c>
      <c r="X252" s="32">
        <f>MIN(O252,O252:$O$380)/O252-1</f>
        <v>-7.2899181484050168E-2</v>
      </c>
      <c r="Y252" s="4">
        <f>MIN(N252,N252:$N$380)/N252-1</f>
        <v>-7.2899181484050168E-2</v>
      </c>
      <c r="Z252" s="32">
        <f>MIN(S252,$S252:S$380)/S252-1</f>
        <v>-8.6335164529425246E-2</v>
      </c>
    </row>
    <row r="253" spans="1:26" x14ac:dyDescent="0.45">
      <c r="A253" s="1" t="str">
        <f t="shared" si="55"/>
        <v>5-2012</v>
      </c>
      <c r="B253">
        <f t="shared" si="65"/>
        <v>245</v>
      </c>
      <c r="C253" s="1">
        <v>41060</v>
      </c>
      <c r="D253" s="2">
        <v>2767.09</v>
      </c>
      <c r="E253" s="4">
        <f t="shared" si="50"/>
        <v>4.4942520843196165E-2</v>
      </c>
      <c r="F253" s="20">
        <v>16.407190082644629</v>
      </c>
      <c r="G253" s="17">
        <f t="shared" si="62"/>
        <v>6.094888856427589E-2</v>
      </c>
      <c r="H253" s="8">
        <f t="shared" si="63"/>
        <v>1.1959006817995357</v>
      </c>
      <c r="I253">
        <v>0.47599999999999998</v>
      </c>
      <c r="J253" s="4">
        <v>3.9666666666666664E-4</v>
      </c>
      <c r="K253" s="4">
        <f t="shared" si="56"/>
        <v>1</v>
      </c>
      <c r="L253" s="4">
        <f t="shared" si="57"/>
        <v>0</v>
      </c>
      <c r="M253" s="7">
        <f t="shared" si="51"/>
        <v>4.4942520843196165E-2</v>
      </c>
      <c r="N253" s="2">
        <f t="shared" si="58"/>
        <v>301384.09355758555</v>
      </c>
      <c r="O253" s="2">
        <f t="shared" si="59"/>
        <v>225369.76706303976</v>
      </c>
      <c r="P253" s="5">
        <f t="shared" si="52"/>
        <v>1.1959006817995357</v>
      </c>
      <c r="Q253" s="5">
        <f t="shared" si="60"/>
        <v>-0.19590068179953568</v>
      </c>
      <c r="R253" s="8">
        <f t="shared" si="53"/>
        <v>5.3669084047720993E-2</v>
      </c>
      <c r="S253" s="2">
        <f t="shared" si="64"/>
        <v>294734.64128293586</v>
      </c>
      <c r="U253" s="5">
        <f t="shared" si="54"/>
        <v>1.0449425208431962</v>
      </c>
      <c r="V253" s="8">
        <f t="shared" si="61"/>
        <v>1.053669084047721</v>
      </c>
      <c r="X253" s="32">
        <f>MIN(O253,O253:$O$380)/O253-1</f>
        <v>0</v>
      </c>
      <c r="Y253" s="4">
        <f>MIN(N253,N253:$N$380)/N253-1</f>
        <v>0</v>
      </c>
      <c r="Z253" s="32">
        <f>MIN(S253,$S253:S$380)/S253-1</f>
        <v>0</v>
      </c>
    </row>
    <row r="254" spans="1:26" x14ac:dyDescent="0.45">
      <c r="A254" s="1" t="str">
        <f t="shared" si="55"/>
        <v>6-2012</v>
      </c>
      <c r="B254">
        <f t="shared" si="65"/>
        <v>246</v>
      </c>
      <c r="C254" s="1">
        <v>41089</v>
      </c>
      <c r="D254" s="2">
        <v>2891.45</v>
      </c>
      <c r="E254" s="4">
        <f t="shared" si="50"/>
        <v>1.2388248110809519E-2</v>
      </c>
      <c r="F254" s="20">
        <v>16.344958677685952</v>
      </c>
      <c r="G254" s="17">
        <f t="shared" si="62"/>
        <v>6.1180943905670103E-2</v>
      </c>
      <c r="H254" s="8">
        <f t="shared" si="63"/>
        <v>1.2065133145772657</v>
      </c>
      <c r="I254">
        <v>0.47899999999999998</v>
      </c>
      <c r="J254" s="4">
        <v>3.9916666666666665E-4</v>
      </c>
      <c r="K254" s="4">
        <f t="shared" si="56"/>
        <v>1</v>
      </c>
      <c r="L254" s="4">
        <f t="shared" si="57"/>
        <v>0</v>
      </c>
      <c r="M254" s="7">
        <f t="shared" si="51"/>
        <v>1.2388248110809519E-2</v>
      </c>
      <c r="N254" s="2">
        <f t="shared" si="58"/>
        <v>314929.05446410511</v>
      </c>
      <c r="O254" s="2">
        <f t="shared" si="59"/>
        <v>235498.45251669668</v>
      </c>
      <c r="P254" s="5">
        <f t="shared" si="52"/>
        <v>1.2065133145772657</v>
      </c>
      <c r="Q254" s="5">
        <f t="shared" si="60"/>
        <v>-0.20651331457726574</v>
      </c>
      <c r="R254" s="8">
        <f t="shared" si="53"/>
        <v>1.4864153058576251E-2</v>
      </c>
      <c r="S254" s="2">
        <f t="shared" si="64"/>
        <v>310552.77951772464</v>
      </c>
      <c r="U254" s="5">
        <f t="shared" si="54"/>
        <v>1.0123882481108095</v>
      </c>
      <c r="V254" s="8">
        <f t="shared" si="61"/>
        <v>1.0148641530585762</v>
      </c>
      <c r="X254" s="32">
        <f>MIN(O254,O254:$O$380)/O254-1</f>
        <v>0</v>
      </c>
      <c r="Y254" s="4">
        <f>MIN(N254,N254:$N$380)/N254-1</f>
        <v>0</v>
      </c>
      <c r="Z254" s="32">
        <f>MIN(S254,$S254:S$380)/S254-1</f>
        <v>0</v>
      </c>
    </row>
    <row r="255" spans="1:26" x14ac:dyDescent="0.45">
      <c r="A255" s="1" t="str">
        <f t="shared" si="55"/>
        <v>7-2012</v>
      </c>
      <c r="B255">
        <f t="shared" si="65"/>
        <v>247</v>
      </c>
      <c r="C255" s="1">
        <v>41121</v>
      </c>
      <c r="D255" s="2">
        <v>2927.27</v>
      </c>
      <c r="E255" s="4">
        <f t="shared" si="50"/>
        <v>1.5495666610869652E-2</v>
      </c>
      <c r="F255" s="20">
        <v>16.297107438016528</v>
      </c>
      <c r="G255" s="17">
        <f t="shared" si="62"/>
        <v>6.1360582164862197E-2</v>
      </c>
      <c r="H255" s="8">
        <f t="shared" si="63"/>
        <v>1.2147287465780217</v>
      </c>
      <c r="I255">
        <v>0.45400000000000001</v>
      </c>
      <c r="J255" s="4">
        <v>3.7833333333333339E-4</v>
      </c>
      <c r="K255" s="4">
        <f t="shared" si="56"/>
        <v>1</v>
      </c>
      <c r="L255" s="4">
        <f t="shared" si="57"/>
        <v>0</v>
      </c>
      <c r="M255" s="7">
        <f t="shared" si="51"/>
        <v>1.5495666610869652E-2</v>
      </c>
      <c r="N255" s="2">
        <f t="shared" si="58"/>
        <v>318830.47372810909</v>
      </c>
      <c r="O255" s="2">
        <f t="shared" si="59"/>
        <v>238415.86577618521</v>
      </c>
      <c r="P255" s="5">
        <f t="shared" si="52"/>
        <v>1.2147287465780217</v>
      </c>
      <c r="Q255" s="5">
        <f t="shared" si="60"/>
        <v>-0.21472874657802166</v>
      </c>
      <c r="R255" s="8">
        <f t="shared" si="53"/>
        <v>1.874179263715724E-2</v>
      </c>
      <c r="S255" s="2">
        <f t="shared" si="64"/>
        <v>315168.8835652424</v>
      </c>
      <c r="U255" s="5">
        <f t="shared" si="54"/>
        <v>1.0154956666108697</v>
      </c>
      <c r="V255" s="8">
        <f t="shared" si="61"/>
        <v>1.0187417926371571</v>
      </c>
      <c r="X255" s="32">
        <f>MIN(O255,O255:$O$380)/O255-1</f>
        <v>0</v>
      </c>
      <c r="Y255" s="4">
        <f>MIN(N255,N255:$N$380)/N255-1</f>
        <v>0</v>
      </c>
      <c r="Z255" s="32">
        <f>MIN(S255,$S255:S$380)/S255-1</f>
        <v>0</v>
      </c>
    </row>
    <row r="256" spans="1:26" x14ac:dyDescent="0.45">
      <c r="A256" s="1" t="str">
        <f t="shared" si="55"/>
        <v>8-2012</v>
      </c>
      <c r="B256">
        <f t="shared" si="65"/>
        <v>248</v>
      </c>
      <c r="C256" s="1">
        <v>41152</v>
      </c>
      <c r="D256" s="2">
        <v>2972.63</v>
      </c>
      <c r="E256" s="4">
        <f t="shared" si="50"/>
        <v>8.8238361316410607E-3</v>
      </c>
      <c r="F256" s="20">
        <v>16.264380165289257</v>
      </c>
      <c r="G256" s="17">
        <f t="shared" si="62"/>
        <v>6.1484052256363088E-2</v>
      </c>
      <c r="H256" s="8">
        <f t="shared" si="63"/>
        <v>1.2203754286679875</v>
      </c>
      <c r="I256">
        <v>0.44600000000000001</v>
      </c>
      <c r="J256" s="4">
        <v>3.7166666666666668E-4</v>
      </c>
      <c r="K256" s="4">
        <f t="shared" si="56"/>
        <v>1</v>
      </c>
      <c r="L256" s="4">
        <f t="shared" si="57"/>
        <v>0</v>
      </c>
      <c r="M256" s="7">
        <f t="shared" si="51"/>
        <v>8.8238361316410607E-3</v>
      </c>
      <c r="N256" s="2">
        <f t="shared" si="58"/>
        <v>323770.96445438551</v>
      </c>
      <c r="O256" s="2">
        <f t="shared" si="59"/>
        <v>242110.27854699481</v>
      </c>
      <c r="P256" s="5">
        <f t="shared" si="52"/>
        <v>1.2203754286679875</v>
      </c>
      <c r="Q256" s="5">
        <f t="shared" si="60"/>
        <v>-0.22037542866798754</v>
      </c>
      <c r="R256" s="8">
        <f t="shared" si="53"/>
        <v>1.0686486600659267E-2</v>
      </c>
      <c r="S256" s="2">
        <f t="shared" si="64"/>
        <v>321075.7134267065</v>
      </c>
      <c r="U256" s="5">
        <f t="shared" si="54"/>
        <v>1.0088238361316411</v>
      </c>
      <c r="V256" s="8">
        <f t="shared" si="61"/>
        <v>1.0106864866006593</v>
      </c>
      <c r="X256" s="32">
        <f>MIN(O256,O256:$O$380)/O256-1</f>
        <v>0</v>
      </c>
      <c r="Y256" s="4">
        <f>MIN(N256,N256:$N$380)/N256-1</f>
        <v>0</v>
      </c>
      <c r="Z256" s="32">
        <f>MIN(S256,$S256:S$380)/S256-1</f>
        <v>0</v>
      </c>
    </row>
    <row r="257" spans="1:26" x14ac:dyDescent="0.45">
      <c r="A257" s="1" t="str">
        <f t="shared" si="55"/>
        <v>9-2012</v>
      </c>
      <c r="B257">
        <f t="shared" si="65"/>
        <v>249</v>
      </c>
      <c r="C257" s="1">
        <v>41180</v>
      </c>
      <c r="D257" s="2">
        <v>2998.86</v>
      </c>
      <c r="E257" s="4">
        <f t="shared" si="50"/>
        <v>8.5165696297926363E-3</v>
      </c>
      <c r="F257" s="20">
        <v>16.234628099173555</v>
      </c>
      <c r="G257" s="17">
        <f t="shared" si="62"/>
        <v>6.1596729773619283E-2</v>
      </c>
      <c r="H257" s="8">
        <f t="shared" si="63"/>
        <v>1.2255285318276123</v>
      </c>
      <c r="I257">
        <v>0.46700000000000003</v>
      </c>
      <c r="J257" s="4">
        <v>3.8916666666666668E-4</v>
      </c>
      <c r="K257" s="4">
        <f t="shared" si="56"/>
        <v>1</v>
      </c>
      <c r="L257" s="4">
        <f t="shared" si="57"/>
        <v>0</v>
      </c>
      <c r="M257" s="7">
        <f t="shared" si="51"/>
        <v>8.5165696297926363E-3</v>
      </c>
      <c r="N257" s="2">
        <f t="shared" si="58"/>
        <v>326627.86638891441</v>
      </c>
      <c r="O257" s="2">
        <f t="shared" si="59"/>
        <v>244246.61997067946</v>
      </c>
      <c r="P257" s="5">
        <f t="shared" si="52"/>
        <v>1.2255285318276123</v>
      </c>
      <c r="Q257" s="5">
        <f t="shared" si="60"/>
        <v>-0.22552853182761234</v>
      </c>
      <c r="R257" s="8">
        <f t="shared" si="53"/>
        <v>1.0349530887637824E-2</v>
      </c>
      <c r="S257" s="2">
        <f t="shared" si="64"/>
        <v>324506.8847360381</v>
      </c>
      <c r="U257" s="5">
        <f t="shared" si="54"/>
        <v>1.0085165696297926</v>
      </c>
      <c r="V257" s="8">
        <f t="shared" si="61"/>
        <v>1.0103495308876378</v>
      </c>
      <c r="X257" s="32">
        <f>MIN(O257,O257:$O$380)/O257-1</f>
        <v>0</v>
      </c>
      <c r="Y257" s="4">
        <f>MIN(N257,N257:$N$380)/N257-1</f>
        <v>0</v>
      </c>
      <c r="Z257" s="32">
        <f>MIN(S257,$S257:S$380)/S257-1</f>
        <v>0</v>
      </c>
    </row>
    <row r="258" spans="1:26" x14ac:dyDescent="0.45">
      <c r="A258" s="1" t="str">
        <f t="shared" si="55"/>
        <v>10-2012</v>
      </c>
      <c r="B258">
        <f t="shared" si="65"/>
        <v>250</v>
      </c>
      <c r="C258" s="1">
        <v>41213</v>
      </c>
      <c r="D258" s="2">
        <v>3024.4</v>
      </c>
      <c r="E258" s="4">
        <f t="shared" si="50"/>
        <v>1.3523343473085703E-2</v>
      </c>
      <c r="F258" s="20">
        <v>16.222561983471074</v>
      </c>
      <c r="G258" s="17">
        <f t="shared" si="62"/>
        <v>6.1642544563484183E-2</v>
      </c>
      <c r="H258" s="8">
        <f t="shared" si="63"/>
        <v>1.2276237886646402</v>
      </c>
      <c r="I258">
        <v>0.436</v>
      </c>
      <c r="J258" s="4">
        <v>3.6333333333333335E-4</v>
      </c>
      <c r="K258" s="4">
        <f t="shared" si="56"/>
        <v>1</v>
      </c>
      <c r="L258" s="4">
        <f t="shared" si="57"/>
        <v>0</v>
      </c>
      <c r="M258" s="7">
        <f t="shared" si="51"/>
        <v>1.3523343473085703E-2</v>
      </c>
      <c r="N258" s="2">
        <f t="shared" si="58"/>
        <v>329409.61535604618</v>
      </c>
      <c r="O258" s="2">
        <f t="shared" si="59"/>
        <v>246326.76331650125</v>
      </c>
      <c r="P258" s="5">
        <f t="shared" si="52"/>
        <v>1.2276237886646402</v>
      </c>
      <c r="Q258" s="5">
        <f t="shared" si="60"/>
        <v>-0.22762378866464017</v>
      </c>
      <c r="R258" s="8">
        <f t="shared" si="53"/>
        <v>1.6518874839961218E-2</v>
      </c>
      <c r="S258" s="2">
        <f t="shared" si="64"/>
        <v>327865.37876286486</v>
      </c>
      <c r="U258" s="5">
        <f t="shared" si="54"/>
        <v>1.0135233434730857</v>
      </c>
      <c r="V258" s="8">
        <f t="shared" si="61"/>
        <v>1.0165188748399612</v>
      </c>
      <c r="X258" s="32">
        <f>MIN(O258,O258:$O$380)/O258-1</f>
        <v>0</v>
      </c>
      <c r="Y258" s="4">
        <f>MIN(N258,N258:$N$380)/N258-1</f>
        <v>0</v>
      </c>
      <c r="Z258" s="32">
        <f>MIN(S258,$S258:S$380)/S258-1</f>
        <v>-6.7338809145996992E-3</v>
      </c>
    </row>
    <row r="259" spans="1:26" x14ac:dyDescent="0.45">
      <c r="A259" s="1" t="str">
        <f t="shared" si="55"/>
        <v>11-2012</v>
      </c>
      <c r="B259">
        <f t="shared" si="65"/>
        <v>251</v>
      </c>
      <c r="C259" s="1">
        <v>41243</v>
      </c>
      <c r="D259" s="2">
        <v>3065.3</v>
      </c>
      <c r="E259" s="4">
        <f t="shared" si="50"/>
        <v>9.1703911525786719E-3</v>
      </c>
      <c r="F259" s="20">
        <v>16.200330578512396</v>
      </c>
      <c r="G259" s="17">
        <f t="shared" si="62"/>
        <v>6.1727135452801701E-2</v>
      </c>
      <c r="H259" s="8">
        <f t="shared" si="63"/>
        <v>1.2314924005193588</v>
      </c>
      <c r="I259">
        <v>0.44500000000000001</v>
      </c>
      <c r="J259" s="4">
        <v>3.7083333333333337E-4</v>
      </c>
      <c r="K259" s="4">
        <f t="shared" si="56"/>
        <v>1</v>
      </c>
      <c r="L259" s="4">
        <f t="shared" si="57"/>
        <v>0</v>
      </c>
      <c r="M259" s="7">
        <f t="shared" si="51"/>
        <v>9.1703911525786719E-3</v>
      </c>
      <c r="N259" s="2">
        <f t="shared" si="58"/>
        <v>333864.33472784306</v>
      </c>
      <c r="O259" s="2">
        <f t="shared" si="59"/>
        <v>249657.92474344379</v>
      </c>
      <c r="P259" s="5">
        <f t="shared" si="52"/>
        <v>1.2314924005193588</v>
      </c>
      <c r="Q259" s="5">
        <f t="shared" si="60"/>
        <v>-0.23149240051935882</v>
      </c>
      <c r="R259" s="8">
        <f t="shared" si="53"/>
        <v>1.1207421915664669E-2</v>
      </c>
      <c r="S259" s="2">
        <f t="shared" si="64"/>
        <v>333281.34591900511</v>
      </c>
      <c r="U259" s="5">
        <f t="shared" si="54"/>
        <v>1.0091703911525787</v>
      </c>
      <c r="V259" s="8">
        <f t="shared" si="61"/>
        <v>1.0112074219156646</v>
      </c>
      <c r="X259" s="32">
        <f>MIN(O259,O259:$O$380)/O259-1</f>
        <v>0</v>
      </c>
      <c r="Y259" s="4">
        <f>MIN(N259,N259:$N$380)/N259-1</f>
        <v>0</v>
      </c>
      <c r="Z259" s="32">
        <f>MIN(S259,$S259:S$380)/S259-1</f>
        <v>-2.2874888337141686E-2</v>
      </c>
    </row>
    <row r="260" spans="1:26" x14ac:dyDescent="0.45">
      <c r="A260" s="1" t="str">
        <f t="shared" si="55"/>
        <v>12-2012</v>
      </c>
      <c r="B260">
        <f t="shared" si="65"/>
        <v>252</v>
      </c>
      <c r="C260" s="1">
        <v>41274</v>
      </c>
      <c r="D260" s="2">
        <v>3093.41</v>
      </c>
      <c r="E260" s="4">
        <f t="shared" si="50"/>
        <v>6.2704264872745608E-2</v>
      </c>
      <c r="F260" s="20">
        <v>16.175371900826448</v>
      </c>
      <c r="G260" s="17">
        <f t="shared" si="62"/>
        <v>6.1822380723679494E-2</v>
      </c>
      <c r="H260" s="8">
        <f t="shared" si="63"/>
        <v>1.2358482713110779</v>
      </c>
      <c r="I260">
        <v>0.47</v>
      </c>
      <c r="J260" s="4">
        <v>3.9166666666666663E-4</v>
      </c>
      <c r="K260" s="4">
        <f t="shared" si="56"/>
        <v>1</v>
      </c>
      <c r="L260" s="4">
        <f t="shared" si="57"/>
        <v>0</v>
      </c>
      <c r="M260" s="7">
        <f t="shared" si="51"/>
        <v>6.2704264872745608E-2</v>
      </c>
      <c r="N260" s="2">
        <f t="shared" si="58"/>
        <v>336926.00126919284</v>
      </c>
      <c r="O260" s="2">
        <f t="shared" si="59"/>
        <v>251947.38556768221</v>
      </c>
      <c r="P260" s="5">
        <f t="shared" si="52"/>
        <v>1.2358482713110779</v>
      </c>
      <c r="Q260" s="5">
        <f t="shared" si="60"/>
        <v>-0.23584827131107788</v>
      </c>
      <c r="R260" s="8">
        <f t="shared" si="53"/>
        <v>7.7400583440551105E-2</v>
      </c>
      <c r="S260" s="2">
        <f t="shared" si="64"/>
        <v>337016.57057933998</v>
      </c>
      <c r="U260" s="5">
        <f t="shared" si="54"/>
        <v>1.0627042648727456</v>
      </c>
      <c r="V260" s="8">
        <f t="shared" si="61"/>
        <v>1.0774005834405511</v>
      </c>
      <c r="X260" s="32">
        <f>MIN(O260,O260:$O$380)/O260-1</f>
        <v>0</v>
      </c>
      <c r="Y260" s="4">
        <f>MIN(N260,N260:$N$380)/N260-1</f>
        <v>0</v>
      </c>
      <c r="Z260" s="32">
        <f>MIN(S260,$S260:S$380)/S260-1</f>
        <v>-3.3704568928340839E-2</v>
      </c>
    </row>
    <row r="261" spans="1:26" x14ac:dyDescent="0.45">
      <c r="A261" s="1" t="str">
        <f t="shared" si="55"/>
        <v>1-2013</v>
      </c>
      <c r="B261">
        <f t="shared" si="65"/>
        <v>253</v>
      </c>
      <c r="C261" s="1">
        <v>41305</v>
      </c>
      <c r="D261" s="2">
        <v>3287.38</v>
      </c>
      <c r="E261" s="4">
        <f t="shared" si="50"/>
        <v>1.8863045951487134E-2</v>
      </c>
      <c r="F261" s="20">
        <v>16.157520661157026</v>
      </c>
      <c r="G261" s="17">
        <f t="shared" si="62"/>
        <v>6.1890683661882495E-2</v>
      </c>
      <c r="H261" s="8">
        <f t="shared" si="63"/>
        <v>1.2389719830792849</v>
      </c>
      <c r="I261">
        <v>0.34899999999999998</v>
      </c>
      <c r="J261" s="4">
        <v>2.9083333333333332E-4</v>
      </c>
      <c r="K261" s="4">
        <f t="shared" si="56"/>
        <v>1</v>
      </c>
      <c r="L261" s="4">
        <f t="shared" si="57"/>
        <v>0</v>
      </c>
      <c r="M261" s="7">
        <f t="shared" si="51"/>
        <v>1.8863045951487134E-2</v>
      </c>
      <c r="N261" s="2">
        <f t="shared" si="58"/>
        <v>358052.69849529135</v>
      </c>
      <c r="O261" s="2">
        <f t="shared" si="59"/>
        <v>267745.56116631394</v>
      </c>
      <c r="P261" s="5">
        <f t="shared" si="52"/>
        <v>1.2389719830792849</v>
      </c>
      <c r="Q261" s="5">
        <f t="shared" si="60"/>
        <v>-0.23897198307928491</v>
      </c>
      <c r="R261" s="8">
        <f t="shared" si="53"/>
        <v>2.3301284431017463E-2</v>
      </c>
      <c r="S261" s="2">
        <f t="shared" si="64"/>
        <v>363101.84977131459</v>
      </c>
      <c r="U261" s="5">
        <f t="shared" si="54"/>
        <v>1.0188630459514871</v>
      </c>
      <c r="V261" s="8">
        <f t="shared" si="61"/>
        <v>1.0233012844310174</v>
      </c>
      <c r="X261" s="32">
        <f>MIN(O261,O261:$O$380)/O261-1</f>
        <v>-5.4743364615590484E-2</v>
      </c>
      <c r="Y261" s="4">
        <f>MIN(N261,N261:$N$380)/N261-1</f>
        <v>-5.4743364615590262E-2</v>
      </c>
      <c r="Z261" s="32">
        <f>MIN(S261,$S261:S$380)/S261-1</f>
        <v>-0.10312334527803091</v>
      </c>
    </row>
    <row r="262" spans="1:26" x14ac:dyDescent="0.45">
      <c r="A262" s="1" t="str">
        <f t="shared" si="55"/>
        <v>2-2013</v>
      </c>
      <c r="B262">
        <f t="shared" si="65"/>
        <v>254</v>
      </c>
      <c r="C262" s="1">
        <v>41333</v>
      </c>
      <c r="D262" s="2">
        <v>3349.39</v>
      </c>
      <c r="E262" s="4">
        <f t="shared" si="50"/>
        <v>9.3300571148775546E-3</v>
      </c>
      <c r="F262" s="20">
        <v>16.14834710743802</v>
      </c>
      <c r="G262" s="17">
        <f t="shared" si="62"/>
        <v>6.19258425241178E-2</v>
      </c>
      <c r="H262" s="8">
        <f t="shared" si="63"/>
        <v>1.2405799102726185</v>
      </c>
      <c r="I262">
        <v>0.34</v>
      </c>
      <c r="J262" s="4">
        <v>2.8333333333333335E-4</v>
      </c>
      <c r="K262" s="4">
        <f t="shared" si="56"/>
        <v>1</v>
      </c>
      <c r="L262" s="4">
        <f t="shared" si="57"/>
        <v>0</v>
      </c>
      <c r="M262" s="7">
        <f t="shared" si="51"/>
        <v>9.3300571148775546E-3</v>
      </c>
      <c r="N262" s="2">
        <f t="shared" si="58"/>
        <v>364806.66300006199</v>
      </c>
      <c r="O262" s="2">
        <f t="shared" si="59"/>
        <v>272796.05798990082</v>
      </c>
      <c r="P262" s="5">
        <f t="shared" si="52"/>
        <v>1.2405799102726185</v>
      </c>
      <c r="Q262" s="5">
        <f t="shared" si="60"/>
        <v>-0.24057991027261849</v>
      </c>
      <c r="R262" s="8">
        <f t="shared" si="53"/>
        <v>1.1506517110502629E-2</v>
      </c>
      <c r="S262" s="2">
        <f t="shared" si="64"/>
        <v>371562.58925026457</v>
      </c>
      <c r="U262" s="5">
        <f t="shared" si="54"/>
        <v>1.0093300571148776</v>
      </c>
      <c r="V262" s="8">
        <f t="shared" si="61"/>
        <v>1.0115065171105027</v>
      </c>
      <c r="X262" s="32">
        <f>MIN(O262,O262:$O$380)/O262-1</f>
        <v>-7.2243674809442715E-2</v>
      </c>
      <c r="Y262" s="4">
        <f>MIN(N262,N262:$N$380)/N262-1</f>
        <v>-7.2243674809442604E-2</v>
      </c>
      <c r="Z262" s="32">
        <f>MIN(S262,$S262:S$380)/S262-1</f>
        <v>-0.12354585265603757</v>
      </c>
    </row>
    <row r="263" spans="1:26" x14ac:dyDescent="0.45">
      <c r="A263" s="1" t="str">
        <f t="shared" si="55"/>
        <v>3-2013</v>
      </c>
      <c r="B263">
        <f t="shared" si="65"/>
        <v>255</v>
      </c>
      <c r="C263" s="1">
        <v>41361</v>
      </c>
      <c r="D263" s="2">
        <v>3380.64</v>
      </c>
      <c r="E263" s="4">
        <f t="shared" si="50"/>
        <v>2.8215550310000115E-3</v>
      </c>
      <c r="F263" s="20">
        <v>16.147190082644631</v>
      </c>
      <c r="G263" s="17">
        <f t="shared" si="62"/>
        <v>6.1930279812264233E-2</v>
      </c>
      <c r="H263" s="8">
        <f t="shared" si="63"/>
        <v>1.2407828416481437</v>
      </c>
      <c r="I263">
        <v>0.29199999999999998</v>
      </c>
      <c r="J263" s="4">
        <v>2.4333333333333333E-4</v>
      </c>
      <c r="K263" s="4">
        <f t="shared" si="56"/>
        <v>1</v>
      </c>
      <c r="L263" s="4">
        <f t="shared" si="57"/>
        <v>0</v>
      </c>
      <c r="M263" s="7">
        <f t="shared" si="51"/>
        <v>2.8215550310000115E-3</v>
      </c>
      <c r="N263" s="2">
        <f t="shared" si="58"/>
        <v>368210.33000174048</v>
      </c>
      <c r="O263" s="2">
        <f t="shared" si="59"/>
        <v>275341.26079166005</v>
      </c>
      <c r="P263" s="5">
        <f t="shared" si="52"/>
        <v>1.2407828416481437</v>
      </c>
      <c r="Q263" s="5">
        <f t="shared" si="60"/>
        <v>-0.24078284164814368</v>
      </c>
      <c r="R263" s="8">
        <f t="shared" si="53"/>
        <v>3.4423465777630954E-3</v>
      </c>
      <c r="S263" s="2">
        <f t="shared" si="64"/>
        <v>375837.98054109543</v>
      </c>
      <c r="U263" s="5">
        <f t="shared" si="54"/>
        <v>1.002821555031</v>
      </c>
      <c r="V263" s="8">
        <f t="shared" si="61"/>
        <v>1.0034423465777631</v>
      </c>
      <c r="X263" s="32">
        <f>MIN(O263,O263:$O$380)/O263-1</f>
        <v>-8.081967969674364E-2</v>
      </c>
      <c r="Y263" s="4">
        <f>MIN(N263,N263:$N$380)/N263-1</f>
        <v>-8.0819679696743529E-2</v>
      </c>
      <c r="Z263" s="32">
        <f>MIN(S263,$S263:S$380)/S263-1</f>
        <v>-0.13351606488145473</v>
      </c>
    </row>
    <row r="264" spans="1:26" x14ac:dyDescent="0.45">
      <c r="A264" s="1" t="str">
        <f t="shared" si="55"/>
        <v>4-2013</v>
      </c>
      <c r="B264">
        <f t="shared" si="65"/>
        <v>256</v>
      </c>
      <c r="C264" s="1">
        <v>41394</v>
      </c>
      <c r="D264" s="2">
        <v>3390.1786618000001</v>
      </c>
      <c r="E264" s="4">
        <f t="shared" si="50"/>
        <v>2.4672178378820186E-2</v>
      </c>
      <c r="F264" s="20">
        <v>16.151074380165291</v>
      </c>
      <c r="G264" s="17">
        <f t="shared" si="62"/>
        <v>6.1915385717502089E-2</v>
      </c>
      <c r="H264" s="8">
        <f t="shared" si="63"/>
        <v>1.2401016870695949</v>
      </c>
      <c r="I264">
        <v>0.34499999999999997</v>
      </c>
      <c r="J264" s="4">
        <v>2.875E-4</v>
      </c>
      <c r="K264" s="4">
        <f t="shared" si="56"/>
        <v>1</v>
      </c>
      <c r="L264" s="4">
        <f t="shared" si="57"/>
        <v>0</v>
      </c>
      <c r="M264" s="7">
        <f t="shared" si="51"/>
        <v>2.4672178378820186E-2</v>
      </c>
      <c r="N264" s="2">
        <f t="shared" si="58"/>
        <v>369249.25571082305</v>
      </c>
      <c r="O264" s="2">
        <f t="shared" si="59"/>
        <v>276118.15131128865</v>
      </c>
      <c r="P264" s="5">
        <f t="shared" si="52"/>
        <v>1.2401016870695949</v>
      </c>
      <c r="Q264" s="5">
        <f t="shared" si="60"/>
        <v>-0.24010168706959489</v>
      </c>
      <c r="R264" s="8">
        <f t="shared" si="53"/>
        <v>3.0526980796224387E-2</v>
      </c>
      <c r="S264" s="2">
        <f t="shared" si="64"/>
        <v>377131.74512720446</v>
      </c>
      <c r="U264" s="5">
        <f t="shared" si="54"/>
        <v>1.0246721783788202</v>
      </c>
      <c r="V264" s="8">
        <f t="shared" si="61"/>
        <v>1.0305269807962243</v>
      </c>
      <c r="X264" s="32">
        <f>MIN(O264,O264:$O$380)/O264-1</f>
        <v>-8.3405900389883381E-2</v>
      </c>
      <c r="Y264" s="4">
        <f>MIN(N264,N264:$N$380)/N264-1</f>
        <v>-8.340590038988327E-2</v>
      </c>
      <c r="Z264" s="32">
        <f>MIN(S264,$S264:S$380)/S264-1</f>
        <v>-0.13648857049566832</v>
      </c>
    </row>
    <row r="265" spans="1:26" x14ac:dyDescent="0.45">
      <c r="A265" s="1" t="str">
        <f t="shared" si="55"/>
        <v>5-2013</v>
      </c>
      <c r="B265">
        <f t="shared" si="65"/>
        <v>257</v>
      </c>
      <c r="C265" s="1">
        <v>41425</v>
      </c>
      <c r="D265" s="2">
        <v>3473.82175448</v>
      </c>
      <c r="E265" s="4">
        <f t="shared" ref="E265:E328" si="66">D266/D265-1</f>
        <v>-5.3001135053217685E-2</v>
      </c>
      <c r="F265" s="20">
        <v>16.148429752066114</v>
      </c>
      <c r="G265" s="17">
        <f t="shared" si="62"/>
        <v>6.1925525599295796E-2</v>
      </c>
      <c r="H265" s="8">
        <f t="shared" si="63"/>
        <v>1.2405654162871156</v>
      </c>
      <c r="I265">
        <v>0.33800000000000002</v>
      </c>
      <c r="J265" s="4">
        <v>2.8166666666666672E-4</v>
      </c>
      <c r="K265" s="4">
        <f t="shared" si="56"/>
        <v>1</v>
      </c>
      <c r="L265" s="4">
        <f t="shared" si="57"/>
        <v>0</v>
      </c>
      <c r="M265" s="7">
        <f t="shared" ref="M265:M328" si="67">K265*E265+L265*J265</f>
        <v>-5.3001135053217685E-2</v>
      </c>
      <c r="N265" s="2">
        <f t="shared" si="58"/>
        <v>378359.43921396707</v>
      </c>
      <c r="O265" s="2">
        <f t="shared" si="59"/>
        <v>282930.58759407082</v>
      </c>
      <c r="P265" s="5">
        <f t="shared" ref="P265:P328" si="68">IF(H265&lt;50%,50%,MIN(H265,150%))</f>
        <v>1.2405654162871156</v>
      </c>
      <c r="Q265" s="5">
        <f t="shared" si="60"/>
        <v>-0.24056541628711559</v>
      </c>
      <c r="R265" s="8">
        <f t="shared" ref="R265:R328" si="69">P265*E265+Q265*J265</f>
        <v>-6.5819134429905501E-2</v>
      </c>
      <c r="S265" s="2">
        <f t="shared" si="64"/>
        <v>388644.43866834918</v>
      </c>
      <c r="U265" s="5">
        <f t="shared" ref="U265:U328" si="70">M265+1</f>
        <v>0.94699886494678231</v>
      </c>
      <c r="V265" s="8">
        <f t="shared" si="61"/>
        <v>0.9341808655700945</v>
      </c>
      <c r="X265" s="32">
        <f>MIN(O265,O265:$O$380)/O265-1</f>
        <v>-0.10547576195510533</v>
      </c>
      <c r="Y265" s="4">
        <f>MIN(N265,N265:$N$380)/N265-1</f>
        <v>-0.10547576195510511</v>
      </c>
      <c r="Z265" s="32">
        <f>MIN(S265,$S265:S$380)/S265-1</f>
        <v>-0.16206810147061845</v>
      </c>
    </row>
    <row r="266" spans="1:26" x14ac:dyDescent="0.45">
      <c r="A266" s="1" t="str">
        <f t="shared" ref="A266:A329" si="71">MONTH(C266)&amp;"-"&amp;YEAR(C266)</f>
        <v>6-2013</v>
      </c>
      <c r="B266">
        <f t="shared" si="65"/>
        <v>258</v>
      </c>
      <c r="C266" s="1">
        <v>41453</v>
      </c>
      <c r="D266" s="2">
        <v>3289.7052585199999</v>
      </c>
      <c r="E266" s="4">
        <f t="shared" si="66"/>
        <v>6.694648276456272E-2</v>
      </c>
      <c r="F266" s="20">
        <v>16.134132231404958</v>
      </c>
      <c r="G266" s="17">
        <f t="shared" si="62"/>
        <v>6.1980401899366364E-2</v>
      </c>
      <c r="H266" s="8">
        <f t="shared" si="63"/>
        <v>1.2430750849607621</v>
      </c>
      <c r="I266">
        <v>0.318</v>
      </c>
      <c r="J266" s="4">
        <v>2.6499999999999999E-4</v>
      </c>
      <c r="K266" s="4">
        <f t="shared" ref="K266:K329" si="72">IF(H266&gt;=100%,100%,H266)</f>
        <v>1</v>
      </c>
      <c r="L266" s="4">
        <f t="shared" ref="L266:L329" si="73">1-K266</f>
        <v>0</v>
      </c>
      <c r="M266" s="7">
        <f t="shared" si="67"/>
        <v>6.694648276456272E-2</v>
      </c>
      <c r="N266" s="2">
        <f t="shared" ref="N266:N329" si="74">N265*(1+M265)</f>
        <v>358305.95947752788</v>
      </c>
      <c r="O266" s="2">
        <f t="shared" ref="O266:O329" si="75">O265*(1+E265)</f>
        <v>267934.94531031122</v>
      </c>
      <c r="P266" s="5">
        <f t="shared" si="68"/>
        <v>1.2430750849607621</v>
      </c>
      <c r="Q266" s="5">
        <f t="shared" ref="Q266:Q329" si="76">1-P266</f>
        <v>-0.24307508496076213</v>
      </c>
      <c r="R266" s="8">
        <f t="shared" si="69"/>
        <v>8.3155089852868402E-2</v>
      </c>
      <c r="S266" s="2">
        <f t="shared" si="64"/>
        <v>363064.19811420195</v>
      </c>
      <c r="U266" s="5">
        <f t="shared" si="70"/>
        <v>1.0669464827645627</v>
      </c>
      <c r="V266" s="8">
        <f t="shared" ref="V266:V329" si="77">R266+1</f>
        <v>1.0831550898528683</v>
      </c>
      <c r="X266" s="32">
        <f>MIN(O266,O266:$O$380)/O266-1</f>
        <v>-5.5411499257537522E-2</v>
      </c>
      <c r="Y266" s="4">
        <f>MIN(N266,N266:$N$380)/N266-1</f>
        <v>-5.5411499257537411E-2</v>
      </c>
      <c r="Z266" s="32">
        <f>MIN(S266,$S266:S$380)/S266-1</f>
        <v>-0.10303033447594323</v>
      </c>
    </row>
    <row r="267" spans="1:26" x14ac:dyDescent="0.45">
      <c r="A267" s="1" t="str">
        <f t="shared" si="71"/>
        <v>7-2013</v>
      </c>
      <c r="B267">
        <f t="shared" si="65"/>
        <v>259</v>
      </c>
      <c r="C267" s="1">
        <v>41486</v>
      </c>
      <c r="D267" s="2">
        <v>3509.9394549100002</v>
      </c>
      <c r="E267" s="4">
        <f t="shared" si="66"/>
        <v>-2.8350803433602745E-2</v>
      </c>
      <c r="F267" s="20">
        <v>16.126694214876036</v>
      </c>
      <c r="G267" s="17">
        <f t="shared" ref="G267:G330" si="78">1/F267</f>
        <v>6.200898874101253E-2</v>
      </c>
      <c r="H267" s="8">
        <f t="shared" ref="H267:H330" si="79">1+(G267-$G$1)/($G$3-$G$2)</f>
        <v>1.2443824526379859</v>
      </c>
      <c r="I267">
        <v>0.32300000000000001</v>
      </c>
      <c r="J267" s="4">
        <v>2.6916666666666669E-4</v>
      </c>
      <c r="K267" s="4">
        <f t="shared" si="72"/>
        <v>1</v>
      </c>
      <c r="L267" s="4">
        <f t="shared" si="73"/>
        <v>0</v>
      </c>
      <c r="M267" s="7">
        <f t="shared" si="67"/>
        <v>-2.8350803433602745E-2</v>
      </c>
      <c r="N267" s="2">
        <f t="shared" si="74"/>
        <v>382293.28321813029</v>
      </c>
      <c r="O267" s="2">
        <f t="shared" si="75"/>
        <v>285872.24750855204</v>
      </c>
      <c r="P267" s="5">
        <f t="shared" si="68"/>
        <v>1.2443824526379859</v>
      </c>
      <c r="Q267" s="5">
        <f t="shared" si="76"/>
        <v>-0.24438245263798586</v>
      </c>
      <c r="R267" s="8">
        <f t="shared" si="69"/>
        <v>-3.5345021921132404E-2</v>
      </c>
      <c r="S267" s="2">
        <f t="shared" si="64"/>
        <v>393254.834130748</v>
      </c>
      <c r="U267" s="5">
        <f t="shared" si="70"/>
        <v>0.97164919656639726</v>
      </c>
      <c r="V267" s="8">
        <f t="shared" si="77"/>
        <v>0.96465497807886758</v>
      </c>
      <c r="X267" s="32">
        <f>MIN(O267,O267:$O$380)/O267-1</f>
        <v>-0.11468052427996089</v>
      </c>
      <c r="Y267" s="4">
        <f>MIN(N267,N267:$N$380)/N267-1</f>
        <v>-0.11468052427996078</v>
      </c>
      <c r="Z267" s="32">
        <f>MIN(S267,$S267:S$380)/S267-1</f>
        <v>-0.17189175038091942</v>
      </c>
    </row>
    <row r="268" spans="1:26" x14ac:dyDescent="0.45">
      <c r="A268" s="1" t="str">
        <f t="shared" si="71"/>
        <v>8-2013</v>
      </c>
      <c r="B268">
        <f t="shared" si="65"/>
        <v>260</v>
      </c>
      <c r="C268" s="1">
        <v>41516</v>
      </c>
      <c r="D268" s="2">
        <v>3410.4298513600002</v>
      </c>
      <c r="E268" s="4">
        <f t="shared" si="66"/>
        <v>9.8003166042754941E-3</v>
      </c>
      <c r="F268" s="20">
        <v>16.110413223140494</v>
      </c>
      <c r="G268" s="17">
        <f t="shared" si="78"/>
        <v>6.2071654286535077E-2</v>
      </c>
      <c r="H268" s="8">
        <f t="shared" si="79"/>
        <v>1.2472483484128956</v>
      </c>
      <c r="I268">
        <v>0.318</v>
      </c>
      <c r="J268" s="4">
        <v>2.6499999999999999E-4</v>
      </c>
      <c r="K268" s="4">
        <f t="shared" si="72"/>
        <v>1</v>
      </c>
      <c r="L268" s="4">
        <f t="shared" si="73"/>
        <v>0</v>
      </c>
      <c r="M268" s="7">
        <f t="shared" si="67"/>
        <v>9.8003166042754941E-3</v>
      </c>
      <c r="N268" s="2">
        <f t="shared" si="74"/>
        <v>371454.96149162645</v>
      </c>
      <c r="O268" s="2">
        <f t="shared" si="75"/>
        <v>277767.53961231484</v>
      </c>
      <c r="P268" s="5">
        <f t="shared" si="68"/>
        <v>1.2472483484128956</v>
      </c>
      <c r="Q268" s="5">
        <f t="shared" si="76"/>
        <v>-0.24724834841289556</v>
      </c>
      <c r="R268" s="8">
        <f t="shared" si="69"/>
        <v>1.2157907886276671E-2</v>
      </c>
      <c r="S268" s="2">
        <f t="shared" ref="S268:S331" si="80">S267*(1+R267)</f>
        <v>379355.23339780542</v>
      </c>
      <c r="U268" s="5">
        <f t="shared" si="70"/>
        <v>1.0098003166042755</v>
      </c>
      <c r="V268" s="8">
        <f t="shared" si="77"/>
        <v>1.0121579078862766</v>
      </c>
      <c r="X268" s="32">
        <f>MIN(O268,O268:$O$380)/O268-1</f>
        <v>-8.8848651500386233E-2</v>
      </c>
      <c r="Y268" s="4">
        <f>MIN(N268,N268:$N$380)/N268-1</f>
        <v>-8.8848651500386122E-2</v>
      </c>
      <c r="Z268" s="32">
        <f>MIN(S268,$S268:S$380)/S268-1</f>
        <v>-0.14154980958240937</v>
      </c>
    </row>
    <row r="269" spans="1:26" x14ac:dyDescent="0.45">
      <c r="A269" s="1" t="str">
        <f t="shared" si="71"/>
        <v>9-2013</v>
      </c>
      <c r="B269">
        <f t="shared" si="65"/>
        <v>261</v>
      </c>
      <c r="C269" s="1">
        <v>41547</v>
      </c>
      <c r="D269" s="2">
        <v>3443.8531436600001</v>
      </c>
      <c r="E269" s="4">
        <f t="shared" si="66"/>
        <v>4.1079036224422438E-2</v>
      </c>
      <c r="F269" s="20">
        <v>16.096280991735537</v>
      </c>
      <c r="G269" s="17">
        <f t="shared" si="78"/>
        <v>6.2126152029368727E-2</v>
      </c>
      <c r="H269" s="8">
        <f t="shared" si="79"/>
        <v>1.2497407044536304</v>
      </c>
      <c r="I269">
        <v>0.33900000000000002</v>
      </c>
      <c r="J269" s="4">
        <v>2.8249999999999998E-4</v>
      </c>
      <c r="K269" s="4">
        <f t="shared" si="72"/>
        <v>1</v>
      </c>
      <c r="L269" s="4">
        <f t="shared" si="73"/>
        <v>0</v>
      </c>
      <c r="M269" s="7">
        <f t="shared" si="67"/>
        <v>4.1079036224422438E-2</v>
      </c>
      <c r="N269" s="2">
        <f t="shared" si="74"/>
        <v>375095.33771847334</v>
      </c>
      <c r="O269" s="2">
        <f t="shared" si="75"/>
        <v>280489.74944290618</v>
      </c>
      <c r="P269" s="5">
        <f t="shared" si="68"/>
        <v>1.2497407044536304</v>
      </c>
      <c r="Q269" s="5">
        <f t="shared" si="76"/>
        <v>-0.24974070445363039</v>
      </c>
      <c r="R269" s="8">
        <f t="shared" si="69"/>
        <v>5.1267591920377747E-2</v>
      </c>
      <c r="S269" s="2">
        <f t="shared" si="80"/>
        <v>383967.39938163292</v>
      </c>
      <c r="U269" s="5">
        <f t="shared" si="70"/>
        <v>1.0410790362244224</v>
      </c>
      <c r="V269" s="8">
        <f t="shared" si="77"/>
        <v>1.0512675919203778</v>
      </c>
      <c r="X269" s="32">
        <f>MIN(O269,O269:$O$380)/O269-1</f>
        <v>-9.7691559888192003E-2</v>
      </c>
      <c r="Y269" s="4">
        <f>MIN(N269,N269:$N$380)/N269-1</f>
        <v>-9.7691559888191781E-2</v>
      </c>
      <c r="Z269" s="32">
        <f>MIN(S269,$S269:S$380)/S269-1</f>
        <v>-0.1518614005493264</v>
      </c>
    </row>
    <row r="270" spans="1:26" x14ac:dyDescent="0.45">
      <c r="A270" s="1" t="str">
        <f t="shared" si="71"/>
        <v>10-2013</v>
      </c>
      <c r="B270">
        <f t="shared" si="65"/>
        <v>262</v>
      </c>
      <c r="C270" s="1">
        <v>41578</v>
      </c>
      <c r="D270" s="2">
        <v>3585.3233117</v>
      </c>
      <c r="E270" s="4">
        <f t="shared" si="66"/>
        <v>-1.02855530377578E-2</v>
      </c>
      <c r="F270" s="20">
        <v>16.089338842975206</v>
      </c>
      <c r="G270" s="17">
        <f t="shared" si="78"/>
        <v>6.2152957915769906E-2</v>
      </c>
      <c r="H270" s="8">
        <f t="shared" si="79"/>
        <v>1.2509666233527521</v>
      </c>
      <c r="I270">
        <v>0.34499999999999997</v>
      </c>
      <c r="J270" s="4">
        <v>2.875E-4</v>
      </c>
      <c r="K270" s="4">
        <f t="shared" si="72"/>
        <v>1</v>
      </c>
      <c r="L270" s="4">
        <f t="shared" si="73"/>
        <v>0</v>
      </c>
      <c r="M270" s="7">
        <f t="shared" si="67"/>
        <v>-1.02855530377578E-2</v>
      </c>
      <c r="N270" s="2">
        <f t="shared" si="74"/>
        <v>390503.89268422249</v>
      </c>
      <c r="O270" s="2">
        <f t="shared" si="75"/>
        <v>292011.99802085047</v>
      </c>
      <c r="P270" s="5">
        <f t="shared" si="68"/>
        <v>1.2509666233527521</v>
      </c>
      <c r="Q270" s="5">
        <f t="shared" si="76"/>
        <v>-0.25096662335275211</v>
      </c>
      <c r="R270" s="8">
        <f t="shared" si="69"/>
        <v>-1.2939036457173434E-2</v>
      </c>
      <c r="S270" s="2">
        <f t="shared" si="80"/>
        <v>403652.48332385917</v>
      </c>
      <c r="U270" s="5">
        <f t="shared" si="70"/>
        <v>0.9897144469622422</v>
      </c>
      <c r="V270" s="8">
        <f t="shared" si="77"/>
        <v>0.98706096354282657</v>
      </c>
      <c r="X270" s="32">
        <f>MIN(O270,O270:$O$380)/O270-1</f>
        <v>-0.13329496732148194</v>
      </c>
      <c r="Y270" s="4">
        <f>MIN(N270,N270:$N$380)/N270-1</f>
        <v>-0.13329496732148183</v>
      </c>
      <c r="Z270" s="32">
        <f>MIN(S270,$S270:S$380)/S270-1</f>
        <v>-0.1932229187229515</v>
      </c>
    </row>
    <row r="271" spans="1:26" x14ac:dyDescent="0.45">
      <c r="A271" s="1" t="str">
        <f t="shared" si="71"/>
        <v>11-2013</v>
      </c>
      <c r="B271">
        <f t="shared" si="65"/>
        <v>263</v>
      </c>
      <c r="C271" s="1">
        <v>41607</v>
      </c>
      <c r="D271" s="2">
        <v>3548.4462786200002</v>
      </c>
      <c r="E271" s="4">
        <f t="shared" si="66"/>
        <v>1.7241656397231298E-2</v>
      </c>
      <c r="F271" s="20">
        <v>16.074214876033057</v>
      </c>
      <c r="G271" s="17">
        <f t="shared" si="78"/>
        <v>6.2211436621456263E-2</v>
      </c>
      <c r="H271" s="8">
        <f t="shared" si="79"/>
        <v>1.253641041554193</v>
      </c>
      <c r="I271">
        <v>0.30499999999999999</v>
      </c>
      <c r="J271" s="4">
        <v>2.5416666666666665E-4</v>
      </c>
      <c r="K271" s="4">
        <f t="shared" si="72"/>
        <v>1</v>
      </c>
      <c r="L271" s="4">
        <f t="shared" si="73"/>
        <v>0</v>
      </c>
      <c r="M271" s="7">
        <f t="shared" si="67"/>
        <v>1.7241656397231298E-2</v>
      </c>
      <c r="N271" s="2">
        <f t="shared" si="74"/>
        <v>386487.34418456804</v>
      </c>
      <c r="O271" s="2">
        <f t="shared" si="75"/>
        <v>289008.4931275454</v>
      </c>
      <c r="P271" s="5">
        <f t="shared" si="68"/>
        <v>1.253641041554193</v>
      </c>
      <c r="Q271" s="5">
        <f t="shared" si="76"/>
        <v>-0.25364104155419298</v>
      </c>
      <c r="R271" s="8">
        <f t="shared" si="69"/>
        <v>2.1550380985882869E-2</v>
      </c>
      <c r="S271" s="2">
        <f t="shared" si="80"/>
        <v>398429.60912610317</v>
      </c>
      <c r="U271" s="5">
        <f t="shared" si="70"/>
        <v>1.0172416563972313</v>
      </c>
      <c r="V271" s="8">
        <f t="shared" si="77"/>
        <v>1.0215503809858828</v>
      </c>
      <c r="X271" s="32">
        <f>MIN(O271,O271:$O$380)/O271-1</f>
        <v>-0.12428778286634135</v>
      </c>
      <c r="Y271" s="4">
        <f>MIN(N271,N271:$N$380)/N271-1</f>
        <v>-0.12428778286634112</v>
      </c>
      <c r="Z271" s="32">
        <f>MIN(S271,$S271:S$380)/S271-1</f>
        <v>-0.18264716053473629</v>
      </c>
    </row>
    <row r="272" spans="1:26" x14ac:dyDescent="0.45">
      <c r="A272" s="1" t="str">
        <f t="shared" si="71"/>
        <v>12-2013</v>
      </c>
      <c r="B272">
        <f t="shared" si="65"/>
        <v>264</v>
      </c>
      <c r="C272" s="1">
        <v>41639</v>
      </c>
      <c r="D272" s="2">
        <v>3609.6273701</v>
      </c>
      <c r="E272" s="4">
        <f t="shared" si="66"/>
        <v>-3.133774753510532E-2</v>
      </c>
      <c r="F272" s="20">
        <v>16.058512396694216</v>
      </c>
      <c r="G272" s="17">
        <f t="shared" si="78"/>
        <v>6.2272268769170594E-2</v>
      </c>
      <c r="H272" s="8">
        <f t="shared" si="79"/>
        <v>1.2564230901848947</v>
      </c>
      <c r="I272">
        <v>0.26200000000000001</v>
      </c>
      <c r="J272" s="4">
        <v>2.1833333333333332E-4</v>
      </c>
      <c r="K272" s="4">
        <f t="shared" si="72"/>
        <v>1</v>
      </c>
      <c r="L272" s="4">
        <f t="shared" si="73"/>
        <v>0</v>
      </c>
      <c r="M272" s="7">
        <f t="shared" si="67"/>
        <v>-3.133774753510532E-2</v>
      </c>
      <c r="N272" s="2">
        <f t="shared" si="74"/>
        <v>393151.02617487684</v>
      </c>
      <c r="O272" s="2">
        <f t="shared" si="75"/>
        <v>293991.47826193215</v>
      </c>
      <c r="P272" s="5">
        <f t="shared" si="68"/>
        <v>1.2564230901848947</v>
      </c>
      <c r="Q272" s="5">
        <f t="shared" si="76"/>
        <v>-0.25642309018489473</v>
      </c>
      <c r="R272" s="8">
        <f t="shared" si="69"/>
        <v>-3.9429455305514796E-2</v>
      </c>
      <c r="S272" s="2">
        <f t="shared" si="80"/>
        <v>407015.91899882705</v>
      </c>
      <c r="U272" s="5">
        <f t="shared" si="70"/>
        <v>0.96866225246489468</v>
      </c>
      <c r="V272" s="8">
        <f t="shared" si="77"/>
        <v>0.96057054469448522</v>
      </c>
      <c r="X272" s="32">
        <f>MIN(O272,O272:$O$380)/O272-1</f>
        <v>-0.13913059731040511</v>
      </c>
      <c r="Y272" s="4">
        <f>MIN(N272,N272:$N$380)/N272-1</f>
        <v>-0.13913059731040489</v>
      </c>
      <c r="Z272" s="32">
        <f>MIN(S272,$S272:S$380)/S272-1</f>
        <v>-0.19988983932789595</v>
      </c>
    </row>
    <row r="273" spans="1:26" x14ac:dyDescent="0.45">
      <c r="A273" s="1" t="str">
        <f t="shared" si="71"/>
        <v>1-2014</v>
      </c>
      <c r="B273">
        <f t="shared" si="65"/>
        <v>265</v>
      </c>
      <c r="C273" s="1">
        <v>41670</v>
      </c>
      <c r="D273" s="2">
        <v>3496.5097788799999</v>
      </c>
      <c r="E273" s="4">
        <f t="shared" si="66"/>
        <v>4.8663978807605091E-2</v>
      </c>
      <c r="F273" s="20">
        <v>16.043636363636363</v>
      </c>
      <c r="G273" s="17">
        <f t="shared" si="78"/>
        <v>6.2330009066183141E-2</v>
      </c>
      <c r="H273" s="8">
        <f t="shared" si="79"/>
        <v>1.2590637385965606</v>
      </c>
      <c r="I273">
        <v>0.26600000000000001</v>
      </c>
      <c r="J273" s="4">
        <v>2.2166666666666667E-4</v>
      </c>
      <c r="K273" s="4">
        <f t="shared" si="72"/>
        <v>1</v>
      </c>
      <c r="L273" s="4">
        <f t="shared" si="73"/>
        <v>0</v>
      </c>
      <c r="M273" s="7">
        <f t="shared" si="67"/>
        <v>4.8663978807605091E-2</v>
      </c>
      <c r="N273" s="2">
        <f t="shared" si="74"/>
        <v>380830.55857344094</v>
      </c>
      <c r="O273" s="2">
        <f t="shared" si="75"/>
        <v>284778.44753868732</v>
      </c>
      <c r="P273" s="5">
        <f t="shared" si="68"/>
        <v>1.2590637385965606</v>
      </c>
      <c r="Q273" s="5">
        <f t="shared" si="76"/>
        <v>-0.25906373859656062</v>
      </c>
      <c r="R273" s="8">
        <f t="shared" si="69"/>
        <v>6.1213625297098152E-2</v>
      </c>
      <c r="S273" s="2">
        <f t="shared" si="80"/>
        <v>390967.5030120298</v>
      </c>
      <c r="U273" s="5">
        <f t="shared" si="70"/>
        <v>1.0486639788076051</v>
      </c>
      <c r="V273" s="8">
        <f t="shared" si="77"/>
        <v>1.0612136252970981</v>
      </c>
      <c r="X273" s="32">
        <f>MIN(O273,O273:$O$380)/O273-1</f>
        <v>-0.11128011801947069</v>
      </c>
      <c r="Y273" s="4">
        <f>MIN(N273,N273:$N$380)/N273-1</f>
        <v>-0.11128011801947035</v>
      </c>
      <c r="Z273" s="32">
        <f>MIN(S273,$S273:S$380)/S273-1</f>
        <v>-0.16704695444665807</v>
      </c>
    </row>
    <row r="274" spans="1:26" x14ac:dyDescent="0.45">
      <c r="A274" s="1" t="str">
        <f t="shared" si="71"/>
        <v>2-2014</v>
      </c>
      <c r="B274">
        <f t="shared" si="65"/>
        <v>266</v>
      </c>
      <c r="C274" s="1">
        <v>41698</v>
      </c>
      <c r="D274" s="2">
        <v>3666.66385666</v>
      </c>
      <c r="E274" s="4">
        <f t="shared" si="66"/>
        <v>-3.0292018890211381E-2</v>
      </c>
      <c r="F274" s="20">
        <v>16.027438016528926</v>
      </c>
      <c r="G274" s="17">
        <f t="shared" si="78"/>
        <v>6.2393003733267331E-2</v>
      </c>
      <c r="H274" s="8">
        <f t="shared" si="79"/>
        <v>1.2619446861528771</v>
      </c>
      <c r="I274">
        <v>0.34599999999999997</v>
      </c>
      <c r="J274" s="4">
        <v>2.8833333333333331E-4</v>
      </c>
      <c r="K274" s="4">
        <f t="shared" si="72"/>
        <v>1</v>
      </c>
      <c r="L274" s="4">
        <f t="shared" si="73"/>
        <v>0</v>
      </c>
      <c r="M274" s="7">
        <f t="shared" si="67"/>
        <v>-3.0292018890211381E-2</v>
      </c>
      <c r="N274" s="2">
        <f t="shared" si="74"/>
        <v>399363.28880514728</v>
      </c>
      <c r="O274" s="2">
        <f t="shared" si="75"/>
        <v>298636.8998745727</v>
      </c>
      <c r="P274" s="5">
        <f t="shared" si="68"/>
        <v>1.2619446861528771</v>
      </c>
      <c r="Q274" s="5">
        <f t="shared" si="76"/>
        <v>-0.26194468615287714</v>
      </c>
      <c r="R274" s="8">
        <f t="shared" si="69"/>
        <v>-3.8302379655852238E-2</v>
      </c>
      <c r="S274" s="2">
        <f t="shared" si="80"/>
        <v>414900.04124475026</v>
      </c>
      <c r="U274" s="5">
        <f t="shared" si="70"/>
        <v>0.96970798110978862</v>
      </c>
      <c r="V274" s="8">
        <f t="shared" si="77"/>
        <v>0.96169762034414774</v>
      </c>
      <c r="X274" s="32">
        <f>MIN(O274,O274:$O$380)/O274-1</f>
        <v>-0.15252178015015072</v>
      </c>
      <c r="Y274" s="4">
        <f>MIN(N274,N274:$N$380)/N274-1</f>
        <v>-0.15252178015015039</v>
      </c>
      <c r="Z274" s="32">
        <f>MIN(S274,$S274:S$380)/S274-1</f>
        <v>-0.21509390221017211</v>
      </c>
    </row>
    <row r="275" spans="1:26" x14ac:dyDescent="0.45">
      <c r="A275" s="1" t="str">
        <f t="shared" si="71"/>
        <v>3-2014</v>
      </c>
      <c r="B275">
        <f t="shared" si="65"/>
        <v>267</v>
      </c>
      <c r="C275" s="1">
        <v>41729</v>
      </c>
      <c r="D275" s="2">
        <v>3555.5932058499998</v>
      </c>
      <c r="E275" s="4">
        <f t="shared" si="66"/>
        <v>1.8065082547778388E-2</v>
      </c>
      <c r="F275" s="20">
        <v>16.004462809917353</v>
      </c>
      <c r="G275" s="17">
        <f t="shared" si="78"/>
        <v>6.248257200987329E-2</v>
      </c>
      <c r="H275" s="8">
        <f t="shared" si="79"/>
        <v>1.2660409298438955</v>
      </c>
      <c r="I275">
        <v>0.29699999999999999</v>
      </c>
      <c r="J275" s="4">
        <v>2.475E-4</v>
      </c>
      <c r="K275" s="4">
        <f t="shared" si="72"/>
        <v>1</v>
      </c>
      <c r="L275" s="4">
        <f t="shared" si="73"/>
        <v>0</v>
      </c>
      <c r="M275" s="7">
        <f t="shared" si="67"/>
        <v>1.8065082547778388E-2</v>
      </c>
      <c r="N275" s="2">
        <f t="shared" si="74"/>
        <v>387265.76851660485</v>
      </c>
      <c r="O275" s="2">
        <f t="shared" si="75"/>
        <v>289590.58526225796</v>
      </c>
      <c r="P275" s="5">
        <f t="shared" si="68"/>
        <v>1.2660409298438955</v>
      </c>
      <c r="Q275" s="5">
        <f t="shared" si="76"/>
        <v>-0.26604092984389549</v>
      </c>
      <c r="R275" s="8">
        <f t="shared" si="69"/>
        <v>2.2805288776359713E-2</v>
      </c>
      <c r="S275" s="2">
        <f t="shared" si="80"/>
        <v>399008.38234576507</v>
      </c>
      <c r="U275" s="5">
        <f t="shared" si="70"/>
        <v>1.0180650825477784</v>
      </c>
      <c r="V275" s="8">
        <f t="shared" si="77"/>
        <v>1.0228052887763597</v>
      </c>
      <c r="X275" s="32">
        <f>MIN(O275,O275:$O$380)/O275-1</f>
        <v>-0.12604800995868126</v>
      </c>
      <c r="Y275" s="4">
        <f>MIN(N275,N275:$N$380)/N275-1</f>
        <v>-0.12604800995868093</v>
      </c>
      <c r="Z275" s="32">
        <f>MIN(S275,$S275:S$380)/S275-1</f>
        <v>-0.18383275451077252</v>
      </c>
    </row>
    <row r="276" spans="1:26" x14ac:dyDescent="0.45">
      <c r="A276" s="1" t="str">
        <f t="shared" si="71"/>
        <v>4-2014</v>
      </c>
      <c r="B276">
        <f t="shared" si="65"/>
        <v>268</v>
      </c>
      <c r="C276" s="1">
        <v>41759</v>
      </c>
      <c r="D276" s="2">
        <v>3619.82529062</v>
      </c>
      <c r="E276" s="4">
        <f t="shared" si="66"/>
        <v>9.7191243845844433E-3</v>
      </c>
      <c r="F276" s="20">
        <v>15.991652892561982</v>
      </c>
      <c r="G276" s="17">
        <f t="shared" si="78"/>
        <v>6.2532622907611926E-2</v>
      </c>
      <c r="H276" s="8">
        <f t="shared" si="79"/>
        <v>1.2683299174392877</v>
      </c>
      <c r="I276">
        <v>0.32500000000000001</v>
      </c>
      <c r="J276" s="4">
        <v>2.7083333333333332E-4</v>
      </c>
      <c r="K276" s="4">
        <f t="shared" si="72"/>
        <v>1</v>
      </c>
      <c r="L276" s="4">
        <f t="shared" si="73"/>
        <v>0</v>
      </c>
      <c r="M276" s="7">
        <f t="shared" si="67"/>
        <v>9.7191243845844433E-3</v>
      </c>
      <c r="N276" s="2">
        <f t="shared" si="74"/>
        <v>394261.75659278617</v>
      </c>
      <c r="O276" s="2">
        <f t="shared" si="75"/>
        <v>294822.0630900801</v>
      </c>
      <c r="P276" s="5">
        <f t="shared" si="68"/>
        <v>1.2683299174392877</v>
      </c>
      <c r="Q276" s="5">
        <f t="shared" si="76"/>
        <v>-0.26832991743928769</v>
      </c>
      <c r="R276" s="8">
        <f t="shared" si="69"/>
        <v>1.2254383542309014E-2</v>
      </c>
      <c r="S276" s="2">
        <f t="shared" si="80"/>
        <v>408107.88372934837</v>
      </c>
      <c r="U276" s="5">
        <f t="shared" si="70"/>
        <v>1.0097191243845844</v>
      </c>
      <c r="V276" s="8">
        <f t="shared" si="77"/>
        <v>1.012254383542309</v>
      </c>
      <c r="X276" s="32">
        <f>MIN(O276,O276:$O$380)/O276-1</f>
        <v>-0.1415558739582804</v>
      </c>
      <c r="Y276" s="4">
        <f>MIN(N276,N276:$N$380)/N276-1</f>
        <v>-0.14155587395828018</v>
      </c>
      <c r="Z276" s="32">
        <f>MIN(S276,$S276:S$380)/S276-1</f>
        <v>-0.20203067539310926</v>
      </c>
    </row>
    <row r="277" spans="1:26" x14ac:dyDescent="0.45">
      <c r="A277" s="1" t="str">
        <f t="shared" si="71"/>
        <v>5-2014</v>
      </c>
      <c r="B277">
        <f t="shared" si="65"/>
        <v>269</v>
      </c>
      <c r="C277" s="1">
        <v>41789</v>
      </c>
      <c r="D277" s="2">
        <v>3655.0068228700002</v>
      </c>
      <c r="E277" s="4">
        <f t="shared" si="66"/>
        <v>-1.499680716518037E-2</v>
      </c>
      <c r="F277" s="20">
        <v>15.976859504132232</v>
      </c>
      <c r="G277" s="17">
        <f t="shared" si="78"/>
        <v>6.2590523484378227E-2</v>
      </c>
      <c r="H277" s="8">
        <f t="shared" si="79"/>
        <v>1.2709778959566003</v>
      </c>
      <c r="I277">
        <v>0.245</v>
      </c>
      <c r="J277" s="4">
        <v>2.0416666666666665E-4</v>
      </c>
      <c r="K277" s="4">
        <f t="shared" si="72"/>
        <v>1</v>
      </c>
      <c r="L277" s="4">
        <f t="shared" si="73"/>
        <v>0</v>
      </c>
      <c r="M277" s="7">
        <f t="shared" si="67"/>
        <v>-1.499680716518037E-2</v>
      </c>
      <c r="N277" s="2">
        <f t="shared" si="74"/>
        <v>398093.63564519619</v>
      </c>
      <c r="O277" s="2">
        <f t="shared" si="75"/>
        <v>297687.47539257241</v>
      </c>
      <c r="P277" s="5">
        <f t="shared" si="68"/>
        <v>1.2709778959566003</v>
      </c>
      <c r="Q277" s="5">
        <f t="shared" si="76"/>
        <v>-0.27097789595660027</v>
      </c>
      <c r="R277" s="8">
        <f t="shared" si="69"/>
        <v>-1.9115935070625621E-2</v>
      </c>
      <c r="S277" s="2">
        <f t="shared" si="80"/>
        <v>413108.99426320783</v>
      </c>
      <c r="U277" s="5">
        <f t="shared" si="70"/>
        <v>0.98500319283481963</v>
      </c>
      <c r="V277" s="8">
        <f t="shared" si="77"/>
        <v>0.98088406492937441</v>
      </c>
      <c r="X277" s="32">
        <f>MIN(O277,O277:$O$380)/O277-1</f>
        <v>-0.14981888991660497</v>
      </c>
      <c r="Y277" s="4">
        <f>MIN(N277,N277:$N$380)/N277-1</f>
        <v>-0.14981888991660475</v>
      </c>
      <c r="Z277" s="32">
        <f>MIN(S277,$S277:S$380)/S277-1</f>
        <v>-0.21169091724309819</v>
      </c>
    </row>
    <row r="278" spans="1:26" x14ac:dyDescent="0.45">
      <c r="A278" s="1" t="str">
        <f t="shared" si="71"/>
        <v>6-2014</v>
      </c>
      <c r="B278">
        <f t="shared" si="65"/>
        <v>270</v>
      </c>
      <c r="C278" s="1">
        <v>41820</v>
      </c>
      <c r="D278" s="2">
        <v>3600.1933903600002</v>
      </c>
      <c r="E278" s="4">
        <f t="shared" si="66"/>
        <v>-4.0474224493098898E-3</v>
      </c>
      <c r="F278" s="20">
        <v>15.959338842975207</v>
      </c>
      <c r="G278" s="17">
        <f t="shared" si="78"/>
        <v>6.2659237317977498E-2</v>
      </c>
      <c r="H278" s="8">
        <f t="shared" si="79"/>
        <v>1.2741203992851502</v>
      </c>
      <c r="I278">
        <v>0.34699999999999998</v>
      </c>
      <c r="J278" s="4">
        <v>2.8916666666666663E-4</v>
      </c>
      <c r="K278" s="4">
        <f t="shared" si="72"/>
        <v>1</v>
      </c>
      <c r="L278" s="4">
        <f t="shared" si="73"/>
        <v>0</v>
      </c>
      <c r="M278" s="7">
        <f t="shared" si="67"/>
        <v>-4.0474224493098898E-3</v>
      </c>
      <c r="N278" s="2">
        <f t="shared" si="74"/>
        <v>392123.5021577396</v>
      </c>
      <c r="O278" s="2">
        <f t="shared" si="75"/>
        <v>293223.11372862064</v>
      </c>
      <c r="P278" s="5">
        <f t="shared" si="68"/>
        <v>1.2741203992851502</v>
      </c>
      <c r="Q278" s="5">
        <f t="shared" si="76"/>
        <v>-0.2741203992851502</v>
      </c>
      <c r="R278" s="8">
        <f t="shared" si="69"/>
        <v>-5.2361699893170195E-3</v>
      </c>
      <c r="S278" s="2">
        <f t="shared" si="80"/>
        <v>405212.0295517809</v>
      </c>
      <c r="U278" s="5">
        <f t="shared" si="70"/>
        <v>0.99595257755069011</v>
      </c>
      <c r="V278" s="8">
        <f t="shared" si="77"/>
        <v>0.99476383001068303</v>
      </c>
      <c r="X278" s="32">
        <f>MIN(O278,O278:$O$380)/O278-1</f>
        <v>-0.13687476724152481</v>
      </c>
      <c r="Y278" s="4">
        <f>MIN(N278,N278:$N$380)/N278-1</f>
        <v>-0.13687476724152436</v>
      </c>
      <c r="Z278" s="32">
        <f>MIN(S278,$S278:S$380)/S278-1</f>
        <v>-0.19632797499502486</v>
      </c>
    </row>
    <row r="279" spans="1:26" x14ac:dyDescent="0.45">
      <c r="A279" s="1" t="str">
        <f t="shared" si="71"/>
        <v>7-2014</v>
      </c>
      <c r="B279">
        <f t="shared" si="65"/>
        <v>271</v>
      </c>
      <c r="C279" s="1">
        <v>41851</v>
      </c>
      <c r="D279" s="2">
        <v>3585.62188681</v>
      </c>
      <c r="E279" s="4">
        <f t="shared" si="66"/>
        <v>1.5038102896000494E-2</v>
      </c>
      <c r="F279" s="20">
        <v>15.941570247933885</v>
      </c>
      <c r="G279" s="17">
        <f t="shared" si="78"/>
        <v>6.2729077778872225E-2</v>
      </c>
      <c r="H279" s="8">
        <f t="shared" si="79"/>
        <v>1.2773144268824035</v>
      </c>
      <c r="I279">
        <v>0.36299999999999999</v>
      </c>
      <c r="J279" s="4">
        <v>3.0249999999999998E-4</v>
      </c>
      <c r="K279" s="4">
        <f t="shared" si="72"/>
        <v>1</v>
      </c>
      <c r="L279" s="4">
        <f t="shared" si="73"/>
        <v>0</v>
      </c>
      <c r="M279" s="7">
        <f t="shared" si="67"/>
        <v>1.5038102896000494E-2</v>
      </c>
      <c r="N279" s="2">
        <f t="shared" si="74"/>
        <v>390536.41269220435</v>
      </c>
      <c r="O279" s="2">
        <f t="shared" si="75"/>
        <v>292036.31591545889</v>
      </c>
      <c r="P279" s="5">
        <f t="shared" si="68"/>
        <v>1.2773144268824035</v>
      </c>
      <c r="Q279" s="5">
        <f t="shared" si="76"/>
        <v>-0.27731442688240349</v>
      </c>
      <c r="R279" s="8">
        <f t="shared" si="69"/>
        <v>1.9124498167871557E-2</v>
      </c>
      <c r="S279" s="2">
        <f t="shared" si="80"/>
        <v>403090.27048333164</v>
      </c>
      <c r="U279" s="5">
        <f t="shared" si="70"/>
        <v>1.0150381028960005</v>
      </c>
      <c r="V279" s="8">
        <f t="shared" si="77"/>
        <v>1.0191244981678715</v>
      </c>
      <c r="X279" s="32">
        <f>MIN(O279,O279:$O$380)/O279-1</f>
        <v>-0.13336713794031474</v>
      </c>
      <c r="Y279" s="4">
        <f>MIN(N279,N279:$N$380)/N279-1</f>
        <v>-0.13336713794031441</v>
      </c>
      <c r="Z279" s="32">
        <f>MIN(S279,$S279:S$380)/S279-1</f>
        <v>-0.19209766101332382</v>
      </c>
    </row>
    <row r="280" spans="1:26" x14ac:dyDescent="0.45">
      <c r="A280" s="1" t="str">
        <f t="shared" si="71"/>
        <v>8-2014</v>
      </c>
      <c r="B280">
        <f t="shared" si="65"/>
        <v>272</v>
      </c>
      <c r="C280" s="1">
        <v>41880</v>
      </c>
      <c r="D280" s="2">
        <v>3639.5428376899999</v>
      </c>
      <c r="E280" s="4">
        <f t="shared" si="66"/>
        <v>-2.9017695064974425E-2</v>
      </c>
      <c r="F280" s="20">
        <v>15.927520661157027</v>
      </c>
      <c r="G280" s="17">
        <f t="shared" si="78"/>
        <v>6.2784410786465544E-2</v>
      </c>
      <c r="H280" s="8">
        <f t="shared" si="79"/>
        <v>1.2798449822514248</v>
      </c>
      <c r="I280">
        <v>0.29399999999999998</v>
      </c>
      <c r="J280" s="4">
        <v>2.4499999999999999E-4</v>
      </c>
      <c r="K280" s="4">
        <f t="shared" si="72"/>
        <v>1</v>
      </c>
      <c r="L280" s="4">
        <f t="shared" si="73"/>
        <v>0</v>
      </c>
      <c r="M280" s="7">
        <f t="shared" si="67"/>
        <v>-2.9017695064974425E-2</v>
      </c>
      <c r="N280" s="2">
        <f t="shared" si="74"/>
        <v>396409.33945090463</v>
      </c>
      <c r="O280" s="2">
        <f t="shared" si="75"/>
        <v>296427.98808356444</v>
      </c>
      <c r="P280" s="5">
        <f t="shared" si="68"/>
        <v>1.2798449822514248</v>
      </c>
      <c r="Q280" s="5">
        <f t="shared" si="76"/>
        <v>-0.27984498225142485</v>
      </c>
      <c r="R280" s="8">
        <f t="shared" si="69"/>
        <v>-3.7206713446061052E-2</v>
      </c>
      <c r="S280" s="2">
        <f t="shared" si="80"/>
        <v>410799.16962267697</v>
      </c>
      <c r="U280" s="5">
        <f t="shared" si="70"/>
        <v>0.97098230493502558</v>
      </c>
      <c r="V280" s="8">
        <f t="shared" si="77"/>
        <v>0.96279328655393892</v>
      </c>
      <c r="X280" s="32">
        <f>MIN(O280,O280:$O$380)/O280-1</f>
        <v>-0.14620657137195237</v>
      </c>
      <c r="Y280" s="4">
        <f>MIN(N280,N280:$N$380)/N280-1</f>
        <v>-0.14620657137195203</v>
      </c>
      <c r="Z280" s="32">
        <f>MIN(S280,$S280:S$380)/S280-1</f>
        <v>-0.20725844542145677</v>
      </c>
    </row>
    <row r="281" spans="1:26" x14ac:dyDescent="0.45">
      <c r="A281" s="1" t="str">
        <f t="shared" si="71"/>
        <v>9-2014</v>
      </c>
      <c r="B281">
        <f t="shared" si="65"/>
        <v>273</v>
      </c>
      <c r="C281" s="1">
        <v>41912</v>
      </c>
      <c r="D281" s="2">
        <v>3533.9316934499998</v>
      </c>
      <c r="E281" s="4">
        <f t="shared" si="66"/>
        <v>-8.6226428135206534E-3</v>
      </c>
      <c r="F281" s="20">
        <v>15.910909090909094</v>
      </c>
      <c r="G281" s="17">
        <f t="shared" si="78"/>
        <v>6.2849960004570896E-2</v>
      </c>
      <c r="H281" s="8">
        <f t="shared" si="79"/>
        <v>1.2828427575943233</v>
      </c>
      <c r="I281">
        <v>0.33500000000000002</v>
      </c>
      <c r="J281" s="4">
        <v>2.7916666666666671E-4</v>
      </c>
      <c r="K281" s="4">
        <f t="shared" si="72"/>
        <v>1</v>
      </c>
      <c r="L281" s="4">
        <f t="shared" si="73"/>
        <v>0</v>
      </c>
      <c r="M281" s="7">
        <f t="shared" si="67"/>
        <v>-8.6226428135206534E-3</v>
      </c>
      <c r="N281" s="2">
        <f t="shared" si="74"/>
        <v>384906.45411781035</v>
      </c>
      <c r="O281" s="2">
        <f t="shared" si="75"/>
        <v>287826.33111663169</v>
      </c>
      <c r="P281" s="5">
        <f t="shared" si="68"/>
        <v>1.2828427575943233</v>
      </c>
      <c r="Q281" s="5">
        <f t="shared" si="76"/>
        <v>-0.28284275759432331</v>
      </c>
      <c r="R281" s="8">
        <f t="shared" si="69"/>
        <v>-1.1140455154476125E-2</v>
      </c>
      <c r="S281" s="2">
        <f t="shared" si="80"/>
        <v>395514.68263464619</v>
      </c>
      <c r="U281" s="5">
        <f t="shared" si="70"/>
        <v>0.99137735718647935</v>
      </c>
      <c r="V281" s="8">
        <f t="shared" si="77"/>
        <v>0.98885954484552385</v>
      </c>
      <c r="X281" s="32">
        <f>MIN(O281,O281:$O$380)/O281-1</f>
        <v>-0.12069105246446243</v>
      </c>
      <c r="Y281" s="4">
        <f>MIN(N281,N281:$N$380)/N281-1</f>
        <v>-0.12069105246446221</v>
      </c>
      <c r="Z281" s="32">
        <f>MIN(S281,$S281:S$380)/S281-1</f>
        <v>-0.17662330465976805</v>
      </c>
    </row>
    <row r="282" spans="1:26" x14ac:dyDescent="0.45">
      <c r="A282" s="1" t="str">
        <f t="shared" si="71"/>
        <v>10-2014</v>
      </c>
      <c r="B282">
        <f t="shared" si="65"/>
        <v>274</v>
      </c>
      <c r="C282" s="1">
        <v>41943</v>
      </c>
      <c r="D282" s="2">
        <v>3503.4598627300002</v>
      </c>
      <c r="E282" s="4">
        <f t="shared" si="66"/>
        <v>2.5648111920991257E-2</v>
      </c>
      <c r="F282" s="20">
        <v>15.890000000000004</v>
      </c>
      <c r="G282" s="17">
        <f t="shared" si="78"/>
        <v>6.2932662051604762E-2</v>
      </c>
      <c r="H282" s="8">
        <f t="shared" si="79"/>
        <v>1.2866249866516841</v>
      </c>
      <c r="I282">
        <v>0.36199999999999999</v>
      </c>
      <c r="J282" s="4">
        <v>3.0166666666666666E-4</v>
      </c>
      <c r="K282" s="4">
        <f t="shared" si="72"/>
        <v>1</v>
      </c>
      <c r="L282" s="4">
        <f t="shared" si="73"/>
        <v>0</v>
      </c>
      <c r="M282" s="7">
        <f t="shared" si="67"/>
        <v>2.5648111920991257E-2</v>
      </c>
      <c r="N282" s="2">
        <f t="shared" si="74"/>
        <v>381587.54324733373</v>
      </c>
      <c r="O282" s="2">
        <f t="shared" si="75"/>
        <v>285344.50747108686</v>
      </c>
      <c r="P282" s="5">
        <f t="shared" si="68"/>
        <v>1.2866249866516841</v>
      </c>
      <c r="Q282" s="5">
        <f t="shared" si="76"/>
        <v>-0.28662498665168412</v>
      </c>
      <c r="R282" s="8">
        <f t="shared" si="69"/>
        <v>3.2913036453679684E-2</v>
      </c>
      <c r="S282" s="2">
        <f t="shared" si="80"/>
        <v>391108.46904981806</v>
      </c>
      <c r="U282" s="5">
        <f t="shared" si="70"/>
        <v>1.0256481119209913</v>
      </c>
      <c r="V282" s="8">
        <f t="shared" si="77"/>
        <v>1.0329130364536796</v>
      </c>
      <c r="X282" s="32">
        <f>MIN(O282,O282:$O$380)/O282-1</f>
        <v>-0.11304314027202622</v>
      </c>
      <c r="Y282" s="4">
        <f>MIN(N282,N282:$N$380)/N282-1</f>
        <v>-0.113043140272026</v>
      </c>
      <c r="Z282" s="32">
        <f>MIN(S282,$S282:S$380)/S282-1</f>
        <v>-0.16734717318336967</v>
      </c>
    </row>
    <row r="283" spans="1:26" x14ac:dyDescent="0.45">
      <c r="A283" s="1" t="str">
        <f t="shared" si="71"/>
        <v>11-2014</v>
      </c>
      <c r="B283">
        <f t="shared" si="65"/>
        <v>275</v>
      </c>
      <c r="C283" s="1">
        <v>41971</v>
      </c>
      <c r="D283" s="2">
        <v>3593.3169933999998</v>
      </c>
      <c r="E283" s="4">
        <f t="shared" si="66"/>
        <v>-1.6858512063162245E-2</v>
      </c>
      <c r="F283" s="20">
        <v>15.869504132231409</v>
      </c>
      <c r="G283" s="17">
        <f t="shared" si="78"/>
        <v>6.3013941183516373E-2</v>
      </c>
      <c r="H283" s="8">
        <f t="shared" si="79"/>
        <v>1.2903421412506175</v>
      </c>
      <c r="I283">
        <v>0.33300000000000002</v>
      </c>
      <c r="J283" s="4">
        <v>2.7750000000000002E-4</v>
      </c>
      <c r="K283" s="4">
        <f t="shared" si="72"/>
        <v>1</v>
      </c>
      <c r="L283" s="4">
        <f t="shared" si="73"/>
        <v>0</v>
      </c>
      <c r="M283" s="7">
        <f t="shared" si="67"/>
        <v>-1.6858512063162245E-2</v>
      </c>
      <c r="N283" s="2">
        <f t="shared" si="74"/>
        <v>391374.54326419742</v>
      </c>
      <c r="O283" s="2">
        <f t="shared" si="75"/>
        <v>292663.05533474544</v>
      </c>
      <c r="P283" s="5">
        <f t="shared" si="68"/>
        <v>1.2903421412506175</v>
      </c>
      <c r="Q283" s="5">
        <f t="shared" si="76"/>
        <v>-0.29034214125061752</v>
      </c>
      <c r="R283" s="8">
        <f t="shared" si="69"/>
        <v>-2.1833818498077185E-2</v>
      </c>
      <c r="S283" s="2">
        <f t="shared" si="80"/>
        <v>403981.03634899756</v>
      </c>
      <c r="U283" s="5">
        <f t="shared" si="70"/>
        <v>0.98314148793683775</v>
      </c>
      <c r="V283" s="8">
        <f t="shared" si="77"/>
        <v>0.9781661815019228</v>
      </c>
      <c r="X283" s="32">
        <f>MIN(O283,O283:$O$380)/O283-1</f>
        <v>-0.1352230366156042</v>
      </c>
      <c r="Y283" s="4">
        <f>MIN(N283,N283:$N$380)/N283-1</f>
        <v>-0.13522303661560386</v>
      </c>
      <c r="Z283" s="32">
        <f>MIN(S283,$S283:S$380)/S283-1</f>
        <v>-0.19387906103364383</v>
      </c>
    </row>
    <row r="284" spans="1:26" x14ac:dyDescent="0.45">
      <c r="A284" s="1" t="str">
        <f t="shared" si="71"/>
        <v>12-2014</v>
      </c>
      <c r="B284">
        <f t="shared" si="65"/>
        <v>276</v>
      </c>
      <c r="C284" s="1">
        <v>42004</v>
      </c>
      <c r="D284" s="2">
        <v>3532.7390155200001</v>
      </c>
      <c r="E284" s="4">
        <f t="shared" si="66"/>
        <v>2.5213976336400545E-2</v>
      </c>
      <c r="F284" s="20">
        <v>15.848347107438023</v>
      </c>
      <c r="G284" s="17">
        <f t="shared" si="78"/>
        <v>6.3098062733032589E-2</v>
      </c>
      <c r="H284" s="8">
        <f t="shared" si="79"/>
        <v>1.2941892886954705</v>
      </c>
      <c r="I284">
        <v>0.375</v>
      </c>
      <c r="J284" s="4">
        <v>3.1250000000000001E-4</v>
      </c>
      <c r="K284" s="4">
        <f t="shared" si="72"/>
        <v>1</v>
      </c>
      <c r="L284" s="4">
        <f t="shared" si="73"/>
        <v>0</v>
      </c>
      <c r="M284" s="7">
        <f t="shared" si="67"/>
        <v>2.5213976336400545E-2</v>
      </c>
      <c r="N284" s="2">
        <f t="shared" si="74"/>
        <v>384776.55080536334</v>
      </c>
      <c r="O284" s="2">
        <f t="shared" si="75"/>
        <v>287729.1916859427</v>
      </c>
      <c r="P284" s="5">
        <f t="shared" si="68"/>
        <v>1.2941892886954705</v>
      </c>
      <c r="Q284" s="5">
        <f t="shared" si="76"/>
        <v>-0.29418928869547045</v>
      </c>
      <c r="R284" s="8">
        <f t="shared" si="69"/>
        <v>3.2539723947273315E-2</v>
      </c>
      <c r="S284" s="2">
        <f t="shared" si="80"/>
        <v>395160.5877246884</v>
      </c>
      <c r="U284" s="5">
        <f t="shared" si="70"/>
        <v>1.0252139763364005</v>
      </c>
      <c r="V284" s="8">
        <f t="shared" si="77"/>
        <v>1.0325397239472733</v>
      </c>
      <c r="X284" s="32">
        <f>MIN(O284,O284:$O$380)/O284-1</f>
        <v>-0.1203941914818738</v>
      </c>
      <c r="Y284" s="4">
        <f>MIN(N284,N284:$N$380)/N284-1</f>
        <v>-0.12039419148187347</v>
      </c>
      <c r="Z284" s="32">
        <f>MIN(S284,$S284:S$380)/S284-1</f>
        <v>-0.17588549449890012</v>
      </c>
    </row>
    <row r="285" spans="1:26" x14ac:dyDescent="0.45">
      <c r="A285" s="1" t="str">
        <f t="shared" si="71"/>
        <v>1-2015</v>
      </c>
      <c r="B285">
        <f t="shared" si="65"/>
        <v>277</v>
      </c>
      <c r="C285" s="1">
        <v>42034</v>
      </c>
      <c r="D285" s="2">
        <v>3621.81341346</v>
      </c>
      <c r="E285" s="4">
        <f t="shared" si="66"/>
        <v>3.3807283562691026E-2</v>
      </c>
      <c r="F285" s="20">
        <v>15.827024793388436</v>
      </c>
      <c r="G285" s="17">
        <f t="shared" si="78"/>
        <v>6.3183069026197455E-2</v>
      </c>
      <c r="H285" s="8">
        <f t="shared" si="79"/>
        <v>1.2980768982964159</v>
      </c>
      <c r="I285">
        <v>0.34699999999999998</v>
      </c>
      <c r="J285" s="4">
        <v>2.8916666666666663E-4</v>
      </c>
      <c r="K285" s="4">
        <f t="shared" si="72"/>
        <v>1</v>
      </c>
      <c r="L285" s="4">
        <f t="shared" si="73"/>
        <v>0</v>
      </c>
      <c r="M285" s="7">
        <f t="shared" si="67"/>
        <v>3.3807283562691026E-2</v>
      </c>
      <c r="N285" s="2">
        <f t="shared" si="74"/>
        <v>394478.29765217158</v>
      </c>
      <c r="O285" s="2">
        <f t="shared" si="75"/>
        <v>294983.98871640372</v>
      </c>
      <c r="P285" s="5">
        <f t="shared" si="68"/>
        <v>1.2980768982964159</v>
      </c>
      <c r="Q285" s="5">
        <f t="shared" si="76"/>
        <v>-0.29807689829641593</v>
      </c>
      <c r="R285" s="8">
        <f t="shared" si="69"/>
        <v>4.3798259883794662E-2</v>
      </c>
      <c r="S285" s="2">
        <f t="shared" si="80"/>
        <v>408019.00416409207</v>
      </c>
      <c r="U285" s="5">
        <f t="shared" si="70"/>
        <v>1.033807283562691</v>
      </c>
      <c r="V285" s="8">
        <f t="shared" si="77"/>
        <v>1.0437982598837947</v>
      </c>
      <c r="X285" s="32">
        <f>MIN(O285,O285:$O$380)/O285-1</f>
        <v>-0.14202709988270423</v>
      </c>
      <c r="Y285" s="4">
        <f>MIN(N285,N285:$N$380)/N285-1</f>
        <v>-0.1420270998827039</v>
      </c>
      <c r="Z285" s="32">
        <f>MIN(S285,$S285:S$380)/S285-1</f>
        <v>-0.20185685219876026</v>
      </c>
    </row>
    <row r="286" spans="1:26" x14ac:dyDescent="0.45">
      <c r="A286" s="1" t="str">
        <f t="shared" si="71"/>
        <v>2-2015</v>
      </c>
      <c r="B286">
        <f t="shared" si="65"/>
        <v>278</v>
      </c>
      <c r="C286" s="1">
        <v>42062</v>
      </c>
      <c r="D286" s="2">
        <v>3744.2570865399998</v>
      </c>
      <c r="E286" s="4">
        <f t="shared" si="66"/>
        <v>-2.1546108035693012E-2</v>
      </c>
      <c r="F286" s="20">
        <v>15.803801652892565</v>
      </c>
      <c r="G286" s="17">
        <f t="shared" si="78"/>
        <v>6.32759143631096E-2</v>
      </c>
      <c r="H286" s="8">
        <f t="shared" si="79"/>
        <v>1.3023230124339022</v>
      </c>
      <c r="I286">
        <v>0.36099999999999999</v>
      </c>
      <c r="J286" s="4">
        <v>3.0083333333333335E-4</v>
      </c>
      <c r="K286" s="4">
        <f t="shared" si="72"/>
        <v>1</v>
      </c>
      <c r="L286" s="4">
        <f t="shared" si="73"/>
        <v>0</v>
      </c>
      <c r="M286" s="7">
        <f t="shared" si="67"/>
        <v>-2.1546108035693012E-2</v>
      </c>
      <c r="N286" s="2">
        <f t="shared" si="74"/>
        <v>407814.5373202262</v>
      </c>
      <c r="O286" s="2">
        <f t="shared" si="75"/>
        <v>304956.59606939281</v>
      </c>
      <c r="P286" s="5">
        <f t="shared" si="68"/>
        <v>1.3023230124339022</v>
      </c>
      <c r="Q286" s="5">
        <f t="shared" si="76"/>
        <v>-0.30232301243390225</v>
      </c>
      <c r="R286" s="8">
        <f t="shared" si="69"/>
        <v>-2.8150941162843897E-2</v>
      </c>
      <c r="S286" s="2">
        <f t="shared" si="80"/>
        <v>425889.52654599812</v>
      </c>
      <c r="U286" s="5">
        <f t="shared" si="70"/>
        <v>0.97845389196430699</v>
      </c>
      <c r="V286" s="8">
        <f t="shared" si="77"/>
        <v>0.97184905883715611</v>
      </c>
      <c r="X286" s="32">
        <f>MIN(O286,O286:$O$380)/O286-1</f>
        <v>-0.17008429543989811</v>
      </c>
      <c r="Y286" s="4">
        <f>MIN(N286,N286:$N$380)/N286-1</f>
        <v>-0.17008429543989789</v>
      </c>
      <c r="Z286" s="32">
        <f>MIN(S286,$S286:S$380)/S286-1</f>
        <v>-0.23534730945987936</v>
      </c>
    </row>
    <row r="287" spans="1:26" x14ac:dyDescent="0.45">
      <c r="A287" s="1" t="str">
        <f t="shared" si="71"/>
        <v>3-2015</v>
      </c>
      <c r="B287">
        <f t="shared" si="65"/>
        <v>279</v>
      </c>
      <c r="C287" s="1">
        <v>42094</v>
      </c>
      <c r="D287" s="2">
        <v>3663.5829188399998</v>
      </c>
      <c r="E287" s="4">
        <f t="shared" si="66"/>
        <v>2.6335368508746404E-2</v>
      </c>
      <c r="F287" s="20">
        <v>15.775537190082648</v>
      </c>
      <c r="G287" s="17">
        <f t="shared" si="78"/>
        <v>6.3389283543932431E-2</v>
      </c>
      <c r="H287" s="8">
        <f t="shared" si="79"/>
        <v>1.3075077475800796</v>
      </c>
      <c r="I287">
        <v>0.41099999999999998</v>
      </c>
      <c r="J287" s="4">
        <v>3.4249999999999998E-4</v>
      </c>
      <c r="K287" s="4">
        <f t="shared" si="72"/>
        <v>1</v>
      </c>
      <c r="L287" s="4">
        <f t="shared" si="73"/>
        <v>0</v>
      </c>
      <c r="M287" s="7">
        <f t="shared" si="67"/>
        <v>2.6335368508746404E-2</v>
      </c>
      <c r="N287" s="2">
        <f t="shared" si="74"/>
        <v>399027.72124059842</v>
      </c>
      <c r="O287" s="2">
        <f t="shared" si="75"/>
        <v>298385.9683042845</v>
      </c>
      <c r="P287" s="5">
        <f t="shared" si="68"/>
        <v>1.3075077475800796</v>
      </c>
      <c r="Q287" s="5">
        <f t="shared" si="76"/>
        <v>-0.30750774758007959</v>
      </c>
      <c r="R287" s="8">
        <f t="shared" si="69"/>
        <v>3.4328376957016196E-2</v>
      </c>
      <c r="S287" s="2">
        <f t="shared" si="80"/>
        <v>413900.33554233029</v>
      </c>
      <c r="U287" s="5">
        <f t="shared" si="70"/>
        <v>1.0263353685087464</v>
      </c>
      <c r="V287" s="8">
        <f t="shared" si="77"/>
        <v>1.0343283769570162</v>
      </c>
      <c r="X287" s="32">
        <f>MIN(O287,O287:$O$380)/O287-1</f>
        <v>-0.15180908229206946</v>
      </c>
      <c r="Y287" s="4">
        <f>MIN(N287,N287:$N$380)/N287-1</f>
        <v>-0.15180908229206913</v>
      </c>
      <c r="Z287" s="32">
        <f>MIN(S287,$S287:S$380)/S287-1</f>
        <v>-0.2131980953348368</v>
      </c>
    </row>
    <row r="288" spans="1:26" x14ac:dyDescent="0.45">
      <c r="A288" s="1" t="str">
        <f t="shared" si="71"/>
        <v>4-2015</v>
      </c>
      <c r="B288">
        <f t="shared" si="65"/>
        <v>280</v>
      </c>
      <c r="C288" s="1">
        <v>42124</v>
      </c>
      <c r="D288" s="2">
        <v>3760.0647250699999</v>
      </c>
      <c r="E288" s="4">
        <f t="shared" si="66"/>
        <v>9.8544066656487406E-3</v>
      </c>
      <c r="F288" s="20">
        <v>15.757520661157027</v>
      </c>
      <c r="G288" s="17">
        <f t="shared" si="78"/>
        <v>6.3461760355805433E-2</v>
      </c>
      <c r="H288" s="8">
        <f t="shared" si="79"/>
        <v>1.3108223439375153</v>
      </c>
      <c r="I288">
        <v>0.40899999999999997</v>
      </c>
      <c r="J288" s="4">
        <v>3.4083333333333334E-4</v>
      </c>
      <c r="K288" s="4">
        <f t="shared" si="72"/>
        <v>1</v>
      </c>
      <c r="L288" s="4">
        <f t="shared" si="73"/>
        <v>0</v>
      </c>
      <c r="M288" s="7">
        <f t="shared" si="67"/>
        <v>9.8544066656487406E-3</v>
      </c>
      <c r="N288" s="2">
        <f t="shared" si="74"/>
        <v>409536.26332467492</v>
      </c>
      <c r="O288" s="2">
        <f t="shared" si="75"/>
        <v>306244.07273741695</v>
      </c>
      <c r="P288" s="5">
        <f t="shared" si="68"/>
        <v>1.3108223439375153</v>
      </c>
      <c r="Q288" s="5">
        <f t="shared" si="76"/>
        <v>-0.31082234393751529</v>
      </c>
      <c r="R288" s="8">
        <f t="shared" si="69"/>
        <v>1.2811437828020454E-2</v>
      </c>
      <c r="S288" s="2">
        <f t="shared" si="80"/>
        <v>428108.86228346289</v>
      </c>
      <c r="U288" s="5">
        <f t="shared" si="70"/>
        <v>1.0098544066656487</v>
      </c>
      <c r="V288" s="8">
        <f t="shared" si="77"/>
        <v>1.0128114378280204</v>
      </c>
      <c r="X288" s="32">
        <f>MIN(O288,O288:$O$380)/O288-1</f>
        <v>-0.17357333311007073</v>
      </c>
      <c r="Y288" s="4">
        <f>MIN(N288,N288:$N$380)/N288-1</f>
        <v>-0.17357333311007039</v>
      </c>
      <c r="Z288" s="32">
        <f>MIN(S288,$S288:S$380)/S288-1</f>
        <v>-0.23931130365007824</v>
      </c>
    </row>
    <row r="289" spans="1:26" x14ac:dyDescent="0.45">
      <c r="A289" s="1" t="str">
        <f t="shared" si="71"/>
        <v>5-2015</v>
      </c>
      <c r="B289">
        <f t="shared" si="65"/>
        <v>281</v>
      </c>
      <c r="C289" s="1">
        <v>42153</v>
      </c>
      <c r="D289" s="2">
        <v>3797.1179319600001</v>
      </c>
      <c r="E289" s="4">
        <f t="shared" si="66"/>
        <v>-5.9660428171917745E-2</v>
      </c>
      <c r="F289" s="20">
        <v>15.740330578512399</v>
      </c>
      <c r="G289" s="17">
        <f t="shared" si="78"/>
        <v>6.3531067216919201E-2</v>
      </c>
      <c r="H289" s="8">
        <f t="shared" si="79"/>
        <v>1.3139919683105568</v>
      </c>
      <c r="I289">
        <v>0.34399999999999997</v>
      </c>
      <c r="J289" s="4">
        <v>2.8666666666666662E-4</v>
      </c>
      <c r="K289" s="4">
        <f t="shared" si="72"/>
        <v>1</v>
      </c>
      <c r="L289" s="4">
        <f t="shared" si="73"/>
        <v>0</v>
      </c>
      <c r="M289" s="7">
        <f t="shared" si="67"/>
        <v>-5.9660428171917745E-2</v>
      </c>
      <c r="N289" s="2">
        <f t="shared" si="74"/>
        <v>413572.00020780647</v>
      </c>
      <c r="O289" s="2">
        <f t="shared" si="75"/>
        <v>309261.92636911594</v>
      </c>
      <c r="P289" s="5">
        <f t="shared" si="68"/>
        <v>1.3139919683105568</v>
      </c>
      <c r="Q289" s="5">
        <f t="shared" si="76"/>
        <v>-0.31399196831055676</v>
      </c>
      <c r="R289" s="8">
        <f t="shared" si="69"/>
        <v>-7.8483334474784477E-2</v>
      </c>
      <c r="S289" s="2">
        <f t="shared" si="80"/>
        <v>433593.55235623202</v>
      </c>
      <c r="U289" s="5">
        <f t="shared" si="70"/>
        <v>0.94033957182808225</v>
      </c>
      <c r="V289" s="8">
        <f t="shared" si="77"/>
        <v>0.92151666552521549</v>
      </c>
      <c r="X289" s="32">
        <f>MIN(O289,O289:$O$380)/O289-1</f>
        <v>-0.18163780696007814</v>
      </c>
      <c r="Y289" s="4">
        <f>MIN(N289,N289:$N$380)/N289-1</f>
        <v>-0.18163780696007792</v>
      </c>
      <c r="Z289" s="32">
        <f>MIN(S289,$S289:S$380)/S289-1</f>
        <v>-0.24893354484500807</v>
      </c>
    </row>
    <row r="290" spans="1:26" x14ac:dyDescent="0.45">
      <c r="A290" s="1" t="str">
        <f t="shared" si="71"/>
        <v>6-2015</v>
      </c>
      <c r="B290">
        <f t="shared" si="65"/>
        <v>282</v>
      </c>
      <c r="C290" s="1">
        <v>42185</v>
      </c>
      <c r="D290" s="2">
        <v>3570.5802503199998</v>
      </c>
      <c r="E290" s="4">
        <f t="shared" si="66"/>
        <v>2.3024148434314773E-2</v>
      </c>
      <c r="F290" s="20">
        <v>15.711900826446284</v>
      </c>
      <c r="G290" s="17">
        <f t="shared" si="78"/>
        <v>6.364602291256824E-2</v>
      </c>
      <c r="H290" s="8">
        <f t="shared" si="79"/>
        <v>1.3192492598527465</v>
      </c>
      <c r="I290">
        <v>0.40799999999999997</v>
      </c>
      <c r="J290" s="4">
        <v>3.3999999999999997E-4</v>
      </c>
      <c r="K290" s="4">
        <f t="shared" si="72"/>
        <v>1</v>
      </c>
      <c r="L290" s="4">
        <f t="shared" si="73"/>
        <v>0</v>
      </c>
      <c r="M290" s="7">
        <f t="shared" si="67"/>
        <v>2.3024148434314773E-2</v>
      </c>
      <c r="N290" s="2">
        <f t="shared" si="74"/>
        <v>388898.11759549228</v>
      </c>
      <c r="O290" s="2">
        <f t="shared" si="75"/>
        <v>290811.22742466239</v>
      </c>
      <c r="P290" s="5">
        <f t="shared" si="68"/>
        <v>1.3192492598527465</v>
      </c>
      <c r="Q290" s="5">
        <f t="shared" si="76"/>
        <v>-0.31924925985274655</v>
      </c>
      <c r="R290" s="8">
        <f t="shared" si="69"/>
        <v>3.0266046032359606E-2</v>
      </c>
      <c r="S290" s="2">
        <f t="shared" si="80"/>
        <v>399563.68456054787</v>
      </c>
      <c r="U290" s="5">
        <f t="shared" si="70"/>
        <v>1.0230241484343148</v>
      </c>
      <c r="V290" s="8">
        <f t="shared" si="77"/>
        <v>1.0302660460323596</v>
      </c>
      <c r="X290" s="32">
        <f>MIN(O290,O290:$O$380)/O290-1</f>
        <v>-0.12971630934453637</v>
      </c>
      <c r="Y290" s="4">
        <f>MIN(N290,N290:$N$380)/N290-1</f>
        <v>-0.12971630934453615</v>
      </c>
      <c r="Z290" s="32">
        <f>MIN(S290,$S290:S$380)/S290-1</f>
        <v>-0.18496704047460277</v>
      </c>
    </row>
    <row r="291" spans="1:26" x14ac:dyDescent="0.45">
      <c r="A291" s="1" t="str">
        <f t="shared" si="71"/>
        <v>7-2015</v>
      </c>
      <c r="B291">
        <f t="shared" si="65"/>
        <v>283</v>
      </c>
      <c r="C291" s="1">
        <v>42216</v>
      </c>
      <c r="D291" s="2">
        <v>3652.78982</v>
      </c>
      <c r="E291" s="4">
        <f t="shared" si="66"/>
        <v>-5.971639912476534E-2</v>
      </c>
      <c r="F291" s="20">
        <v>15.681652892561985</v>
      </c>
      <c r="G291" s="17">
        <f t="shared" si="78"/>
        <v>6.376878807681767E-2</v>
      </c>
      <c r="H291" s="8">
        <f t="shared" si="79"/>
        <v>1.3248637033654411</v>
      </c>
      <c r="I291">
        <v>0.371</v>
      </c>
      <c r="J291" s="4">
        <v>3.0916666666666663E-4</v>
      </c>
      <c r="K291" s="4">
        <f t="shared" si="72"/>
        <v>1</v>
      </c>
      <c r="L291" s="4">
        <f t="shared" si="73"/>
        <v>0</v>
      </c>
      <c r="M291" s="7">
        <f t="shared" si="67"/>
        <v>-5.971639912476534E-2</v>
      </c>
      <c r="N291" s="2">
        <f t="shared" si="74"/>
        <v>397852.16558083647</v>
      </c>
      <c r="O291" s="2">
        <f t="shared" si="75"/>
        <v>297506.90829125309</v>
      </c>
      <c r="P291" s="5">
        <f t="shared" si="68"/>
        <v>1.3248637033654411</v>
      </c>
      <c r="Q291" s="5">
        <f t="shared" si="76"/>
        <v>-0.32486370336544113</v>
      </c>
      <c r="R291" s="8">
        <f t="shared" si="69"/>
        <v>-7.9216526724375874E-2</v>
      </c>
      <c r="S291" s="2">
        <f t="shared" si="80"/>
        <v>411656.8974303166</v>
      </c>
      <c r="U291" s="5">
        <f t="shared" si="70"/>
        <v>0.94028360087523466</v>
      </c>
      <c r="V291" s="8">
        <f t="shared" si="77"/>
        <v>0.92078347327562415</v>
      </c>
      <c r="X291" s="32">
        <f>MIN(O291,O291:$O$380)/O291-1</f>
        <v>-0.14930288597059271</v>
      </c>
      <c r="Y291" s="4">
        <f>MIN(N291,N291:$N$380)/N291-1</f>
        <v>-0.14930288597059238</v>
      </c>
      <c r="Z291" s="32">
        <f>MIN(S291,$S291:S$380)/S291-1</f>
        <v>-0.20891020075430311</v>
      </c>
    </row>
    <row r="292" spans="1:26" x14ac:dyDescent="0.45">
      <c r="A292" s="1" t="str">
        <f t="shared" si="71"/>
        <v>8-2015</v>
      </c>
      <c r="B292">
        <f t="shared" si="65"/>
        <v>284</v>
      </c>
      <c r="C292" s="1">
        <v>42244</v>
      </c>
      <c r="D292" s="2">
        <v>3434.65836519</v>
      </c>
      <c r="E292" s="4">
        <f t="shared" si="66"/>
        <v>-2.874802623769479E-2</v>
      </c>
      <c r="F292" s="20">
        <v>15.646446280991738</v>
      </c>
      <c r="G292" s="17">
        <f t="shared" si="78"/>
        <v>6.3912276439082608E-2</v>
      </c>
      <c r="H292" s="8">
        <f t="shared" si="79"/>
        <v>1.3314258849874911</v>
      </c>
      <c r="I292">
        <v>0.35299999999999998</v>
      </c>
      <c r="J292" s="4">
        <v>2.9416666666666664E-4</v>
      </c>
      <c r="K292" s="4">
        <f t="shared" si="72"/>
        <v>1</v>
      </c>
      <c r="L292" s="4">
        <f t="shared" si="73"/>
        <v>0</v>
      </c>
      <c r="M292" s="7">
        <f t="shared" si="67"/>
        <v>-2.874802623769479E-2</v>
      </c>
      <c r="N292" s="2">
        <f t="shared" si="74"/>
        <v>374093.86686835904</v>
      </c>
      <c r="O292" s="2">
        <f t="shared" si="75"/>
        <v>279740.86701335764</v>
      </c>
      <c r="P292" s="5">
        <f t="shared" si="68"/>
        <v>1.3314258849874911</v>
      </c>
      <c r="Q292" s="5">
        <f t="shared" si="76"/>
        <v>-0.33142588498749115</v>
      </c>
      <c r="R292" s="8">
        <f t="shared" si="69"/>
        <v>-3.8373360723000224E-2</v>
      </c>
      <c r="S292" s="2">
        <f t="shared" si="80"/>
        <v>379046.8678137543</v>
      </c>
      <c r="U292" s="5">
        <f t="shared" si="70"/>
        <v>0.97125197376230521</v>
      </c>
      <c r="V292" s="8">
        <f t="shared" si="77"/>
        <v>0.96162663927699976</v>
      </c>
      <c r="X292" s="32">
        <f>MIN(O292,O292:$O$380)/O292-1</f>
        <v>-9.5276028171116023E-2</v>
      </c>
      <c r="Y292" s="4">
        <f>MIN(N292,N292:$N$380)/N292-1</f>
        <v>-9.5276028171115801E-2</v>
      </c>
      <c r="Z292" s="32">
        <f>MIN(S292,$S292:S$380)/S292-1</f>
        <v>-0.14085143553733748</v>
      </c>
    </row>
    <row r="293" spans="1:26" x14ac:dyDescent="0.45">
      <c r="A293" s="1" t="str">
        <f t="shared" si="71"/>
        <v>9-2015</v>
      </c>
      <c r="B293">
        <f t="shared" si="65"/>
        <v>285</v>
      </c>
      <c r="C293" s="1">
        <v>42277</v>
      </c>
      <c r="D293" s="2">
        <v>3335.9187163900001</v>
      </c>
      <c r="E293" s="4">
        <f t="shared" si="66"/>
        <v>4.4568528798235363E-2</v>
      </c>
      <c r="F293" s="20">
        <v>15.603388429752068</v>
      </c>
      <c r="G293" s="17">
        <f t="shared" si="78"/>
        <v>6.4088643598286019E-2</v>
      </c>
      <c r="H293" s="8">
        <f t="shared" si="79"/>
        <v>1.3394917191261573</v>
      </c>
      <c r="I293">
        <v>0.44700000000000001</v>
      </c>
      <c r="J293" s="4">
        <v>3.725E-4</v>
      </c>
      <c r="K293" s="4">
        <f t="shared" si="72"/>
        <v>1</v>
      </c>
      <c r="L293" s="4">
        <f t="shared" si="73"/>
        <v>0</v>
      </c>
      <c r="M293" s="7">
        <f t="shared" si="67"/>
        <v>4.4568528798235363E-2</v>
      </c>
      <c r="N293" s="2">
        <f t="shared" si="74"/>
        <v>363339.40656826674</v>
      </c>
      <c r="O293" s="2">
        <f t="shared" si="75"/>
        <v>271698.86922870215</v>
      </c>
      <c r="P293" s="5">
        <f t="shared" si="68"/>
        <v>1.3394917191261573</v>
      </c>
      <c r="Q293" s="5">
        <f t="shared" si="76"/>
        <v>-0.33949171912615728</v>
      </c>
      <c r="R293" s="8">
        <f t="shared" si="69"/>
        <v>5.9572714593497444E-2</v>
      </c>
      <c r="S293" s="2">
        <f t="shared" si="80"/>
        <v>364501.56562421372</v>
      </c>
      <c r="U293" s="5">
        <f t="shared" si="70"/>
        <v>1.0445685287982354</v>
      </c>
      <c r="V293" s="8">
        <f t="shared" si="77"/>
        <v>1.0595727145934974</v>
      </c>
      <c r="X293" s="32">
        <f>MIN(O293,O293:$O$380)/O293-1</f>
        <v>-6.8497160088863529E-2</v>
      </c>
      <c r="Y293" s="4">
        <f>MIN(N293,N293:$N$380)/N293-1</f>
        <v>-6.8497160088863307E-2</v>
      </c>
      <c r="Z293" s="32">
        <f>MIN(S293,$S293:S$380)/S293-1</f>
        <v>-0.10656742505738559</v>
      </c>
    </row>
    <row r="294" spans="1:26" x14ac:dyDescent="0.45">
      <c r="A294" s="1" t="str">
        <f t="shared" si="71"/>
        <v>10-2015</v>
      </c>
      <c r="B294">
        <f t="shared" si="65"/>
        <v>286</v>
      </c>
      <c r="C294" s="1">
        <v>42307</v>
      </c>
      <c r="D294" s="2">
        <v>3484.5957057700002</v>
      </c>
      <c r="E294" s="4">
        <f t="shared" si="66"/>
        <v>2.162202199676555E-3</v>
      </c>
      <c r="F294" s="20">
        <v>15.563305785123967</v>
      </c>
      <c r="G294" s="17">
        <f t="shared" si="78"/>
        <v>6.4253701225599522E-2</v>
      </c>
      <c r="H294" s="8">
        <f t="shared" si="79"/>
        <v>1.3470403322083522</v>
      </c>
      <c r="I294">
        <v>0.40600000000000003</v>
      </c>
      <c r="J294" s="4">
        <v>3.3833333333333334E-4</v>
      </c>
      <c r="K294" s="4">
        <f t="shared" si="72"/>
        <v>1</v>
      </c>
      <c r="L294" s="4">
        <f t="shared" si="73"/>
        <v>0</v>
      </c>
      <c r="M294" s="7">
        <f t="shared" si="67"/>
        <v>2.162202199676555E-3</v>
      </c>
      <c r="N294" s="2">
        <f t="shared" si="74"/>
        <v>379532.90937343828</v>
      </c>
      <c r="O294" s="2">
        <f t="shared" si="75"/>
        <v>283808.08810636954</v>
      </c>
      <c r="P294" s="5">
        <f t="shared" si="68"/>
        <v>1.3470403322083522</v>
      </c>
      <c r="Q294" s="5">
        <f t="shared" si="76"/>
        <v>-0.34704033220835218</v>
      </c>
      <c r="R294" s="8">
        <f t="shared" si="69"/>
        <v>2.7951582569567773E-3</v>
      </c>
      <c r="S294" s="2">
        <f t="shared" si="80"/>
        <v>386215.91336202796</v>
      </c>
      <c r="U294" s="5">
        <f t="shared" si="70"/>
        <v>1.0021622021996766</v>
      </c>
      <c r="V294" s="8">
        <f t="shared" si="77"/>
        <v>1.0027951582569568</v>
      </c>
      <c r="X294" s="32">
        <f>MIN(O294,O294:$O$380)/O294-1</f>
        <v>-0.10824152343281845</v>
      </c>
      <c r="Y294" s="4">
        <f>MIN(N294,N294:$N$380)/N294-1</f>
        <v>-0.10824152343281812</v>
      </c>
      <c r="Z294" s="32">
        <f>MIN(S294,$S294:S$380)/S294-1</f>
        <v>-0.15679918646699231</v>
      </c>
    </row>
    <row r="295" spans="1:26" x14ac:dyDescent="0.45">
      <c r="A295" s="1" t="str">
        <f t="shared" si="71"/>
        <v>11-2015</v>
      </c>
      <c r="B295">
        <f t="shared" si="65"/>
        <v>287</v>
      </c>
      <c r="C295" s="1">
        <v>42338</v>
      </c>
      <c r="D295" s="2">
        <v>3492.1301062699999</v>
      </c>
      <c r="E295" s="4">
        <f t="shared" si="66"/>
        <v>-1.3706845845765647E-2</v>
      </c>
      <c r="F295" s="20">
        <v>15.52694214876033</v>
      </c>
      <c r="G295" s="17">
        <f t="shared" si="78"/>
        <v>6.4404181481402631E-2</v>
      </c>
      <c r="H295" s="8">
        <f t="shared" si="79"/>
        <v>1.3539222754790496</v>
      </c>
      <c r="I295">
        <v>0.433</v>
      </c>
      <c r="J295" s="4">
        <v>3.6083333333333334E-4</v>
      </c>
      <c r="K295" s="4">
        <f t="shared" si="72"/>
        <v>1</v>
      </c>
      <c r="L295" s="4">
        <f t="shared" si="73"/>
        <v>0</v>
      </c>
      <c r="M295" s="7">
        <f t="shared" si="67"/>
        <v>-1.3706845845765647E-2</v>
      </c>
      <c r="N295" s="2">
        <f t="shared" si="74"/>
        <v>380353.53626493516</v>
      </c>
      <c r="O295" s="2">
        <f t="shared" si="75"/>
        <v>284421.73857875913</v>
      </c>
      <c r="P295" s="5">
        <f t="shared" si="68"/>
        <v>1.3539222754790496</v>
      </c>
      <c r="Q295" s="5">
        <f t="shared" si="76"/>
        <v>-0.35392227547904964</v>
      </c>
      <c r="R295" s="8">
        <f t="shared" si="69"/>
        <v>-1.8685710871541607E-2</v>
      </c>
      <c r="S295" s="2">
        <f t="shared" si="80"/>
        <v>387295.44796122995</v>
      </c>
      <c r="U295" s="5">
        <f t="shared" si="70"/>
        <v>0.98629315415423435</v>
      </c>
      <c r="V295" s="8">
        <f t="shared" si="77"/>
        <v>0.98131428912845842</v>
      </c>
      <c r="X295" s="32">
        <f>MIN(O295,O295:$O$380)/O295-1</f>
        <v>-0.11016552549094993</v>
      </c>
      <c r="Y295" s="4">
        <f>MIN(N295,N295:$N$380)/N295-1</f>
        <v>-0.1101655254909496</v>
      </c>
      <c r="Z295" s="32">
        <f>MIN(S295,$S295:S$380)/S295-1</f>
        <v>-0.15914949669417389</v>
      </c>
    </row>
    <row r="296" spans="1:26" x14ac:dyDescent="0.45">
      <c r="A296" s="1" t="str">
        <f t="shared" si="71"/>
        <v>12-2015</v>
      </c>
      <c r="B296">
        <f t="shared" si="65"/>
        <v>288</v>
      </c>
      <c r="C296" s="1">
        <v>42369</v>
      </c>
      <c r="D296" s="2">
        <v>3444.2640172299998</v>
      </c>
      <c r="E296" s="4">
        <f t="shared" si="66"/>
        <v>-3.1463238409682903E-2</v>
      </c>
      <c r="F296" s="20">
        <v>15.488016528925622</v>
      </c>
      <c r="G296" s="17">
        <f t="shared" si="78"/>
        <v>6.4566046797043822E-2</v>
      </c>
      <c r="H296" s="8">
        <f t="shared" si="79"/>
        <v>1.3613248939407945</v>
      </c>
      <c r="I296">
        <v>0.377</v>
      </c>
      <c r="J296" s="4">
        <v>3.141666666666667E-4</v>
      </c>
      <c r="K296" s="4">
        <f t="shared" si="72"/>
        <v>1</v>
      </c>
      <c r="L296" s="4">
        <f t="shared" si="73"/>
        <v>0</v>
      </c>
      <c r="M296" s="7">
        <f t="shared" si="67"/>
        <v>-3.1463238409682903E-2</v>
      </c>
      <c r="N296" s="2">
        <f t="shared" si="74"/>
        <v>375140.08897645987</v>
      </c>
      <c r="O296" s="2">
        <f t="shared" si="75"/>
        <v>280523.21365287545</v>
      </c>
      <c r="P296" s="5">
        <f t="shared" si="68"/>
        <v>1.3613248939407945</v>
      </c>
      <c r="Q296" s="5">
        <f t="shared" si="76"/>
        <v>-0.36132489394079448</v>
      </c>
      <c r="R296" s="8">
        <f t="shared" si="69"/>
        <v>-4.2945205928608572E-2</v>
      </c>
      <c r="S296" s="2">
        <f t="shared" si="80"/>
        <v>380058.55719876225</v>
      </c>
      <c r="U296" s="5">
        <f t="shared" si="70"/>
        <v>0.9685367615903171</v>
      </c>
      <c r="V296" s="8">
        <f t="shared" si="77"/>
        <v>0.95705479407139138</v>
      </c>
      <c r="X296" s="32">
        <f>MIN(O296,O296:$O$380)/O296-1</f>
        <v>-9.7799198178455948E-2</v>
      </c>
      <c r="Y296" s="4">
        <f>MIN(N296,N296:$N$380)/N296-1</f>
        <v>-9.7799198178455615E-2</v>
      </c>
      <c r="Z296" s="32">
        <f>MIN(S296,$S296:S$380)/S296-1</f>
        <v>-0.14313842912384722</v>
      </c>
    </row>
    <row r="297" spans="1:26" x14ac:dyDescent="0.45">
      <c r="A297" s="1" t="str">
        <f t="shared" si="71"/>
        <v>1-2016</v>
      </c>
      <c r="B297">
        <f t="shared" si="65"/>
        <v>289</v>
      </c>
      <c r="C297" s="1">
        <v>42398</v>
      </c>
      <c r="D297" s="2">
        <v>3335.8963173100001</v>
      </c>
      <c r="E297" s="4">
        <f t="shared" si="66"/>
        <v>2.9819151477770145E-3</v>
      </c>
      <c r="F297" s="20">
        <v>15.437438016528926</v>
      </c>
      <c r="G297" s="17">
        <f t="shared" si="78"/>
        <v>6.477758802524719E-2</v>
      </c>
      <c r="H297" s="8">
        <f t="shared" si="79"/>
        <v>1.3709993507267664</v>
      </c>
      <c r="I297">
        <v>0.377</v>
      </c>
      <c r="J297" s="4">
        <v>3.141666666666667E-4</v>
      </c>
      <c r="K297" s="4">
        <f t="shared" si="72"/>
        <v>1</v>
      </c>
      <c r="L297" s="4">
        <f t="shared" si="73"/>
        <v>0</v>
      </c>
      <c r="M297" s="7">
        <f t="shared" si="67"/>
        <v>2.9819151477770145E-3</v>
      </c>
      <c r="N297" s="2">
        <f t="shared" si="74"/>
        <v>363336.96691996383</v>
      </c>
      <c r="O297" s="2">
        <f t="shared" si="75"/>
        <v>271697.04490226461</v>
      </c>
      <c r="P297" s="5">
        <f t="shared" si="68"/>
        <v>1.3709993507267664</v>
      </c>
      <c r="Q297" s="5">
        <f t="shared" si="76"/>
        <v>-0.37099935072676637</v>
      </c>
      <c r="R297" s="8">
        <f t="shared" si="69"/>
        <v>3.9716481021712709E-3</v>
      </c>
      <c r="S297" s="2">
        <f t="shared" si="80"/>
        <v>363736.86419493152</v>
      </c>
      <c r="U297" s="5">
        <f t="shared" si="70"/>
        <v>1.002981915147777</v>
      </c>
      <c r="V297" s="8">
        <f t="shared" si="77"/>
        <v>1.0039716481021712</v>
      </c>
      <c r="X297" s="32">
        <f>MIN(O297,O297:$O$380)/O297-1</f>
        <v>-6.8490905456031204E-2</v>
      </c>
      <c r="Y297" s="4">
        <f>MIN(N297,N297:$N$380)/N297-1</f>
        <v>-6.849090545603076E-2</v>
      </c>
      <c r="Z297" s="32">
        <f>MIN(S297,$S297:S$380)/S297-1</f>
        <v>-0.10468911896779509</v>
      </c>
    </row>
    <row r="298" spans="1:26" x14ac:dyDescent="0.45">
      <c r="A298" s="1" t="str">
        <f t="shared" si="71"/>
        <v>2-2016</v>
      </c>
      <c r="B298">
        <f t="shared" si="65"/>
        <v>290</v>
      </c>
      <c r="C298" s="1">
        <v>42429</v>
      </c>
      <c r="D298" s="2">
        <v>3345.84367707</v>
      </c>
      <c r="E298" s="4">
        <f t="shared" si="66"/>
        <v>1.4749642883261194E-2</v>
      </c>
      <c r="F298" s="20">
        <v>15.386776859504133</v>
      </c>
      <c r="G298" s="17">
        <f t="shared" si="78"/>
        <v>6.4990869051455583E-2</v>
      </c>
      <c r="H298" s="8">
        <f t="shared" si="79"/>
        <v>1.3807533740386535</v>
      </c>
      <c r="I298">
        <v>0.39500000000000002</v>
      </c>
      <c r="J298" s="4">
        <v>3.2916666666666668E-4</v>
      </c>
      <c r="K298" s="4">
        <f t="shared" si="72"/>
        <v>1</v>
      </c>
      <c r="L298" s="4">
        <f t="shared" si="73"/>
        <v>0</v>
      </c>
      <c r="M298" s="7">
        <f t="shared" si="67"/>
        <v>1.4749642883261194E-2</v>
      </c>
      <c r="N298" s="2">
        <f t="shared" si="74"/>
        <v>364420.40692536981</v>
      </c>
      <c r="O298" s="2">
        <f t="shared" si="75"/>
        <v>272507.22243606491</v>
      </c>
      <c r="P298" s="5">
        <f t="shared" si="68"/>
        <v>1.3807533740386535</v>
      </c>
      <c r="Q298" s="5">
        <f t="shared" si="76"/>
        <v>-0.3807533740386535</v>
      </c>
      <c r="R298" s="8">
        <f t="shared" si="69"/>
        <v>2.0240287857973716E-2</v>
      </c>
      <c r="S298" s="2">
        <f t="shared" si="80"/>
        <v>365181.49902130105</v>
      </c>
      <c r="U298" s="5">
        <f t="shared" si="70"/>
        <v>1.0147496428832612</v>
      </c>
      <c r="V298" s="8">
        <f t="shared" si="77"/>
        <v>1.0202402878579737</v>
      </c>
      <c r="X298" s="32">
        <f>MIN(O298,O298:$O$380)/O298-1</f>
        <v>-7.1260328351261948E-2</v>
      </c>
      <c r="Y298" s="4">
        <f>MIN(N298,N298:$N$380)/N298-1</f>
        <v>-7.1260328351261615E-2</v>
      </c>
      <c r="Z298" s="32">
        <f>MIN(S298,$S298:S$380)/S298-1</f>
        <v>-0.10823091197382928</v>
      </c>
    </row>
    <row r="299" spans="1:26" x14ac:dyDescent="0.45">
      <c r="A299" s="1" t="str">
        <f t="shared" si="71"/>
        <v>3-2016</v>
      </c>
      <c r="B299">
        <f t="shared" si="65"/>
        <v>291</v>
      </c>
      <c r="C299" s="1">
        <v>42460</v>
      </c>
      <c r="D299" s="2">
        <v>3395.1936764500001</v>
      </c>
      <c r="E299" s="4">
        <f t="shared" si="66"/>
        <v>7.80753964166081E-3</v>
      </c>
      <c r="F299" s="20">
        <v>15.336694214876033</v>
      </c>
      <c r="G299" s="17">
        <f t="shared" si="78"/>
        <v>6.5203099572138337E-2</v>
      </c>
      <c r="H299" s="8">
        <f t="shared" si="79"/>
        <v>1.3904593543737764</v>
      </c>
      <c r="I299">
        <v>0.40200000000000002</v>
      </c>
      <c r="J299" s="4">
        <v>3.3500000000000001E-4</v>
      </c>
      <c r="K299" s="4">
        <f t="shared" si="72"/>
        <v>1</v>
      </c>
      <c r="L299" s="4">
        <f t="shared" si="73"/>
        <v>0</v>
      </c>
      <c r="M299" s="7">
        <f t="shared" si="67"/>
        <v>7.80753964166081E-3</v>
      </c>
      <c r="N299" s="2">
        <f t="shared" si="74"/>
        <v>369795.47778689174</v>
      </c>
      <c r="O299" s="2">
        <f t="shared" si="75"/>
        <v>276526.60665010632</v>
      </c>
      <c r="P299" s="5">
        <f t="shared" si="68"/>
        <v>1.3904593543737764</v>
      </c>
      <c r="Q299" s="5">
        <f t="shared" si="76"/>
        <v>-0.39045935437377643</v>
      </c>
      <c r="R299" s="8">
        <f t="shared" si="69"/>
        <v>1.0725262645676142E-2</v>
      </c>
      <c r="S299" s="2">
        <f t="shared" si="80"/>
        <v>372572.87768189854</v>
      </c>
      <c r="U299" s="5">
        <f t="shared" si="70"/>
        <v>1.0078075396416608</v>
      </c>
      <c r="V299" s="8">
        <f t="shared" si="77"/>
        <v>1.0107252626456762</v>
      </c>
      <c r="X299" s="32">
        <f>MIN(O299,O299:$O$380)/O299-1</f>
        <v>-8.475979453428395E-2</v>
      </c>
      <c r="Y299" s="4">
        <f>MIN(N299,N299:$N$380)/N299-1</f>
        <v>-8.4759794534283506E-2</v>
      </c>
      <c r="Z299" s="32">
        <f>MIN(S299,$S299:S$380)/S299-1</f>
        <v>-0.12592249233906683</v>
      </c>
    </row>
    <row r="300" spans="1:26" x14ac:dyDescent="0.45">
      <c r="A300" s="1" t="str">
        <f t="shared" si="71"/>
        <v>4-2016</v>
      </c>
      <c r="B300">
        <f t="shared" si="65"/>
        <v>292</v>
      </c>
      <c r="C300" s="1">
        <v>42489</v>
      </c>
      <c r="D300" s="2">
        <v>3421.7017856699999</v>
      </c>
      <c r="E300" s="4">
        <f t="shared" si="66"/>
        <v>2.3580865006387342E-3</v>
      </c>
      <c r="F300" s="20">
        <v>15.287024793388429</v>
      </c>
      <c r="G300" s="17">
        <f t="shared" si="78"/>
        <v>6.5414952452520103E-2</v>
      </c>
      <c r="H300" s="8">
        <f t="shared" si="79"/>
        <v>1.4001480640103998</v>
      </c>
      <c r="I300">
        <v>0.35099999999999998</v>
      </c>
      <c r="J300" s="4">
        <v>2.9250000000000001E-4</v>
      </c>
      <c r="K300" s="4">
        <f t="shared" si="72"/>
        <v>1</v>
      </c>
      <c r="L300" s="4">
        <f t="shared" si="73"/>
        <v>0</v>
      </c>
      <c r="M300" s="7">
        <f t="shared" si="67"/>
        <v>2.3580865006387342E-3</v>
      </c>
      <c r="N300" s="2">
        <f t="shared" si="74"/>
        <v>372682.67063901981</v>
      </c>
      <c r="O300" s="2">
        <f t="shared" si="75"/>
        <v>278685.59909350099</v>
      </c>
      <c r="P300" s="5">
        <f t="shared" si="68"/>
        <v>1.4001480640103998</v>
      </c>
      <c r="Q300" s="5">
        <f t="shared" si="76"/>
        <v>-0.40014806401039982</v>
      </c>
      <c r="R300" s="8">
        <f t="shared" si="69"/>
        <v>3.1846269399153403E-3</v>
      </c>
      <c r="S300" s="2">
        <f t="shared" si="80"/>
        <v>376568.81964969228</v>
      </c>
      <c r="U300" s="5">
        <f t="shared" si="70"/>
        <v>1.0023580865006387</v>
      </c>
      <c r="V300" s="8">
        <f t="shared" si="77"/>
        <v>1.0031846269399154</v>
      </c>
      <c r="X300" s="32">
        <f>MIN(O300,O300:$O$380)/O300-1</f>
        <v>-9.1850210020117951E-2</v>
      </c>
      <c r="Y300" s="4">
        <f>MIN(N300,N300:$N$380)/N300-1</f>
        <v>-9.1850210020117395E-2</v>
      </c>
      <c r="Z300" s="32">
        <f>MIN(S300,$S300:S$380)/S300-1</f>
        <v>-0.13519772388695772</v>
      </c>
    </row>
    <row r="301" spans="1:26" x14ac:dyDescent="0.45">
      <c r="A301" s="1" t="str">
        <f t="shared" si="71"/>
        <v>5-2016</v>
      </c>
      <c r="B301">
        <f t="shared" si="65"/>
        <v>293</v>
      </c>
      <c r="C301" s="1">
        <v>42521</v>
      </c>
      <c r="D301" s="2">
        <v>3429.7704544600001</v>
      </c>
      <c r="E301" s="4">
        <f t="shared" si="66"/>
        <v>2.4982228711131205E-2</v>
      </c>
      <c r="F301" s="20">
        <v>15.238595041322313</v>
      </c>
      <c r="G301" s="17">
        <f t="shared" si="78"/>
        <v>6.5622847597715681E-2</v>
      </c>
      <c r="H301" s="8">
        <f t="shared" si="79"/>
        <v>1.4096557737617794</v>
      </c>
      <c r="I301">
        <v>0.41199999999999998</v>
      </c>
      <c r="J301" s="4">
        <v>3.4333333333333335E-4</v>
      </c>
      <c r="K301" s="4">
        <f t="shared" si="72"/>
        <v>1</v>
      </c>
      <c r="L301" s="4">
        <f t="shared" si="73"/>
        <v>0</v>
      </c>
      <c r="M301" s="7">
        <f t="shared" si="67"/>
        <v>2.4982228711131205E-2</v>
      </c>
      <c r="N301" s="2">
        <f t="shared" si="74"/>
        <v>373561.4886136757</v>
      </c>
      <c r="O301" s="2">
        <f t="shared" si="75"/>
        <v>279342.7638426458</v>
      </c>
      <c r="P301" s="5">
        <f t="shared" si="68"/>
        <v>1.4096557737617794</v>
      </c>
      <c r="Q301" s="5">
        <f t="shared" si="76"/>
        <v>-0.40965577376177942</v>
      </c>
      <c r="R301" s="8">
        <f t="shared" si="69"/>
        <v>3.5075694461758525E-2</v>
      </c>
      <c r="S301" s="2">
        <f t="shared" si="80"/>
        <v>377768.05085748085</v>
      </c>
      <c r="U301" s="5">
        <f t="shared" si="70"/>
        <v>1.0249822287111312</v>
      </c>
      <c r="V301" s="8">
        <f t="shared" si="77"/>
        <v>1.0350756944617585</v>
      </c>
      <c r="X301" s="32">
        <f>MIN(O301,O301:$O$380)/O301-1</f>
        <v>-9.3986667828111159E-2</v>
      </c>
      <c r="Y301" s="4">
        <f>MIN(N301,N301:$N$380)/N301-1</f>
        <v>-9.3986667828110715E-2</v>
      </c>
      <c r="Z301" s="32">
        <f>MIN(S301,$S301:S$380)/S301-1</f>
        <v>-0.13794305366200699</v>
      </c>
    </row>
    <row r="302" spans="1:26" x14ac:dyDescent="0.45">
      <c r="A302" s="1" t="str">
        <f t="shared" si="71"/>
        <v>6-2016</v>
      </c>
      <c r="B302">
        <f t="shared" si="65"/>
        <v>294</v>
      </c>
      <c r="C302" s="1">
        <v>42551</v>
      </c>
      <c r="D302" s="2">
        <v>3515.4537643799999</v>
      </c>
      <c r="E302" s="4">
        <f t="shared" si="66"/>
        <v>3.9361352534927674E-2</v>
      </c>
      <c r="F302" s="20">
        <v>15.195454545454544</v>
      </c>
      <c r="G302" s="17">
        <f t="shared" si="78"/>
        <v>6.5809153454980562E-2</v>
      </c>
      <c r="H302" s="8">
        <f t="shared" si="79"/>
        <v>1.4181761363425895</v>
      </c>
      <c r="I302">
        <v>0.42599999999999999</v>
      </c>
      <c r="J302" s="4">
        <v>3.5499999999999996E-4</v>
      </c>
      <c r="K302" s="4">
        <f t="shared" si="72"/>
        <v>1</v>
      </c>
      <c r="L302" s="4">
        <f t="shared" si="73"/>
        <v>0</v>
      </c>
      <c r="M302" s="7">
        <f t="shared" si="67"/>
        <v>3.9361352534927674E-2</v>
      </c>
      <c r="N302" s="2">
        <f t="shared" si="74"/>
        <v>382893.88715989317</v>
      </c>
      <c r="O302" s="2">
        <f t="shared" si="75"/>
        <v>286321.3686577623</v>
      </c>
      <c r="P302" s="5">
        <f t="shared" si="68"/>
        <v>1.4181761363425895</v>
      </c>
      <c r="Q302" s="5">
        <f t="shared" si="76"/>
        <v>-0.41817613634258954</v>
      </c>
      <c r="R302" s="8">
        <f t="shared" si="69"/>
        <v>5.5672878330800701E-2</v>
      </c>
      <c r="S302" s="2">
        <f t="shared" si="80"/>
        <v>391018.52758677187</v>
      </c>
      <c r="U302" s="5">
        <f t="shared" si="70"/>
        <v>1.0393613525349277</v>
      </c>
      <c r="V302" s="8">
        <f t="shared" si="77"/>
        <v>1.0556728783308007</v>
      </c>
      <c r="X302" s="32">
        <f>MIN(O302,O302:$O$380)/O302-1</f>
        <v>-0.11606922852588419</v>
      </c>
      <c r="Y302" s="4">
        <f>MIN(N302,N302:$N$380)/N302-1</f>
        <v>-0.11606922852588375</v>
      </c>
      <c r="Z302" s="32">
        <f>MIN(S302,$S302:S$380)/S302-1</f>
        <v>-0.16715564769756819</v>
      </c>
    </row>
    <row r="303" spans="1:26" x14ac:dyDescent="0.45">
      <c r="A303" s="1" t="str">
        <f t="shared" si="71"/>
        <v>7-2016</v>
      </c>
      <c r="B303">
        <f t="shared" si="65"/>
        <v>295</v>
      </c>
      <c r="C303" s="1">
        <v>42580</v>
      </c>
      <c r="D303" s="2">
        <v>3653.8267793199998</v>
      </c>
      <c r="E303" s="4">
        <f t="shared" si="66"/>
        <v>1.1868722741714466E-2</v>
      </c>
      <c r="F303" s="20">
        <v>15.161239669421484</v>
      </c>
      <c r="G303" s="17">
        <f t="shared" si="78"/>
        <v>6.5957667169980014E-2</v>
      </c>
      <c r="H303" s="8">
        <f t="shared" si="79"/>
        <v>1.4249681434141617</v>
      </c>
      <c r="I303">
        <v>0.29699999999999999</v>
      </c>
      <c r="J303" s="4">
        <v>2.475E-4</v>
      </c>
      <c r="K303" s="4">
        <f t="shared" si="72"/>
        <v>1</v>
      </c>
      <c r="L303" s="4">
        <f t="shared" si="73"/>
        <v>0</v>
      </c>
      <c r="M303" s="7">
        <f t="shared" si="67"/>
        <v>1.1868722741714466E-2</v>
      </c>
      <c r="N303" s="2">
        <f t="shared" si="74"/>
        <v>397965.10843586252</v>
      </c>
      <c r="O303" s="2">
        <f t="shared" si="75"/>
        <v>297591.36498778348</v>
      </c>
      <c r="P303" s="5">
        <f t="shared" si="68"/>
        <v>1.4249681434141617</v>
      </c>
      <c r="Q303" s="5">
        <f t="shared" si="76"/>
        <v>-0.42496814341416167</v>
      </c>
      <c r="R303" s="8">
        <f t="shared" si="69"/>
        <v>1.6807372194463294E-2</v>
      </c>
      <c r="S303" s="2">
        <f t="shared" si="80"/>
        <v>412787.65449819906</v>
      </c>
      <c r="U303" s="5">
        <f t="shared" si="70"/>
        <v>1.0118687227417145</v>
      </c>
      <c r="V303" s="8">
        <f t="shared" si="77"/>
        <v>1.0168073721944633</v>
      </c>
      <c r="X303" s="32">
        <f>MIN(O303,O303:$O$380)/O303-1</f>
        <v>-0.14954431457522244</v>
      </c>
      <c r="Y303" s="4">
        <f>MIN(N303,N303:$N$380)/N303-1</f>
        <v>-0.14954431457522188</v>
      </c>
      <c r="Z303" s="32">
        <f>MIN(S303,$S303:S$380)/S303-1</f>
        <v>-0.21107724807773676</v>
      </c>
    </row>
    <row r="304" spans="1:26" x14ac:dyDescent="0.45">
      <c r="A304" s="1" t="str">
        <f t="shared" si="71"/>
        <v>8-2016</v>
      </c>
      <c r="B304">
        <f t="shared" si="65"/>
        <v>296</v>
      </c>
      <c r="C304" s="1">
        <v>42613</v>
      </c>
      <c r="D304" s="2">
        <v>3697.19303631</v>
      </c>
      <c r="E304" s="4">
        <f t="shared" si="66"/>
        <v>1.5726121056970577E-2</v>
      </c>
      <c r="F304" s="20">
        <v>15.126280991735534</v>
      </c>
      <c r="G304" s="17">
        <f t="shared" si="78"/>
        <v>6.6110103372161652E-2</v>
      </c>
      <c r="H304" s="8">
        <f t="shared" si="79"/>
        <v>1.4319395383670463</v>
      </c>
      <c r="I304">
        <v>0.184</v>
      </c>
      <c r="J304" s="4">
        <v>1.5333333333333334E-4</v>
      </c>
      <c r="K304" s="4">
        <f t="shared" si="72"/>
        <v>1</v>
      </c>
      <c r="L304" s="4">
        <f t="shared" si="73"/>
        <v>0</v>
      </c>
      <c r="M304" s="7">
        <f t="shared" si="67"/>
        <v>1.5726121056970577E-2</v>
      </c>
      <c r="N304" s="2">
        <f t="shared" si="74"/>
        <v>402688.44596876414</v>
      </c>
      <c r="O304" s="2">
        <f t="shared" si="75"/>
        <v>301123.39438915183</v>
      </c>
      <c r="P304" s="5">
        <f t="shared" si="68"/>
        <v>1.4319395383670463</v>
      </c>
      <c r="Q304" s="5">
        <f t="shared" si="76"/>
        <v>-0.43193953836704635</v>
      </c>
      <c r="R304" s="8">
        <f t="shared" si="69"/>
        <v>2.2452623797406455E-2</v>
      </c>
      <c r="S304" s="2">
        <f t="shared" si="80"/>
        <v>419725.53024462977</v>
      </c>
      <c r="U304" s="5">
        <f t="shared" si="70"/>
        <v>1.0157261210569706</v>
      </c>
      <c r="V304" s="8">
        <f t="shared" si="77"/>
        <v>1.0224526237974065</v>
      </c>
      <c r="X304" s="32">
        <f>MIN(O304,O304:$O$380)/O304-1</f>
        <v>-0.15951974173050765</v>
      </c>
      <c r="Y304" s="4">
        <f>MIN(N304,N304:$N$380)/N304-1</f>
        <v>-0.15951974173050709</v>
      </c>
      <c r="Z304" s="32">
        <f>MIN(S304,$S304:S$380)/S304-1</f>
        <v>-0.22411778917414982</v>
      </c>
    </row>
    <row r="305" spans="1:26" x14ac:dyDescent="0.45">
      <c r="A305" s="1" t="str">
        <f t="shared" si="71"/>
        <v>9-2016</v>
      </c>
      <c r="B305">
        <f t="shared" si="65"/>
        <v>297</v>
      </c>
      <c r="C305" s="1">
        <v>42643</v>
      </c>
      <c r="D305" s="2">
        <v>3755.3355415699998</v>
      </c>
      <c r="E305" s="4">
        <f t="shared" si="66"/>
        <v>3.410479513275666E-3</v>
      </c>
      <c r="F305" s="20">
        <v>15.098016528925616</v>
      </c>
      <c r="G305" s="17">
        <f t="shared" si="78"/>
        <v>6.6233865758733579E-2</v>
      </c>
      <c r="H305" s="8">
        <f t="shared" si="79"/>
        <v>1.4375995880452479</v>
      </c>
      <c r="I305">
        <v>0.17</v>
      </c>
      <c r="J305" s="4">
        <v>1.4166666666666668E-4</v>
      </c>
      <c r="K305" s="4">
        <f t="shared" si="72"/>
        <v>1</v>
      </c>
      <c r="L305" s="4">
        <f t="shared" si="73"/>
        <v>0</v>
      </c>
      <c r="M305" s="7">
        <f t="shared" si="67"/>
        <v>3.410479513275666E-3</v>
      </c>
      <c r="N305" s="2">
        <f t="shared" si="74"/>
        <v>409021.17321831227</v>
      </c>
      <c r="O305" s="2">
        <f t="shared" si="75"/>
        <v>305858.8973424015</v>
      </c>
      <c r="P305" s="5">
        <f t="shared" si="68"/>
        <v>1.4375995880452479</v>
      </c>
      <c r="Q305" s="5">
        <f t="shared" si="76"/>
        <v>-0.4375995880452479</v>
      </c>
      <c r="R305" s="8">
        <f t="shared" si="69"/>
        <v>4.8409106683487777E-3</v>
      </c>
      <c r="S305" s="2">
        <f t="shared" si="80"/>
        <v>429149.46967337944</v>
      </c>
      <c r="U305" s="5">
        <f t="shared" si="70"/>
        <v>1.0034104795132757</v>
      </c>
      <c r="V305" s="8">
        <f t="shared" si="77"/>
        <v>1.0048409106683487</v>
      </c>
      <c r="X305" s="32">
        <f>MIN(O305,O305:$O$380)/O305-1</f>
        <v>-0.17253259432288326</v>
      </c>
      <c r="Y305" s="4">
        <f>MIN(N305,N305:$N$380)/N305-1</f>
        <v>-0.17253259432288282</v>
      </c>
      <c r="Z305" s="32">
        <f>MIN(S305,$S305:S$380)/S305-1</f>
        <v>-0.24115583180352129</v>
      </c>
    </row>
    <row r="306" spans="1:26" x14ac:dyDescent="0.45">
      <c r="A306" s="1" t="str">
        <f t="shared" si="71"/>
        <v>10-2016</v>
      </c>
      <c r="B306">
        <f t="shared" si="65"/>
        <v>298</v>
      </c>
      <c r="C306" s="1">
        <v>42674</v>
      </c>
      <c r="D306" s="2">
        <v>3768.1430365000001</v>
      </c>
      <c r="E306" s="4">
        <f t="shared" si="66"/>
        <v>-2.0101844602575469E-2</v>
      </c>
      <c r="F306" s="20">
        <v>15.074297520661151</v>
      </c>
      <c r="G306" s="17">
        <f t="shared" si="78"/>
        <v>6.6338082993876085E-2</v>
      </c>
      <c r="H306" s="8">
        <f t="shared" si="79"/>
        <v>1.4423657754513757</v>
      </c>
      <c r="I306">
        <v>0.184</v>
      </c>
      <c r="J306" s="4">
        <v>1.5333333333333334E-4</v>
      </c>
      <c r="K306" s="4">
        <f t="shared" si="72"/>
        <v>1</v>
      </c>
      <c r="L306" s="4">
        <f t="shared" si="73"/>
        <v>0</v>
      </c>
      <c r="M306" s="7">
        <f t="shared" si="67"/>
        <v>-2.0101844602575469E-2</v>
      </c>
      <c r="N306" s="2">
        <f t="shared" si="74"/>
        <v>410416.13155006932</v>
      </c>
      <c r="O306" s="2">
        <f t="shared" si="75"/>
        <v>306902.02284574084</v>
      </c>
      <c r="P306" s="5">
        <f t="shared" si="68"/>
        <v>1.4423657754513757</v>
      </c>
      <c r="Q306" s="5">
        <f t="shared" si="76"/>
        <v>-0.44236577545137568</v>
      </c>
      <c r="R306" s="8">
        <f t="shared" si="69"/>
        <v>-2.906204209709936E-2</v>
      </c>
      <c r="S306" s="2">
        <f t="shared" si="80"/>
        <v>431226.94391943747</v>
      </c>
      <c r="U306" s="5">
        <f t="shared" si="70"/>
        <v>0.97989815539742453</v>
      </c>
      <c r="V306" s="8">
        <f t="shared" si="77"/>
        <v>0.97093795790290061</v>
      </c>
      <c r="X306" s="32">
        <f>MIN(O306,O306:$O$380)/O306-1</f>
        <v>-0.17534506309073394</v>
      </c>
      <c r="Y306" s="4">
        <f>MIN(N306,N306:$N$380)/N306-1</f>
        <v>-0.17534506309073361</v>
      </c>
      <c r="Z306" s="32">
        <f>MIN(S306,$S306:S$380)/S306-1</f>
        <v>-0.24481163123449101</v>
      </c>
    </row>
    <row r="307" spans="1:26" x14ac:dyDescent="0.45">
      <c r="A307" s="1" t="str">
        <f t="shared" si="71"/>
        <v>11-2016</v>
      </c>
      <c r="B307">
        <f t="shared" si="65"/>
        <v>299</v>
      </c>
      <c r="C307" s="1">
        <v>42704</v>
      </c>
      <c r="D307" s="2">
        <v>3692.3964107400002</v>
      </c>
      <c r="E307" s="4">
        <f t="shared" si="66"/>
        <v>4.8971202001510061E-2</v>
      </c>
      <c r="F307" s="20">
        <v>15.041818181818176</v>
      </c>
      <c r="G307" s="17">
        <f t="shared" si="78"/>
        <v>6.6481324791490423E-2</v>
      </c>
      <c r="H307" s="8">
        <f t="shared" si="79"/>
        <v>1.4489166808835432</v>
      </c>
      <c r="I307">
        <v>0.14899999999999999</v>
      </c>
      <c r="J307" s="4">
        <v>1.2416666666666666E-4</v>
      </c>
      <c r="K307" s="4">
        <f t="shared" si="72"/>
        <v>1</v>
      </c>
      <c r="L307" s="4">
        <f t="shared" si="73"/>
        <v>0</v>
      </c>
      <c r="M307" s="7">
        <f t="shared" si="67"/>
        <v>4.8971202001510061E-2</v>
      </c>
      <c r="N307" s="2">
        <f t="shared" si="74"/>
        <v>402166.01025125966</v>
      </c>
      <c r="O307" s="2">
        <f t="shared" si="75"/>
        <v>300732.72607427969</v>
      </c>
      <c r="P307" s="5">
        <f t="shared" si="68"/>
        <v>1.4489166808835432</v>
      </c>
      <c r="Q307" s="5">
        <f t="shared" si="76"/>
        <v>-0.4489166808835432</v>
      </c>
      <c r="R307" s="8">
        <f t="shared" si="69"/>
        <v>7.0899450975029102E-2</v>
      </c>
      <c r="S307" s="2">
        <f t="shared" si="80"/>
        <v>418694.60832184728</v>
      </c>
      <c r="U307" s="5">
        <f t="shared" si="70"/>
        <v>1.0489712020015101</v>
      </c>
      <c r="V307" s="8">
        <f t="shared" si="77"/>
        <v>1.0708994509750291</v>
      </c>
      <c r="X307" s="32">
        <f>MIN(O307,O307:$O$380)/O307-1</f>
        <v>-0.15842791175088533</v>
      </c>
      <c r="Y307" s="4">
        <f>MIN(N307,N307:$N$380)/N307-1</f>
        <v>-0.158427911750885</v>
      </c>
      <c r="Z307" s="32">
        <f>MIN(S307,$S307:S$380)/S307-1</f>
        <v>-0.22220738964967723</v>
      </c>
    </row>
    <row r="308" spans="1:26" x14ac:dyDescent="0.45">
      <c r="A308" s="1" t="str">
        <f t="shared" si="71"/>
        <v>12-2016</v>
      </c>
      <c r="B308">
        <f t="shared" si="65"/>
        <v>300</v>
      </c>
      <c r="C308" s="1">
        <v>42734</v>
      </c>
      <c r="D308" s="2">
        <v>3873.2175012399998</v>
      </c>
      <c r="E308" s="4">
        <f t="shared" si="66"/>
        <v>-3.8614672130371508E-3</v>
      </c>
      <c r="F308" s="20">
        <v>15.018760330578505</v>
      </c>
      <c r="G308" s="17">
        <f t="shared" si="78"/>
        <v>6.6583391570872827E-2</v>
      </c>
      <c r="H308" s="8">
        <f t="shared" si="79"/>
        <v>1.4535845210715048</v>
      </c>
      <c r="I308">
        <v>0.11899999999999999</v>
      </c>
      <c r="J308" s="4">
        <v>9.916666666666666E-5</v>
      </c>
      <c r="K308" s="4">
        <f t="shared" si="72"/>
        <v>1</v>
      </c>
      <c r="L308" s="4">
        <f t="shared" si="73"/>
        <v>0</v>
      </c>
      <c r="M308" s="7">
        <f t="shared" si="67"/>
        <v>-3.8614672130371508E-3</v>
      </c>
      <c r="N308" s="2">
        <f t="shared" si="74"/>
        <v>421860.56317741546</v>
      </c>
      <c r="O308" s="2">
        <f t="shared" si="75"/>
        <v>315459.96915132803</v>
      </c>
      <c r="P308" s="5">
        <f t="shared" si="68"/>
        <v>1.4535845210715048</v>
      </c>
      <c r="Q308" s="5">
        <f t="shared" si="76"/>
        <v>-0.45358452107150482</v>
      </c>
      <c r="R308" s="8">
        <f t="shared" si="69"/>
        <v>-5.6579494345021832E-3</v>
      </c>
      <c r="S308" s="2">
        <f t="shared" si="80"/>
        <v>448379.82617807109</v>
      </c>
      <c r="U308" s="5">
        <f t="shared" si="70"/>
        <v>0.99613853278696285</v>
      </c>
      <c r="V308" s="8">
        <f t="shared" si="77"/>
        <v>0.99434205056549785</v>
      </c>
      <c r="X308" s="32">
        <f>MIN(O308,O308:$O$380)/O308-1</f>
        <v>-0.19771668979726365</v>
      </c>
      <c r="Y308" s="4">
        <f>MIN(N308,N308:$N$380)/N308-1</f>
        <v>-0.19771668979726331</v>
      </c>
      <c r="Z308" s="32">
        <f>MIN(S308,$S308:S$380)/S308-1</f>
        <v>-0.27370155093257287</v>
      </c>
    </row>
    <row r="309" spans="1:26" x14ac:dyDescent="0.45">
      <c r="A309" s="1" t="str">
        <f t="shared" si="71"/>
        <v>1-2017</v>
      </c>
      <c r="B309">
        <f t="shared" si="65"/>
        <v>301</v>
      </c>
      <c r="C309" s="1">
        <v>42766</v>
      </c>
      <c r="D309" s="2">
        <v>3858.2611988499998</v>
      </c>
      <c r="E309" s="4">
        <f t="shared" si="66"/>
        <v>2.4664763170612947E-2</v>
      </c>
      <c r="F309" s="20">
        <v>14.988760330578506</v>
      </c>
      <c r="G309" s="17">
        <f t="shared" si="78"/>
        <v>6.6716658212214133E-2</v>
      </c>
      <c r="H309" s="8">
        <f t="shared" si="79"/>
        <v>1.4596792307109356</v>
      </c>
      <c r="I309">
        <v>0.161</v>
      </c>
      <c r="J309" s="4">
        <v>1.3416666666666666E-4</v>
      </c>
      <c r="K309" s="4">
        <f t="shared" si="72"/>
        <v>1</v>
      </c>
      <c r="L309" s="4">
        <f t="shared" si="73"/>
        <v>0</v>
      </c>
      <c r="M309" s="7">
        <f t="shared" si="67"/>
        <v>2.4664763170612947E-2</v>
      </c>
      <c r="N309" s="2">
        <f t="shared" si="74"/>
        <v>420231.56244423246</v>
      </c>
      <c r="O309" s="2">
        <f t="shared" si="75"/>
        <v>314241.83082342445</v>
      </c>
      <c r="P309" s="5">
        <f t="shared" si="68"/>
        <v>1.4596792307109356</v>
      </c>
      <c r="Q309" s="5">
        <f t="shared" si="76"/>
        <v>-0.45967923071093564</v>
      </c>
      <c r="R309" s="8">
        <f t="shared" si="69"/>
        <v>3.5940968900427341E-2</v>
      </c>
      <c r="S309" s="2">
        <f t="shared" si="80"/>
        <v>445842.91579410469</v>
      </c>
      <c r="U309" s="5">
        <f t="shared" si="70"/>
        <v>1.0246647631706129</v>
      </c>
      <c r="V309" s="8">
        <f t="shared" si="77"/>
        <v>1.0359409689004273</v>
      </c>
      <c r="X309" s="32">
        <f>MIN(O309,O309:$O$380)/O309-1</f>
        <v>-0.19460668993685526</v>
      </c>
      <c r="Y309" s="4">
        <f>MIN(N309,N309:$N$380)/N309-1</f>
        <v>-0.19460668993685504</v>
      </c>
      <c r="Z309" s="32">
        <f>MIN(S309,$S309:S$380)/S309-1</f>
        <v>-0.26956880818389417</v>
      </c>
    </row>
    <row r="310" spans="1:26" x14ac:dyDescent="0.45">
      <c r="A310" s="1" t="str">
        <f t="shared" si="71"/>
        <v>2-2017</v>
      </c>
      <c r="B310">
        <f t="shared" si="65"/>
        <v>302</v>
      </c>
      <c r="C310" s="1">
        <v>42794</v>
      </c>
      <c r="D310" s="2">
        <v>3953.4242975699999</v>
      </c>
      <c r="E310" s="4">
        <f t="shared" si="66"/>
        <v>9.2519038830418676E-3</v>
      </c>
      <c r="F310" s="20">
        <v>14.962809917355365</v>
      </c>
      <c r="G310" s="17">
        <f t="shared" si="78"/>
        <v>6.6832366749516744E-2</v>
      </c>
      <c r="H310" s="8">
        <f t="shared" si="79"/>
        <v>1.4649709521092154</v>
      </c>
      <c r="I310">
        <v>0.14199999999999999</v>
      </c>
      <c r="J310" s="4">
        <v>1.1833333333333333E-4</v>
      </c>
      <c r="K310" s="4">
        <f t="shared" si="72"/>
        <v>1</v>
      </c>
      <c r="L310" s="4">
        <f t="shared" si="73"/>
        <v>0</v>
      </c>
      <c r="M310" s="7">
        <f t="shared" si="67"/>
        <v>9.2519038830418676E-3</v>
      </c>
      <c r="N310" s="2">
        <f t="shared" si="74"/>
        <v>430596.4744087361</v>
      </c>
      <c r="O310" s="2">
        <f t="shared" si="75"/>
        <v>321992.53115898406</v>
      </c>
      <c r="P310" s="5">
        <f t="shared" si="68"/>
        <v>1.4649709521092154</v>
      </c>
      <c r="Q310" s="5">
        <f t="shared" si="76"/>
        <v>-0.46497095210921535</v>
      </c>
      <c r="R310" s="8">
        <f t="shared" si="69"/>
        <v>1.3498748877696533E-2</v>
      </c>
      <c r="S310" s="2">
        <f t="shared" si="80"/>
        <v>461866.94216513645</v>
      </c>
      <c r="U310" s="5">
        <f t="shared" si="70"/>
        <v>1.0092519038830419</v>
      </c>
      <c r="V310" s="8">
        <f t="shared" si="77"/>
        <v>1.0134987488776965</v>
      </c>
      <c r="X310" s="32">
        <f>MIN(O310,O310:$O$380)/O310-1</f>
        <v>-0.21399335762164617</v>
      </c>
      <c r="Y310" s="4">
        <f>MIN(N310,N310:$N$380)/N310-1</f>
        <v>-0.21399335762164573</v>
      </c>
      <c r="Z310" s="32">
        <f>MIN(S310,$S310:S$380)/S310-1</f>
        <v>-0.294910411168116</v>
      </c>
    </row>
    <row r="311" spans="1:26" x14ac:dyDescent="0.45">
      <c r="A311" s="1" t="str">
        <f t="shared" si="71"/>
        <v>3-2017</v>
      </c>
      <c r="B311">
        <f t="shared" si="65"/>
        <v>303</v>
      </c>
      <c r="C311" s="1">
        <v>42825</v>
      </c>
      <c r="D311" s="2">
        <v>3990.0009991799998</v>
      </c>
      <c r="E311" s="4">
        <f t="shared" si="66"/>
        <v>-6.8960515186975435E-3</v>
      </c>
      <c r="F311" s="20">
        <v>14.940826446280983</v>
      </c>
      <c r="G311" s="17">
        <f t="shared" si="78"/>
        <v>6.6930701832020573E-2</v>
      </c>
      <c r="H311" s="8">
        <f t="shared" si="79"/>
        <v>1.4694681298665162</v>
      </c>
      <c r="I311">
        <v>0.13100000000000001</v>
      </c>
      <c r="J311" s="4">
        <v>1.0916666666666666E-4</v>
      </c>
      <c r="K311" s="4">
        <f t="shared" si="72"/>
        <v>1</v>
      </c>
      <c r="L311" s="4">
        <f t="shared" si="73"/>
        <v>0</v>
      </c>
      <c r="M311" s="7">
        <f t="shared" si="67"/>
        <v>-6.8960515186975435E-3</v>
      </c>
      <c r="N311" s="2">
        <f t="shared" si="74"/>
        <v>434580.31160234241</v>
      </c>
      <c r="O311" s="2">
        <f t="shared" si="75"/>
        <v>324971.57510832435</v>
      </c>
      <c r="P311" s="5">
        <f t="shared" si="68"/>
        <v>1.4694681298665162</v>
      </c>
      <c r="Q311" s="5">
        <f t="shared" si="76"/>
        <v>-0.4694681298665162</v>
      </c>
      <c r="R311" s="8">
        <f t="shared" si="69"/>
        <v>-1.018477819948739E-2</v>
      </c>
      <c r="S311" s="2">
        <f t="shared" si="80"/>
        <v>468101.56803233322</v>
      </c>
      <c r="U311" s="5">
        <f t="shared" si="70"/>
        <v>0.99310394848130246</v>
      </c>
      <c r="V311" s="8">
        <f t="shared" si="77"/>
        <v>0.98981522180051262</v>
      </c>
      <c r="X311" s="32">
        <f>MIN(O311,O311:$O$380)/O311-1</f>
        <v>-0.22119875191294069</v>
      </c>
      <c r="Y311" s="4">
        <f>MIN(N311,N311:$N$380)/N311-1</f>
        <v>-0.22119875191294025</v>
      </c>
      <c r="Z311" s="32">
        <f>MIN(S311,$S311:S$380)/S311-1</f>
        <v>-0.30430147090692627</v>
      </c>
    </row>
    <row r="312" spans="1:26" x14ac:dyDescent="0.45">
      <c r="A312" s="1" t="str">
        <f t="shared" si="71"/>
        <v>4-2017</v>
      </c>
      <c r="B312">
        <f t="shared" si="65"/>
        <v>304</v>
      </c>
      <c r="C312" s="1">
        <v>42853</v>
      </c>
      <c r="D312" s="2">
        <v>3962.4857467299998</v>
      </c>
      <c r="E312" s="4">
        <f t="shared" si="66"/>
        <v>3.8761942464210053E-2</v>
      </c>
      <c r="F312" s="20">
        <v>14.919586776859497</v>
      </c>
      <c r="G312" s="17">
        <f t="shared" si="78"/>
        <v>6.7025985032709817E-2</v>
      </c>
      <c r="H312" s="8">
        <f t="shared" si="79"/>
        <v>1.4738257353097963</v>
      </c>
      <c r="I312">
        <v>0.11899999999999999</v>
      </c>
      <c r="J312" s="4">
        <v>9.916666666666666E-5</v>
      </c>
      <c r="K312" s="4">
        <f t="shared" si="72"/>
        <v>1</v>
      </c>
      <c r="L312" s="4">
        <f t="shared" si="73"/>
        <v>0</v>
      </c>
      <c r="M312" s="7">
        <f t="shared" si="67"/>
        <v>3.8761942464210053E-2</v>
      </c>
      <c r="N312" s="2">
        <f t="shared" si="74"/>
        <v>431583.42338452104</v>
      </c>
      <c r="O312" s="2">
        <f t="shared" si="75"/>
        <v>322730.55438426504</v>
      </c>
      <c r="P312" s="5">
        <f t="shared" si="68"/>
        <v>1.4738257353097963</v>
      </c>
      <c r="Q312" s="5">
        <f t="shared" si="76"/>
        <v>-0.47382573530979633</v>
      </c>
      <c r="R312" s="8">
        <f t="shared" si="69"/>
        <v>5.7081360635598842E-2</v>
      </c>
      <c r="S312" s="2">
        <f t="shared" si="80"/>
        <v>463334.05738709163</v>
      </c>
      <c r="U312" s="5">
        <f t="shared" si="70"/>
        <v>1.0387619424642101</v>
      </c>
      <c r="V312" s="8">
        <f t="shared" si="77"/>
        <v>1.0570813606355989</v>
      </c>
      <c r="X312" s="32">
        <f>MIN(O312,O312:$O$380)/O312-1</f>
        <v>-0.21579080490210922</v>
      </c>
      <c r="Y312" s="4">
        <f>MIN(N312,N312:$N$380)/N312-1</f>
        <v>-0.21579080490210889</v>
      </c>
      <c r="Z312" s="32">
        <f>MIN(S312,$S312:S$380)/S312-1</f>
        <v>-0.29714302854671104</v>
      </c>
    </row>
    <row r="313" spans="1:26" x14ac:dyDescent="0.45">
      <c r="A313" s="1" t="str">
        <f t="shared" si="71"/>
        <v>5-2017</v>
      </c>
      <c r="B313">
        <f t="shared" si="65"/>
        <v>305</v>
      </c>
      <c r="C313" s="1">
        <v>42886</v>
      </c>
      <c r="D313" s="2">
        <v>4116.0793912600002</v>
      </c>
      <c r="E313" s="4">
        <f t="shared" si="66"/>
        <v>-2.7671875156697001E-2</v>
      </c>
      <c r="F313" s="20">
        <v>14.906280991735526</v>
      </c>
      <c r="G313" s="17">
        <f t="shared" si="78"/>
        <v>6.7085814399609728E-2</v>
      </c>
      <c r="H313" s="8">
        <f t="shared" si="79"/>
        <v>1.4765619235673819</v>
      </c>
      <c r="I313">
        <v>0.13800000000000001</v>
      </c>
      <c r="J313" s="4">
        <v>1.1500000000000002E-4</v>
      </c>
      <c r="K313" s="4">
        <f t="shared" si="72"/>
        <v>1</v>
      </c>
      <c r="L313" s="4">
        <f t="shared" si="73"/>
        <v>0</v>
      </c>
      <c r="M313" s="7">
        <f t="shared" si="67"/>
        <v>-2.7671875156697001E-2</v>
      </c>
      <c r="N313" s="2">
        <f t="shared" si="74"/>
        <v>448312.43521025864</v>
      </c>
      <c r="O313" s="2">
        <f t="shared" si="75"/>
        <v>335240.21756475052</v>
      </c>
      <c r="P313" s="5">
        <f t="shared" si="68"/>
        <v>1.4765619235673819</v>
      </c>
      <c r="Q313" s="5">
        <f t="shared" si="76"/>
        <v>-0.47656192356738192</v>
      </c>
      <c r="R313" s="8">
        <f t="shared" si="69"/>
        <v>-4.0914041831299222E-2</v>
      </c>
      <c r="S313" s="2">
        <f t="shared" si="80"/>
        <v>489781.79581155948</v>
      </c>
      <c r="U313" s="5">
        <f t="shared" si="70"/>
        <v>0.972328124843303</v>
      </c>
      <c r="V313" s="8">
        <f t="shared" si="77"/>
        <v>0.95908595816870079</v>
      </c>
      <c r="X313" s="32">
        <f>MIN(O313,O313:$O$380)/O313-1</f>
        <v>-0.24505397912678129</v>
      </c>
      <c r="Y313" s="4">
        <f>MIN(N313,N313:$N$380)/N313-1</f>
        <v>-0.24505397912678095</v>
      </c>
      <c r="Z313" s="32">
        <f>MIN(S313,$S313:S$380)/S313-1</f>
        <v>-0.3350966182672287</v>
      </c>
    </row>
    <row r="314" spans="1:26" x14ac:dyDescent="0.45">
      <c r="A314" s="1" t="str">
        <f t="shared" si="71"/>
        <v>6-2017</v>
      </c>
      <c r="B314">
        <f t="shared" si="65"/>
        <v>306</v>
      </c>
      <c r="C314" s="1">
        <v>42916</v>
      </c>
      <c r="D314" s="2">
        <v>4002.1797562100001</v>
      </c>
      <c r="E314" s="4">
        <f t="shared" si="66"/>
        <v>1.0998658743825329E-2</v>
      </c>
      <c r="F314" s="20">
        <v>14.884132231404948</v>
      </c>
      <c r="G314" s="17">
        <f t="shared" si="78"/>
        <v>6.7185643371941994E-2</v>
      </c>
      <c r="H314" s="8">
        <f t="shared" si="79"/>
        <v>1.481127421683371</v>
      </c>
      <c r="I314">
        <v>0.126</v>
      </c>
      <c r="J314" s="4">
        <v>1.05E-4</v>
      </c>
      <c r="K314" s="4">
        <f t="shared" si="72"/>
        <v>1</v>
      </c>
      <c r="L314" s="4">
        <f t="shared" si="73"/>
        <v>0</v>
      </c>
      <c r="M314" s="7">
        <f t="shared" si="67"/>
        <v>1.0998658743825329E-2</v>
      </c>
      <c r="N314" s="2">
        <f t="shared" si="74"/>
        <v>435906.78947192553</v>
      </c>
      <c r="O314" s="2">
        <f t="shared" si="75"/>
        <v>325963.49211679481</v>
      </c>
      <c r="P314" s="5">
        <f t="shared" si="68"/>
        <v>1.481127421683371</v>
      </c>
      <c r="Q314" s="5">
        <f t="shared" si="76"/>
        <v>-0.48112742168337097</v>
      </c>
      <c r="R314" s="8">
        <f t="shared" si="69"/>
        <v>1.6239896687940517E-2</v>
      </c>
      <c r="S314" s="2">
        <f t="shared" si="80"/>
        <v>469742.84292951651</v>
      </c>
      <c r="U314" s="5">
        <f t="shared" si="70"/>
        <v>1.0109986587438253</v>
      </c>
      <c r="V314" s="8">
        <f t="shared" si="77"/>
        <v>1.0162398966879405</v>
      </c>
      <c r="X314" s="32">
        <f>MIN(O314,O314:$O$380)/O314-1</f>
        <v>-0.22356866824675747</v>
      </c>
      <c r="Y314" s="4">
        <f>MIN(N314,N314:$N$380)/N314-1</f>
        <v>-0.22356866824675714</v>
      </c>
      <c r="Z314" s="32">
        <f>MIN(S314,$S314:S$380)/S314-1</f>
        <v>-0.30673223179875142</v>
      </c>
    </row>
    <row r="315" spans="1:26" x14ac:dyDescent="0.45">
      <c r="A315" s="1" t="str">
        <f t="shared" si="71"/>
        <v>7-2017</v>
      </c>
      <c r="B315">
        <f t="shared" ref="B315:B378" si="81">B314+1</f>
        <v>307</v>
      </c>
      <c r="C315" s="1">
        <v>42947</v>
      </c>
      <c r="D315" s="2">
        <v>4046.19836558</v>
      </c>
      <c r="E315" s="4">
        <f t="shared" si="66"/>
        <v>6.6190243087997924E-3</v>
      </c>
      <c r="F315" s="20">
        <v>14.859669421487594</v>
      </c>
      <c r="G315" s="17">
        <f t="shared" si="78"/>
        <v>6.7296248095126909E-2</v>
      </c>
      <c r="H315" s="8">
        <f t="shared" si="79"/>
        <v>1.486185729342189</v>
      </c>
      <c r="I315">
        <v>0.191</v>
      </c>
      <c r="J315" s="4">
        <v>1.5916666666666667E-4</v>
      </c>
      <c r="K315" s="4">
        <f t="shared" si="72"/>
        <v>1</v>
      </c>
      <c r="L315" s="4">
        <f t="shared" si="73"/>
        <v>0</v>
      </c>
      <c r="M315" s="7">
        <f t="shared" si="67"/>
        <v>6.6190243087997924E-3</v>
      </c>
      <c r="N315" s="2">
        <f t="shared" si="74"/>
        <v>440701.17949344375</v>
      </c>
      <c r="O315" s="2">
        <f t="shared" si="75"/>
        <v>329548.653329533</v>
      </c>
      <c r="P315" s="5">
        <f t="shared" si="68"/>
        <v>1.486185729342189</v>
      </c>
      <c r="Q315" s="5">
        <f t="shared" si="76"/>
        <v>-0.48618572934218895</v>
      </c>
      <c r="R315" s="8">
        <f t="shared" si="69"/>
        <v>9.759714907986999E-3</v>
      </c>
      <c r="S315" s="2">
        <f t="shared" si="80"/>
        <v>477371.41816859128</v>
      </c>
      <c r="U315" s="5">
        <f t="shared" si="70"/>
        <v>1.0066190243087998</v>
      </c>
      <c r="V315" s="8">
        <f t="shared" si="77"/>
        <v>1.0097597149079871</v>
      </c>
      <c r="X315" s="32">
        <f>MIN(O315,O315:$O$380)/O315-1</f>
        <v>-0.23201546803438367</v>
      </c>
      <c r="Y315" s="4">
        <f>MIN(N315,N315:$N$380)/N315-1</f>
        <v>-0.23201546803438333</v>
      </c>
      <c r="Z315" s="32">
        <f>MIN(S315,$S315:S$380)/S315-1</f>
        <v>-0.31781091210776158</v>
      </c>
    </row>
    <row r="316" spans="1:26" x14ac:dyDescent="0.45">
      <c r="A316" s="1" t="str">
        <f t="shared" si="71"/>
        <v>8-2017</v>
      </c>
      <c r="B316">
        <f t="shared" si="81"/>
        <v>308</v>
      </c>
      <c r="C316" s="1">
        <v>42978</v>
      </c>
      <c r="D316" s="2">
        <v>4072.9802509199999</v>
      </c>
      <c r="E316" s="4">
        <f t="shared" si="66"/>
        <v>-5.6682411864837912E-3</v>
      </c>
      <c r="F316" s="20">
        <v>14.843140495867759</v>
      </c>
      <c r="G316" s="17">
        <f t="shared" si="78"/>
        <v>6.7371187403258356E-2</v>
      </c>
      <c r="H316" s="8">
        <f t="shared" si="79"/>
        <v>1.4896129435275549</v>
      </c>
      <c r="I316">
        <v>0.19</v>
      </c>
      <c r="J316" s="4">
        <v>1.5833333333333335E-4</v>
      </c>
      <c r="K316" s="4">
        <f t="shared" si="72"/>
        <v>1</v>
      </c>
      <c r="L316" s="4">
        <f t="shared" si="73"/>
        <v>0</v>
      </c>
      <c r="M316" s="7">
        <f t="shared" si="67"/>
        <v>-5.6682411864837912E-3</v>
      </c>
      <c r="N316" s="2">
        <f t="shared" si="74"/>
        <v>443618.19131342758</v>
      </c>
      <c r="O316" s="2">
        <f t="shared" si="75"/>
        <v>331729.94387685339</v>
      </c>
      <c r="P316" s="5">
        <f t="shared" si="68"/>
        <v>1.4896129435275549</v>
      </c>
      <c r="Q316" s="5">
        <f t="shared" si="76"/>
        <v>-0.48961294352755491</v>
      </c>
      <c r="R316" s="8">
        <f t="shared" si="69"/>
        <v>-8.5210074878141022E-3</v>
      </c>
      <c r="S316" s="2">
        <f t="shared" si="80"/>
        <v>482030.42711513821</v>
      </c>
      <c r="U316" s="5">
        <f t="shared" si="70"/>
        <v>0.99433175881351621</v>
      </c>
      <c r="V316" s="8">
        <f t="shared" si="77"/>
        <v>0.99147899251218585</v>
      </c>
      <c r="X316" s="32">
        <f>MIN(O316,O316:$O$380)/O316-1</f>
        <v>-0.23706535102199466</v>
      </c>
      <c r="Y316" s="4">
        <f>MIN(N316,N316:$N$380)/N316-1</f>
        <v>-0.23706535102199444</v>
      </c>
      <c r="Z316" s="32">
        <f>MIN(S316,$S316:S$380)/S316-1</f>
        <v>-0.32440453127563929</v>
      </c>
    </row>
    <row r="317" spans="1:26" x14ac:dyDescent="0.45">
      <c r="A317" s="1" t="str">
        <f t="shared" si="71"/>
        <v>9-2017</v>
      </c>
      <c r="B317">
        <f t="shared" si="81"/>
        <v>309</v>
      </c>
      <c r="C317" s="1">
        <v>43007</v>
      </c>
      <c r="D317" s="2">
        <v>4049.8936165099999</v>
      </c>
      <c r="E317" s="4">
        <f t="shared" si="66"/>
        <v>1.6740816636172662E-2</v>
      </c>
      <c r="F317" s="20">
        <v>14.827933884297513</v>
      </c>
      <c r="G317" s="17">
        <f t="shared" si="78"/>
        <v>6.7440279124725541E-2</v>
      </c>
      <c r="H317" s="8">
        <f t="shared" si="79"/>
        <v>1.4927727288766317</v>
      </c>
      <c r="I317">
        <v>0.152</v>
      </c>
      <c r="J317" s="4">
        <v>1.2666666666666666E-4</v>
      </c>
      <c r="K317" s="4">
        <f t="shared" si="72"/>
        <v>1</v>
      </c>
      <c r="L317" s="4">
        <f t="shared" si="73"/>
        <v>0</v>
      </c>
      <c r="M317" s="7">
        <f t="shared" si="67"/>
        <v>1.6740816636172662E-2</v>
      </c>
      <c r="N317" s="2">
        <f t="shared" si="74"/>
        <v>441103.65641035134</v>
      </c>
      <c r="O317" s="2">
        <f t="shared" si="75"/>
        <v>329849.61854618066</v>
      </c>
      <c r="P317" s="5">
        <f t="shared" si="68"/>
        <v>1.4927727288766317</v>
      </c>
      <c r="Q317" s="5">
        <f t="shared" si="76"/>
        <v>-0.4927727288766317</v>
      </c>
      <c r="R317" s="8">
        <f t="shared" si="69"/>
        <v>2.4927816654611742E-2</v>
      </c>
      <c r="S317" s="2">
        <f t="shared" si="80"/>
        <v>477923.04223633587</v>
      </c>
      <c r="U317" s="5">
        <f t="shared" si="70"/>
        <v>1.0167408166361727</v>
      </c>
      <c r="V317" s="8">
        <f t="shared" si="77"/>
        <v>1.0249278166546116</v>
      </c>
      <c r="X317" s="32">
        <f>MIN(O317,O317:$O$380)/O317-1</f>
        <v>-0.23271620139300886</v>
      </c>
      <c r="Y317" s="4">
        <f>MIN(N317,N317:$N$380)/N317-1</f>
        <v>-0.23271620139300853</v>
      </c>
      <c r="Z317" s="32">
        <f>MIN(S317,$S317:S$380)/S317-1</f>
        <v>-0.31859830230739128</v>
      </c>
    </row>
    <row r="318" spans="1:26" x14ac:dyDescent="0.45">
      <c r="A318" s="1" t="str">
        <f t="shared" si="71"/>
        <v>10-2017</v>
      </c>
      <c r="B318">
        <f t="shared" si="81"/>
        <v>310</v>
      </c>
      <c r="C318" s="1">
        <v>43039</v>
      </c>
      <c r="D318" s="2">
        <v>4117.6921429399999</v>
      </c>
      <c r="E318" s="4">
        <f t="shared" si="66"/>
        <v>-2.0364182119290142E-2</v>
      </c>
      <c r="F318" s="20">
        <v>14.817851239669414</v>
      </c>
      <c r="G318" s="17">
        <f t="shared" si="78"/>
        <v>6.7486168124219204E-2</v>
      </c>
      <c r="H318" s="8">
        <f t="shared" si="79"/>
        <v>1.4948713795572741</v>
      </c>
      <c r="I318">
        <v>0.32400000000000001</v>
      </c>
      <c r="J318" s="4">
        <v>2.7E-4</v>
      </c>
      <c r="K318" s="4">
        <f t="shared" si="72"/>
        <v>1</v>
      </c>
      <c r="L318" s="4">
        <f t="shared" si="73"/>
        <v>0</v>
      </c>
      <c r="M318" s="7">
        <f t="shared" si="67"/>
        <v>-2.0364182119290142E-2</v>
      </c>
      <c r="N318" s="2">
        <f t="shared" si="74"/>
        <v>448488.09183986235</v>
      </c>
      <c r="O318" s="2">
        <f t="shared" si="75"/>
        <v>335371.57052777376</v>
      </c>
      <c r="P318" s="5">
        <f t="shared" si="68"/>
        <v>1.4948713795572741</v>
      </c>
      <c r="Q318" s="5">
        <f t="shared" si="76"/>
        <v>-0.49487137955727412</v>
      </c>
      <c r="R318" s="8">
        <f t="shared" si="69"/>
        <v>-3.0575448290699293E-2</v>
      </c>
      <c r="S318" s="2">
        <f t="shared" si="80"/>
        <v>489836.62020821747</v>
      </c>
      <c r="U318" s="5">
        <f t="shared" si="70"/>
        <v>0.97963581788070986</v>
      </c>
      <c r="V318" s="8">
        <f t="shared" si="77"/>
        <v>0.96942455170930075</v>
      </c>
      <c r="X318" s="32">
        <f>MIN(O318,O318:$O$380)/O318-1</f>
        <v>-0.2453496642875963</v>
      </c>
      <c r="Y318" s="4">
        <f>MIN(N318,N318:$N$380)/N318-1</f>
        <v>-0.24534966428759597</v>
      </c>
      <c r="Z318" s="32">
        <f>MIN(S318,$S318:S$380)/S318-1</f>
        <v>-0.33517103680850446</v>
      </c>
    </row>
    <row r="319" spans="1:26" x14ac:dyDescent="0.45">
      <c r="A319" s="1" t="str">
        <f t="shared" si="71"/>
        <v>11-2017</v>
      </c>
      <c r="B319">
        <f t="shared" si="81"/>
        <v>311</v>
      </c>
      <c r="C319" s="1">
        <v>43069</v>
      </c>
      <c r="D319" s="2">
        <v>4033.8387102299998</v>
      </c>
      <c r="E319" s="4">
        <f t="shared" si="66"/>
        <v>4.6600524853231517E-2</v>
      </c>
      <c r="F319" s="20">
        <v>14.796363636363628</v>
      </c>
      <c r="G319" s="17">
        <f t="shared" si="78"/>
        <v>6.758417301548296E-2</v>
      </c>
      <c r="H319" s="8">
        <f t="shared" si="79"/>
        <v>1.4993534566133531</v>
      </c>
      <c r="I319">
        <v>0.41899999999999998</v>
      </c>
      <c r="J319" s="4">
        <v>3.4916666666666668E-4</v>
      </c>
      <c r="K319" s="4">
        <f t="shared" si="72"/>
        <v>1</v>
      </c>
      <c r="L319" s="4">
        <f t="shared" si="73"/>
        <v>0</v>
      </c>
      <c r="M319" s="7">
        <f t="shared" si="67"/>
        <v>4.6600524853231517E-2</v>
      </c>
      <c r="N319" s="2">
        <f t="shared" si="74"/>
        <v>439354.99865930248</v>
      </c>
      <c r="O319" s="2">
        <f t="shared" si="75"/>
        <v>328542.00278791384</v>
      </c>
      <c r="P319" s="5">
        <f t="shared" si="68"/>
        <v>1.4993534566133531</v>
      </c>
      <c r="Q319" s="5">
        <f t="shared" si="76"/>
        <v>-0.49935345661335306</v>
      </c>
      <c r="R319" s="8">
        <f t="shared" si="69"/>
        <v>6.9696300436754982E-2</v>
      </c>
      <c r="S319" s="2">
        <f t="shared" si="80"/>
        <v>474859.64595615026</v>
      </c>
      <c r="U319" s="5">
        <f t="shared" si="70"/>
        <v>1.0466005248532315</v>
      </c>
      <c r="V319" s="8">
        <f t="shared" si="77"/>
        <v>1.069696300436755</v>
      </c>
      <c r="X319" s="32">
        <f>MIN(O319,O319:$O$380)/O319-1</f>
        <v>-0.22966236846568899</v>
      </c>
      <c r="Y319" s="4">
        <f>MIN(N319,N319:$N$380)/N319-1</f>
        <v>-0.22966236846568866</v>
      </c>
      <c r="Z319" s="32">
        <f>MIN(S319,$S319:S$380)/S319-1</f>
        <v>-0.31420246988869704</v>
      </c>
    </row>
    <row r="320" spans="1:26" x14ac:dyDescent="0.45">
      <c r="A320" s="1" t="str">
        <f t="shared" si="71"/>
        <v>12-2017</v>
      </c>
      <c r="B320">
        <f t="shared" si="81"/>
        <v>312</v>
      </c>
      <c r="C320" s="1">
        <v>43098</v>
      </c>
      <c r="D320" s="2">
        <v>4221.8177113000002</v>
      </c>
      <c r="E320" s="4">
        <f t="shared" si="66"/>
        <v>-1.9934843904969357E-2</v>
      </c>
      <c r="F320" s="20">
        <v>14.791239669421479</v>
      </c>
      <c r="G320" s="17">
        <f t="shared" si="78"/>
        <v>6.7607585459340508E-2</v>
      </c>
      <c r="H320" s="8">
        <f t="shared" si="79"/>
        <v>1.5004241825341467</v>
      </c>
      <c r="I320">
        <v>0.24299999999999999</v>
      </c>
      <c r="J320" s="4">
        <v>2.0250000000000002E-4</v>
      </c>
      <c r="K320" s="4">
        <f t="shared" si="72"/>
        <v>1</v>
      </c>
      <c r="L320" s="4">
        <f t="shared" si="73"/>
        <v>0</v>
      </c>
      <c r="M320" s="7">
        <f t="shared" si="67"/>
        <v>-1.9934843904969357E-2</v>
      </c>
      <c r="N320" s="2">
        <f t="shared" si="74"/>
        <v>459829.1721937168</v>
      </c>
      <c r="O320" s="2">
        <f t="shared" si="75"/>
        <v>343852.23255416245</v>
      </c>
      <c r="P320" s="5">
        <f t="shared" si="68"/>
        <v>1.5</v>
      </c>
      <c r="Q320" s="5">
        <f t="shared" si="76"/>
        <v>-0.5</v>
      </c>
      <c r="R320" s="8">
        <f t="shared" si="69"/>
        <v>-3.0003515857454036E-2</v>
      </c>
      <c r="S320" s="2">
        <f t="shared" si="80"/>
        <v>507955.6065060012</v>
      </c>
      <c r="U320" s="5">
        <f t="shared" si="70"/>
        <v>0.98006515609503064</v>
      </c>
      <c r="V320" s="8">
        <f t="shared" si="77"/>
        <v>0.96999648414254591</v>
      </c>
      <c r="X320" s="32">
        <f>MIN(O320,O320:$O$380)/O320-1</f>
        <v>-0.26396211998619223</v>
      </c>
      <c r="Y320" s="4">
        <f>MIN(N320,N320:$N$380)/N320-1</f>
        <v>-0.26396211998619201</v>
      </c>
      <c r="Z320" s="32">
        <f>MIN(S320,$S320:S$380)/S320-1</f>
        <v>-0.35888576053661858</v>
      </c>
    </row>
    <row r="321" spans="1:26" x14ac:dyDescent="0.45">
      <c r="A321" s="1" t="str">
        <f t="shared" si="71"/>
        <v>1-2018</v>
      </c>
      <c r="B321">
        <f t="shared" si="81"/>
        <v>313</v>
      </c>
      <c r="C321" s="1">
        <v>43131</v>
      </c>
      <c r="D321" s="2">
        <v>4137.6564342299998</v>
      </c>
      <c r="E321" s="4">
        <f t="shared" si="66"/>
        <v>-3.7714329379558542E-2</v>
      </c>
      <c r="F321" s="20">
        <v>14.781735537190075</v>
      </c>
      <c r="G321" s="17">
        <f t="shared" si="78"/>
        <v>6.7651054741444408E-2</v>
      </c>
      <c r="H321" s="8">
        <f t="shared" si="79"/>
        <v>1.5024121718013128</v>
      </c>
      <c r="I321">
        <v>0.32300000000000001</v>
      </c>
      <c r="J321" s="4">
        <v>2.6916666666666669E-4</v>
      </c>
      <c r="K321" s="4">
        <f t="shared" si="72"/>
        <v>1</v>
      </c>
      <c r="L321" s="4">
        <f t="shared" si="73"/>
        <v>0</v>
      </c>
      <c r="M321" s="7">
        <f t="shared" si="67"/>
        <v>-3.7714329379558542E-2</v>
      </c>
      <c r="N321" s="2">
        <f t="shared" si="74"/>
        <v>450662.54942308378</v>
      </c>
      <c r="O321" s="2">
        <f t="shared" si="75"/>
        <v>336997.59197181999</v>
      </c>
      <c r="P321" s="5">
        <f t="shared" si="68"/>
        <v>1.5</v>
      </c>
      <c r="Q321" s="5">
        <f t="shared" si="76"/>
        <v>-0.5</v>
      </c>
      <c r="R321" s="8">
        <f t="shared" si="69"/>
        <v>-5.6706077402671147E-2</v>
      </c>
      <c r="S321" s="2">
        <f t="shared" si="80"/>
        <v>492715.15241131571</v>
      </c>
      <c r="U321" s="5">
        <f t="shared" si="70"/>
        <v>0.96228567062044146</v>
      </c>
      <c r="V321" s="8">
        <f t="shared" si="77"/>
        <v>0.9432939225973288</v>
      </c>
      <c r="X321" s="32">
        <f>MIN(O321,O321:$O$380)/O321-1</f>
        <v>-0.24899087021267496</v>
      </c>
      <c r="Y321" s="4">
        <f>MIN(N321,N321:$N$380)/N321-1</f>
        <v>-0.24899087021267474</v>
      </c>
      <c r="Z321" s="32">
        <f>MIN(S321,$S321:S$380)/S321-1</f>
        <v>-0.33905508943147222</v>
      </c>
    </row>
    <row r="322" spans="1:26" x14ac:dyDescent="0.45">
      <c r="A322" s="1" t="str">
        <f t="shared" si="71"/>
        <v>2-2018</v>
      </c>
      <c r="B322">
        <f t="shared" si="81"/>
        <v>314</v>
      </c>
      <c r="C322" s="1">
        <v>43159</v>
      </c>
      <c r="D322" s="2">
        <v>3981.60749661</v>
      </c>
      <c r="E322" s="4">
        <f t="shared" si="66"/>
        <v>-2.1960857672296163E-2</v>
      </c>
      <c r="F322" s="20">
        <v>14.780165289256191</v>
      </c>
      <c r="G322" s="17">
        <f t="shared" si="78"/>
        <v>6.7658242004025981E-2</v>
      </c>
      <c r="H322" s="8">
        <f t="shared" si="79"/>
        <v>1.5027408683010228</v>
      </c>
      <c r="I322">
        <v>0.29499999999999998</v>
      </c>
      <c r="J322" s="4">
        <v>2.4583333333333331E-4</v>
      </c>
      <c r="K322" s="4">
        <f t="shared" si="72"/>
        <v>1</v>
      </c>
      <c r="L322" s="4">
        <f t="shared" si="73"/>
        <v>0</v>
      </c>
      <c r="M322" s="7">
        <f t="shared" si="67"/>
        <v>-2.1960857672296163E-2</v>
      </c>
      <c r="N322" s="2">
        <f t="shared" si="74"/>
        <v>433666.11359511002</v>
      </c>
      <c r="O322" s="2">
        <f t="shared" si="75"/>
        <v>324287.9537880767</v>
      </c>
      <c r="P322" s="5">
        <f t="shared" si="68"/>
        <v>1.5</v>
      </c>
      <c r="Q322" s="5">
        <f t="shared" si="76"/>
        <v>-0.5</v>
      </c>
      <c r="R322" s="8">
        <f t="shared" si="69"/>
        <v>-3.3064203175110912E-2</v>
      </c>
      <c r="S322" s="2">
        <f t="shared" si="80"/>
        <v>464775.2088412107</v>
      </c>
      <c r="U322" s="5">
        <f t="shared" si="70"/>
        <v>0.97803914232770384</v>
      </c>
      <c r="V322" s="8">
        <f t="shared" si="77"/>
        <v>0.96693579682488906</v>
      </c>
      <c r="X322" s="32">
        <f>MIN(O322,O322:$O$380)/O322-1</f>
        <v>-0.2195569852940803</v>
      </c>
      <c r="Y322" s="4">
        <f>MIN(N322,N322:$N$380)/N322-1</f>
        <v>-0.21955698529408008</v>
      </c>
      <c r="Z322" s="32">
        <f>MIN(S322,$S322:S$380)/S322-1</f>
        <v>-0.29932241188553643</v>
      </c>
    </row>
    <row r="323" spans="1:26" x14ac:dyDescent="0.45">
      <c r="A323" s="1" t="str">
        <f t="shared" si="71"/>
        <v>3-2018</v>
      </c>
      <c r="B323">
        <f t="shared" si="81"/>
        <v>315</v>
      </c>
      <c r="C323" s="1">
        <v>43188</v>
      </c>
      <c r="D323" s="2">
        <v>3894.1679810700002</v>
      </c>
      <c r="E323" s="4">
        <f t="shared" si="66"/>
        <v>5.9964299908253471E-2</v>
      </c>
      <c r="F323" s="20">
        <v>14.774876033057845</v>
      </c>
      <c r="G323" s="17">
        <f t="shared" si="78"/>
        <v>6.7682462970421117E-2</v>
      </c>
      <c r="H323" s="8">
        <f t="shared" si="79"/>
        <v>1.5038485705427767</v>
      </c>
      <c r="I323">
        <v>0.38</v>
      </c>
      <c r="J323" s="4">
        <v>3.166666666666667E-4</v>
      </c>
      <c r="K323" s="4">
        <f t="shared" si="72"/>
        <v>1</v>
      </c>
      <c r="L323" s="4">
        <f t="shared" si="73"/>
        <v>0</v>
      </c>
      <c r="M323" s="7">
        <f t="shared" si="67"/>
        <v>5.9964299908253471E-2</v>
      </c>
      <c r="N323" s="2">
        <f t="shared" si="74"/>
        <v>424142.43379714998</v>
      </c>
      <c r="O323" s="2">
        <f t="shared" si="75"/>
        <v>317166.31219009659</v>
      </c>
      <c r="P323" s="5">
        <f t="shared" si="68"/>
        <v>1.5</v>
      </c>
      <c r="Q323" s="5">
        <f t="shared" si="76"/>
        <v>-0.5</v>
      </c>
      <c r="R323" s="8">
        <f t="shared" si="69"/>
        <v>8.9788116529046877E-2</v>
      </c>
      <c r="S323" s="2">
        <f t="shared" si="80"/>
        <v>449407.78690533031</v>
      </c>
      <c r="U323" s="5">
        <f t="shared" si="70"/>
        <v>1.0599642999082535</v>
      </c>
      <c r="V323" s="8">
        <f t="shared" si="77"/>
        <v>1.0897881165290468</v>
      </c>
      <c r="X323" s="32">
        <f>MIN(O323,O323:$O$380)/O323-1</f>
        <v>-0.20203294435794394</v>
      </c>
      <c r="Y323" s="4">
        <f>MIN(N323,N323:$N$380)/N323-1</f>
        <v>-0.20203294435794361</v>
      </c>
      <c r="Z323" s="32">
        <f>MIN(S323,$S323:S$380)/S323-1</f>
        <v>-0.27536286233763729</v>
      </c>
    </row>
    <row r="324" spans="1:26" x14ac:dyDescent="0.45">
      <c r="A324" s="1" t="str">
        <f t="shared" si="71"/>
        <v>4-2018</v>
      </c>
      <c r="B324">
        <f t="shared" si="81"/>
        <v>316</v>
      </c>
      <c r="C324" s="1">
        <v>43220</v>
      </c>
      <c r="D324" s="2">
        <v>4127.6790377799998</v>
      </c>
      <c r="E324" s="4">
        <f t="shared" si="66"/>
        <v>2.2899161483940444E-2</v>
      </c>
      <c r="F324" s="20">
        <v>14.789256198347102</v>
      </c>
      <c r="G324" s="17">
        <f t="shared" si="78"/>
        <v>6.7616652696283905E-2</v>
      </c>
      <c r="H324" s="8">
        <f t="shared" si="79"/>
        <v>1.5008388562727937</v>
      </c>
      <c r="I324">
        <v>0.504</v>
      </c>
      <c r="J324" s="4">
        <v>4.2000000000000002E-4</v>
      </c>
      <c r="K324" s="4">
        <f t="shared" si="72"/>
        <v>1</v>
      </c>
      <c r="L324" s="4">
        <f t="shared" si="73"/>
        <v>0</v>
      </c>
      <c r="M324" s="7">
        <f t="shared" si="67"/>
        <v>2.2899161483940444E-2</v>
      </c>
      <c r="N324" s="2">
        <f t="shared" si="74"/>
        <v>449575.83790117881</v>
      </c>
      <c r="O324" s="2">
        <f t="shared" si="75"/>
        <v>336184.96805505827</v>
      </c>
      <c r="P324" s="5">
        <f t="shared" si="68"/>
        <v>1.5</v>
      </c>
      <c r="Q324" s="5">
        <f t="shared" si="76"/>
        <v>-0.5</v>
      </c>
      <c r="R324" s="8">
        <f t="shared" si="69"/>
        <v>3.4138742225910665E-2</v>
      </c>
      <c r="S324" s="2">
        <f t="shared" si="80"/>
        <v>489759.26564504718</v>
      </c>
      <c r="U324" s="5">
        <f t="shared" si="70"/>
        <v>1.0228991614839404</v>
      </c>
      <c r="V324" s="8">
        <f t="shared" si="77"/>
        <v>1.0341387422259107</v>
      </c>
      <c r="X324" s="32">
        <f>MIN(O324,O324:$O$380)/O324-1</f>
        <v>-0.24717553627879241</v>
      </c>
      <c r="Y324" s="4">
        <f>MIN(N324,N324:$N$380)/N324-1</f>
        <v>-0.24717553627879219</v>
      </c>
      <c r="Z324" s="32">
        <f>MIN(S324,$S324:S$380)/S324-1</f>
        <v>-0.33506603102783195</v>
      </c>
    </row>
    <row r="325" spans="1:26" x14ac:dyDescent="0.45">
      <c r="A325" s="1" t="str">
        <f t="shared" si="71"/>
        <v>5-2018</v>
      </c>
      <c r="B325">
        <f t="shared" si="81"/>
        <v>317</v>
      </c>
      <c r="C325" s="1">
        <v>43251</v>
      </c>
      <c r="D325" s="2">
        <v>4222.1994266199999</v>
      </c>
      <c r="E325" s="4">
        <f t="shared" si="66"/>
        <v>-4.7251583154068744E-3</v>
      </c>
      <c r="F325" s="20">
        <v>14.799008264462804</v>
      </c>
      <c r="G325" s="17">
        <f t="shared" si="78"/>
        <v>6.7572095516786945E-2</v>
      </c>
      <c r="H325" s="8">
        <f t="shared" si="79"/>
        <v>1.4988011139792028</v>
      </c>
      <c r="I325">
        <v>0.42399999999999999</v>
      </c>
      <c r="J325" s="4">
        <v>3.5333333333333332E-4</v>
      </c>
      <c r="K325" s="4">
        <f t="shared" si="72"/>
        <v>1</v>
      </c>
      <c r="L325" s="4">
        <f t="shared" si="73"/>
        <v>0</v>
      </c>
      <c r="M325" s="7">
        <f t="shared" si="67"/>
        <v>-4.7251583154068744E-3</v>
      </c>
      <c r="N325" s="2">
        <f t="shared" si="74"/>
        <v>459870.74761255574</v>
      </c>
      <c r="O325" s="2">
        <f t="shared" si="75"/>
        <v>343883.3219270244</v>
      </c>
      <c r="P325" s="5">
        <f t="shared" si="68"/>
        <v>1.4988011139792028</v>
      </c>
      <c r="Q325" s="5">
        <f t="shared" si="76"/>
        <v>-0.49880111397920279</v>
      </c>
      <c r="R325" s="8">
        <f t="shared" si="69"/>
        <v>-7.2583156071325686E-3</v>
      </c>
      <c r="S325" s="2">
        <f t="shared" si="80"/>
        <v>506479.03096765478</v>
      </c>
      <c r="U325" s="5">
        <f t="shared" si="70"/>
        <v>0.99527484168459313</v>
      </c>
      <c r="V325" s="8">
        <f t="shared" si="77"/>
        <v>0.99274168439286747</v>
      </c>
      <c r="X325" s="32">
        <f>MIN(O325,O325:$O$380)/O325-1</f>
        <v>-0.26402866277740422</v>
      </c>
      <c r="Y325" s="4">
        <f>MIN(N325,N325:$N$380)/N325-1</f>
        <v>-0.264028662777404</v>
      </c>
      <c r="Z325" s="32">
        <f>MIN(S325,$S325:S$380)/S325-1</f>
        <v>-0.35701667308107565</v>
      </c>
    </row>
    <row r="326" spans="1:26" x14ac:dyDescent="0.45">
      <c r="A326" s="1" t="str">
        <f t="shared" si="71"/>
        <v>6-2018</v>
      </c>
      <c r="B326">
        <f t="shared" si="81"/>
        <v>318</v>
      </c>
      <c r="C326" s="1">
        <v>43280</v>
      </c>
      <c r="D326" s="2">
        <v>4202.2488658900002</v>
      </c>
      <c r="E326" s="4">
        <f t="shared" si="66"/>
        <v>1.215148725352444E-2</v>
      </c>
      <c r="F326" s="20">
        <v>14.8090909090909</v>
      </c>
      <c r="G326" s="17">
        <f t="shared" si="78"/>
        <v>6.7526089625537175E-2</v>
      </c>
      <c r="H326" s="8">
        <f t="shared" si="79"/>
        <v>1.4966971174647827</v>
      </c>
      <c r="I326">
        <v>0.502</v>
      </c>
      <c r="J326" s="4">
        <v>4.1833333333333333E-4</v>
      </c>
      <c r="K326" s="4">
        <f t="shared" si="72"/>
        <v>1</v>
      </c>
      <c r="L326" s="4">
        <f t="shared" si="73"/>
        <v>0</v>
      </c>
      <c r="M326" s="7">
        <f t="shared" si="67"/>
        <v>1.215148725352444E-2</v>
      </c>
      <c r="N326" s="2">
        <f t="shared" si="74"/>
        <v>457697.78552546189</v>
      </c>
      <c r="O326" s="2">
        <f t="shared" si="75"/>
        <v>342258.41878889117</v>
      </c>
      <c r="P326" s="5">
        <f t="shared" si="68"/>
        <v>1.4966971174647827</v>
      </c>
      <c r="Q326" s="5">
        <f t="shared" si="76"/>
        <v>-0.49669711746478273</v>
      </c>
      <c r="R326" s="8">
        <f t="shared" si="69"/>
        <v>1.7979310984453978E-2</v>
      </c>
      <c r="S326" s="2">
        <f t="shared" si="80"/>
        <v>502802.84631249687</v>
      </c>
      <c r="U326" s="5">
        <f t="shared" si="70"/>
        <v>1.0121514872535244</v>
      </c>
      <c r="V326" s="8">
        <f t="shared" si="77"/>
        <v>1.0179793109844539</v>
      </c>
      <c r="X326" s="32">
        <f>MIN(O326,O326:$O$380)/O326-1</f>
        <v>-0.26053457155925153</v>
      </c>
      <c r="Y326" s="4">
        <f>MIN(N326,N326:$N$380)/N326-1</f>
        <v>-0.2605345715592513</v>
      </c>
      <c r="Z326" s="32">
        <f>MIN(S326,$S326:S$380)/S326-1</f>
        <v>-0.3523155751114101</v>
      </c>
    </row>
    <row r="327" spans="1:26" x14ac:dyDescent="0.45">
      <c r="A327" s="1" t="str">
        <f t="shared" si="71"/>
        <v>7-2018</v>
      </c>
      <c r="B327">
        <f t="shared" si="81"/>
        <v>319</v>
      </c>
      <c r="C327" s="1">
        <v>43312</v>
      </c>
      <c r="D327" s="2">
        <v>4253.3124394200004</v>
      </c>
      <c r="E327" s="4">
        <f t="shared" si="66"/>
        <v>-3.4600814938031799E-2</v>
      </c>
      <c r="F327" s="20">
        <v>14.83231404958677</v>
      </c>
      <c r="G327" s="17">
        <f t="shared" si="78"/>
        <v>6.7420363178452264E-2</v>
      </c>
      <c r="H327" s="8">
        <f t="shared" si="79"/>
        <v>1.4918619089707015</v>
      </c>
      <c r="I327">
        <v>0.626</v>
      </c>
      <c r="J327" s="4">
        <v>5.216666666666667E-4</v>
      </c>
      <c r="K327" s="4">
        <f t="shared" si="72"/>
        <v>1</v>
      </c>
      <c r="L327" s="4">
        <f t="shared" si="73"/>
        <v>0</v>
      </c>
      <c r="M327" s="7">
        <f t="shared" si="67"/>
        <v>-3.4600814938031799E-2</v>
      </c>
      <c r="N327" s="2">
        <f t="shared" si="74"/>
        <v>463259.49433224089</v>
      </c>
      <c r="O327" s="2">
        <f t="shared" si="75"/>
        <v>346417.36760221579</v>
      </c>
      <c r="P327" s="5">
        <f t="shared" si="68"/>
        <v>1.4918619089707015</v>
      </c>
      <c r="Q327" s="5">
        <f t="shared" si="76"/>
        <v>-0.49186190897070148</v>
      </c>
      <c r="R327" s="8">
        <f t="shared" si="69"/>
        <v>-5.1876225787907133E-2</v>
      </c>
      <c r="S327" s="2">
        <f t="shared" si="80"/>
        <v>511842.89505021786</v>
      </c>
      <c r="U327" s="5">
        <f t="shared" si="70"/>
        <v>0.9653991850619682</v>
      </c>
      <c r="V327" s="8">
        <f t="shared" si="77"/>
        <v>0.94812377421209282</v>
      </c>
      <c r="X327" s="32">
        <f>MIN(O327,O327:$O$380)/O327-1</f>
        <v>-0.26941229869918992</v>
      </c>
      <c r="Y327" s="4">
        <f>MIN(N327,N327:$N$380)/N327-1</f>
        <v>-0.26941229869918981</v>
      </c>
      <c r="Z327" s="32">
        <f>MIN(S327,$S327:S$380)/S327-1</f>
        <v>-0.36375482497553335</v>
      </c>
    </row>
    <row r="328" spans="1:26" x14ac:dyDescent="0.45">
      <c r="A328" s="1" t="str">
        <f t="shared" si="71"/>
        <v>8-2018</v>
      </c>
      <c r="B328">
        <f t="shared" si="81"/>
        <v>320</v>
      </c>
      <c r="C328" s="1">
        <v>43343</v>
      </c>
      <c r="D328" s="2">
        <v>4106.1443628300003</v>
      </c>
      <c r="E328" s="4">
        <f t="shared" si="66"/>
        <v>5.3008947827148933E-3</v>
      </c>
      <c r="F328" s="20">
        <v>14.855619834710737</v>
      </c>
      <c r="G328" s="17">
        <f t="shared" si="78"/>
        <v>6.7314592802345474E-2</v>
      </c>
      <c r="H328" s="8">
        <f t="shared" si="79"/>
        <v>1.4870246914619829</v>
      </c>
      <c r="I328">
        <v>0.746</v>
      </c>
      <c r="J328" s="4">
        <v>6.2166666666666663E-4</v>
      </c>
      <c r="K328" s="4">
        <f t="shared" si="72"/>
        <v>1</v>
      </c>
      <c r="L328" s="4">
        <f t="shared" si="73"/>
        <v>0</v>
      </c>
      <c r="M328" s="7">
        <f t="shared" si="67"/>
        <v>5.3008947827148933E-3</v>
      </c>
      <c r="N328" s="2">
        <f t="shared" si="74"/>
        <v>447230.33830056485</v>
      </c>
      <c r="O328" s="2">
        <f t="shared" si="75"/>
        <v>334431.04437449138</v>
      </c>
      <c r="P328" s="5">
        <f t="shared" si="68"/>
        <v>1.4870246914619829</v>
      </c>
      <c r="Q328" s="5">
        <f t="shared" si="76"/>
        <v>-0.48702469146198291</v>
      </c>
      <c r="R328" s="8">
        <f t="shared" si="69"/>
        <v>7.5797944122135167E-3</v>
      </c>
      <c r="S328" s="2">
        <f t="shared" si="80"/>
        <v>485290.41745865671</v>
      </c>
      <c r="U328" s="5">
        <f t="shared" si="70"/>
        <v>1.0053008947827149</v>
      </c>
      <c r="V328" s="8">
        <f t="shared" si="77"/>
        <v>1.0075797944122136</v>
      </c>
      <c r="X328" s="32">
        <f>MIN(O328,O328:$O$380)/O328-1</f>
        <v>-0.24322734822495806</v>
      </c>
      <c r="Y328" s="4">
        <f>MIN(N328,N328:$N$380)/N328-1</f>
        <v>-0.24322734822495795</v>
      </c>
      <c r="Z328" s="32">
        <f>MIN(S328,$S328:S$380)/S328-1</f>
        <v>-0.32894291617864202</v>
      </c>
    </row>
    <row r="329" spans="1:26" x14ac:dyDescent="0.45">
      <c r="A329" s="1" t="str">
        <f t="shared" si="71"/>
        <v>9-2018</v>
      </c>
      <c r="B329">
        <f t="shared" si="81"/>
        <v>321</v>
      </c>
      <c r="C329" s="1">
        <v>43371</v>
      </c>
      <c r="D329" s="2">
        <v>4127.9106020600002</v>
      </c>
      <c r="E329" s="4">
        <f t="shared" ref="E329:E379" si="82">D330/D329-1</f>
        <v>-5.4186494069996538E-2</v>
      </c>
      <c r="F329" s="20">
        <v>14.87636363636363</v>
      </c>
      <c r="G329" s="17">
        <f t="shared" si="78"/>
        <v>6.7220728428257173E-2</v>
      </c>
      <c r="H329" s="8">
        <f t="shared" si="79"/>
        <v>1.482731973495977</v>
      </c>
      <c r="I329">
        <v>0.73</v>
      </c>
      <c r="J329" s="4">
        <v>6.0833333333333334E-4</v>
      </c>
      <c r="K329" s="4">
        <f t="shared" si="72"/>
        <v>1</v>
      </c>
      <c r="L329" s="4">
        <f t="shared" si="73"/>
        <v>0</v>
      </c>
      <c r="M329" s="7">
        <f t="shared" ref="M329:M379" si="83">K329*E329+L329*J329</f>
        <v>-5.4186494069996538E-2</v>
      </c>
      <c r="N329" s="2">
        <f t="shared" si="74"/>
        <v>449601.05926753412</v>
      </c>
      <c r="O329" s="2">
        <f t="shared" si="75"/>
        <v>336203.82815279404</v>
      </c>
      <c r="P329" s="5">
        <f t="shared" ref="P329:P380" si="84">IF(H329&lt;50%,50%,MIN(H329,150%))</f>
        <v>1.482731973495977</v>
      </c>
      <c r="Q329" s="5">
        <f t="shared" si="76"/>
        <v>-0.48273197349597696</v>
      </c>
      <c r="R329" s="8">
        <f t="shared" ref="R329:R379" si="85">P329*E329+Q329*J329</f>
        <v>-8.0637709239777394E-2</v>
      </c>
      <c r="S329" s="2">
        <f t="shared" si="80"/>
        <v>488968.81905321061</v>
      </c>
      <c r="U329" s="5">
        <f t="shared" ref="U329:U379" si="86">M329+1</f>
        <v>0.94581350593000346</v>
      </c>
      <c r="V329" s="8">
        <f t="shared" si="77"/>
        <v>0.91936229076022258</v>
      </c>
      <c r="X329" s="32">
        <f>MIN(O329,O329:$O$380)/O329-1</f>
        <v>-0.24721776763303271</v>
      </c>
      <c r="Y329" s="4">
        <f>MIN(N329,N329:$N$380)/N329-1</f>
        <v>-0.24721776763303249</v>
      </c>
      <c r="Z329" s="32">
        <f>MIN(S329,$S329:S$380)/S329-1</f>
        <v>-0.33399112651635798</v>
      </c>
    </row>
    <row r="330" spans="1:26" x14ac:dyDescent="0.45">
      <c r="A330" s="1" t="str">
        <f t="shared" ref="A330:A380" si="87">MONTH(C330)&amp;"-"&amp;YEAR(C330)</f>
        <v>10-2018</v>
      </c>
      <c r="B330">
        <f t="shared" si="81"/>
        <v>322</v>
      </c>
      <c r="C330" s="1">
        <v>43404</v>
      </c>
      <c r="D330" s="2">
        <v>3904.2335987000001</v>
      </c>
      <c r="E330" s="4">
        <f t="shared" si="82"/>
        <v>-2.0718275032757805E-2</v>
      </c>
      <c r="F330" s="20">
        <v>14.912561983471068</v>
      </c>
      <c r="G330" s="17">
        <f t="shared" si="78"/>
        <v>6.705755866150899E-2</v>
      </c>
      <c r="H330" s="8">
        <f t="shared" si="79"/>
        <v>1.4752696983140212</v>
      </c>
      <c r="I330">
        <v>0.71599999999999997</v>
      </c>
      <c r="J330" s="4">
        <v>5.9666666666666668E-4</v>
      </c>
      <c r="K330" s="4">
        <f t="shared" ref="K330:K380" si="88">IF(H330&gt;=100%,100%,H330)</f>
        <v>1</v>
      </c>
      <c r="L330" s="4">
        <f t="shared" ref="L330:L380" si="89">1-K330</f>
        <v>0</v>
      </c>
      <c r="M330" s="7">
        <f t="shared" si="83"/>
        <v>-2.0718275032757805E-2</v>
      </c>
      <c r="N330" s="2">
        <f t="shared" ref="N330:N380" si="90">N329*(1+M329)</f>
        <v>425238.75413566973</v>
      </c>
      <c r="O330" s="2">
        <f t="shared" ref="O330:O380" si="91">O329*(1+E329)</f>
        <v>317986.12141228252</v>
      </c>
      <c r="P330" s="5">
        <f t="shared" si="84"/>
        <v>1.4752696983140212</v>
      </c>
      <c r="Q330" s="5">
        <f t="shared" ref="Q330:Q380" si="92">1-P330</f>
        <v>-0.47526969831402122</v>
      </c>
      <c r="R330" s="8">
        <f t="shared" si="85"/>
        <v>-3.0848620943824224E-2</v>
      </c>
      <c r="S330" s="2">
        <f t="shared" si="80"/>
        <v>449539.49359508045</v>
      </c>
      <c r="U330" s="5">
        <f t="shared" si="86"/>
        <v>0.9792817249672422</v>
      </c>
      <c r="V330" s="8">
        <f t="shared" ref="V330:V379" si="93">R330+1</f>
        <v>0.96915137905617577</v>
      </c>
      <c r="X330" s="32">
        <f>MIN(O330,O330:$O$380)/O330-1</f>
        <v>-0.20409020631739816</v>
      </c>
      <c r="Y330" s="4">
        <f>MIN(N330,N330:$N$380)/N330-1</f>
        <v>-0.20409020631739805</v>
      </c>
      <c r="Z330" s="32">
        <f>MIN(S330,$S330:S$380)/S330-1</f>
        <v>-0.27557516750777544</v>
      </c>
    </row>
    <row r="331" spans="1:26" x14ac:dyDescent="0.45">
      <c r="A331" s="1" t="str">
        <f t="shared" si="87"/>
        <v>11-2018</v>
      </c>
      <c r="B331">
        <f t="shared" si="81"/>
        <v>323</v>
      </c>
      <c r="C331" s="1">
        <v>43434</v>
      </c>
      <c r="D331" s="2">
        <v>3823.3446132099998</v>
      </c>
      <c r="E331" s="4">
        <f t="shared" si="82"/>
        <v>-3.8783856997264943E-2</v>
      </c>
      <c r="F331" s="20">
        <v>14.957355371900817</v>
      </c>
      <c r="G331" s="17">
        <f t="shared" ref="G331:G380" si="94">1/F331</f>
        <v>6.6856738717234715E-2</v>
      </c>
      <c r="H331" s="8">
        <f t="shared" ref="H331:H380" si="95">1+(G331-$G$1)/($G$3-$G$2)</f>
        <v>1.4660855601243012</v>
      </c>
      <c r="I331">
        <v>0.69399999999999995</v>
      </c>
      <c r="J331" s="4">
        <v>5.7833333333333326E-4</v>
      </c>
      <c r="K331" s="4">
        <f t="shared" si="88"/>
        <v>1</v>
      </c>
      <c r="L331" s="4">
        <f t="shared" si="89"/>
        <v>0</v>
      </c>
      <c r="M331" s="7">
        <f t="shared" si="83"/>
        <v>-3.8783856997264943E-2</v>
      </c>
      <c r="N331" s="2">
        <f t="shared" si="90"/>
        <v>416428.54067289963</v>
      </c>
      <c r="O331" s="2">
        <f t="shared" si="91"/>
        <v>311397.99749226292</v>
      </c>
      <c r="P331" s="5">
        <f t="shared" si="84"/>
        <v>1.4660855601243012</v>
      </c>
      <c r="Q331" s="5">
        <f t="shared" si="92"/>
        <v>-0.46608556012430125</v>
      </c>
      <c r="R331" s="8">
        <f t="shared" si="85"/>
        <v>-5.7130005525221197E-2</v>
      </c>
      <c r="S331" s="2">
        <f t="shared" si="80"/>
        <v>435671.82015788712</v>
      </c>
      <c r="U331" s="5">
        <f t="shared" si="86"/>
        <v>0.96121614300273506</v>
      </c>
      <c r="V331" s="8">
        <f t="shared" si="93"/>
        <v>0.94286999447477882</v>
      </c>
      <c r="X331" s="32">
        <f>MIN(O331,O331:$O$380)/O331-1</f>
        <v>-0.1872514585021734</v>
      </c>
      <c r="Y331" s="4">
        <f>MIN(N331,N331:$N$380)/N331-1</f>
        <v>-0.18725145850217328</v>
      </c>
      <c r="Z331" s="32">
        <f>MIN(S331,$S331:S$380)/S331-1</f>
        <v>-0.25251632701826443</v>
      </c>
    </row>
    <row r="332" spans="1:26" x14ac:dyDescent="0.45">
      <c r="A332" s="1" t="str">
        <f t="shared" si="87"/>
        <v>12-2018</v>
      </c>
      <c r="B332">
        <f t="shared" si="81"/>
        <v>324</v>
      </c>
      <c r="C332" s="1">
        <v>43465</v>
      </c>
      <c r="D332" s="2">
        <v>3675.06056248</v>
      </c>
      <c r="E332" s="4">
        <f t="shared" si="82"/>
        <v>4.0968445074657023E-2</v>
      </c>
      <c r="F332" s="20">
        <v>14.9992561983471</v>
      </c>
      <c r="G332" s="17">
        <f t="shared" si="94"/>
        <v>6.6669972615722023E-2</v>
      </c>
      <c r="H332" s="8">
        <f t="shared" si="95"/>
        <v>1.4575441491023706</v>
      </c>
      <c r="I332">
        <v>0.64300000000000002</v>
      </c>
      <c r="J332" s="4">
        <v>5.3583333333333337E-4</v>
      </c>
      <c r="K332" s="4">
        <f t="shared" si="88"/>
        <v>1</v>
      </c>
      <c r="L332" s="4">
        <f t="shared" si="89"/>
        <v>0</v>
      </c>
      <c r="M332" s="7">
        <f t="shared" si="83"/>
        <v>4.0968445074657023E-2</v>
      </c>
      <c r="N332" s="2">
        <f t="shared" si="90"/>
        <v>400277.83570186218</v>
      </c>
      <c r="O332" s="2">
        <f t="shared" si="91"/>
        <v>299320.78208828834</v>
      </c>
      <c r="P332" s="5">
        <f t="shared" si="84"/>
        <v>1.4575441491023706</v>
      </c>
      <c r="Q332" s="5">
        <f t="shared" si="92"/>
        <v>-0.45754414910237062</v>
      </c>
      <c r="R332" s="8">
        <f t="shared" si="85"/>
        <v>5.946815000982749E-2</v>
      </c>
      <c r="S332" s="2">
        <f t="shared" ref="S332:S380" si="96">S331*(1+R331)</f>
        <v>410781.88666508388</v>
      </c>
      <c r="U332" s="5">
        <f t="shared" si="86"/>
        <v>1.040968445074657</v>
      </c>
      <c r="V332" s="8">
        <f t="shared" si="93"/>
        <v>1.0594681500098275</v>
      </c>
      <c r="X332" s="32">
        <f>MIN(O332,O332:$O$380)/O332-1</f>
        <v>-0.15445808165592378</v>
      </c>
      <c r="Y332" s="4">
        <f>MIN(N332,N332:$N$380)/N332-1</f>
        <v>-0.15445808165592356</v>
      </c>
      <c r="Z332" s="32">
        <f>MIN(S332,$S332:S$380)/S332-1</f>
        <v>-0.20722509215269103</v>
      </c>
    </row>
    <row r="333" spans="1:26" x14ac:dyDescent="0.45">
      <c r="A333" s="1" t="str">
        <f t="shared" si="87"/>
        <v>1-2019</v>
      </c>
      <c r="B333">
        <f t="shared" si="81"/>
        <v>325</v>
      </c>
      <c r="C333" s="1">
        <v>43496</v>
      </c>
      <c r="D333" s="2">
        <v>3825.62207928</v>
      </c>
      <c r="E333" s="4">
        <f t="shared" si="82"/>
        <v>1.6517133274150275E-2</v>
      </c>
      <c r="F333" s="20">
        <v>15.045123966942139</v>
      </c>
      <c r="G333" s="17">
        <f t="shared" si="94"/>
        <v>6.6466717203344253E-2</v>
      </c>
      <c r="H333" s="8">
        <f t="shared" si="95"/>
        <v>1.4482486291686711</v>
      </c>
      <c r="I333">
        <v>0.59899999999999998</v>
      </c>
      <c r="J333" s="4">
        <v>4.9916666666666664E-4</v>
      </c>
      <c r="K333" s="4">
        <f t="shared" si="88"/>
        <v>1</v>
      </c>
      <c r="L333" s="4">
        <f t="shared" si="89"/>
        <v>0</v>
      </c>
      <c r="M333" s="7">
        <f t="shared" si="83"/>
        <v>1.6517133274150275E-2</v>
      </c>
      <c r="N333" s="2">
        <f t="shared" si="90"/>
        <v>416676.59622841649</v>
      </c>
      <c r="O333" s="2">
        <f t="shared" si="91"/>
        <v>311583.48910897574</v>
      </c>
      <c r="P333" s="5">
        <f t="shared" si="84"/>
        <v>1.4482486291686711</v>
      </c>
      <c r="Q333" s="5">
        <f t="shared" si="92"/>
        <v>-0.44824862916867114</v>
      </c>
      <c r="R333" s="8">
        <f t="shared" si="85"/>
        <v>2.3697164848024352E-2</v>
      </c>
      <c r="S333" s="2">
        <f t="shared" si="96"/>
        <v>435210.32552260306</v>
      </c>
      <c r="U333" s="5">
        <f t="shared" si="86"/>
        <v>1.0165171332741503</v>
      </c>
      <c r="V333" s="8">
        <f t="shared" si="93"/>
        <v>1.0236971648480244</v>
      </c>
      <c r="X333" s="32">
        <f>MIN(O333,O333:$O$380)/O333-1</f>
        <v>-0.18773530326998999</v>
      </c>
      <c r="Y333" s="4">
        <f>MIN(N333,N333:$N$380)/N333-1</f>
        <v>-0.18773530326998988</v>
      </c>
      <c r="Z333" s="32">
        <f>MIN(S333,$S333:S$380)/S333-1</f>
        <v>-0.25172369944301276</v>
      </c>
    </row>
    <row r="334" spans="1:26" x14ac:dyDescent="0.45">
      <c r="A334" s="1" t="str">
        <f t="shared" si="87"/>
        <v>2-2019</v>
      </c>
      <c r="B334">
        <f t="shared" si="81"/>
        <v>326</v>
      </c>
      <c r="C334" s="1">
        <v>43524</v>
      </c>
      <c r="D334" s="2">
        <v>3888.81038902</v>
      </c>
      <c r="E334" s="4">
        <f t="shared" si="82"/>
        <v>2.3008188167936927E-2</v>
      </c>
      <c r="F334" s="20">
        <v>15.094876033057842</v>
      </c>
      <c r="G334" s="17">
        <f t="shared" si="94"/>
        <v>6.6247645744820685E-2</v>
      </c>
      <c r="H334" s="8">
        <f t="shared" si="95"/>
        <v>1.4382297908716344</v>
      </c>
      <c r="I334">
        <v>0.56999999999999995</v>
      </c>
      <c r="J334" s="4">
        <v>4.7499999999999994E-4</v>
      </c>
      <c r="K334" s="4">
        <f t="shared" si="88"/>
        <v>1</v>
      </c>
      <c r="L334" s="4">
        <f t="shared" si="89"/>
        <v>0</v>
      </c>
      <c r="M334" s="7">
        <f t="shared" si="83"/>
        <v>2.3008188167936927E-2</v>
      </c>
      <c r="N334" s="2">
        <f t="shared" si="90"/>
        <v>423558.89910054056</v>
      </c>
      <c r="O334" s="2">
        <f t="shared" si="91"/>
        <v>316729.95512461342</v>
      </c>
      <c r="P334" s="5">
        <f t="shared" si="84"/>
        <v>1.4382297908716344</v>
      </c>
      <c r="Q334" s="5">
        <f t="shared" si="92"/>
        <v>-0.43822979087163438</v>
      </c>
      <c r="R334" s="8">
        <f t="shared" si="85"/>
        <v>3.2882902506443108E-2</v>
      </c>
      <c r="S334" s="2">
        <f t="shared" si="96"/>
        <v>445523.57635007455</v>
      </c>
      <c r="U334" s="5">
        <f t="shared" si="86"/>
        <v>1.0230081881679369</v>
      </c>
      <c r="V334" s="8">
        <f t="shared" si="93"/>
        <v>1.0328829025064432</v>
      </c>
      <c r="X334" s="32">
        <f>MIN(O334,O334:$O$380)/O334-1</f>
        <v>-0.20093358966439989</v>
      </c>
      <c r="Y334" s="4">
        <f>MIN(N334,N334:$N$380)/N334-1</f>
        <v>-0.20093358966439989</v>
      </c>
      <c r="Z334" s="32">
        <f>MIN(S334,$S334:S$380)/S334-1</f>
        <v>-0.26904525454256334</v>
      </c>
    </row>
    <row r="335" spans="1:26" x14ac:dyDescent="0.45">
      <c r="A335" s="1" t="str">
        <f t="shared" si="87"/>
        <v>3-2019</v>
      </c>
      <c r="B335">
        <f t="shared" si="81"/>
        <v>327</v>
      </c>
      <c r="C335" s="1">
        <v>43553</v>
      </c>
      <c r="D335" s="2">
        <v>3978.2848702000001</v>
      </c>
      <c r="E335" s="4">
        <f t="shared" si="82"/>
        <v>2.2546452739441669E-2</v>
      </c>
      <c r="F335" s="20">
        <v>15.152809917355365</v>
      </c>
      <c r="G335" s="17">
        <f t="shared" si="94"/>
        <v>6.599436048192249E-2</v>
      </c>
      <c r="H335" s="8">
        <f t="shared" si="95"/>
        <v>1.4266462458991316</v>
      </c>
      <c r="I335">
        <v>0.52600000000000002</v>
      </c>
      <c r="J335" s="4">
        <v>4.3833333333333333E-4</v>
      </c>
      <c r="K335" s="4">
        <f t="shared" si="88"/>
        <v>1</v>
      </c>
      <c r="L335" s="4">
        <f t="shared" si="89"/>
        <v>0</v>
      </c>
      <c r="M335" s="7">
        <f t="shared" si="83"/>
        <v>2.2546452739441669E-2</v>
      </c>
      <c r="N335" s="2">
        <f t="shared" si="90"/>
        <v>433304.22195124999</v>
      </c>
      <c r="O335" s="2">
        <f t="shared" si="91"/>
        <v>324017.33753054275</v>
      </c>
      <c r="P335" s="5">
        <f t="shared" si="84"/>
        <v>1.4266462458991316</v>
      </c>
      <c r="Q335" s="5">
        <f t="shared" si="92"/>
        <v>-0.42664624589913158</v>
      </c>
      <c r="R335" s="8">
        <f t="shared" si="85"/>
        <v>3.1978798887947531E-2</v>
      </c>
      <c r="S335" s="2">
        <f t="shared" si="96"/>
        <v>460173.68467551598</v>
      </c>
      <c r="U335" s="5">
        <f t="shared" si="86"/>
        <v>1.0225464527394417</v>
      </c>
      <c r="V335" s="8">
        <f t="shared" si="93"/>
        <v>1.0319787988879476</v>
      </c>
      <c r="X335" s="32">
        <f>MIN(O335,O335:$O$380)/O335-1</f>
        <v>-0.21890516656898407</v>
      </c>
      <c r="Y335" s="4">
        <f>MIN(N335,N335:$N$380)/N335-1</f>
        <v>-0.21890516656898396</v>
      </c>
      <c r="Z335" s="32">
        <f>MIN(S335,$S335:S$380)/S335-1</f>
        <v>-0.29231595984049419</v>
      </c>
    </row>
    <row r="336" spans="1:26" x14ac:dyDescent="0.45">
      <c r="A336" s="1" t="str">
        <f t="shared" si="87"/>
        <v>4-2019</v>
      </c>
      <c r="B336">
        <f t="shared" si="81"/>
        <v>328</v>
      </c>
      <c r="C336" s="1">
        <v>43585</v>
      </c>
      <c r="D336" s="2">
        <v>4067.9810820100001</v>
      </c>
      <c r="E336" s="4">
        <f t="shared" si="82"/>
        <v>-3.5426208948541427E-2</v>
      </c>
      <c r="F336" s="20">
        <v>15.214545454545448</v>
      </c>
      <c r="G336" s="17">
        <f t="shared" si="94"/>
        <v>6.5726577437858535E-2</v>
      </c>
      <c r="H336" s="8">
        <f t="shared" si="95"/>
        <v>1.414399671036088</v>
      </c>
      <c r="I336">
        <v>0.75700000000000001</v>
      </c>
      <c r="J336" s="4">
        <v>6.308333333333334E-4</v>
      </c>
      <c r="K336" s="4">
        <f t="shared" si="88"/>
        <v>1</v>
      </c>
      <c r="L336" s="4">
        <f t="shared" si="89"/>
        <v>0</v>
      </c>
      <c r="M336" s="7">
        <f t="shared" si="83"/>
        <v>-3.5426208948541427E-2</v>
      </c>
      <c r="N336" s="2">
        <f t="shared" si="90"/>
        <v>443073.69511327439</v>
      </c>
      <c r="O336" s="2">
        <f t="shared" si="91"/>
        <v>331322.77911793487</v>
      </c>
      <c r="P336" s="5">
        <f t="shared" si="84"/>
        <v>1.414399671036088</v>
      </c>
      <c r="Q336" s="5">
        <f t="shared" si="92"/>
        <v>-0.41439967103608799</v>
      </c>
      <c r="R336" s="8">
        <f t="shared" si="85"/>
        <v>-5.0368235408684639E-2</v>
      </c>
      <c r="S336" s="2">
        <f t="shared" si="96"/>
        <v>474889.48639128014</v>
      </c>
      <c r="U336" s="5">
        <f t="shared" si="86"/>
        <v>0.96457379105145857</v>
      </c>
      <c r="V336" s="8">
        <f t="shared" si="93"/>
        <v>0.94963176459131537</v>
      </c>
      <c r="X336" s="32">
        <f>MIN(O336,O336:$O$380)/O336-1</f>
        <v>-0.23612777557593356</v>
      </c>
      <c r="Y336" s="4">
        <f>MIN(N336,N336:$N$380)/N336-1</f>
        <v>-0.23612777557593334</v>
      </c>
      <c r="Z336" s="32">
        <f>MIN(S336,$S336:S$380)/S336-1</f>
        <v>-0.31424556306573292</v>
      </c>
    </row>
    <row r="337" spans="1:26" x14ac:dyDescent="0.45">
      <c r="A337" s="1" t="str">
        <f t="shared" si="87"/>
        <v>5-2019</v>
      </c>
      <c r="B337">
        <f t="shared" si="81"/>
        <v>329</v>
      </c>
      <c r="C337" s="1">
        <v>43616</v>
      </c>
      <c r="D337" s="2">
        <v>3923.8679342</v>
      </c>
      <c r="E337" s="4">
        <f t="shared" si="82"/>
        <v>3.3898445006436795E-2</v>
      </c>
      <c r="F337" s="20">
        <v>15.260330578512388</v>
      </c>
      <c r="G337" s="17">
        <f t="shared" si="94"/>
        <v>6.5529379907933963E-2</v>
      </c>
      <c r="H337" s="8">
        <f t="shared" si="95"/>
        <v>1.4053811974375436</v>
      </c>
      <c r="I337">
        <v>0.73</v>
      </c>
      <c r="J337" s="4">
        <v>6.0833333333333334E-4</v>
      </c>
      <c r="K337" s="4">
        <f t="shared" si="88"/>
        <v>1</v>
      </c>
      <c r="L337" s="4">
        <f t="shared" si="89"/>
        <v>0</v>
      </c>
      <c r="M337" s="7">
        <f t="shared" si="83"/>
        <v>3.3898445006436795E-2</v>
      </c>
      <c r="N337" s="2">
        <f t="shared" si="90"/>
        <v>427377.27381058916</v>
      </c>
      <c r="O337" s="2">
        <f t="shared" si="91"/>
        <v>319585.26911549148</v>
      </c>
      <c r="P337" s="5">
        <f t="shared" si="84"/>
        <v>1.4053811974375436</v>
      </c>
      <c r="Q337" s="5">
        <f t="shared" si="92"/>
        <v>-0.40538119743754364</v>
      </c>
      <c r="R337" s="8">
        <f t="shared" si="85"/>
        <v>4.7393630339309024E-2</v>
      </c>
      <c r="S337" s="2">
        <f t="shared" si="96"/>
        <v>450970.1409476148</v>
      </c>
      <c r="U337" s="5">
        <f t="shared" si="86"/>
        <v>1.0338984450064368</v>
      </c>
      <c r="V337" s="8">
        <f t="shared" si="93"/>
        <v>1.047393630339309</v>
      </c>
      <c r="X337" s="32">
        <f>MIN(O337,O337:$O$380)/O337-1</f>
        <v>-0.20807279701080439</v>
      </c>
      <c r="Y337" s="4">
        <f>MIN(N337,N337:$N$380)/N337-1</f>
        <v>-0.20807279701080406</v>
      </c>
      <c r="Z337" s="32">
        <f>MIN(S337,$S337:S$380)/S337-1</f>
        <v>-0.27787331626444789</v>
      </c>
    </row>
    <row r="338" spans="1:26" x14ac:dyDescent="0.45">
      <c r="A338" s="1" t="str">
        <f t="shared" si="87"/>
        <v>6-2019</v>
      </c>
      <c r="B338">
        <f t="shared" si="81"/>
        <v>330</v>
      </c>
      <c r="C338" s="1">
        <v>43644</v>
      </c>
      <c r="D338" s="2">
        <v>4056.8809555799999</v>
      </c>
      <c r="E338" s="4">
        <f t="shared" si="82"/>
        <v>1.9016210496364039E-2</v>
      </c>
      <c r="F338" s="20">
        <v>15.306446280991729</v>
      </c>
      <c r="G338" s="17">
        <f t="shared" si="94"/>
        <v>6.5331951103624067E-2</v>
      </c>
      <c r="H338" s="8">
        <f t="shared" si="95"/>
        <v>1.3963521469218398</v>
      </c>
      <c r="I338">
        <v>0.746</v>
      </c>
      <c r="J338" s="4">
        <v>6.2166666666666663E-4</v>
      </c>
      <c r="K338" s="4">
        <f t="shared" si="88"/>
        <v>1</v>
      </c>
      <c r="L338" s="4">
        <f t="shared" si="89"/>
        <v>0</v>
      </c>
      <c r="M338" s="7">
        <f t="shared" si="83"/>
        <v>1.9016210496364039E-2</v>
      </c>
      <c r="N338" s="2">
        <f t="shared" si="90"/>
        <v>441864.69882385829</v>
      </c>
      <c r="O338" s="2">
        <f t="shared" si="91"/>
        <v>330418.7127854703</v>
      </c>
      <c r="P338" s="5">
        <f t="shared" si="84"/>
        <v>1.3963521469218398</v>
      </c>
      <c r="Q338" s="5">
        <f t="shared" si="92"/>
        <v>-0.39635214692183984</v>
      </c>
      <c r="R338" s="8">
        <f t="shared" si="85"/>
        <v>2.6306927434912471E-2</v>
      </c>
      <c r="S338" s="2">
        <f t="shared" si="96"/>
        <v>472343.25310175214</v>
      </c>
      <c r="U338" s="5">
        <f t="shared" si="86"/>
        <v>1.019016210496364</v>
      </c>
      <c r="V338" s="8">
        <f t="shared" si="93"/>
        <v>1.0263069274349124</v>
      </c>
      <c r="X338" s="32">
        <f>MIN(O338,O338:$O$380)/O338-1</f>
        <v>-0.23403772699912972</v>
      </c>
      <c r="Y338" s="4">
        <f>MIN(N338,N338:$N$380)/N338-1</f>
        <v>-0.23403772699912939</v>
      </c>
      <c r="Z338" s="32">
        <f>MIN(S338,$S338:S$380)/S338-1</f>
        <v>-0.31054890652560574</v>
      </c>
    </row>
    <row r="339" spans="1:26" x14ac:dyDescent="0.45">
      <c r="A339" s="1" t="str">
        <f t="shared" si="87"/>
        <v>7-2019</v>
      </c>
      <c r="B339">
        <f t="shared" si="81"/>
        <v>331</v>
      </c>
      <c r="C339" s="1">
        <v>43677</v>
      </c>
      <c r="D339" s="2">
        <v>4134.02745779</v>
      </c>
      <c r="E339" s="4">
        <f t="shared" si="82"/>
        <v>-4.3783727705757003E-2</v>
      </c>
      <c r="F339" s="20">
        <v>15.359504132231399</v>
      </c>
      <c r="G339" s="17">
        <f t="shared" si="94"/>
        <v>6.5106268496099032E-2</v>
      </c>
      <c r="H339" s="8">
        <f t="shared" si="95"/>
        <v>1.386030959641281</v>
      </c>
      <c r="I339">
        <v>0.74399999999999999</v>
      </c>
      <c r="J339" s="4">
        <v>6.2E-4</v>
      </c>
      <c r="K339" s="4">
        <f t="shared" si="88"/>
        <v>1</v>
      </c>
      <c r="L339" s="4">
        <f t="shared" si="89"/>
        <v>0</v>
      </c>
      <c r="M339" s="7">
        <f t="shared" si="83"/>
        <v>-4.3783727705757003E-2</v>
      </c>
      <c r="N339" s="2">
        <f t="shared" si="90"/>
        <v>450267.29094760527</v>
      </c>
      <c r="O339" s="2">
        <f t="shared" si="91"/>
        <v>336702.02457973646</v>
      </c>
      <c r="P339" s="5">
        <f t="shared" si="84"/>
        <v>1.386030959641281</v>
      </c>
      <c r="Q339" s="5">
        <f t="shared" si="92"/>
        <v>-0.38603095964128098</v>
      </c>
      <c r="R339" s="8">
        <f t="shared" si="85"/>
        <v>-6.0924941323660518E-2</v>
      </c>
      <c r="S339" s="2">
        <f t="shared" si="96"/>
        <v>484769.15278547036</v>
      </c>
      <c r="U339" s="5">
        <f t="shared" si="86"/>
        <v>0.956216272294243</v>
      </c>
      <c r="V339" s="8">
        <f t="shared" si="93"/>
        <v>0.93907505867633945</v>
      </c>
      <c r="X339" s="32">
        <f>MIN(O339,O339:$O$380)/O339-1</f>
        <v>-0.24833161130207237</v>
      </c>
      <c r="Y339" s="4">
        <f>MIN(N339,N339:$N$380)/N339-1</f>
        <v>-0.24833161130207204</v>
      </c>
      <c r="Z339" s="32">
        <f>MIN(S339,$S339:S$380)/S339-1</f>
        <v>-0.32822133901252581</v>
      </c>
    </row>
    <row r="340" spans="1:26" x14ac:dyDescent="0.45">
      <c r="A340" s="1" t="str">
        <f t="shared" si="87"/>
        <v>8-2019</v>
      </c>
      <c r="B340">
        <f t="shared" si="81"/>
        <v>332</v>
      </c>
      <c r="C340" s="1">
        <v>43707</v>
      </c>
      <c r="D340" s="2">
        <v>3953.0243252499999</v>
      </c>
      <c r="E340" s="4">
        <f t="shared" si="82"/>
        <v>2.7502490408561897E-2</v>
      </c>
      <c r="F340" s="20">
        <v>15.397190082644622</v>
      </c>
      <c r="G340" s="17">
        <f t="shared" si="94"/>
        <v>6.4946915289899432E-2</v>
      </c>
      <c r="H340" s="8">
        <f t="shared" si="95"/>
        <v>1.3787432279769738</v>
      </c>
      <c r="I340">
        <v>0.746</v>
      </c>
      <c r="J340" s="4">
        <v>6.2166666666666663E-4</v>
      </c>
      <c r="K340" s="4">
        <f t="shared" si="88"/>
        <v>1</v>
      </c>
      <c r="L340" s="4">
        <f t="shared" si="89"/>
        <v>0</v>
      </c>
      <c r="M340" s="7">
        <f t="shared" si="83"/>
        <v>2.7502490408561897E-2</v>
      </c>
      <c r="N340" s="2">
        <f t="shared" si="90"/>
        <v>430552.91048594646</v>
      </c>
      <c r="O340" s="2">
        <f t="shared" si="91"/>
        <v>321959.95481756015</v>
      </c>
      <c r="P340" s="5">
        <f t="shared" si="84"/>
        <v>1.3787432279769738</v>
      </c>
      <c r="Q340" s="5">
        <f t="shared" si="92"/>
        <v>-0.3787432279769738</v>
      </c>
      <c r="R340" s="8">
        <f t="shared" si="85"/>
        <v>3.7683420363247372E-2</v>
      </c>
      <c r="S340" s="2">
        <f t="shared" si="96"/>
        <v>455234.62059649493</v>
      </c>
      <c r="U340" s="5">
        <f t="shared" si="86"/>
        <v>1.0275024904085619</v>
      </c>
      <c r="V340" s="8">
        <f t="shared" si="93"/>
        <v>1.0376834203632475</v>
      </c>
      <c r="X340" s="32">
        <f>MIN(O340,O340:$O$380)/O340-1</f>
        <v>-0.21391382841200235</v>
      </c>
      <c r="Y340" s="4">
        <f>MIN(N340,N340:$N$380)/N340-1</f>
        <v>-0.21391382841200213</v>
      </c>
      <c r="Z340" s="32">
        <f>MIN(S340,$S340:S$380)/S340-1</f>
        <v>-0.2846379479672575</v>
      </c>
    </row>
    <row r="341" spans="1:26" x14ac:dyDescent="0.45">
      <c r="A341" s="1" t="str">
        <f t="shared" si="87"/>
        <v>9-2019</v>
      </c>
      <c r="B341">
        <f t="shared" si="81"/>
        <v>333</v>
      </c>
      <c r="C341" s="1">
        <v>43738</v>
      </c>
      <c r="D341" s="2">
        <v>4061.7423388399998</v>
      </c>
      <c r="E341" s="4">
        <f t="shared" si="82"/>
        <v>-1.681163220695614E-2</v>
      </c>
      <c r="F341" s="20">
        <v>15.437272727272722</v>
      </c>
      <c r="G341" s="17">
        <f t="shared" si="94"/>
        <v>6.4778281608856986E-2</v>
      </c>
      <c r="H341" s="8">
        <f t="shared" si="95"/>
        <v>1.3710310705230322</v>
      </c>
      <c r="I341">
        <v>0.76500000000000001</v>
      </c>
      <c r="J341" s="4">
        <v>6.3750000000000005E-4</v>
      </c>
      <c r="K341" s="4">
        <f t="shared" si="88"/>
        <v>1</v>
      </c>
      <c r="L341" s="4">
        <f t="shared" si="89"/>
        <v>0</v>
      </c>
      <c r="M341" s="7">
        <f t="shared" si="83"/>
        <v>-1.681163220695614E-2</v>
      </c>
      <c r="N341" s="2">
        <f t="shared" si="90"/>
        <v>442394.18777696462</v>
      </c>
      <c r="O341" s="2">
        <f t="shared" si="91"/>
        <v>330814.65538687113</v>
      </c>
      <c r="P341" s="5">
        <f t="shared" si="84"/>
        <v>1.3710310705230322</v>
      </c>
      <c r="Q341" s="5">
        <f t="shared" si="92"/>
        <v>-0.37103107052303219</v>
      </c>
      <c r="R341" s="8">
        <f t="shared" si="85"/>
        <v>-2.3285802409400994E-2</v>
      </c>
      <c r="S341" s="2">
        <f t="shared" si="96"/>
        <v>472389.41816833609</v>
      </c>
      <c r="U341" s="5">
        <f t="shared" si="86"/>
        <v>0.98318836779304386</v>
      </c>
      <c r="V341" s="8">
        <f t="shared" si="93"/>
        <v>0.97671419759059896</v>
      </c>
      <c r="X341" s="32">
        <f>MIN(O341,O341:$O$380)/O341-1</f>
        <v>-0.23495448534102426</v>
      </c>
      <c r="Y341" s="4">
        <f>MIN(N341,N341:$N$380)/N341-1</f>
        <v>-0.23495448534102392</v>
      </c>
      <c r="Z341" s="32">
        <f>MIN(S341,$S341:S$380)/S341-1</f>
        <v>-0.31061628431692045</v>
      </c>
    </row>
    <row r="342" spans="1:26" x14ac:dyDescent="0.45">
      <c r="A342" s="1" t="str">
        <f t="shared" si="87"/>
        <v>10-2019</v>
      </c>
      <c r="B342">
        <f t="shared" si="81"/>
        <v>334</v>
      </c>
      <c r="C342" s="1">
        <v>43769</v>
      </c>
      <c r="D342" s="2">
        <v>3993.45782052</v>
      </c>
      <c r="E342" s="4">
        <f t="shared" si="82"/>
        <v>1.834865927304552E-2</v>
      </c>
      <c r="F342" s="20">
        <v>15.464793388429749</v>
      </c>
      <c r="G342" s="17">
        <f t="shared" si="94"/>
        <v>6.4663004211111361E-2</v>
      </c>
      <c r="H342" s="8">
        <f t="shared" si="95"/>
        <v>1.365759066515297</v>
      </c>
      <c r="I342">
        <v>0.76</v>
      </c>
      <c r="J342" s="4">
        <v>6.333333333333334E-4</v>
      </c>
      <c r="K342" s="4">
        <f t="shared" si="88"/>
        <v>1</v>
      </c>
      <c r="L342" s="4">
        <f t="shared" si="89"/>
        <v>0</v>
      </c>
      <c r="M342" s="7">
        <f t="shared" si="83"/>
        <v>1.834865927304552E-2</v>
      </c>
      <c r="N342" s="2">
        <f t="shared" si="90"/>
        <v>434956.8194015632</v>
      </c>
      <c r="O342" s="2">
        <f t="shared" si="91"/>
        <v>325253.1210718361</v>
      </c>
      <c r="P342" s="5">
        <f t="shared" si="84"/>
        <v>1.365759066515297</v>
      </c>
      <c r="Q342" s="5">
        <f t="shared" si="92"/>
        <v>-0.36575906651529699</v>
      </c>
      <c r="R342" s="8">
        <f t="shared" si="85"/>
        <v>2.4828200351768876E-2</v>
      </c>
      <c r="S342" s="2">
        <f t="shared" si="96"/>
        <v>461389.45151657629</v>
      </c>
      <c r="U342" s="5">
        <f t="shared" si="86"/>
        <v>1.0183486592730455</v>
      </c>
      <c r="V342" s="8">
        <f t="shared" si="93"/>
        <v>1.0248282003517688</v>
      </c>
      <c r="X342" s="32">
        <f>MIN(O342,O342:$O$380)/O342-1</f>
        <v>-0.22187289870376703</v>
      </c>
      <c r="Y342" s="4">
        <f>MIN(N342,N342:$N$380)/N342-1</f>
        <v>-0.22187289870376681</v>
      </c>
      <c r="Z342" s="32">
        <f>MIN(S342,$S342:S$380)/S342-1</f>
        <v>-0.29418071593135298</v>
      </c>
    </row>
    <row r="343" spans="1:26" x14ac:dyDescent="0.45">
      <c r="A343" s="1" t="str">
        <f t="shared" si="87"/>
        <v>11-2019</v>
      </c>
      <c r="B343">
        <f t="shared" si="81"/>
        <v>335</v>
      </c>
      <c r="C343" s="1">
        <v>43798</v>
      </c>
      <c r="D343" s="2">
        <v>4066.7324173900001</v>
      </c>
      <c r="E343" s="4">
        <f t="shared" si="82"/>
        <v>3.1903051655232106E-2</v>
      </c>
      <c r="F343" s="20">
        <v>15.496859504132228</v>
      </c>
      <c r="G343" s="17">
        <f t="shared" si="94"/>
        <v>6.4529203464311624E-2</v>
      </c>
      <c r="H343" s="8">
        <f t="shared" si="95"/>
        <v>1.3596399305254068</v>
      </c>
      <c r="I343">
        <v>0.73</v>
      </c>
      <c r="J343" s="4">
        <v>6.0833333333333334E-4</v>
      </c>
      <c r="K343" s="4">
        <f t="shared" si="88"/>
        <v>1</v>
      </c>
      <c r="L343" s="4">
        <f t="shared" si="89"/>
        <v>0</v>
      </c>
      <c r="M343" s="7">
        <f t="shared" si="83"/>
        <v>3.1903051655232106E-2</v>
      </c>
      <c r="N343" s="2">
        <f t="shared" si="90"/>
        <v>442937.69387925009</v>
      </c>
      <c r="O343" s="2">
        <f t="shared" si="91"/>
        <v>331221.07976787782</v>
      </c>
      <c r="P343" s="5">
        <f t="shared" si="84"/>
        <v>1.3596399305254068</v>
      </c>
      <c r="Q343" s="5">
        <f t="shared" si="92"/>
        <v>-0.35963993052540677</v>
      </c>
      <c r="R343" s="8">
        <f t="shared" si="85"/>
        <v>4.3157881978331959E-2</v>
      </c>
      <c r="S343" s="2">
        <f t="shared" si="96"/>
        <v>472844.92125902255</v>
      </c>
      <c r="U343" s="5">
        <f t="shared" si="86"/>
        <v>1.0319030516552321</v>
      </c>
      <c r="V343" s="8">
        <f t="shared" si="93"/>
        <v>1.043157881978332</v>
      </c>
      <c r="X343" s="32">
        <f>MIN(O343,O343:$O$380)/O343-1</f>
        <v>-0.23589323341211654</v>
      </c>
      <c r="Y343" s="4">
        <f>MIN(N343,N343:$N$380)/N343-1</f>
        <v>-0.23589323341211632</v>
      </c>
      <c r="Z343" s="32">
        <f>MIN(S343,$S343:S$380)/S343-1</f>
        <v>-0.31128038453042473</v>
      </c>
    </row>
    <row r="344" spans="1:26" x14ac:dyDescent="0.45">
      <c r="A344" s="1" t="str">
        <f t="shared" si="87"/>
        <v>12-2019</v>
      </c>
      <c r="B344">
        <f t="shared" si="81"/>
        <v>336</v>
      </c>
      <c r="C344" s="1">
        <v>43830</v>
      </c>
      <c r="D344" s="2">
        <v>4196.47359177</v>
      </c>
      <c r="E344" s="4">
        <f t="shared" si="82"/>
        <v>-3.31238745652086E-2</v>
      </c>
      <c r="F344" s="20">
        <v>15.531157024793387</v>
      </c>
      <c r="G344" s="17">
        <f t="shared" si="94"/>
        <v>6.4386703347576457E-2</v>
      </c>
      <c r="H344" s="8">
        <f t="shared" si="95"/>
        <v>1.3531229445314283</v>
      </c>
      <c r="I344">
        <v>0.73</v>
      </c>
      <c r="J344" s="4">
        <v>6.0833333333333334E-4</v>
      </c>
      <c r="K344" s="4">
        <f t="shared" si="88"/>
        <v>1</v>
      </c>
      <c r="L344" s="4">
        <f t="shared" si="89"/>
        <v>0</v>
      </c>
      <c r="M344" s="7">
        <f t="shared" si="83"/>
        <v>-3.31238745652086E-2</v>
      </c>
      <c r="N344" s="2">
        <f t="shared" si="90"/>
        <v>457068.75800712919</v>
      </c>
      <c r="O344" s="2">
        <f t="shared" si="91"/>
        <v>341788.04298501415</v>
      </c>
      <c r="P344" s="5">
        <f t="shared" si="84"/>
        <v>1.3531229445314283</v>
      </c>
      <c r="Q344" s="5">
        <f t="shared" si="92"/>
        <v>-0.35312294453142834</v>
      </c>
      <c r="R344" s="8">
        <f t="shared" si="85"/>
        <v>-4.503549114388803E-2</v>
      </c>
      <c r="S344" s="2">
        <f t="shared" si="96"/>
        <v>493251.90656477318</v>
      </c>
      <c r="U344" s="5">
        <f t="shared" si="86"/>
        <v>0.9668761254347914</v>
      </c>
      <c r="V344" s="8">
        <f t="shared" si="93"/>
        <v>0.95496450885611195</v>
      </c>
      <c r="X344" s="32">
        <f>MIN(O344,O344:$O$380)/O344-1</f>
        <v>-0.25951690387753756</v>
      </c>
      <c r="Y344" s="4">
        <f>MIN(N344,N344:$N$380)/N344-1</f>
        <v>-0.25951690387753745</v>
      </c>
      <c r="Z344" s="32">
        <f>MIN(S344,$S344:S$380)/S344-1</f>
        <v>-0.33977432623772197</v>
      </c>
    </row>
    <row r="345" spans="1:26" x14ac:dyDescent="0.45">
      <c r="A345" s="1" t="str">
        <f t="shared" si="87"/>
        <v>1-2020</v>
      </c>
      <c r="B345">
        <f t="shared" si="81"/>
        <v>337</v>
      </c>
      <c r="C345" s="1">
        <v>43861</v>
      </c>
      <c r="D345" s="2">
        <v>4057.4701269000002</v>
      </c>
      <c r="E345" s="4">
        <f t="shared" si="82"/>
        <v>-9.4605214464826171E-2</v>
      </c>
      <c r="F345" s="20">
        <v>15.560495867768594</v>
      </c>
      <c r="G345" s="17">
        <f t="shared" si="94"/>
        <v>6.4265304171402471E-2</v>
      </c>
      <c r="H345" s="8">
        <f t="shared" si="95"/>
        <v>1.3475709720212814</v>
      </c>
      <c r="I345">
        <v>0.746</v>
      </c>
      <c r="J345" s="4">
        <v>6.2166666666666663E-4</v>
      </c>
      <c r="K345" s="4">
        <f t="shared" si="88"/>
        <v>1</v>
      </c>
      <c r="L345" s="4">
        <f t="shared" si="89"/>
        <v>0</v>
      </c>
      <c r="M345" s="7">
        <f t="shared" si="83"/>
        <v>-9.4605214464826171E-2</v>
      </c>
      <c r="N345" s="2">
        <f t="shared" si="90"/>
        <v>441928.86979922536</v>
      </c>
      <c r="O345" s="2">
        <f t="shared" si="91"/>
        <v>330466.69872129039</v>
      </c>
      <c r="P345" s="5">
        <f t="shared" si="84"/>
        <v>1.3475709720212814</v>
      </c>
      <c r="Q345" s="5">
        <f t="shared" si="92"/>
        <v>-0.3475709720212814</v>
      </c>
      <c r="R345" s="8">
        <f t="shared" si="85"/>
        <v>-0.12770331410225416</v>
      </c>
      <c r="S345" s="2">
        <f t="shared" si="96"/>
        <v>471038.06469496945</v>
      </c>
      <c r="U345" s="5">
        <f t="shared" si="86"/>
        <v>0.90539478553517383</v>
      </c>
      <c r="V345" s="8">
        <f t="shared" si="93"/>
        <v>0.87229668589774589</v>
      </c>
      <c r="X345" s="32">
        <f>MIN(O345,O345:$O$380)/O345-1</f>
        <v>-0.2341489497535405</v>
      </c>
      <c r="Y345" s="4">
        <f>MIN(N345,N345:$N$380)/N345-1</f>
        <v>-0.2341489497535405</v>
      </c>
      <c r="Z345" s="32">
        <f>MIN(S345,$S345:S$380)/S345-1</f>
        <v>-0.30863852254245749</v>
      </c>
    </row>
    <row r="346" spans="1:26" x14ac:dyDescent="0.45">
      <c r="A346" s="1" t="str">
        <f t="shared" si="87"/>
        <v>2-2020</v>
      </c>
      <c r="B346">
        <f t="shared" si="81"/>
        <v>338</v>
      </c>
      <c r="C346" s="1">
        <v>43889</v>
      </c>
      <c r="D346" s="2">
        <v>3673.6122953600002</v>
      </c>
      <c r="E346" s="4">
        <f t="shared" si="82"/>
        <v>-0.15412473930499926</v>
      </c>
      <c r="F346" s="20">
        <v>15.576694214876033</v>
      </c>
      <c r="G346" s="17">
        <f t="shared" si="94"/>
        <v>6.4198474092467026E-2</v>
      </c>
      <c r="H346" s="8">
        <f t="shared" si="95"/>
        <v>1.3445146188169663</v>
      </c>
      <c r="I346">
        <v>0.7</v>
      </c>
      <c r="J346" s="4">
        <v>5.8333333333333327E-4</v>
      </c>
      <c r="K346" s="4">
        <f t="shared" si="88"/>
        <v>1</v>
      </c>
      <c r="L346" s="4">
        <f t="shared" si="89"/>
        <v>0</v>
      </c>
      <c r="M346" s="7">
        <f t="shared" si="83"/>
        <v>-0.15412473930499926</v>
      </c>
      <c r="N346" s="2">
        <f t="shared" si="90"/>
        <v>400120.09429367143</v>
      </c>
      <c r="O346" s="2">
        <f t="shared" si="91"/>
        <v>299202.82581527962</v>
      </c>
      <c r="P346" s="5">
        <f t="shared" si="84"/>
        <v>1.3445146188169663</v>
      </c>
      <c r="Q346" s="5">
        <f t="shared" si="92"/>
        <v>-0.34451461881696632</v>
      </c>
      <c r="R346" s="8">
        <f t="shared" si="85"/>
        <v>-0.20742393197790196</v>
      </c>
      <c r="S346" s="2">
        <f t="shared" si="96"/>
        <v>410884.94276510988</v>
      </c>
      <c r="U346" s="5">
        <f t="shared" si="86"/>
        <v>0.84587526069500074</v>
      </c>
      <c r="V346" s="8">
        <f t="shared" si="93"/>
        <v>0.79257606802209801</v>
      </c>
      <c r="X346" s="32">
        <f>MIN(O346,O346:$O$380)/O346-1</f>
        <v>-0.15412473930499926</v>
      </c>
      <c r="Y346" s="4">
        <f>MIN(N346,N346:$N$380)/N346-1</f>
        <v>-0.15412473930499926</v>
      </c>
      <c r="Z346" s="32">
        <f>MIN(S346,$S346:S$380)/S346-1</f>
        <v>-0.20742393197790199</v>
      </c>
    </row>
    <row r="347" spans="1:26" x14ac:dyDescent="0.45">
      <c r="A347" s="1" t="str">
        <f t="shared" si="87"/>
        <v>3-2020</v>
      </c>
      <c r="B347">
        <f t="shared" si="81"/>
        <v>339</v>
      </c>
      <c r="C347" s="1">
        <v>43921</v>
      </c>
      <c r="D347" s="2">
        <v>3107.4177580300002</v>
      </c>
      <c r="E347" s="4">
        <f t="shared" si="82"/>
        <v>4.9909042988903085E-2</v>
      </c>
      <c r="F347" s="20">
        <v>15.570413223140497</v>
      </c>
      <c r="G347" s="17">
        <f t="shared" si="94"/>
        <v>6.4224371291175253E-2</v>
      </c>
      <c r="H347" s="8">
        <f t="shared" si="95"/>
        <v>1.3456989805222865</v>
      </c>
      <c r="I347">
        <v>0.216</v>
      </c>
      <c r="J347" s="4">
        <v>1.7999999999999998E-4</v>
      </c>
      <c r="K347" s="4">
        <f t="shared" si="88"/>
        <v>1</v>
      </c>
      <c r="L347" s="4">
        <f t="shared" si="89"/>
        <v>0</v>
      </c>
      <c r="M347" s="7">
        <f t="shared" si="83"/>
        <v>4.9909042988903085E-2</v>
      </c>
      <c r="N347" s="2">
        <f t="shared" si="90"/>
        <v>338451.6890699676</v>
      </c>
      <c r="O347" s="2">
        <f t="shared" si="91"/>
        <v>253088.26828718054</v>
      </c>
      <c r="P347" s="5">
        <f t="shared" si="84"/>
        <v>1.3456989805222865</v>
      </c>
      <c r="Q347" s="5">
        <f t="shared" si="92"/>
        <v>-0.34569898052228654</v>
      </c>
      <c r="R347" s="8">
        <f t="shared" si="85"/>
        <v>6.7100322452515848E-2</v>
      </c>
      <c r="S347" s="2">
        <f t="shared" si="96"/>
        <v>325657.57234625559</v>
      </c>
      <c r="U347" s="5">
        <f t="shared" si="86"/>
        <v>1.0499090429889031</v>
      </c>
      <c r="V347" s="8">
        <f t="shared" si="93"/>
        <v>1.0671003224525157</v>
      </c>
      <c r="X347" s="32">
        <f>MIN(O347,O347:$O$380)/O347-1</f>
        <v>0</v>
      </c>
      <c r="Y347" s="4">
        <f>MIN(N347,N347:$N$380)/N347-1</f>
        <v>0</v>
      </c>
      <c r="Z347" s="32">
        <f>MIN(S347,$S347:S$380)/S347-1</f>
        <v>0</v>
      </c>
    </row>
    <row r="348" spans="1:26" x14ac:dyDescent="0.45">
      <c r="A348" s="1" t="str">
        <f t="shared" si="87"/>
        <v>4-2020</v>
      </c>
      <c r="B348">
        <f t="shared" si="81"/>
        <v>340</v>
      </c>
      <c r="C348" s="1">
        <v>43951</v>
      </c>
      <c r="D348" s="2">
        <v>3262.5060045</v>
      </c>
      <c r="E348" s="4">
        <f t="shared" si="82"/>
        <v>3.100767898678658E-2</v>
      </c>
      <c r="F348" s="20">
        <v>15.559669421487603</v>
      </c>
      <c r="G348" s="17">
        <f t="shared" si="94"/>
        <v>6.4268717600067984E-2</v>
      </c>
      <c r="H348" s="8">
        <f t="shared" si="95"/>
        <v>1.3477270790288702</v>
      </c>
      <c r="I348">
        <v>4.2000000000000003E-2</v>
      </c>
      <c r="J348" s="4">
        <v>3.5000000000000004E-5</v>
      </c>
      <c r="K348" s="4">
        <f t="shared" si="88"/>
        <v>1</v>
      </c>
      <c r="L348" s="4">
        <f t="shared" si="89"/>
        <v>0</v>
      </c>
      <c r="M348" s="7">
        <f t="shared" si="83"/>
        <v>3.100767898678658E-2</v>
      </c>
      <c r="N348" s="2">
        <f t="shared" si="90"/>
        <v>355343.48896942748</v>
      </c>
      <c r="O348" s="2">
        <f t="shared" si="91"/>
        <v>265719.66154911247</v>
      </c>
      <c r="P348" s="5">
        <f t="shared" si="84"/>
        <v>1.3477270790288702</v>
      </c>
      <c r="Q348" s="5">
        <f t="shared" si="92"/>
        <v>-0.34772707902887023</v>
      </c>
      <c r="R348" s="8">
        <f t="shared" si="85"/>
        <v>4.1777718180560745E-2</v>
      </c>
      <c r="S348" s="2">
        <f t="shared" si="96"/>
        <v>347509.30045979284</v>
      </c>
      <c r="U348" s="5">
        <f t="shared" si="86"/>
        <v>1.0310076789867866</v>
      </c>
      <c r="V348" s="8">
        <f t="shared" si="93"/>
        <v>1.0417777181805608</v>
      </c>
      <c r="X348" s="32">
        <f>MIN(O348,O348:$O$380)/O348-1</f>
        <v>-3.4178022767222371E-2</v>
      </c>
      <c r="Y348" s="4">
        <f>MIN(N348,N348:$N$380)/N348-1</f>
        <v>-3.4178022767222149E-2</v>
      </c>
      <c r="Z348" s="32">
        <f>MIN(S348,$S348:S$380)/S348-1</f>
        <v>-4.7057810738899142E-2</v>
      </c>
    </row>
    <row r="349" spans="1:26" x14ac:dyDescent="0.45">
      <c r="A349" s="1" t="str">
        <f t="shared" si="87"/>
        <v>5-2020</v>
      </c>
      <c r="B349">
        <f t="shared" si="81"/>
        <v>341</v>
      </c>
      <c r="C349" s="1">
        <v>43980</v>
      </c>
      <c r="D349" s="2">
        <v>3363.6687433799998</v>
      </c>
      <c r="E349" s="4">
        <f t="shared" si="82"/>
        <v>1.4050206315057823E-2</v>
      </c>
      <c r="F349" s="20">
        <v>15.555619834710743</v>
      </c>
      <c r="G349" s="17">
        <f t="shared" si="94"/>
        <v>6.4285448643364523E-2</v>
      </c>
      <c r="H349" s="8">
        <f t="shared" si="95"/>
        <v>1.3484922431376887</v>
      </c>
      <c r="I349">
        <v>9.0999999999999998E-2</v>
      </c>
      <c r="J349" s="4">
        <v>7.5833333333333338E-5</v>
      </c>
      <c r="K349" s="4">
        <f t="shared" si="88"/>
        <v>1</v>
      </c>
      <c r="L349" s="4">
        <f t="shared" si="89"/>
        <v>0</v>
      </c>
      <c r="M349" s="7">
        <f t="shared" si="83"/>
        <v>1.4050206315057823E-2</v>
      </c>
      <c r="N349" s="2">
        <f t="shared" si="90"/>
        <v>366361.86580543622</v>
      </c>
      <c r="O349" s="2">
        <f t="shared" si="91"/>
        <v>273959.01151490491</v>
      </c>
      <c r="P349" s="5">
        <f t="shared" si="84"/>
        <v>1.3484922431376887</v>
      </c>
      <c r="Q349" s="5">
        <f t="shared" si="92"/>
        <v>-0.34849224313768867</v>
      </c>
      <c r="R349" s="8">
        <f t="shared" si="85"/>
        <v>1.8920166901901701E-2</v>
      </c>
      <c r="S349" s="2">
        <f t="shared" si="96"/>
        <v>362027.44607952586</v>
      </c>
      <c r="U349" s="5">
        <f t="shared" si="86"/>
        <v>1.0140502063150578</v>
      </c>
      <c r="V349" s="8">
        <f t="shared" si="93"/>
        <v>1.0189201669019017</v>
      </c>
      <c r="X349" s="32">
        <f>MIN(O349,O349:$O$380)/O349-1</f>
        <v>-6.3225233994444685E-2</v>
      </c>
      <c r="Y349" s="4">
        <f>MIN(N349,N349:$N$380)/N349-1</f>
        <v>-6.3225233994444463E-2</v>
      </c>
      <c r="Z349" s="32">
        <f>MIN(S349,$S349:S$380)/S349-1</f>
        <v>-8.5273016852970285E-2</v>
      </c>
    </row>
    <row r="350" spans="1:26" x14ac:dyDescent="0.45">
      <c r="A350" s="1" t="str">
        <f t="shared" si="87"/>
        <v>6-2020</v>
      </c>
      <c r="B350">
        <f t="shared" si="81"/>
        <v>342</v>
      </c>
      <c r="C350" s="1">
        <v>44012</v>
      </c>
      <c r="D350" s="2">
        <v>3410.9289831999999</v>
      </c>
      <c r="E350" s="4">
        <f t="shared" si="82"/>
        <v>-3.7791519942190877E-2</v>
      </c>
      <c r="F350" s="20">
        <v>15.553388429752067</v>
      </c>
      <c r="G350" s="17">
        <f t="shared" si="94"/>
        <v>6.4294671512678273E-2</v>
      </c>
      <c r="H350" s="8">
        <f t="shared" si="95"/>
        <v>1.348914034442279</v>
      </c>
      <c r="I350">
        <v>4.1000000000000002E-2</v>
      </c>
      <c r="J350" s="4">
        <v>3.4166666666666666E-5</v>
      </c>
      <c r="K350" s="4">
        <f t="shared" si="88"/>
        <v>1</v>
      </c>
      <c r="L350" s="4">
        <f t="shared" si="89"/>
        <v>0</v>
      </c>
      <c r="M350" s="7">
        <f t="shared" si="83"/>
        <v>-3.7791519942190877E-2</v>
      </c>
      <c r="N350" s="2">
        <f t="shared" si="90"/>
        <v>371509.32560597215</v>
      </c>
      <c r="O350" s="2">
        <f t="shared" si="91"/>
        <v>277808.19214855862</v>
      </c>
      <c r="P350" s="5">
        <f t="shared" si="84"/>
        <v>1.348914034442279</v>
      </c>
      <c r="Q350" s="5">
        <f t="shared" si="92"/>
        <v>-0.34891403444227898</v>
      </c>
      <c r="R350" s="8">
        <f t="shared" si="85"/>
        <v>-5.0989432862436644E-2</v>
      </c>
      <c r="S350" s="2">
        <f t="shared" si="96"/>
        <v>368877.0657824197</v>
      </c>
      <c r="U350" s="5">
        <f t="shared" si="86"/>
        <v>0.96220848005780912</v>
      </c>
      <c r="V350" s="8">
        <f t="shared" si="93"/>
        <v>0.94901056713756338</v>
      </c>
      <c r="X350" s="32">
        <f>MIN(O350,O350:$O$380)/O350-1</f>
        <v>-7.6204747879607071E-2</v>
      </c>
      <c r="Y350" s="4">
        <f>MIN(N350,N350:$N$380)/N350-1</f>
        <v>-7.620474787960696E-2</v>
      </c>
      <c r="Z350" s="32">
        <f>MIN(S350,$S350:S$380)/S350-1</f>
        <v>-0.10225843705859572</v>
      </c>
    </row>
    <row r="351" spans="1:26" x14ac:dyDescent="0.45">
      <c r="A351" s="1" t="str">
        <f t="shared" si="87"/>
        <v>7-2020</v>
      </c>
      <c r="B351">
        <f t="shared" si="81"/>
        <v>343</v>
      </c>
      <c r="C351" s="1">
        <v>44043</v>
      </c>
      <c r="D351" s="2">
        <v>3282.0247925100002</v>
      </c>
      <c r="E351" s="4">
        <f t="shared" si="82"/>
        <v>1.8409328731423757E-2</v>
      </c>
      <c r="F351" s="20">
        <v>15.558842975206613</v>
      </c>
      <c r="G351" s="17">
        <f t="shared" si="94"/>
        <v>6.4272131391358844E-2</v>
      </c>
      <c r="H351" s="8">
        <f t="shared" si="95"/>
        <v>1.3478832026204757</v>
      </c>
      <c r="I351">
        <v>0.03</v>
      </c>
      <c r="J351" s="4">
        <v>2.5000000000000001E-5</v>
      </c>
      <c r="K351" s="4">
        <f t="shared" si="88"/>
        <v>1</v>
      </c>
      <c r="L351" s="4">
        <f t="shared" si="89"/>
        <v>0</v>
      </c>
      <c r="M351" s="7">
        <f t="shared" si="83"/>
        <v>1.8409328731423757E-2</v>
      </c>
      <c r="N351" s="2">
        <f t="shared" si="90"/>
        <v>357469.42351862416</v>
      </c>
      <c r="O351" s="2">
        <f t="shared" si="91"/>
        <v>267309.39831487235</v>
      </c>
      <c r="P351" s="5">
        <f t="shared" si="84"/>
        <v>1.3478832026204757</v>
      </c>
      <c r="Q351" s="5">
        <f t="shared" si="92"/>
        <v>-0.34788320262047567</v>
      </c>
      <c r="R351" s="8">
        <f t="shared" si="85"/>
        <v>2.480492788853908E-2</v>
      </c>
      <c r="S351" s="2">
        <f t="shared" si="96"/>
        <v>350068.23340221436</v>
      </c>
      <c r="U351" s="5">
        <f t="shared" si="86"/>
        <v>1.0184093287314238</v>
      </c>
      <c r="V351" s="8">
        <f t="shared" si="93"/>
        <v>1.0248049278885392</v>
      </c>
      <c r="X351" s="32">
        <f>MIN(O351,O351:$O$380)/O351-1</f>
        <v>-3.9921938679139735E-2</v>
      </c>
      <c r="Y351" s="4">
        <f>MIN(N351,N351:$N$380)/N351-1</f>
        <v>-3.9921938679139624E-2</v>
      </c>
      <c r="Z351" s="32">
        <f>MIN(S351,$S351:S$380)/S351-1</f>
        <v>-5.4023638905094873E-2</v>
      </c>
    </row>
    <row r="352" spans="1:26" x14ac:dyDescent="0.45">
      <c r="A352" s="1" t="str">
        <f t="shared" si="87"/>
        <v>8-2020</v>
      </c>
      <c r="B352">
        <f t="shared" si="81"/>
        <v>344</v>
      </c>
      <c r="C352" s="1">
        <v>44071</v>
      </c>
      <c r="D352" s="2">
        <v>3342.44466582</v>
      </c>
      <c r="E352" s="4">
        <f t="shared" si="82"/>
        <v>-1.8008728636718541E-2</v>
      </c>
      <c r="F352" s="20">
        <v>15.555867768595041</v>
      </c>
      <c r="G352" s="17">
        <f t="shared" si="94"/>
        <v>6.4284424043437149E-2</v>
      </c>
      <c r="H352" s="8">
        <f t="shared" si="95"/>
        <v>1.3484453849067686</v>
      </c>
      <c r="I352">
        <v>4.5999999999999999E-2</v>
      </c>
      <c r="J352" s="4">
        <v>3.8333333333333334E-5</v>
      </c>
      <c r="K352" s="4">
        <f t="shared" si="88"/>
        <v>1</v>
      </c>
      <c r="L352" s="4">
        <f t="shared" si="89"/>
        <v>0</v>
      </c>
      <c r="M352" s="7">
        <f t="shared" si="83"/>
        <v>-1.8008728636718541E-2</v>
      </c>
      <c r="N352" s="2">
        <f t="shared" si="90"/>
        <v>364050.19564761105</v>
      </c>
      <c r="O352" s="2">
        <f t="shared" si="91"/>
        <v>272230.3849014499</v>
      </c>
      <c r="P352" s="5">
        <f t="shared" si="84"/>
        <v>1.3484453849067686</v>
      </c>
      <c r="Q352" s="5">
        <f t="shared" si="92"/>
        <v>-0.34844538490676857</v>
      </c>
      <c r="R352" s="8">
        <f t="shared" si="85"/>
        <v>-2.4297144091309571E-2</v>
      </c>
      <c r="S352" s="2">
        <f t="shared" si="96"/>
        <v>358751.65068782459</v>
      </c>
      <c r="U352" s="5">
        <f t="shared" si="86"/>
        <v>0.98199127136328146</v>
      </c>
      <c r="V352" s="8">
        <f t="shared" si="93"/>
        <v>0.97570285590869044</v>
      </c>
      <c r="X352" s="32">
        <f>MIN(O352,O352:$O$380)/O352-1</f>
        <v>-5.7276839248147304E-2</v>
      </c>
      <c r="Y352" s="4">
        <f>MIN(N352,N352:$N$380)/N352-1</f>
        <v>-5.7276839248147304E-2</v>
      </c>
      <c r="Z352" s="32">
        <f>MIN(S352,$S352:S$380)/S352-1</f>
        <v>-7.6920557901735243E-2</v>
      </c>
    </row>
    <row r="353" spans="1:26" x14ac:dyDescent="0.45">
      <c r="A353" s="1" t="str">
        <f t="shared" si="87"/>
        <v>9-2020</v>
      </c>
      <c r="B353">
        <f t="shared" si="81"/>
        <v>345</v>
      </c>
      <c r="C353" s="1">
        <v>44104</v>
      </c>
      <c r="D353" s="2">
        <v>3282.2514868500002</v>
      </c>
      <c r="E353" s="4">
        <f t="shared" si="82"/>
        <v>-3.9988248120488512E-2</v>
      </c>
      <c r="F353" s="20">
        <v>15.556446280991738</v>
      </c>
      <c r="G353" s="17">
        <f t="shared" si="94"/>
        <v>6.4282033437282504E-2</v>
      </c>
      <c r="H353" s="8">
        <f t="shared" si="95"/>
        <v>1.3483360548431595</v>
      </c>
      <c r="I353">
        <v>5.6000000000000001E-2</v>
      </c>
      <c r="J353" s="4">
        <v>4.6666666666666672E-5</v>
      </c>
      <c r="K353" s="4">
        <f t="shared" si="88"/>
        <v>1</v>
      </c>
      <c r="L353" s="4">
        <f t="shared" si="89"/>
        <v>0</v>
      </c>
      <c r="M353" s="7">
        <f t="shared" si="83"/>
        <v>-3.9988248120488512E-2</v>
      </c>
      <c r="N353" s="2">
        <f t="shared" si="90"/>
        <v>357494.11446404894</v>
      </c>
      <c r="O353" s="2">
        <f t="shared" si="91"/>
        <v>267327.86177309026</v>
      </c>
      <c r="P353" s="5">
        <f t="shared" si="84"/>
        <v>1.3483360548431595</v>
      </c>
      <c r="Q353" s="5">
        <f t="shared" si="92"/>
        <v>-0.34833605484315955</v>
      </c>
      <c r="R353" s="8">
        <f t="shared" si="85"/>
        <v>-5.3933852393428218E-2</v>
      </c>
      <c r="S353" s="2">
        <f t="shared" si="96"/>
        <v>350035.01013806736</v>
      </c>
      <c r="U353" s="5">
        <f t="shared" si="86"/>
        <v>0.96001175187951149</v>
      </c>
      <c r="V353" s="8">
        <f t="shared" si="93"/>
        <v>0.94606614760657182</v>
      </c>
      <c r="X353" s="32">
        <f>MIN(O353,O353:$O$380)/O353-1</f>
        <v>-3.9988248120488512E-2</v>
      </c>
      <c r="Y353" s="4">
        <f>MIN(N353,N353:$N$380)/N353-1</f>
        <v>-3.9988248120488512E-2</v>
      </c>
      <c r="Z353" s="32">
        <f>MIN(S353,$S353:S$380)/S353-1</f>
        <v>-5.3933852393428294E-2</v>
      </c>
    </row>
    <row r="354" spans="1:26" x14ac:dyDescent="0.45">
      <c r="A354" s="1" t="str">
        <f t="shared" si="87"/>
        <v>10-2020</v>
      </c>
      <c r="B354">
        <f t="shared" si="81"/>
        <v>346</v>
      </c>
      <c r="C354" s="1">
        <v>44134</v>
      </c>
      <c r="D354" s="2">
        <v>3151</v>
      </c>
      <c r="E354" s="4">
        <f t="shared" si="82"/>
        <v>0.12440495080926683</v>
      </c>
      <c r="F354" s="20">
        <v>15.54421487603306</v>
      </c>
      <c r="G354" s="17">
        <f t="shared" si="94"/>
        <v>6.433261557274636E-2</v>
      </c>
      <c r="H354" s="8">
        <f t="shared" si="95"/>
        <v>1.3506493376384017</v>
      </c>
      <c r="I354">
        <v>1.4999999999999999E-2</v>
      </c>
      <c r="J354" s="4">
        <v>1.2500000000000001E-5</v>
      </c>
      <c r="K354" s="4">
        <f t="shared" si="88"/>
        <v>1</v>
      </c>
      <c r="L354" s="4">
        <f t="shared" si="89"/>
        <v>0</v>
      </c>
      <c r="M354" s="7">
        <f t="shared" si="83"/>
        <v>0.12440495080926683</v>
      </c>
      <c r="N354" s="2">
        <f t="shared" si="90"/>
        <v>343198.55111324624</v>
      </c>
      <c r="O354" s="2">
        <f t="shared" si="91"/>
        <v>256637.88890698829</v>
      </c>
      <c r="P354" s="5">
        <f t="shared" si="84"/>
        <v>1.3506493376384017</v>
      </c>
      <c r="Q354" s="5">
        <f t="shared" si="92"/>
        <v>-0.35064933763840167</v>
      </c>
      <c r="R354" s="8">
        <f t="shared" si="85"/>
        <v>0.1680230812927537</v>
      </c>
      <c r="S354" s="2">
        <f t="shared" si="96"/>
        <v>331156.27356874867</v>
      </c>
      <c r="U354" s="5">
        <f t="shared" si="86"/>
        <v>1.1244049508092668</v>
      </c>
      <c r="V354" s="8">
        <f t="shared" si="93"/>
        <v>1.1680230812927537</v>
      </c>
      <c r="X354" s="32">
        <f>MIN(O354,O354:$O$380)/O354-1</f>
        <v>0</v>
      </c>
      <c r="Y354" s="4">
        <f>MIN(N354,N354:$N$380)/N354-1</f>
        <v>0</v>
      </c>
      <c r="Z354" s="32">
        <f>MIN(S354,$S354:S$380)/S354-1</f>
        <v>0</v>
      </c>
    </row>
    <row r="355" spans="1:26" x14ac:dyDescent="0.45">
      <c r="A355" s="1" t="str">
        <f t="shared" si="87"/>
        <v>11-2020</v>
      </c>
      <c r="B355">
        <f t="shared" si="81"/>
        <v>347</v>
      </c>
      <c r="C355" s="1">
        <v>44165</v>
      </c>
      <c r="D355" s="2">
        <v>3543</v>
      </c>
      <c r="E355" s="4">
        <f t="shared" si="82"/>
        <v>3.6974315551792314E-2</v>
      </c>
      <c r="F355" s="20">
        <v>15.54396694214876</v>
      </c>
      <c r="G355" s="17">
        <f t="shared" si="94"/>
        <v>6.4333641709467149E-2</v>
      </c>
      <c r="H355" s="8">
        <f t="shared" si="95"/>
        <v>1.3506962661517987</v>
      </c>
      <c r="I355">
        <v>-2.5000000000000001E-2</v>
      </c>
      <c r="J355" s="4">
        <v>-2.0833333333333333E-5</v>
      </c>
      <c r="K355" s="4">
        <f t="shared" si="88"/>
        <v>1</v>
      </c>
      <c r="L355" s="4">
        <f t="shared" si="89"/>
        <v>0</v>
      </c>
      <c r="M355" s="7">
        <f t="shared" si="83"/>
        <v>3.6974315551792314E-2</v>
      </c>
      <c r="N355" s="2">
        <f t="shared" si="90"/>
        <v>385894.14998230129</v>
      </c>
      <c r="O355" s="2">
        <f t="shared" si="91"/>
        <v>288564.91285225627</v>
      </c>
      <c r="P355" s="5">
        <f t="shared" si="84"/>
        <v>1.3506962661517987</v>
      </c>
      <c r="Q355" s="5">
        <f t="shared" si="92"/>
        <v>-0.35069626615179872</v>
      </c>
      <c r="R355" s="8">
        <f t="shared" si="85"/>
        <v>4.9948376131535757E-2</v>
      </c>
      <c r="S355" s="2">
        <f t="shared" si="96"/>
        <v>386798.17104319588</v>
      </c>
      <c r="U355" s="5">
        <f t="shared" si="86"/>
        <v>1.0369743155517923</v>
      </c>
      <c r="V355" s="8">
        <f t="shared" si="93"/>
        <v>1.0499483761315358</v>
      </c>
      <c r="X355" s="32">
        <f>MIN(O355,O355:$O$380)/O355-1</f>
        <v>0</v>
      </c>
      <c r="Y355" s="4">
        <f>MIN(N355,N355:$N$380)/N355-1</f>
        <v>0</v>
      </c>
      <c r="Z355" s="32">
        <f>MIN(S355,$S355:S$380)/S355-1</f>
        <v>0</v>
      </c>
    </row>
    <row r="356" spans="1:26" x14ac:dyDescent="0.45">
      <c r="A356" s="1" t="str">
        <f t="shared" si="87"/>
        <v>12-2020</v>
      </c>
      <c r="B356">
        <f t="shared" si="81"/>
        <v>348</v>
      </c>
      <c r="C356" s="1">
        <v>44196</v>
      </c>
      <c r="D356" s="2">
        <v>3674</v>
      </c>
      <c r="E356" s="4">
        <f t="shared" si="82"/>
        <v>-8.7098530212302849E-3</v>
      </c>
      <c r="F356" s="20">
        <v>15.553223140495868</v>
      </c>
      <c r="G356" s="17">
        <f t="shared" si="94"/>
        <v>6.4295354793457812E-2</v>
      </c>
      <c r="H356" s="8">
        <f t="shared" si="95"/>
        <v>1.3489452830571731</v>
      </c>
      <c r="I356">
        <v>2.9000000000000001E-2</v>
      </c>
      <c r="J356" s="4">
        <v>2.4166666666666667E-5</v>
      </c>
      <c r="K356" s="4">
        <f t="shared" si="88"/>
        <v>1</v>
      </c>
      <c r="L356" s="4">
        <f t="shared" si="89"/>
        <v>0</v>
      </c>
      <c r="M356" s="7">
        <f t="shared" si="83"/>
        <v>-8.7098530212302849E-3</v>
      </c>
      <c r="N356" s="2">
        <f t="shared" si="90"/>
        <v>400162.32205333759</v>
      </c>
      <c r="O356" s="2">
        <f t="shared" si="91"/>
        <v>299234.40299723105</v>
      </c>
      <c r="P356" s="5">
        <f t="shared" si="84"/>
        <v>1.3489452830571731</v>
      </c>
      <c r="Q356" s="5">
        <f t="shared" si="92"/>
        <v>-0.34894528305717309</v>
      </c>
      <c r="R356" s="8">
        <f t="shared" si="85"/>
        <v>-1.1757547993450409E-2</v>
      </c>
      <c r="S356" s="2">
        <f t="shared" si="96"/>
        <v>406118.11157745152</v>
      </c>
      <c r="U356" s="5">
        <f t="shared" si="86"/>
        <v>0.99129014697876972</v>
      </c>
      <c r="V356" s="8">
        <f t="shared" si="93"/>
        <v>0.98824245200654959</v>
      </c>
      <c r="X356" s="32">
        <f>MIN(O356,O356:$O$380)/O356-1</f>
        <v>-8.709853021230396E-3</v>
      </c>
      <c r="Y356" s="4">
        <f>MIN(N356,N356:$N$380)/N356-1</f>
        <v>-8.7098530212302849E-3</v>
      </c>
      <c r="Z356" s="32">
        <f>MIN(S356,$S356:S$380)/S356-1</f>
        <v>-1.1757547993450412E-2</v>
      </c>
    </row>
    <row r="357" spans="1:26" x14ac:dyDescent="0.45">
      <c r="A357" s="1" t="str">
        <f t="shared" si="87"/>
        <v>1-2021</v>
      </c>
      <c r="B357">
        <f t="shared" si="81"/>
        <v>349</v>
      </c>
      <c r="C357" s="1">
        <v>44225</v>
      </c>
      <c r="D357" s="2">
        <v>3642</v>
      </c>
      <c r="E357" s="4">
        <f t="shared" si="82"/>
        <v>1.6474464579901094E-2</v>
      </c>
      <c r="F357" s="20">
        <v>15.56</v>
      </c>
      <c r="G357" s="17">
        <f t="shared" si="94"/>
        <v>6.4267352185089971E-2</v>
      </c>
      <c r="H357" s="8">
        <f t="shared" si="95"/>
        <v>1.3476646342359007</v>
      </c>
      <c r="I357">
        <v>0.03</v>
      </c>
      <c r="J357" s="4">
        <v>2.5000000000000001E-5</v>
      </c>
      <c r="K357" s="4">
        <f t="shared" si="88"/>
        <v>1</v>
      </c>
      <c r="L357" s="4">
        <f t="shared" si="89"/>
        <v>0</v>
      </c>
      <c r="M357" s="7">
        <f t="shared" si="83"/>
        <v>1.6474464579901094E-2</v>
      </c>
      <c r="N357" s="2">
        <f t="shared" si="90"/>
        <v>396676.96704361879</v>
      </c>
      <c r="O357" s="2">
        <f t="shared" si="91"/>
        <v>296628.11532822956</v>
      </c>
      <c r="P357" s="5">
        <f t="shared" si="84"/>
        <v>1.3476646342359007</v>
      </c>
      <c r="Q357" s="5">
        <f t="shared" si="92"/>
        <v>-0.34766463423590066</v>
      </c>
      <c r="R357" s="8">
        <f t="shared" si="85"/>
        <v>2.2193361666448808E-2</v>
      </c>
      <c r="S357" s="2">
        <f t="shared" si="96"/>
        <v>401343.15838957019</v>
      </c>
      <c r="U357" s="5">
        <f t="shared" si="86"/>
        <v>1.0164744645799011</v>
      </c>
      <c r="V357" s="8">
        <f t="shared" si="93"/>
        <v>1.0221933616664489</v>
      </c>
      <c r="X357" s="32">
        <f>MIN(O357,O357:$O$380)/O357-1</f>
        <v>0</v>
      </c>
      <c r="Y357" s="4">
        <f>MIN(N357,N357:$N$380)/N357-1</f>
        <v>0</v>
      </c>
      <c r="Z357" s="32">
        <f>MIN(S357,$S357:S$380)/S357-1</f>
        <v>0</v>
      </c>
    </row>
    <row r="358" spans="1:26" x14ac:dyDescent="0.45">
      <c r="A358" s="1" t="str">
        <f t="shared" si="87"/>
        <v>2-2021</v>
      </c>
      <c r="B358">
        <f t="shared" si="81"/>
        <v>350</v>
      </c>
      <c r="C358" s="1">
        <v>44253</v>
      </c>
      <c r="D358" s="2">
        <v>3702</v>
      </c>
      <c r="E358" s="4">
        <f t="shared" si="82"/>
        <v>3.4846029173419835E-2</v>
      </c>
      <c r="F358" s="20">
        <v>15.562396694214875</v>
      </c>
      <c r="G358" s="17">
        <f t="shared" si="94"/>
        <v>6.4257454661320726E-2</v>
      </c>
      <c r="H358" s="8">
        <f t="shared" si="95"/>
        <v>1.3472119888257981</v>
      </c>
      <c r="I358">
        <v>1.4999999999999999E-2</v>
      </c>
      <c r="J358" s="4">
        <v>1.2500000000000001E-5</v>
      </c>
      <c r="K358" s="4">
        <f t="shared" si="88"/>
        <v>1</v>
      </c>
      <c r="L358" s="4">
        <f t="shared" si="89"/>
        <v>0</v>
      </c>
      <c r="M358" s="7">
        <f t="shared" si="83"/>
        <v>3.4846029173419835E-2</v>
      </c>
      <c r="N358" s="2">
        <f t="shared" si="90"/>
        <v>403212.00768684148</v>
      </c>
      <c r="O358" s="2">
        <f t="shared" si="91"/>
        <v>301514.90470760729</v>
      </c>
      <c r="P358" s="5">
        <f t="shared" si="84"/>
        <v>1.3472119888257981</v>
      </c>
      <c r="Q358" s="5">
        <f t="shared" si="92"/>
        <v>-0.34721198882579807</v>
      </c>
      <c r="R358" s="8">
        <f t="shared" si="85"/>
        <v>4.6940648115544395E-2</v>
      </c>
      <c r="S358" s="2">
        <f t="shared" si="96"/>
        <v>410250.31225606479</v>
      </c>
      <c r="U358" s="5">
        <f t="shared" si="86"/>
        <v>1.0348460291734198</v>
      </c>
      <c r="V358" s="8">
        <f t="shared" si="93"/>
        <v>1.0469406481155443</v>
      </c>
      <c r="X358" s="32">
        <f>MIN(O358,O358:$O$380)/O358-1</f>
        <v>0</v>
      </c>
      <c r="Y358" s="4">
        <f>MIN(N358,N358:$N$380)/N358-1</f>
        <v>0</v>
      </c>
      <c r="Z358" s="32">
        <f>MIN(S358,$S358:S$380)/S358-1</f>
        <v>0</v>
      </c>
    </row>
    <row r="359" spans="1:26" x14ac:dyDescent="0.45">
      <c r="A359" s="1" t="str">
        <f t="shared" si="87"/>
        <v>3-2021</v>
      </c>
      <c r="B359">
        <f t="shared" si="81"/>
        <v>351</v>
      </c>
      <c r="C359" s="1">
        <v>44286</v>
      </c>
      <c r="D359" s="2">
        <v>3831</v>
      </c>
      <c r="E359" s="4">
        <f t="shared" si="82"/>
        <v>3.9937353171495715E-2</v>
      </c>
      <c r="F359" s="20">
        <v>15.568842975206612</v>
      </c>
      <c r="G359" s="17">
        <f t="shared" si="94"/>
        <v>6.4230848855788475E-2</v>
      </c>
      <c r="H359" s="8">
        <f t="shared" si="95"/>
        <v>1.3459952202645875</v>
      </c>
      <c r="I359">
        <v>4.2000000000000003E-2</v>
      </c>
      <c r="J359" s="4">
        <v>3.5000000000000004E-5</v>
      </c>
      <c r="K359" s="4">
        <f t="shared" si="88"/>
        <v>1</v>
      </c>
      <c r="L359" s="4">
        <f t="shared" si="89"/>
        <v>0</v>
      </c>
      <c r="M359" s="7">
        <f t="shared" si="83"/>
        <v>3.9937353171495715E-2</v>
      </c>
      <c r="N359" s="2">
        <f t="shared" si="90"/>
        <v>417262.34506977035</v>
      </c>
      <c r="O359" s="2">
        <f t="shared" si="91"/>
        <v>312021.5018732695</v>
      </c>
      <c r="P359" s="5">
        <f t="shared" si="84"/>
        <v>1.3459952202645875</v>
      </c>
      <c r="Q359" s="5">
        <f t="shared" si="92"/>
        <v>-0.34599522026458751</v>
      </c>
      <c r="R359" s="8">
        <f t="shared" si="85"/>
        <v>5.3743376646142739E-2</v>
      </c>
      <c r="S359" s="2">
        <f t="shared" si="96"/>
        <v>429507.72780296893</v>
      </c>
      <c r="U359" s="5">
        <f t="shared" si="86"/>
        <v>1.0399373531714957</v>
      </c>
      <c r="V359" s="8">
        <f t="shared" si="93"/>
        <v>1.0537433766461428</v>
      </c>
      <c r="X359" s="32">
        <f>MIN(O359,O359:$O$380)/O359-1</f>
        <v>-1.7749934742886997E-2</v>
      </c>
      <c r="Y359" s="4">
        <f>MIN(N359,N359:$N$380)/N359-1</f>
        <v>-1.7749934742887108E-2</v>
      </c>
      <c r="Z359" s="32">
        <f>MIN(S359,$S359:S$380)/S359-1</f>
        <v>-2.1133819086513239E-2</v>
      </c>
    </row>
    <row r="360" spans="1:26" x14ac:dyDescent="0.45">
      <c r="A360" s="1" t="str">
        <f t="shared" si="87"/>
        <v>4-2021</v>
      </c>
      <c r="B360">
        <f t="shared" si="81"/>
        <v>352</v>
      </c>
      <c r="C360" s="1">
        <v>44316</v>
      </c>
      <c r="D360" s="2">
        <v>3984</v>
      </c>
      <c r="E360" s="4">
        <f t="shared" si="82"/>
        <v>8.0321285140563248E-3</v>
      </c>
      <c r="F360" s="20">
        <v>15.584628099173555</v>
      </c>
      <c r="G360" s="17">
        <f t="shared" si="94"/>
        <v>6.4165791678598316E-2</v>
      </c>
      <c r="H360" s="8">
        <f t="shared" si="95"/>
        <v>1.3430199475260816</v>
      </c>
      <c r="I360">
        <v>6.0999999999999999E-2</v>
      </c>
      <c r="J360" s="4">
        <v>5.0833333333333327E-5</v>
      </c>
      <c r="K360" s="4">
        <f t="shared" si="88"/>
        <v>1</v>
      </c>
      <c r="L360" s="4">
        <f t="shared" si="89"/>
        <v>0</v>
      </c>
      <c r="M360" s="7">
        <f t="shared" si="83"/>
        <v>8.0321285140563248E-3</v>
      </c>
      <c r="N360" s="2">
        <f t="shared" si="90"/>
        <v>433926.69870998827</v>
      </c>
      <c r="O360" s="2">
        <f t="shared" si="91"/>
        <v>324482.81479068275</v>
      </c>
      <c r="P360" s="5">
        <f t="shared" si="84"/>
        <v>1.3430199475260816</v>
      </c>
      <c r="Q360" s="5">
        <f t="shared" si="92"/>
        <v>-0.34301994752608156</v>
      </c>
      <c r="R360" s="8">
        <f t="shared" si="85"/>
        <v>1.0769871968138093E-2</v>
      </c>
      <c r="S360" s="2">
        <f t="shared" si="96"/>
        <v>452590.92339071288</v>
      </c>
      <c r="U360" s="5">
        <f t="shared" si="86"/>
        <v>1.0080321285140563</v>
      </c>
      <c r="V360" s="8">
        <f t="shared" si="93"/>
        <v>1.0107698719681382</v>
      </c>
      <c r="X360" s="32">
        <f>MIN(O360,O360:$O$380)/O360-1</f>
        <v>-5.5471887550200827E-2</v>
      </c>
      <c r="Y360" s="4">
        <f>MIN(N360,N360:$N$380)/N360-1</f>
        <v>-5.5471887550200827E-2</v>
      </c>
      <c r="Z360" s="32">
        <f>MIN(S360,$S360:S$380)/S360-1</f>
        <v>-7.1058283631613817E-2</v>
      </c>
    </row>
    <row r="361" spans="1:26" x14ac:dyDescent="0.45">
      <c r="A361" s="1" t="str">
        <f t="shared" si="87"/>
        <v>5-2021</v>
      </c>
      <c r="B361">
        <f t="shared" si="81"/>
        <v>353</v>
      </c>
      <c r="C361" s="1">
        <v>44344</v>
      </c>
      <c r="D361" s="2">
        <v>4016</v>
      </c>
      <c r="E361" s="4">
        <f t="shared" si="82"/>
        <v>-2.4900398406380031E-4</v>
      </c>
      <c r="F361" s="20">
        <v>15.601570247933886</v>
      </c>
      <c r="G361" s="17">
        <f t="shared" si="94"/>
        <v>6.4096112385381848E-2</v>
      </c>
      <c r="H361" s="8">
        <f t="shared" si="95"/>
        <v>1.339833290642102</v>
      </c>
      <c r="I361">
        <v>4.5999999999999999E-2</v>
      </c>
      <c r="J361" s="4">
        <v>3.8333333333333334E-5</v>
      </c>
      <c r="K361" s="4">
        <f t="shared" si="88"/>
        <v>1</v>
      </c>
      <c r="L361" s="4">
        <f t="shared" si="89"/>
        <v>0</v>
      </c>
      <c r="M361" s="7">
        <f t="shared" si="83"/>
        <v>-2.4900398406380031E-4</v>
      </c>
      <c r="N361" s="2">
        <f t="shared" si="90"/>
        <v>437412.05371970707</v>
      </c>
      <c r="O361" s="2">
        <f t="shared" si="91"/>
        <v>327089.10245968425</v>
      </c>
      <c r="P361" s="5">
        <f t="shared" si="84"/>
        <v>1.339833290642102</v>
      </c>
      <c r="Q361" s="5">
        <f t="shared" si="92"/>
        <v>-0.33983329064210199</v>
      </c>
      <c r="R361" s="8">
        <f t="shared" si="85"/>
        <v>-3.4665077015914235E-4</v>
      </c>
      <c r="S361" s="2">
        <f t="shared" si="96"/>
        <v>457465.26968957228</v>
      </c>
      <c r="U361" s="5">
        <f t="shared" si="86"/>
        <v>0.9997509960159362</v>
      </c>
      <c r="V361" s="8">
        <f t="shared" si="93"/>
        <v>0.99965334922984084</v>
      </c>
      <c r="X361" s="32">
        <f>MIN(O361,O361:$O$380)/O361-1</f>
        <v>-6.2998007968127601E-2</v>
      </c>
      <c r="Y361" s="4">
        <f>MIN(N361,N361:$N$380)/N361-1</f>
        <v>-6.2998007968127601E-2</v>
      </c>
      <c r="Z361" s="32">
        <f>MIN(S361,$S361:S$380)/S361-1</f>
        <v>-8.0956266969472335E-2</v>
      </c>
    </row>
    <row r="362" spans="1:26" x14ac:dyDescent="0.45">
      <c r="A362" s="1" t="str">
        <f t="shared" si="87"/>
        <v>6-2021</v>
      </c>
      <c r="B362">
        <f t="shared" si="81"/>
        <v>354</v>
      </c>
      <c r="C362" s="1">
        <v>44377</v>
      </c>
      <c r="D362" s="2">
        <v>4015</v>
      </c>
      <c r="E362" s="4">
        <f t="shared" si="82"/>
        <v>3.7359900373599153E-3</v>
      </c>
      <c r="F362" s="20">
        <v>15.615619834710744</v>
      </c>
      <c r="G362" s="17">
        <f t="shared" si="94"/>
        <v>6.4038444236275402E-2</v>
      </c>
      <c r="H362" s="8">
        <f t="shared" si="95"/>
        <v>1.3371959417848807</v>
      </c>
      <c r="I362">
        <v>7.0000000000000007E-2</v>
      </c>
      <c r="J362" s="4">
        <v>5.8333333333333333E-5</v>
      </c>
      <c r="K362" s="4">
        <f t="shared" si="88"/>
        <v>1</v>
      </c>
      <c r="L362" s="4">
        <f t="shared" si="89"/>
        <v>0</v>
      </c>
      <c r="M362" s="7">
        <f t="shared" si="83"/>
        <v>3.7359900373599153E-3</v>
      </c>
      <c r="N362" s="2">
        <f t="shared" si="90"/>
        <v>437303.13637565332</v>
      </c>
      <c r="O362" s="2">
        <f t="shared" si="91"/>
        <v>327007.65597002796</v>
      </c>
      <c r="P362" s="5">
        <f t="shared" si="84"/>
        <v>1.3371959417848807</v>
      </c>
      <c r="Q362" s="5">
        <f t="shared" si="92"/>
        <v>-0.33719594178488066</v>
      </c>
      <c r="R362" s="8">
        <f t="shared" si="85"/>
        <v>4.9760809532356388E-3</v>
      </c>
      <c r="S362" s="2">
        <f t="shared" si="96"/>
        <v>457306.6890015133</v>
      </c>
      <c r="U362" s="5">
        <f t="shared" si="86"/>
        <v>1.0037359900373599</v>
      </c>
      <c r="V362" s="8">
        <f t="shared" si="93"/>
        <v>1.0049760809532355</v>
      </c>
      <c r="X362" s="32">
        <f>MIN(O362,O362:$O$380)/O362-1</f>
        <v>-6.2764632627646422E-2</v>
      </c>
      <c r="Y362" s="4">
        <f>MIN(N362,N362:$N$380)/N362-1</f>
        <v>-6.2764632627646311E-2</v>
      </c>
      <c r="Z362" s="32">
        <f>MIN(S362,$S362:S$380)/S362-1</f>
        <v>-8.0637569274806031E-2</v>
      </c>
    </row>
    <row r="363" spans="1:26" x14ac:dyDescent="0.45">
      <c r="A363" s="1" t="str">
        <f t="shared" si="87"/>
        <v>7-2021</v>
      </c>
      <c r="B363">
        <f t="shared" si="81"/>
        <v>355</v>
      </c>
      <c r="C363" s="1">
        <v>44407</v>
      </c>
      <c r="D363" s="2">
        <v>4030</v>
      </c>
      <c r="E363" s="4">
        <f t="shared" si="82"/>
        <v>1.9851116625310139E-2</v>
      </c>
      <c r="F363" s="20">
        <v>15.632231404958675</v>
      </c>
      <c r="G363" s="17">
        <f t="shared" si="94"/>
        <v>6.3970393867301092E-2</v>
      </c>
      <c r="H363" s="8">
        <f t="shared" si="95"/>
        <v>1.3340837808151123</v>
      </c>
      <c r="I363">
        <v>4.5999999999999999E-2</v>
      </c>
      <c r="J363" s="4">
        <v>3.8333333333333334E-5</v>
      </c>
      <c r="K363" s="4">
        <f t="shared" si="88"/>
        <v>1</v>
      </c>
      <c r="L363" s="4">
        <f t="shared" si="89"/>
        <v>0</v>
      </c>
      <c r="M363" s="7">
        <f t="shared" si="83"/>
        <v>1.9851116625310139E-2</v>
      </c>
      <c r="N363" s="2">
        <f t="shared" si="90"/>
        <v>438936.89653645898</v>
      </c>
      <c r="O363" s="2">
        <f t="shared" si="91"/>
        <v>328229.35331487242</v>
      </c>
      <c r="P363" s="5">
        <f t="shared" si="84"/>
        <v>1.3340837808151123</v>
      </c>
      <c r="Q363" s="5">
        <f t="shared" si="92"/>
        <v>-0.33408378081511225</v>
      </c>
      <c r="R363" s="8">
        <f t="shared" si="85"/>
        <v>2.6470246175964236E-2</v>
      </c>
      <c r="S363" s="2">
        <f t="shared" si="96"/>
        <v>459582.28410644096</v>
      </c>
      <c r="U363" s="5">
        <f t="shared" si="86"/>
        <v>1.0198511166253101</v>
      </c>
      <c r="V363" s="8">
        <f t="shared" si="93"/>
        <v>1.0264702461759643</v>
      </c>
      <c r="X363" s="32">
        <f>MIN(O363,O363:$O$380)/O363-1</f>
        <v>-6.6253101736972853E-2</v>
      </c>
      <c r="Y363" s="4">
        <f>MIN(N363,N363:$N$380)/N363-1</f>
        <v>-6.6253101736972742E-2</v>
      </c>
      <c r="Z363" s="32">
        <f>MIN(S363,$S363:S$380)/S363-1</f>
        <v>-8.5189739189449831E-2</v>
      </c>
    </row>
    <row r="364" spans="1:26" x14ac:dyDescent="0.45">
      <c r="A364" s="1" t="str">
        <f t="shared" si="87"/>
        <v>8-2021</v>
      </c>
      <c r="B364">
        <f t="shared" si="81"/>
        <v>356</v>
      </c>
      <c r="C364" s="1">
        <v>44439</v>
      </c>
      <c r="D364" s="2">
        <v>4110</v>
      </c>
      <c r="E364" s="4">
        <f t="shared" si="82"/>
        <v>-1.2408759124087565E-2</v>
      </c>
      <c r="F364" s="20">
        <v>15.655123966942147</v>
      </c>
      <c r="G364" s="17">
        <f t="shared" si="94"/>
        <v>6.3876849657123855E-2</v>
      </c>
      <c r="H364" s="8">
        <f t="shared" si="95"/>
        <v>1.3298057049685093</v>
      </c>
      <c r="I364">
        <v>5.3999999999999999E-2</v>
      </c>
      <c r="J364" s="4">
        <v>4.4999999999999996E-5</v>
      </c>
      <c r="K364" s="4">
        <f t="shared" si="88"/>
        <v>1</v>
      </c>
      <c r="L364" s="4">
        <f t="shared" si="89"/>
        <v>0</v>
      </c>
      <c r="M364" s="7">
        <f t="shared" si="83"/>
        <v>-1.2408759124087565E-2</v>
      </c>
      <c r="N364" s="2">
        <f t="shared" si="90"/>
        <v>447650.28406075592</v>
      </c>
      <c r="O364" s="2">
        <f t="shared" si="91"/>
        <v>334745.07248737611</v>
      </c>
      <c r="P364" s="5">
        <f t="shared" si="84"/>
        <v>1.3298057049685093</v>
      </c>
      <c r="Q364" s="5">
        <f t="shared" si="92"/>
        <v>-0.32980570496850925</v>
      </c>
      <c r="R364" s="8">
        <f t="shared" si="85"/>
        <v>-1.6516079931515267E-2</v>
      </c>
      <c r="S364" s="2">
        <f t="shared" si="96"/>
        <v>471747.54030485038</v>
      </c>
      <c r="U364" s="5">
        <f t="shared" si="86"/>
        <v>0.98759124087591244</v>
      </c>
      <c r="V364" s="8">
        <f t="shared" si="93"/>
        <v>0.98348392006848473</v>
      </c>
      <c r="X364" s="32">
        <f>MIN(O364,O364:$O$380)/O364-1</f>
        <v>-8.4428223844282391E-2</v>
      </c>
      <c r="Y364" s="4">
        <f>MIN(N364,N364:$N$380)/N364-1</f>
        <v>-8.4428223844282169E-2</v>
      </c>
      <c r="Z364" s="32">
        <f>MIN(S364,$S364:S$380)/S364-1</f>
        <v>-0.10878053775196583</v>
      </c>
    </row>
    <row r="365" spans="1:26" x14ac:dyDescent="0.45">
      <c r="A365" s="1" t="str">
        <f t="shared" si="87"/>
        <v>9-2021</v>
      </c>
      <c r="B365">
        <f t="shared" si="81"/>
        <v>357</v>
      </c>
      <c r="C365" s="1">
        <v>44469</v>
      </c>
      <c r="D365" s="2">
        <v>4059</v>
      </c>
      <c r="E365" s="4">
        <f t="shared" si="82"/>
        <v>1.7245627001724495E-2</v>
      </c>
      <c r="F365" s="20">
        <v>15.686446280991735</v>
      </c>
      <c r="G365" s="17">
        <f t="shared" si="94"/>
        <v>6.3749301918801307E-2</v>
      </c>
      <c r="H365" s="8">
        <f t="shared" si="95"/>
        <v>1.3239725390507824</v>
      </c>
      <c r="I365">
        <v>3.4000000000000002E-2</v>
      </c>
      <c r="J365" s="4">
        <v>2.8333333333333335E-5</v>
      </c>
      <c r="K365" s="4">
        <f t="shared" si="88"/>
        <v>1</v>
      </c>
      <c r="L365" s="4">
        <f t="shared" si="89"/>
        <v>0</v>
      </c>
      <c r="M365" s="7">
        <f t="shared" si="83"/>
        <v>1.7245627001724495E-2</v>
      </c>
      <c r="N365" s="2">
        <f t="shared" si="90"/>
        <v>442095.49951401661</v>
      </c>
      <c r="O365" s="2">
        <f t="shared" si="91"/>
        <v>330591.301514905</v>
      </c>
      <c r="P365" s="5">
        <f t="shared" si="84"/>
        <v>1.3239725390507824</v>
      </c>
      <c r="Q365" s="5">
        <f t="shared" si="92"/>
        <v>-0.32397253905078238</v>
      </c>
      <c r="R365" s="8">
        <f t="shared" si="85"/>
        <v>2.2823557347056139E-2</v>
      </c>
      <c r="S365" s="2">
        <f t="shared" si="96"/>
        <v>463956.12022167974</v>
      </c>
      <c r="U365" s="5">
        <f t="shared" si="86"/>
        <v>1.0172456270017245</v>
      </c>
      <c r="V365" s="8">
        <f t="shared" si="93"/>
        <v>1.0228235573470561</v>
      </c>
      <c r="X365" s="32">
        <f>MIN(O365,O365:$O$380)/O365-1</f>
        <v>-7.2924365607292652E-2</v>
      </c>
      <c r="Y365" s="4">
        <f>MIN(N365,N365:$N$380)/N365-1</f>
        <v>-7.292436560729243E-2</v>
      </c>
      <c r="Z365" s="32">
        <f>MIN(S365,$S365:S$380)/S365-1</f>
        <v>-9.381389561918374E-2</v>
      </c>
    </row>
    <row r="366" spans="1:26" x14ac:dyDescent="0.45">
      <c r="A366" s="1" t="str">
        <f t="shared" si="87"/>
        <v>10-2021</v>
      </c>
      <c r="B366">
        <f t="shared" si="81"/>
        <v>358</v>
      </c>
      <c r="C366" s="1">
        <v>44498</v>
      </c>
      <c r="D366" s="2">
        <v>4129</v>
      </c>
      <c r="E366" s="4">
        <f t="shared" si="82"/>
        <v>-2.4945507386776478E-2</v>
      </c>
      <c r="F366" s="20">
        <v>15.725867768595041</v>
      </c>
      <c r="G366" s="17">
        <f t="shared" si="94"/>
        <v>6.3589495645958921E-2</v>
      </c>
      <c r="H366" s="8">
        <f t="shared" si="95"/>
        <v>1.3166640872001834</v>
      </c>
      <c r="I366">
        <v>6.0999999999999999E-2</v>
      </c>
      <c r="J366" s="4">
        <v>5.0833333333333327E-5</v>
      </c>
      <c r="K366" s="4">
        <f t="shared" si="88"/>
        <v>1</v>
      </c>
      <c r="L366" s="4">
        <f t="shared" si="89"/>
        <v>0</v>
      </c>
      <c r="M366" s="7">
        <f t="shared" si="83"/>
        <v>-2.4945507386776478E-2</v>
      </c>
      <c r="N366" s="2">
        <f t="shared" si="90"/>
        <v>449719.71359777643</v>
      </c>
      <c r="O366" s="2">
        <f t="shared" si="91"/>
        <v>336292.55579084571</v>
      </c>
      <c r="P366" s="5">
        <f t="shared" si="84"/>
        <v>1.3166640872001834</v>
      </c>
      <c r="Q366" s="5">
        <f t="shared" si="92"/>
        <v>-0.31666408720018335</v>
      </c>
      <c r="R366" s="8">
        <f t="shared" si="85"/>
        <v>-3.2860950804254822E-2</v>
      </c>
      <c r="S366" s="2">
        <f t="shared" si="96"/>
        <v>474545.24933807692</v>
      </c>
      <c r="U366" s="5">
        <f t="shared" si="86"/>
        <v>0.97505449261322352</v>
      </c>
      <c r="V366" s="8">
        <f t="shared" si="93"/>
        <v>0.96713904919574523</v>
      </c>
      <c r="X366" s="32">
        <f>MIN(O366,O366:$O$380)/O366-1</f>
        <v>-8.8641317510293249E-2</v>
      </c>
      <c r="Y366" s="4">
        <f>MIN(N366,N366:$N$380)/N366-1</f>
        <v>-8.8641317510293027E-2</v>
      </c>
      <c r="Z366" s="32">
        <f>MIN(S366,$S366:S$380)/S366-1</f>
        <v>-0.11403477376759663</v>
      </c>
    </row>
    <row r="367" spans="1:26" x14ac:dyDescent="0.45">
      <c r="A367" s="1" t="str">
        <f t="shared" si="87"/>
        <v>11-2021</v>
      </c>
      <c r="B367">
        <f t="shared" si="81"/>
        <v>359</v>
      </c>
      <c r="C367" s="1">
        <v>44530</v>
      </c>
      <c r="D367" s="2">
        <v>4026</v>
      </c>
      <c r="E367" s="4">
        <f t="shared" si="82"/>
        <v>4.520615996025823E-2</v>
      </c>
      <c r="F367" s="20">
        <v>15.751900826446279</v>
      </c>
      <c r="G367" s="17">
        <f t="shared" si="94"/>
        <v>6.3484401725096812E-2</v>
      </c>
      <c r="H367" s="8">
        <f t="shared" si="95"/>
        <v>1.3118578061528245</v>
      </c>
      <c r="I367">
        <v>9.0999999999999998E-2</v>
      </c>
      <c r="J367" s="4">
        <v>7.5833333333333338E-5</v>
      </c>
      <c r="K367" s="4">
        <f t="shared" si="88"/>
        <v>1</v>
      </c>
      <c r="L367" s="4">
        <f t="shared" si="89"/>
        <v>0</v>
      </c>
      <c r="M367" s="7">
        <f t="shared" si="83"/>
        <v>4.520615996025823E-2</v>
      </c>
      <c r="N367" s="2">
        <f t="shared" si="90"/>
        <v>438501.22716024407</v>
      </c>
      <c r="O367" s="2">
        <f t="shared" si="91"/>
        <v>327903.56735624722</v>
      </c>
      <c r="P367" s="5">
        <f t="shared" si="84"/>
        <v>1.3118578061528245</v>
      </c>
      <c r="Q367" s="5">
        <f t="shared" si="92"/>
        <v>-0.31185780615282455</v>
      </c>
      <c r="R367" s="8">
        <f t="shared" si="85"/>
        <v>5.9280404613091427E-2</v>
      </c>
      <c r="S367" s="2">
        <f t="shared" si="96"/>
        <v>458951.24124518555</v>
      </c>
      <c r="U367" s="5">
        <f t="shared" si="86"/>
        <v>1.0452061599602582</v>
      </c>
      <c r="V367" s="8">
        <f t="shared" si="93"/>
        <v>1.0592804046130915</v>
      </c>
      <c r="X367" s="32">
        <f>MIN(O367,O367:$O$380)/O367-1</f>
        <v>-6.5325384997516278E-2</v>
      </c>
      <c r="Y367" s="4">
        <f>MIN(N367,N367:$N$380)/N367-1</f>
        <v>-6.5325384997516056E-2</v>
      </c>
      <c r="Z367" s="32">
        <f>MIN(S367,$S367:S$380)/S367-1</f>
        <v>-8.3931905170041898E-2</v>
      </c>
    </row>
    <row r="368" spans="1:26" x14ac:dyDescent="0.45">
      <c r="A368" s="1" t="str">
        <f t="shared" si="87"/>
        <v>12-2021</v>
      </c>
      <c r="B368">
        <f t="shared" si="81"/>
        <v>360</v>
      </c>
      <c r="C368" s="1">
        <v>44561</v>
      </c>
      <c r="D368" s="2">
        <v>4208</v>
      </c>
      <c r="E368" s="4">
        <f t="shared" si="82"/>
        <v>-3.8022813688213253E-3</v>
      </c>
      <c r="F368" s="20">
        <v>15.785619834710742</v>
      </c>
      <c r="G368" s="17">
        <f t="shared" si="94"/>
        <v>6.3348795325801288E-2</v>
      </c>
      <c r="H368" s="8">
        <f t="shared" si="95"/>
        <v>1.3056560919005815</v>
      </c>
      <c r="I368">
        <v>0.183</v>
      </c>
      <c r="J368" s="4">
        <v>1.5249999999999999E-4</v>
      </c>
      <c r="K368" s="4">
        <f t="shared" si="88"/>
        <v>1</v>
      </c>
      <c r="L368" s="4">
        <f t="shared" si="89"/>
        <v>0</v>
      </c>
      <c r="M368" s="7">
        <f t="shared" si="83"/>
        <v>-3.8022813688213253E-3</v>
      </c>
      <c r="N368" s="2">
        <f t="shared" si="90"/>
        <v>458324.18377801962</v>
      </c>
      <c r="O368" s="2">
        <f t="shared" si="91"/>
        <v>342726.82847369305</v>
      </c>
      <c r="P368" s="5">
        <f t="shared" si="84"/>
        <v>1.3056560919005815</v>
      </c>
      <c r="Q368" s="5">
        <f t="shared" si="92"/>
        <v>-0.30565609190058152</v>
      </c>
      <c r="R368" s="8">
        <f t="shared" si="85"/>
        <v>-5.0110843863364844E-3</v>
      </c>
      <c r="S368" s="2">
        <f t="shared" si="96"/>
        <v>486158.05652388069</v>
      </c>
      <c r="U368" s="5">
        <f t="shared" si="86"/>
        <v>0.99619771863117867</v>
      </c>
      <c r="V368" s="8">
        <f t="shared" si="93"/>
        <v>0.99498891561366354</v>
      </c>
      <c r="X368" s="32">
        <f>MIN(O368,O368:$O$380)/O368-1</f>
        <v>-0.10575095057034223</v>
      </c>
      <c r="Y368" s="4">
        <f>MIN(N368,N368:$N$380)/N368-1</f>
        <v>-0.10575095057034201</v>
      </c>
      <c r="Z368" s="32">
        <f>MIN(S368,$S368:S$380)/S368-1</f>
        <v>-0.13519773344192332</v>
      </c>
    </row>
    <row r="369" spans="1:26" x14ac:dyDescent="0.45">
      <c r="A369" s="1" t="str">
        <f t="shared" si="87"/>
        <v>1-2022</v>
      </c>
      <c r="B369">
        <f t="shared" si="81"/>
        <v>361</v>
      </c>
      <c r="C369" s="1">
        <v>44592</v>
      </c>
      <c r="D369" s="2">
        <v>4192</v>
      </c>
      <c r="E369" s="4">
        <f t="shared" si="82"/>
        <v>-8.1106870229007422E-3</v>
      </c>
      <c r="F369" s="20">
        <v>15.817933884297519</v>
      </c>
      <c r="G369" s="17">
        <f t="shared" si="94"/>
        <v>6.3219381703997463E-2</v>
      </c>
      <c r="H369" s="8">
        <f t="shared" si="95"/>
        <v>1.2997375931649422</v>
      </c>
      <c r="I369">
        <v>0.27800000000000002</v>
      </c>
      <c r="J369" s="4">
        <v>2.316666666666667E-4</v>
      </c>
      <c r="K369" s="4">
        <f t="shared" si="88"/>
        <v>1</v>
      </c>
      <c r="L369" s="4">
        <f t="shared" si="89"/>
        <v>0</v>
      </c>
      <c r="M369" s="7">
        <f t="shared" si="83"/>
        <v>-8.1106870229007422E-3</v>
      </c>
      <c r="N369" s="2">
        <f t="shared" si="90"/>
        <v>456581.50627316022</v>
      </c>
      <c r="O369" s="2">
        <f t="shared" si="91"/>
        <v>341423.6846391923</v>
      </c>
      <c r="P369" s="5">
        <f t="shared" si="84"/>
        <v>1.2997375931649422</v>
      </c>
      <c r="Q369" s="5">
        <f t="shared" si="92"/>
        <v>-0.2997375931649422</v>
      </c>
      <c r="R369" s="8">
        <f t="shared" si="85"/>
        <v>-1.0611204039142353E-2</v>
      </c>
      <c r="S369" s="2">
        <f t="shared" si="96"/>
        <v>483721.87747754221</v>
      </c>
      <c r="U369" s="5">
        <f t="shared" si="86"/>
        <v>0.99188931297709926</v>
      </c>
      <c r="V369" s="8">
        <f t="shared" si="93"/>
        <v>0.9893887959608576</v>
      </c>
      <c r="X369" s="32">
        <f>MIN(O369,O369:$O$380)/O369-1</f>
        <v>-0.10233778625954204</v>
      </c>
      <c r="Y369" s="4">
        <f>MIN(N369,N369:$N$380)/N369-1</f>
        <v>-0.10233778625954182</v>
      </c>
      <c r="Z369" s="32">
        <f>MIN(S369,$S369:S$380)/S369-1</f>
        <v>-0.13084231091689469</v>
      </c>
    </row>
    <row r="370" spans="1:26" x14ac:dyDescent="0.45">
      <c r="A370" s="1" t="str">
        <f t="shared" si="87"/>
        <v>2-2022</v>
      </c>
      <c r="B370">
        <f t="shared" si="81"/>
        <v>362</v>
      </c>
      <c r="C370" s="1">
        <v>44620</v>
      </c>
      <c r="D370" s="2">
        <v>4158</v>
      </c>
      <c r="E370" s="4">
        <f t="shared" si="82"/>
        <v>7.2150072150072297E-3</v>
      </c>
      <c r="F370" s="20">
        <v>15.851074380165288</v>
      </c>
      <c r="G370" s="17">
        <f t="shared" si="94"/>
        <v>6.3087206331661441E-2</v>
      </c>
      <c r="H370" s="8">
        <f t="shared" si="95"/>
        <v>1.2936927907465441</v>
      </c>
      <c r="I370">
        <v>0.46899999999999997</v>
      </c>
      <c r="J370" s="4">
        <v>3.9083333333333331E-4</v>
      </c>
      <c r="K370" s="4">
        <f t="shared" si="88"/>
        <v>1</v>
      </c>
      <c r="L370" s="4">
        <f t="shared" si="89"/>
        <v>0</v>
      </c>
      <c r="M370" s="7">
        <f t="shared" si="83"/>
        <v>7.2150072150072297E-3</v>
      </c>
      <c r="N370" s="2">
        <f t="shared" si="90"/>
        <v>452878.316575334</v>
      </c>
      <c r="O370" s="2">
        <f t="shared" si="91"/>
        <v>338654.50399087823</v>
      </c>
      <c r="P370" s="5">
        <f t="shared" si="84"/>
        <v>1.2936927907465441</v>
      </c>
      <c r="Q370" s="5">
        <f t="shared" si="92"/>
        <v>-0.29369279074654409</v>
      </c>
      <c r="R370" s="8">
        <f t="shared" si="85"/>
        <v>9.2192178868557122E-3</v>
      </c>
      <c r="S370" s="2">
        <f t="shared" si="96"/>
        <v>478589.00593743095</v>
      </c>
      <c r="U370" s="5">
        <f t="shared" si="86"/>
        <v>1.0072150072150072</v>
      </c>
      <c r="V370" s="8">
        <f t="shared" si="93"/>
        <v>1.0092192178868558</v>
      </c>
      <c r="X370" s="32">
        <f>MIN(O370,O370:$O$380)/O370-1</f>
        <v>-9.499759499759497E-2</v>
      </c>
      <c r="Y370" s="4">
        <f>MIN(N370,N370:$N$380)/N370-1</f>
        <v>-9.4997594997594748E-2</v>
      </c>
      <c r="Z370" s="32">
        <f>MIN(S370,$S370:S$380)/S370-1</f>
        <v>-0.12152058661730469</v>
      </c>
    </row>
    <row r="371" spans="1:26" x14ac:dyDescent="0.45">
      <c r="A371" s="1" t="str">
        <f t="shared" si="87"/>
        <v>3-2022</v>
      </c>
      <c r="B371">
        <f t="shared" si="81"/>
        <v>363</v>
      </c>
      <c r="C371" s="1">
        <v>44651</v>
      </c>
      <c r="D371" s="2">
        <v>4188</v>
      </c>
      <c r="E371" s="4">
        <f t="shared" si="82"/>
        <v>-7.1633237822354978E-4</v>
      </c>
      <c r="F371" s="20">
        <v>15.881570247933883</v>
      </c>
      <c r="G371" s="17">
        <f t="shared" si="94"/>
        <v>6.2966065973866489E-2</v>
      </c>
      <c r="H371" s="8">
        <f t="shared" si="95"/>
        <v>1.2881526548284632</v>
      </c>
      <c r="I371">
        <v>0.48199999999999998</v>
      </c>
      <c r="J371" s="4">
        <v>4.0166666666666665E-4</v>
      </c>
      <c r="K371" s="4">
        <f t="shared" si="88"/>
        <v>1</v>
      </c>
      <c r="L371" s="4">
        <f t="shared" si="89"/>
        <v>0</v>
      </c>
      <c r="M371" s="7">
        <f t="shared" si="83"/>
        <v>-7.1633237822354978E-4</v>
      </c>
      <c r="N371" s="2">
        <f t="shared" si="90"/>
        <v>456145.83689694537</v>
      </c>
      <c r="O371" s="2">
        <f t="shared" si="91"/>
        <v>341097.8986805671</v>
      </c>
      <c r="P371" s="5">
        <f t="shared" si="84"/>
        <v>1.2881526548284632</v>
      </c>
      <c r="Q371" s="5">
        <f t="shared" si="92"/>
        <v>-0.2881526548284632</v>
      </c>
      <c r="R371" s="8">
        <f t="shared" si="85"/>
        <v>-1.038486771104352E-3</v>
      </c>
      <c r="S371" s="2">
        <f t="shared" si="96"/>
        <v>483001.22226142185</v>
      </c>
      <c r="U371" s="5">
        <f t="shared" si="86"/>
        <v>0.99928366762177645</v>
      </c>
      <c r="V371" s="8">
        <f t="shared" si="93"/>
        <v>0.9989615132288957</v>
      </c>
      <c r="X371" s="32">
        <f>MIN(O371,O371:$O$380)/O371-1</f>
        <v>-0.10148042024832848</v>
      </c>
      <c r="Y371" s="4">
        <f>MIN(N371,N371:$N$380)/N371-1</f>
        <v>-0.10148042024832837</v>
      </c>
      <c r="Z371" s="32">
        <f>MIN(S371,$S371:S$380)/S371-1</f>
        <v>-0.12954549634707591</v>
      </c>
    </row>
    <row r="372" spans="1:26" x14ac:dyDescent="0.45">
      <c r="A372" s="1" t="str">
        <f t="shared" si="87"/>
        <v>4-2022</v>
      </c>
      <c r="B372">
        <f t="shared" si="81"/>
        <v>364</v>
      </c>
      <c r="C372" s="1">
        <v>44680</v>
      </c>
      <c r="D372" s="2">
        <v>4185</v>
      </c>
      <c r="E372" s="4">
        <f t="shared" si="82"/>
        <v>4.062126642771835E-3</v>
      </c>
      <c r="F372" s="20">
        <v>15.916776859504132</v>
      </c>
      <c r="G372" s="17">
        <f t="shared" si="94"/>
        <v>6.2826790174097702E-2</v>
      </c>
      <c r="H372" s="8">
        <f t="shared" si="95"/>
        <v>1.2817831271593723</v>
      </c>
      <c r="I372">
        <v>0.77600000000000002</v>
      </c>
      <c r="J372" s="4">
        <v>6.4666666666666659E-4</v>
      </c>
      <c r="K372" s="4">
        <f t="shared" si="88"/>
        <v>1</v>
      </c>
      <c r="L372" s="4">
        <f t="shared" si="89"/>
        <v>0</v>
      </c>
      <c r="M372" s="7">
        <f t="shared" si="83"/>
        <v>4.062126642771835E-3</v>
      </c>
      <c r="N372" s="2">
        <f t="shared" si="90"/>
        <v>455819.08486478421</v>
      </c>
      <c r="O372" s="2">
        <f t="shared" si="91"/>
        <v>340853.55921159819</v>
      </c>
      <c r="P372" s="5">
        <f t="shared" si="84"/>
        <v>1.2817831271593723</v>
      </c>
      <c r="Q372" s="5">
        <f t="shared" si="92"/>
        <v>-0.28178312715937226</v>
      </c>
      <c r="R372" s="8">
        <f t="shared" si="85"/>
        <v>5.0245456355264241E-3</v>
      </c>
      <c r="S372" s="2">
        <f t="shared" si="96"/>
        <v>482499.63188167615</v>
      </c>
      <c r="U372" s="5">
        <f t="shared" si="86"/>
        <v>1.0040621266427718</v>
      </c>
      <c r="V372" s="8">
        <f t="shared" si="93"/>
        <v>1.0050245456355265</v>
      </c>
      <c r="X372" s="32">
        <f>MIN(O372,O372:$O$380)/O372-1</f>
        <v>-0.10083632019115885</v>
      </c>
      <c r="Y372" s="4">
        <f>MIN(N372,N372:$N$380)/N372-1</f>
        <v>-0.10083632019115862</v>
      </c>
      <c r="Z372" s="32">
        <f>MIN(S372,$S372:S$380)/S372-1</f>
        <v>-0.12864060113848086</v>
      </c>
    </row>
    <row r="373" spans="1:26" x14ac:dyDescent="0.45">
      <c r="A373" s="1" t="str">
        <f t="shared" si="87"/>
        <v>5-2022</v>
      </c>
      <c r="B373">
        <f t="shared" si="81"/>
        <v>365</v>
      </c>
      <c r="C373" s="1">
        <v>44712</v>
      </c>
      <c r="D373" s="2">
        <v>4202</v>
      </c>
      <c r="E373" s="4">
        <f t="shared" si="82"/>
        <v>-6.2113279390766274E-2</v>
      </c>
      <c r="F373" s="20">
        <v>15.949173553719007</v>
      </c>
      <c r="G373" s="17">
        <f t="shared" si="94"/>
        <v>6.2699173510894629E-2</v>
      </c>
      <c r="H373" s="8">
        <f t="shared" si="95"/>
        <v>1.2759468090864661</v>
      </c>
      <c r="I373">
        <v>1.028</v>
      </c>
      <c r="J373" s="4">
        <v>8.5666666666666671E-4</v>
      </c>
      <c r="K373" s="4">
        <f t="shared" si="88"/>
        <v>1</v>
      </c>
      <c r="L373" s="4">
        <f t="shared" si="89"/>
        <v>0</v>
      </c>
      <c r="M373" s="7">
        <f t="shared" si="83"/>
        <v>-6.2113279390766274E-2</v>
      </c>
      <c r="N373" s="2">
        <f t="shared" si="90"/>
        <v>457670.67971369735</v>
      </c>
      <c r="O373" s="2">
        <f t="shared" si="91"/>
        <v>342238.14953575522</v>
      </c>
      <c r="P373" s="5">
        <f t="shared" si="84"/>
        <v>1.2759468090864661</v>
      </c>
      <c r="Q373" s="5">
        <f t="shared" si="92"/>
        <v>-0.27594680908646607</v>
      </c>
      <c r="R373" s="8">
        <f t="shared" si="85"/>
        <v>-7.9489635073661788E-2</v>
      </c>
      <c r="S373" s="2">
        <f t="shared" si="96"/>
        <v>484923.97330119036</v>
      </c>
      <c r="U373" s="5">
        <f t="shared" si="86"/>
        <v>0.93788672060923373</v>
      </c>
      <c r="V373" s="8">
        <f t="shared" si="93"/>
        <v>0.9205103649263382</v>
      </c>
      <c r="X373" s="32">
        <f>MIN(O373,O373:$O$380)/O373-1</f>
        <v>-0.1044740599714421</v>
      </c>
      <c r="Y373" s="4">
        <f>MIN(N373,N373:$N$380)/N373-1</f>
        <v>-0.10447405997144199</v>
      </c>
      <c r="Z373" s="32">
        <f>MIN(S373,$S373:S$380)/S373-1</f>
        <v>-0.13299689779166968</v>
      </c>
    </row>
    <row r="374" spans="1:26" x14ac:dyDescent="0.45">
      <c r="A374" s="1" t="str">
        <f t="shared" si="87"/>
        <v>6-2022</v>
      </c>
      <c r="B374">
        <f t="shared" si="81"/>
        <v>366</v>
      </c>
      <c r="C374" s="1">
        <v>44742</v>
      </c>
      <c r="D374" s="2">
        <v>3941</v>
      </c>
      <c r="E374" s="4">
        <f t="shared" si="82"/>
        <v>4.2121289012940988E-2</v>
      </c>
      <c r="F374" s="20">
        <v>15.981570247933885</v>
      </c>
      <c r="G374" s="17">
        <f t="shared" si="94"/>
        <v>6.2572074238404773E-2</v>
      </c>
      <c r="H374" s="8">
        <f t="shared" si="95"/>
        <v>1.2701341529452741</v>
      </c>
      <c r="I374">
        <v>0.96399999999999997</v>
      </c>
      <c r="J374" s="4">
        <v>8.0333333333333331E-4</v>
      </c>
      <c r="K374" s="4">
        <f t="shared" si="88"/>
        <v>1</v>
      </c>
      <c r="L374" s="4">
        <f t="shared" si="89"/>
        <v>0</v>
      </c>
      <c r="M374" s="7">
        <f t="shared" si="83"/>
        <v>4.2121289012940988E-2</v>
      </c>
      <c r="N374" s="2">
        <f t="shared" si="90"/>
        <v>429243.25291567855</v>
      </c>
      <c r="O374" s="2">
        <f t="shared" si="91"/>
        <v>320980.61573546199</v>
      </c>
      <c r="P374" s="5">
        <f t="shared" si="84"/>
        <v>1.2701341529452741</v>
      </c>
      <c r="Q374" s="5">
        <f t="shared" si="92"/>
        <v>-0.2701341529452741</v>
      </c>
      <c r="R374" s="8">
        <f t="shared" si="85"/>
        <v>5.3282679971882178E-2</v>
      </c>
      <c r="S374" s="2">
        <f t="shared" si="96"/>
        <v>446377.54362500861</v>
      </c>
      <c r="U374" s="5">
        <f t="shared" si="86"/>
        <v>1.042121289012941</v>
      </c>
      <c r="V374" s="8">
        <f t="shared" si="93"/>
        <v>1.0532826799718822</v>
      </c>
      <c r="X374" s="32">
        <f>MIN(O374,O374:$O$380)/O374-1</f>
        <v>-4.5166201471707579E-2</v>
      </c>
      <c r="Y374" s="4">
        <f>MIN(N374,N374:$N$380)/N374-1</f>
        <v>-4.5166201471707468E-2</v>
      </c>
      <c r="Z374" s="32">
        <f>MIN(S374,$S374:S$380)/S374-1</f>
        <v>-5.8127822083013259E-2</v>
      </c>
    </row>
    <row r="375" spans="1:26" x14ac:dyDescent="0.45">
      <c r="A375" s="1" t="str">
        <f t="shared" si="87"/>
        <v>7-2022</v>
      </c>
      <c r="B375">
        <f t="shared" si="81"/>
        <v>367</v>
      </c>
      <c r="C375" s="1">
        <v>44771</v>
      </c>
      <c r="D375" s="2">
        <v>4107</v>
      </c>
      <c r="E375" s="4">
        <f t="shared" si="82"/>
        <v>-2.4348672997321685E-2</v>
      </c>
      <c r="F375" s="20">
        <v>16.012479338842976</v>
      </c>
      <c r="G375" s="17">
        <f t="shared" si="94"/>
        <v>6.2451290573984131E-2</v>
      </c>
      <c r="H375" s="8">
        <f t="shared" si="95"/>
        <v>1.2646103297557563</v>
      </c>
      <c r="I375">
        <v>1.202</v>
      </c>
      <c r="J375" s="4">
        <v>1.0016666666666668E-3</v>
      </c>
      <c r="K375" s="4">
        <f t="shared" si="88"/>
        <v>1</v>
      </c>
      <c r="L375" s="4">
        <f t="shared" si="89"/>
        <v>0</v>
      </c>
      <c r="M375" s="7">
        <f t="shared" si="83"/>
        <v>-2.4348672997321685E-2</v>
      </c>
      <c r="N375" s="2">
        <f t="shared" si="90"/>
        <v>447323.53202859475</v>
      </c>
      <c r="O375" s="2">
        <f t="shared" si="91"/>
        <v>334500.73301840713</v>
      </c>
      <c r="P375" s="5">
        <f t="shared" si="84"/>
        <v>1.2646103297557563</v>
      </c>
      <c r="Q375" s="5">
        <f t="shared" si="92"/>
        <v>-0.26461032975575627</v>
      </c>
      <c r="R375" s="8">
        <f t="shared" si="85"/>
        <v>-3.1056634735230071E-2</v>
      </c>
      <c r="S375" s="2">
        <f t="shared" si="96"/>
        <v>470161.73542861483</v>
      </c>
      <c r="U375" s="5">
        <f t="shared" si="86"/>
        <v>0.97565132700267831</v>
      </c>
      <c r="V375" s="8">
        <f t="shared" si="93"/>
        <v>0.96894336526476987</v>
      </c>
      <c r="X375" s="32">
        <f>MIN(O375,O375:$O$380)/O375-1</f>
        <v>-8.3759435110786429E-2</v>
      </c>
      <c r="Y375" s="4">
        <f>MIN(N375,N375:$N$380)/N375-1</f>
        <v>-8.3759435110786318E-2</v>
      </c>
      <c r="Z375" s="32">
        <f>MIN(S375,$S375:S$380)/S375-1</f>
        <v>-0.10577455052984419</v>
      </c>
    </row>
    <row r="376" spans="1:26" x14ac:dyDescent="0.45">
      <c r="A376" s="1" t="str">
        <f t="shared" si="87"/>
        <v>8-2022</v>
      </c>
      <c r="B376">
        <f t="shared" si="81"/>
        <v>368</v>
      </c>
      <c r="C376" s="1">
        <v>44804</v>
      </c>
      <c r="D376" s="2">
        <v>4007</v>
      </c>
      <c r="E376" s="4">
        <f t="shared" si="82"/>
        <v>-6.0893436486149199E-2</v>
      </c>
      <c r="F376" s="20">
        <v>16.037520661157025</v>
      </c>
      <c r="G376" s="17">
        <f t="shared" si="94"/>
        <v>6.2353777814422792E-2</v>
      </c>
      <c r="H376" s="8">
        <f t="shared" si="95"/>
        <v>1.2601507594560597</v>
      </c>
      <c r="I376">
        <v>1.7430000000000001</v>
      </c>
      <c r="J376" s="4">
        <v>1.4525000000000002E-3</v>
      </c>
      <c r="K376" s="4">
        <f t="shared" si="88"/>
        <v>1</v>
      </c>
      <c r="L376" s="4">
        <f t="shared" si="89"/>
        <v>0</v>
      </c>
      <c r="M376" s="7">
        <f t="shared" si="83"/>
        <v>-6.0893436486149199E-2</v>
      </c>
      <c r="N376" s="2">
        <f t="shared" si="90"/>
        <v>436431.79762322357</v>
      </c>
      <c r="O376" s="2">
        <f t="shared" si="91"/>
        <v>326356.08405277756</v>
      </c>
      <c r="P376" s="5">
        <f t="shared" si="84"/>
        <v>1.2601507594560597</v>
      </c>
      <c r="Q376" s="5">
        <f t="shared" si="92"/>
        <v>-0.2601507594560597</v>
      </c>
      <c r="R376" s="8">
        <f t="shared" si="85"/>
        <v>-7.7112779212020185E-2</v>
      </c>
      <c r="S376" s="2">
        <f t="shared" si="96"/>
        <v>455560.09414492646</v>
      </c>
      <c r="U376" s="5">
        <f t="shared" si="86"/>
        <v>0.9391065635138508</v>
      </c>
      <c r="V376" s="8">
        <f t="shared" si="93"/>
        <v>0.9228872207879798</v>
      </c>
      <c r="X376" s="32">
        <f>MIN(O376,O376:$O$380)/O376-1</f>
        <v>-6.0893436486149199E-2</v>
      </c>
      <c r="Y376" s="4">
        <f>MIN(N376,N376:$N$380)/N376-1</f>
        <v>-6.0893436486149088E-2</v>
      </c>
      <c r="Z376" s="32">
        <f>MIN(S376,$S376:S$380)/S376-1</f>
        <v>-7.7112779212020199E-2</v>
      </c>
    </row>
    <row r="377" spans="1:26" x14ac:dyDescent="0.45">
      <c r="A377" s="1" t="str">
        <f t="shared" si="87"/>
        <v>9-2022</v>
      </c>
      <c r="B377">
        <f t="shared" si="81"/>
        <v>369</v>
      </c>
      <c r="C377" s="1">
        <v>44834</v>
      </c>
      <c r="D377" s="2">
        <v>3763</v>
      </c>
      <c r="E377" s="4">
        <f t="shared" si="82"/>
        <v>3.0029231995748029E-2</v>
      </c>
      <c r="F377" s="20">
        <v>16.051487603305784</v>
      </c>
      <c r="G377" s="17">
        <f t="shared" si="94"/>
        <v>6.2299521683837657E-2</v>
      </c>
      <c r="H377" s="8">
        <f t="shared" si="95"/>
        <v>1.2576694531160242</v>
      </c>
      <c r="I377">
        <v>1.98</v>
      </c>
      <c r="J377" s="4">
        <v>1.65E-3</v>
      </c>
      <c r="K377" s="4">
        <f t="shared" si="88"/>
        <v>1</v>
      </c>
      <c r="L377" s="4">
        <f t="shared" si="89"/>
        <v>0</v>
      </c>
      <c r="M377" s="7">
        <f t="shared" si="83"/>
        <v>3.0029231995748029E-2</v>
      </c>
      <c r="N377" s="2">
        <f t="shared" si="90"/>
        <v>409855.96567411791</v>
      </c>
      <c r="O377" s="2">
        <f t="shared" si="91"/>
        <v>306483.14057664137</v>
      </c>
      <c r="P377" s="5">
        <f t="shared" si="84"/>
        <v>1.2576694531160242</v>
      </c>
      <c r="Q377" s="5">
        <f t="shared" si="92"/>
        <v>-0.25766945311602418</v>
      </c>
      <c r="R377" s="8">
        <f t="shared" si="85"/>
        <v>3.7341693183945202E-2</v>
      </c>
      <c r="S377" s="2">
        <f t="shared" si="96"/>
        <v>420430.5891873216</v>
      </c>
      <c r="U377" s="5">
        <f t="shared" si="86"/>
        <v>1.030029231995748</v>
      </c>
      <c r="V377" s="8">
        <f t="shared" si="93"/>
        <v>1.0373416931839452</v>
      </c>
      <c r="X377" s="32">
        <f>MIN(O377,O377:$O$380)/O377-1</f>
        <v>0</v>
      </c>
      <c r="Y377" s="4">
        <f>MIN(N377,N377:$N$380)/N377-1</f>
        <v>0</v>
      </c>
      <c r="Z377" s="32">
        <f>MIN(S377,$S377:S$380)/S377-1</f>
        <v>0</v>
      </c>
    </row>
    <row r="378" spans="1:26" x14ac:dyDescent="0.45">
      <c r="A378" s="1" t="str">
        <f t="shared" si="87"/>
        <v>10-2022</v>
      </c>
      <c r="B378">
        <f t="shared" si="81"/>
        <v>370</v>
      </c>
      <c r="C378" s="1">
        <v>44865</v>
      </c>
      <c r="D378" s="2">
        <v>3876</v>
      </c>
      <c r="E378" s="4">
        <f t="shared" si="82"/>
        <v>6.8111455108359031E-2</v>
      </c>
      <c r="F378" s="20">
        <v>16.069090909090907</v>
      </c>
      <c r="G378" s="17">
        <f t="shared" si="94"/>
        <v>6.2231274043901344E-2</v>
      </c>
      <c r="H378" s="8">
        <f t="shared" si="95"/>
        <v>1.2545482703143733</v>
      </c>
      <c r="I378">
        <v>2.4540000000000002</v>
      </c>
      <c r="J378" s="4">
        <v>2.0449999999999999E-3</v>
      </c>
      <c r="K378" s="4">
        <f t="shared" si="88"/>
        <v>1</v>
      </c>
      <c r="L378" s="4">
        <f t="shared" si="89"/>
        <v>0</v>
      </c>
      <c r="M378" s="7">
        <f t="shared" si="83"/>
        <v>6.8111455108359031E-2</v>
      </c>
      <c r="N378" s="2">
        <f t="shared" si="90"/>
        <v>422163.62555218732</v>
      </c>
      <c r="O378" s="2">
        <f t="shared" si="91"/>
        <v>315686.59390780277</v>
      </c>
      <c r="P378" s="5">
        <f t="shared" si="84"/>
        <v>1.2545482703143733</v>
      </c>
      <c r="Q378" s="5">
        <f t="shared" si="92"/>
        <v>-0.25454827031437333</v>
      </c>
      <c r="R378" s="8">
        <f t="shared" si="85"/>
        <v>8.4928556981994016E-2</v>
      </c>
      <c r="S378" s="2">
        <f t="shared" si="96"/>
        <v>436130.1792538999</v>
      </c>
      <c r="U378" s="5">
        <f t="shared" si="86"/>
        <v>1.068111455108359</v>
      </c>
      <c r="V378" s="8">
        <f t="shared" si="93"/>
        <v>1.084928556981994</v>
      </c>
      <c r="X378" s="32">
        <f>MIN(O378,O378:$O$380)/O378-1</f>
        <v>0</v>
      </c>
      <c r="Y378" s="4">
        <f>MIN(N378,N378:$N$380)/N378-1</f>
        <v>0</v>
      </c>
      <c r="Z378" s="32">
        <f>MIN(S378,$S378:S$380)/S378-1</f>
        <v>0</v>
      </c>
    </row>
    <row r="379" spans="1:26" x14ac:dyDescent="0.45">
      <c r="A379" s="1" t="str">
        <f t="shared" si="87"/>
        <v>11-2022</v>
      </c>
      <c r="B379">
        <f t="shared" ref="B379:B380" si="97">B378+1</f>
        <v>371</v>
      </c>
      <c r="C379" s="1">
        <v>44895</v>
      </c>
      <c r="D379" s="2">
        <v>4140</v>
      </c>
      <c r="E379" s="4">
        <f t="shared" si="82"/>
        <v>-1.5700483091787398E-2</v>
      </c>
      <c r="F379" s="20">
        <v>16.090743801652891</v>
      </c>
      <c r="G379" s="17">
        <f t="shared" si="94"/>
        <v>6.214753104808473E-2</v>
      </c>
      <c r="H379" s="8">
        <f t="shared" si="95"/>
        <v>1.2507184353406593</v>
      </c>
      <c r="I379">
        <v>3.044</v>
      </c>
      <c r="J379" s="4">
        <v>2.5366666666666667E-3</v>
      </c>
      <c r="K379" s="4">
        <f t="shared" si="88"/>
        <v>1</v>
      </c>
      <c r="L379" s="4">
        <f t="shared" si="89"/>
        <v>0</v>
      </c>
      <c r="M379" s="7">
        <f t="shared" si="83"/>
        <v>-1.5700483091787398E-2</v>
      </c>
      <c r="N379" s="2">
        <f t="shared" si="90"/>
        <v>450917.80438236723</v>
      </c>
      <c r="O379" s="2">
        <f t="shared" si="91"/>
        <v>337188.46717706486</v>
      </c>
      <c r="P379" s="5">
        <f t="shared" si="84"/>
        <v>1.2507184353406593</v>
      </c>
      <c r="Q379" s="5">
        <f t="shared" si="92"/>
        <v>-0.2507184353406593</v>
      </c>
      <c r="R379" s="8">
        <f t="shared" si="85"/>
        <v>-2.0272872744300285E-2</v>
      </c>
      <c r="S379" s="2">
        <f t="shared" si="96"/>
        <v>473170.08603423199</v>
      </c>
      <c r="U379" s="5">
        <f t="shared" si="86"/>
        <v>0.9842995169082126</v>
      </c>
      <c r="V379" s="8">
        <f t="shared" si="93"/>
        <v>0.97972712725569977</v>
      </c>
      <c r="X379" s="32">
        <f>MIN(O379,O379:$O$380)/O379-1</f>
        <v>-1.5700483091787398E-2</v>
      </c>
      <c r="Y379" s="4">
        <f>MIN(N379,N379:$N$380)/N379-1</f>
        <v>-1.5700483091787509E-2</v>
      </c>
      <c r="Z379" s="32">
        <f>MIN(S379,$S379:S$380)/S379-1</f>
        <v>-2.027287274430023E-2</v>
      </c>
    </row>
    <row r="380" spans="1:26" x14ac:dyDescent="0.45">
      <c r="A380" s="1" t="str">
        <f t="shared" si="87"/>
        <v>12-2022</v>
      </c>
      <c r="B380">
        <f t="shared" si="97"/>
        <v>372</v>
      </c>
      <c r="C380" s="1">
        <v>44925</v>
      </c>
      <c r="D380" s="2">
        <v>4075</v>
      </c>
      <c r="E380" s="26"/>
      <c r="F380" s="20">
        <v>16.109834710743801</v>
      </c>
      <c r="G380" s="17">
        <f t="shared" si="94"/>
        <v>6.2073883311359525E-2</v>
      </c>
      <c r="H380" s="8">
        <f t="shared" si="95"/>
        <v>1.2473502888456052</v>
      </c>
      <c r="I380">
        <v>3.0329999999999999</v>
      </c>
      <c r="J380" s="4">
        <v>2.5274999999999998E-3</v>
      </c>
      <c r="K380" s="4">
        <f t="shared" si="88"/>
        <v>1</v>
      </c>
      <c r="L380" s="4">
        <f t="shared" si="89"/>
        <v>0</v>
      </c>
      <c r="M380" s="27"/>
      <c r="N380" s="19">
        <f t="shared" si="90"/>
        <v>443838.17701887595</v>
      </c>
      <c r="O380" s="19">
        <f t="shared" si="91"/>
        <v>331894.44534940564</v>
      </c>
      <c r="P380" s="5">
        <f t="shared" si="84"/>
        <v>1.2473502888456052</v>
      </c>
      <c r="Q380" s="5">
        <f t="shared" si="92"/>
        <v>-0.24735028884560517</v>
      </c>
      <c r="R380" s="27"/>
      <c r="S380" s="19">
        <f t="shared" si="96"/>
        <v>463577.56909365044</v>
      </c>
      <c r="U380" s="26"/>
      <c r="V380" s="26"/>
      <c r="X380" s="32">
        <f>MIN(O380,O380:$O$380)/O380-1</f>
        <v>0</v>
      </c>
      <c r="Y380" s="4">
        <f>MIN(N380,N380:$N$380)/N380-1</f>
        <v>0</v>
      </c>
      <c r="Z380" s="32">
        <f>MIN(S380,$S380:S$380)/S380-1</f>
        <v>0</v>
      </c>
    </row>
    <row r="381" spans="1:26" x14ac:dyDescent="0.45">
      <c r="D381" s="20"/>
      <c r="E381" s="20"/>
      <c r="M381" s="20"/>
      <c r="N381" s="20"/>
      <c r="O381" s="20"/>
    </row>
    <row r="382" spans="1:26" x14ac:dyDescent="0.45">
      <c r="T382" s="2">
        <f>COUNTA(U9:U379)</f>
        <v>371</v>
      </c>
      <c r="U382" s="6">
        <f>SUM(U9:U379)</f>
        <v>372.6931058236446</v>
      </c>
      <c r="V382" s="6">
        <f>SUM(V9:V379)</f>
        <v>372.82187600702264</v>
      </c>
    </row>
    <row r="383" spans="1:26" x14ac:dyDescent="0.45">
      <c r="S383" s="3" t="s">
        <v>5</v>
      </c>
      <c r="T383" t="s">
        <v>6</v>
      </c>
      <c r="U383" s="7">
        <f>U382/T382-1</f>
        <v>4.5636275569935769E-3</v>
      </c>
      <c r="V383" s="7">
        <f>V382/T382-1</f>
        <v>4.9107170000610711E-3</v>
      </c>
    </row>
    <row r="384" spans="1:26" x14ac:dyDescent="0.45">
      <c r="T384" t="s">
        <v>7</v>
      </c>
      <c r="U384" s="7">
        <f>U383*8.2786</f>
        <v>3.7780447093327028E-2</v>
      </c>
      <c r="V384" s="7">
        <f>V383*8.2786</f>
        <v>4.0653861756705587E-2</v>
      </c>
    </row>
    <row r="387" spans="19:22" x14ac:dyDescent="0.45">
      <c r="S387" s="3" t="s">
        <v>8</v>
      </c>
      <c r="U387" s="5">
        <f>PRODUCT(U9:U379)</f>
        <v>4.4383817701887587</v>
      </c>
      <c r="V387" s="5">
        <f>PRODUCT(V9:V379)</f>
        <v>4.6357756909365095</v>
      </c>
    </row>
    <row r="388" spans="19:22" x14ac:dyDescent="0.45">
      <c r="T388" t="s">
        <v>6</v>
      </c>
      <c r="U388" s="8">
        <f>U387^(1/T382)-1</f>
        <v>4.0250325294441947E-3</v>
      </c>
      <c r="V388" s="8">
        <f>V387^(1/T382)-1</f>
        <v>4.142799113034501E-3</v>
      </c>
    </row>
    <row r="389" spans="19:22" x14ac:dyDescent="0.45">
      <c r="T389" t="s">
        <v>7</v>
      </c>
      <c r="U389" s="7">
        <f>U388*8.2786</f>
        <v>3.3321634298256714E-2</v>
      </c>
      <c r="V389" s="7">
        <f>V388*8.2786</f>
        <v>3.4296576737167427E-2</v>
      </c>
    </row>
  </sheetData>
  <autoFilter ref="A8:L380" xr:uid="{235E3DFC-E6F9-47CC-9673-2FF2E789FD8E}"/>
  <mergeCells count="2">
    <mergeCell ref="K7:O7"/>
    <mergeCell ref="P7:S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7AC5-1123-42BE-AB3E-A4811F8F8930}">
  <dimension ref="A1:X112"/>
  <sheetViews>
    <sheetView tabSelected="1" topLeftCell="P1" zoomScale="80" zoomScaleNormal="80" workbookViewId="0">
      <selection activeCell="X1" sqref="X1"/>
    </sheetView>
  </sheetViews>
  <sheetFormatPr defaultRowHeight="14.25" x14ac:dyDescent="0.45"/>
  <cols>
    <col min="1" max="1" width="9.06640625" style="1"/>
    <col min="2" max="2" width="3.73046875" bestFit="1" customWidth="1"/>
    <col min="3" max="3" width="9.3984375" bestFit="1" customWidth="1"/>
    <col min="4" max="4" width="23.796875" bestFit="1" customWidth="1"/>
    <col min="5" max="5" width="48.53125" bestFit="1" customWidth="1"/>
    <col min="6" max="7" width="23.796875" customWidth="1"/>
    <col min="8" max="8" width="25.6640625" customWidth="1"/>
    <col min="9" max="9" width="16.6640625" bestFit="1" customWidth="1"/>
    <col min="10" max="10" width="17.73046875" bestFit="1" customWidth="1"/>
    <col min="11" max="11" width="30" customWidth="1"/>
    <col min="12" max="12" width="17.73046875" customWidth="1"/>
    <col min="13" max="13" width="23" bestFit="1" customWidth="1"/>
    <col min="15" max="15" width="17.796875" bestFit="1" customWidth="1"/>
    <col min="16" max="16" width="20.6640625" bestFit="1" customWidth="1"/>
    <col min="17" max="17" width="11.9296875" bestFit="1" customWidth="1"/>
    <col min="18" max="18" width="17.86328125" bestFit="1" customWidth="1"/>
    <col min="19" max="19" width="20.73046875" bestFit="1" customWidth="1"/>
    <col min="20" max="20" width="10.265625" bestFit="1" customWidth="1"/>
    <col min="21" max="21" width="17.53125" bestFit="1" customWidth="1"/>
    <col min="23" max="23" width="14.6640625" bestFit="1" customWidth="1"/>
    <col min="24" max="24" width="17.86328125" bestFit="1" customWidth="1"/>
  </cols>
  <sheetData>
    <row r="1" spans="1:24" x14ac:dyDescent="0.45">
      <c r="F1" s="44"/>
      <c r="H1" s="3" t="s">
        <v>18</v>
      </c>
      <c r="I1" s="21">
        <f>MEDIAN(I9:I103)</f>
        <v>5.5950911167524445E-2</v>
      </c>
      <c r="J1" s="17">
        <f>1/I1</f>
        <v>17.872809917355365</v>
      </c>
      <c r="X1" s="28" t="s">
        <v>53</v>
      </c>
    </row>
    <row r="2" spans="1:24" x14ac:dyDescent="0.45">
      <c r="F2" s="44"/>
      <c r="H2" s="3" t="s">
        <v>38</v>
      </c>
      <c r="I2" s="22">
        <f>_xlfn.PERCENTILE.INC(I9:I103,0.05)</f>
        <v>5.0309023922208103E-2</v>
      </c>
    </row>
    <row r="3" spans="1:24" x14ac:dyDescent="0.45">
      <c r="H3" s="3" t="s">
        <v>39</v>
      </c>
      <c r="I3" s="22">
        <f>_xlfn.PERCENTILE.INC(I9:I103,0.95)</f>
        <v>6.330633049302424E-2</v>
      </c>
      <c r="W3" t="s">
        <v>9</v>
      </c>
      <c r="X3" s="8">
        <f>S112</f>
        <v>7.4034286547094208E-2</v>
      </c>
    </row>
    <row r="4" spans="1:24" x14ac:dyDescent="0.45">
      <c r="W4" t="s">
        <v>10</v>
      </c>
      <c r="X4" s="8">
        <f>S107</f>
        <v>7.8611824455592394E-2</v>
      </c>
    </row>
    <row r="5" spans="1:24" x14ac:dyDescent="0.45">
      <c r="W5" t="s">
        <v>11</v>
      </c>
      <c r="X5" s="8">
        <f>_xlfn.STDEV.P(O9:O103)*SQRT(252)</f>
        <v>0.53253298376074409</v>
      </c>
    </row>
    <row r="6" spans="1:24" x14ac:dyDescent="0.45">
      <c r="Q6" s="8">
        <f>AVERAGE(Q9:Q103)*12</f>
        <v>6.3008783089452722E-2</v>
      </c>
      <c r="R6" s="8">
        <f>AVERAGE(R9:R103)*12</f>
        <v>4.998019186601671E-2</v>
      </c>
      <c r="S6" s="43"/>
      <c r="T6" s="43"/>
      <c r="U6" s="43">
        <f>MIN(U9:U103)</f>
        <v>-0.2232442237786012</v>
      </c>
      <c r="W6" t="s">
        <v>12</v>
      </c>
      <c r="X6" s="5">
        <f>_xlfn.VAR.P(O9:O103)*252</f>
        <v>0.28359137879312085</v>
      </c>
    </row>
    <row r="7" spans="1:24" x14ac:dyDescent="0.45">
      <c r="M7" s="47" t="s">
        <v>49</v>
      </c>
      <c r="N7" s="47"/>
      <c r="O7" s="47"/>
      <c r="P7" s="47"/>
      <c r="Q7" s="48" t="s">
        <v>67</v>
      </c>
      <c r="R7" s="48"/>
      <c r="U7" s="45"/>
      <c r="X7" s="5"/>
    </row>
    <row r="8" spans="1:24" x14ac:dyDescent="0.45">
      <c r="A8" s="23"/>
      <c r="B8" s="3" t="s">
        <v>35</v>
      </c>
      <c r="C8" s="3" t="s">
        <v>0</v>
      </c>
      <c r="D8" s="19" t="s">
        <v>36</v>
      </c>
      <c r="E8" s="3" t="s">
        <v>47</v>
      </c>
      <c r="F8" s="3" t="s">
        <v>64</v>
      </c>
      <c r="G8" s="3" t="s">
        <v>65</v>
      </c>
      <c r="H8" s="3" t="s">
        <v>37</v>
      </c>
      <c r="I8" s="3" t="s">
        <v>63</v>
      </c>
      <c r="J8" s="3" t="s">
        <v>40</v>
      </c>
      <c r="K8" s="3" t="s">
        <v>45</v>
      </c>
      <c r="L8" s="3" t="s">
        <v>46</v>
      </c>
      <c r="M8" s="3" t="s">
        <v>50</v>
      </c>
      <c r="N8" s="3" t="s">
        <v>43</v>
      </c>
      <c r="O8" s="28" t="s">
        <v>53</v>
      </c>
      <c r="P8" s="3" t="s">
        <v>51</v>
      </c>
      <c r="Q8" s="3" t="s">
        <v>68</v>
      </c>
      <c r="R8" s="3" t="s">
        <v>53</v>
      </c>
      <c r="S8" s="28" t="s">
        <v>56</v>
      </c>
      <c r="U8" s="3" t="s">
        <v>62</v>
      </c>
      <c r="W8" t="s">
        <v>13</v>
      </c>
      <c r="X8" s="8">
        <f>X3</f>
        <v>7.4034286547094208E-2</v>
      </c>
    </row>
    <row r="9" spans="1:24" x14ac:dyDescent="0.45">
      <c r="B9">
        <v>1</v>
      </c>
      <c r="C9" s="1">
        <v>33634</v>
      </c>
      <c r="D9" s="2">
        <v>1227.8</v>
      </c>
      <c r="E9" s="4">
        <f t="shared" ref="E9:E72" si="0">D10/D9-1</f>
        <v>1.6289297931260105E-3</v>
      </c>
      <c r="F9" s="42">
        <v>16.52</v>
      </c>
      <c r="G9" s="20">
        <f>1/F9</f>
        <v>6.0532687651331719E-2</v>
      </c>
      <c r="H9" s="20">
        <v>15.504958677686</v>
      </c>
      <c r="I9" s="17">
        <f>1/H9</f>
        <v>6.4495495975694053E-2</v>
      </c>
      <c r="J9" s="8">
        <f>1+(G9-$I$1)/($I$3-$I$2)</f>
        <v>1.3525173818778033</v>
      </c>
      <c r="K9">
        <v>10.23</v>
      </c>
      <c r="L9" s="4">
        <v>8.5249999999999996E-3</v>
      </c>
      <c r="M9" s="5">
        <f t="shared" ref="M9:M40" si="1">IF(J9&lt;50%,50%,MIN(J9,150%))</f>
        <v>1.3525173818778033</v>
      </c>
      <c r="N9" s="5">
        <f>1-M9</f>
        <v>-0.35251738187780335</v>
      </c>
      <c r="O9" s="15">
        <f t="shared" ref="O9:O40" si="2">M9*E9+N9*L9</f>
        <v>-8.0205482144672961E-4</v>
      </c>
      <c r="P9" s="19">
        <v>100000</v>
      </c>
      <c r="Q9" s="8">
        <f t="shared" ref="Q9:Q40" si="3">E9-L9</f>
        <v>-6.8960702068739891E-3</v>
      </c>
      <c r="R9" s="8">
        <f t="shared" ref="R9:R40" si="4">O9-L9</f>
        <v>-9.3270548214467296E-3</v>
      </c>
      <c r="S9" s="8">
        <f t="shared" ref="S9:S40" si="5">O9+1</f>
        <v>0.99919794517855332</v>
      </c>
      <c r="T9" s="32"/>
      <c r="U9" s="32">
        <f>MIN(P9,$P9:P$103)/P9-1</f>
        <v>-0.15379945089353786</v>
      </c>
      <c r="V9" s="15"/>
      <c r="W9" s="10" t="s">
        <v>15</v>
      </c>
      <c r="X9" s="11">
        <v>3.0800000000000001E-2</v>
      </c>
    </row>
    <row r="10" spans="1:24" x14ac:dyDescent="0.45">
      <c r="B10">
        <f t="shared" ref="B10:B73" si="6">B9+1</f>
        <v>2</v>
      </c>
      <c r="C10" s="1">
        <v>33662</v>
      </c>
      <c r="D10" s="2">
        <v>1229.8</v>
      </c>
      <c r="E10" s="4">
        <f t="shared" si="0"/>
        <v>-4.7243454220198378E-2</v>
      </c>
      <c r="F10" s="42">
        <v>16.600000000000001</v>
      </c>
      <c r="G10" s="20">
        <f t="shared" ref="G10:G73" si="7">1/F10</f>
        <v>6.0240963855421679E-2</v>
      </c>
      <c r="H10" s="20">
        <v>15.565454545454546</v>
      </c>
      <c r="I10" s="17">
        <f>1/H10</f>
        <v>6.4244831211307085E-2</v>
      </c>
      <c r="J10" s="8">
        <f t="shared" ref="J10:J73" si="8">1+(G10-$I$1)/($I$3-$I$2)</f>
        <v>1.3300724395876007</v>
      </c>
      <c r="K10">
        <v>10.220000000000001</v>
      </c>
      <c r="L10" s="4">
        <v>8.5166666666666672E-3</v>
      </c>
      <c r="M10" s="5">
        <f t="shared" si="1"/>
        <v>1.3300724395876007</v>
      </c>
      <c r="N10" s="5">
        <f t="shared" ref="N10:N73" si="9">1-M10</f>
        <v>-0.33007243958760069</v>
      </c>
      <c r="O10" s="8">
        <f t="shared" si="2"/>
        <v>-6.5648333353025445E-2</v>
      </c>
      <c r="P10" s="2">
        <f>P9*(1+O9)</f>
        <v>99919.794517855335</v>
      </c>
      <c r="Q10" s="8">
        <f t="shared" si="3"/>
        <v>-5.5760120886865043E-2</v>
      </c>
      <c r="R10" s="8">
        <f t="shared" si="4"/>
        <v>-7.4165000019692118E-2</v>
      </c>
      <c r="S10" s="8">
        <f t="shared" si="5"/>
        <v>0.93435166664697455</v>
      </c>
      <c r="T10" s="32"/>
      <c r="U10" s="32">
        <f>MIN(P10,$P10:P$103)/P10-1</f>
        <v>-0.15312020687227401</v>
      </c>
      <c r="W10" s="12" t="s">
        <v>14</v>
      </c>
      <c r="X10" s="13">
        <f>(X8-X9)/X5</f>
        <v>8.1186119668633455E-2</v>
      </c>
    </row>
    <row r="11" spans="1:24" x14ac:dyDescent="0.45">
      <c r="B11">
        <f t="shared" si="6"/>
        <v>3</v>
      </c>
      <c r="C11" s="1">
        <v>33694</v>
      </c>
      <c r="D11" s="2">
        <v>1171.7</v>
      </c>
      <c r="E11" s="4">
        <f t="shared" si="0"/>
        <v>9.4819493044294489E-2</v>
      </c>
      <c r="F11" s="42">
        <v>15.58</v>
      </c>
      <c r="G11" s="20">
        <f t="shared" si="7"/>
        <v>6.4184852374839535E-2</v>
      </c>
      <c r="H11" s="20">
        <v>15.621735537190084</v>
      </c>
      <c r="I11" s="17">
        <f t="shared" ref="I11:I74" si="10">1/H11</f>
        <v>6.4013374033847728E-2</v>
      </c>
      <c r="J11" s="8">
        <f t="shared" si="8"/>
        <v>1.6335113480975665</v>
      </c>
      <c r="K11">
        <v>10.130000000000001</v>
      </c>
      <c r="L11" s="4">
        <v>8.4416666666666668E-3</v>
      </c>
      <c r="M11" s="5">
        <f t="shared" si="1"/>
        <v>1.5</v>
      </c>
      <c r="N11" s="5">
        <f t="shared" si="9"/>
        <v>-0.5</v>
      </c>
      <c r="O11" s="8">
        <f t="shared" si="2"/>
        <v>0.13800840623310839</v>
      </c>
      <c r="P11" s="2">
        <f>P10*(1+O10)</f>
        <v>93360.226538781368</v>
      </c>
      <c r="Q11" s="8">
        <f t="shared" si="3"/>
        <v>8.6377826377627823E-2</v>
      </c>
      <c r="R11" s="8">
        <f t="shared" si="4"/>
        <v>0.12956673956644171</v>
      </c>
      <c r="S11" s="8">
        <f t="shared" si="5"/>
        <v>1.1380084062331084</v>
      </c>
      <c r="T11" s="32"/>
      <c r="U11" s="32">
        <f>MIN(P11,$P11:P$103)/P11-1</f>
        <v>-9.3617720866439158E-2</v>
      </c>
    </row>
    <row r="12" spans="1:24" x14ac:dyDescent="0.45">
      <c r="B12">
        <f t="shared" si="6"/>
        <v>4</v>
      </c>
      <c r="C12" s="1">
        <v>33724</v>
      </c>
      <c r="D12" s="2">
        <v>1282.8</v>
      </c>
      <c r="E12" s="4">
        <f t="shared" si="0"/>
        <v>2.2606797630184028E-2</v>
      </c>
      <c r="F12" s="42">
        <v>17.09</v>
      </c>
      <c r="G12" s="20">
        <f t="shared" si="7"/>
        <v>5.8513750731421885E-2</v>
      </c>
      <c r="H12" s="20">
        <v>15.689256198347104</v>
      </c>
      <c r="I12" s="17">
        <f t="shared" si="10"/>
        <v>6.373788453434473E-2</v>
      </c>
      <c r="J12" s="8">
        <f t="shared" si="8"/>
        <v>1.1971823585089532</v>
      </c>
      <c r="K12">
        <v>10.3</v>
      </c>
      <c r="L12" s="4">
        <v>8.5833333333333334E-3</v>
      </c>
      <c r="M12" s="5">
        <f t="shared" si="1"/>
        <v>1.1971823585089532</v>
      </c>
      <c r="N12" s="5">
        <f t="shared" si="9"/>
        <v>-0.19718235850895316</v>
      </c>
      <c r="O12" s="8">
        <f t="shared" si="2"/>
        <v>2.5371977394703146E-2</v>
      </c>
      <c r="P12" s="2">
        <f t="shared" ref="P12:P75" si="11">P11*(1+O11)</f>
        <v>106244.72260896054</v>
      </c>
      <c r="Q12" s="8">
        <f t="shared" si="3"/>
        <v>1.4023464296850694E-2</v>
      </c>
      <c r="R12" s="8">
        <f t="shared" si="4"/>
        <v>1.678864406136981E-2</v>
      </c>
      <c r="S12" s="8">
        <f t="shared" si="5"/>
        <v>1.0253719773947032</v>
      </c>
      <c r="T12" s="32"/>
      <c r="U12" s="32">
        <f>MIN(P12,$P12:P$103)/P12-1</f>
        <v>-0.20353639378310662</v>
      </c>
    </row>
    <row r="13" spans="1:24" x14ac:dyDescent="0.45">
      <c r="B13">
        <f t="shared" si="6"/>
        <v>5</v>
      </c>
      <c r="C13" s="1">
        <v>33753</v>
      </c>
      <c r="D13" s="2">
        <v>1311.8</v>
      </c>
      <c r="E13" s="4">
        <f t="shared" si="0"/>
        <v>-7.2572038420490981E-2</v>
      </c>
      <c r="F13" s="42">
        <v>17.36</v>
      </c>
      <c r="G13" s="20">
        <f t="shared" si="7"/>
        <v>5.7603686635944701E-2</v>
      </c>
      <c r="H13" s="20">
        <v>15.758181818181814</v>
      </c>
      <c r="I13" s="17">
        <f t="shared" si="10"/>
        <v>6.3459097727010513E-2</v>
      </c>
      <c r="J13" s="8">
        <f t="shared" si="8"/>
        <v>1.1271629209802099</v>
      </c>
      <c r="K13">
        <v>9.6199999999999992</v>
      </c>
      <c r="L13" s="4">
        <v>8.0166666666666667E-3</v>
      </c>
      <c r="M13" s="5">
        <f t="shared" si="1"/>
        <v>1.1271629209802099</v>
      </c>
      <c r="N13" s="5">
        <f t="shared" si="9"/>
        <v>-0.12716292098020987</v>
      </c>
      <c r="O13" s="8">
        <f t="shared" si="2"/>
        <v>-8.2819933557386649E-2</v>
      </c>
      <c r="P13" s="2">
        <f t="shared" si="11"/>
        <v>108940.3613093016</v>
      </c>
      <c r="Q13" s="8">
        <f t="shared" si="3"/>
        <v>-8.0588705087157653E-2</v>
      </c>
      <c r="R13" s="8">
        <f t="shared" si="4"/>
        <v>-9.0836600224053321E-2</v>
      </c>
      <c r="S13" s="8">
        <f t="shared" si="5"/>
        <v>0.9171800664426133</v>
      </c>
      <c r="T13" s="32"/>
      <c r="U13" s="32">
        <f>MIN(P13,$P13:P$103)/P13-1</f>
        <v>-0.2232442237786012</v>
      </c>
    </row>
    <row r="14" spans="1:24" x14ac:dyDescent="0.45">
      <c r="B14">
        <f t="shared" si="6"/>
        <v>6</v>
      </c>
      <c r="C14" s="1">
        <v>33785</v>
      </c>
      <c r="D14" s="2">
        <v>1216.5999999999999</v>
      </c>
      <c r="E14" s="4">
        <f t="shared" si="0"/>
        <v>-6.0414269275028798E-2</v>
      </c>
      <c r="F14" s="42">
        <v>15.84</v>
      </c>
      <c r="G14" s="20">
        <f t="shared" si="7"/>
        <v>6.3131313131313135E-2</v>
      </c>
      <c r="H14" s="20">
        <v>15.81256198347107</v>
      </c>
      <c r="I14" s="17">
        <f t="shared" si="10"/>
        <v>6.3240858821315846E-2</v>
      </c>
      <c r="J14" s="8">
        <f t="shared" si="8"/>
        <v>1.5524530736169142</v>
      </c>
      <c r="K14">
        <v>9.7200000000000006</v>
      </c>
      <c r="L14" s="4">
        <v>8.1000000000000013E-3</v>
      </c>
      <c r="M14" s="5">
        <f t="shared" si="1"/>
        <v>1.5</v>
      </c>
      <c r="N14" s="5">
        <f t="shared" si="9"/>
        <v>-0.5</v>
      </c>
      <c r="O14" s="8">
        <f t="shared" si="2"/>
        <v>-9.4671403912543195E-2</v>
      </c>
      <c r="P14" s="2">
        <f t="shared" si="11"/>
        <v>99917.927823947539</v>
      </c>
      <c r="Q14" s="8">
        <f t="shared" si="3"/>
        <v>-6.8514269275028794E-2</v>
      </c>
      <c r="R14" s="8">
        <f t="shared" si="4"/>
        <v>-0.10277140391254319</v>
      </c>
      <c r="S14" s="8">
        <f t="shared" si="5"/>
        <v>0.90532859608745686</v>
      </c>
      <c r="T14" s="32"/>
      <c r="U14" s="32">
        <f>MIN(P14,$P14:P$103)/P14-1</f>
        <v>-0.15310438523360625</v>
      </c>
    </row>
    <row r="15" spans="1:24" x14ac:dyDescent="0.45">
      <c r="B15">
        <f t="shared" si="6"/>
        <v>7</v>
      </c>
      <c r="C15" s="1">
        <v>33816</v>
      </c>
      <c r="D15" s="2">
        <v>1143.0999999999999</v>
      </c>
      <c r="E15" s="4">
        <f t="shared" si="0"/>
        <v>-4.0328930102353167E-2</v>
      </c>
      <c r="F15" s="42">
        <v>14.97</v>
      </c>
      <c r="G15" s="20">
        <f t="shared" si="7"/>
        <v>6.6800267201068797E-2</v>
      </c>
      <c r="H15" s="20">
        <v>15.862892561983466</v>
      </c>
      <c r="I15" s="17">
        <f t="shared" si="10"/>
        <v>6.3040205063014179E-2</v>
      </c>
      <c r="J15" s="8">
        <f t="shared" si="8"/>
        <v>1.8347387956444186</v>
      </c>
      <c r="K15">
        <v>9.7200000000000006</v>
      </c>
      <c r="L15" s="4">
        <v>8.1000000000000013E-3</v>
      </c>
      <c r="M15" s="5">
        <f t="shared" si="1"/>
        <v>1.5</v>
      </c>
      <c r="N15" s="5">
        <f t="shared" si="9"/>
        <v>-0.5</v>
      </c>
      <c r="O15" s="8">
        <f t="shared" si="2"/>
        <v>-6.4543395153529748E-2</v>
      </c>
      <c r="P15" s="2">
        <f t="shared" si="11"/>
        <v>90458.557320822263</v>
      </c>
      <c r="Q15" s="8">
        <f t="shared" si="3"/>
        <v>-4.842893010235317E-2</v>
      </c>
      <c r="R15" s="8">
        <f t="shared" si="4"/>
        <v>-7.2643395153529744E-2</v>
      </c>
      <c r="S15" s="8">
        <f t="shared" si="5"/>
        <v>0.93545660484647031</v>
      </c>
      <c r="T15" s="32"/>
      <c r="U15" s="32">
        <f>MIN(P15,$P15:P$103)/P15-1</f>
        <v>-6.4543395153529692E-2</v>
      </c>
    </row>
    <row r="16" spans="1:24" x14ac:dyDescent="0.45">
      <c r="B16">
        <f t="shared" si="6"/>
        <v>8</v>
      </c>
      <c r="C16" s="1">
        <v>33844</v>
      </c>
      <c r="D16" s="2">
        <v>1097</v>
      </c>
      <c r="E16" s="4">
        <f t="shared" si="0"/>
        <v>9.9544211485870671E-2</v>
      </c>
      <c r="F16" s="42">
        <v>14.95</v>
      </c>
      <c r="G16" s="20">
        <f t="shared" si="7"/>
        <v>6.6889632107023408E-2</v>
      </c>
      <c r="H16" s="20">
        <v>15.911983471074375</v>
      </c>
      <c r="I16" s="17">
        <f t="shared" si="10"/>
        <v>6.2845716363258641E-2</v>
      </c>
      <c r="J16" s="8">
        <f t="shared" si="8"/>
        <v>1.8416144437233268</v>
      </c>
      <c r="K16">
        <v>9.75</v>
      </c>
      <c r="L16" s="4">
        <v>8.1250000000000003E-3</v>
      </c>
      <c r="M16" s="5">
        <f t="shared" si="1"/>
        <v>1.5</v>
      </c>
      <c r="N16" s="5">
        <f t="shared" si="9"/>
        <v>-0.5</v>
      </c>
      <c r="O16" s="8">
        <f t="shared" si="2"/>
        <v>0.14525381722880601</v>
      </c>
      <c r="P16" s="2">
        <f t="shared" si="11"/>
        <v>84620.054910646213</v>
      </c>
      <c r="Q16" s="8">
        <f t="shared" si="3"/>
        <v>9.1419211485870677E-2</v>
      </c>
      <c r="R16" s="8">
        <f t="shared" si="4"/>
        <v>0.13712881722880602</v>
      </c>
      <c r="S16" s="8">
        <f t="shared" si="5"/>
        <v>1.145253817228806</v>
      </c>
      <c r="T16" s="32"/>
      <c r="U16" s="32">
        <f>MIN(P16,$P16:P$103)/P16-1</f>
        <v>0</v>
      </c>
    </row>
    <row r="17" spans="2:21" x14ac:dyDescent="0.45">
      <c r="B17">
        <f t="shared" si="6"/>
        <v>9</v>
      </c>
      <c r="C17" s="1">
        <v>33877</v>
      </c>
      <c r="D17" s="2">
        <v>1206.2</v>
      </c>
      <c r="E17" s="4">
        <f t="shared" si="0"/>
        <v>4.1867020394627863E-2</v>
      </c>
      <c r="F17" s="42">
        <v>15.8</v>
      </c>
      <c r="G17" s="20">
        <f t="shared" si="7"/>
        <v>6.3291139240506319E-2</v>
      </c>
      <c r="H17" s="20">
        <v>15.965867768595034</v>
      </c>
      <c r="I17" s="17">
        <f t="shared" si="10"/>
        <v>6.2633614063058105E-2</v>
      </c>
      <c r="J17" s="8">
        <f t="shared" si="8"/>
        <v>1.5647499374573082</v>
      </c>
      <c r="K17">
        <v>8.56</v>
      </c>
      <c r="L17" s="4">
        <v>7.1333333333333335E-3</v>
      </c>
      <c r="M17" s="5">
        <f t="shared" si="1"/>
        <v>1.5</v>
      </c>
      <c r="N17" s="5">
        <f t="shared" si="9"/>
        <v>-0.5</v>
      </c>
      <c r="O17" s="8">
        <f t="shared" si="2"/>
        <v>5.9233863925275125E-2</v>
      </c>
      <c r="P17" s="2">
        <f t="shared" si="11"/>
        <v>96911.440900528745</v>
      </c>
      <c r="Q17" s="8">
        <f t="shared" si="3"/>
        <v>3.4733687061294531E-2</v>
      </c>
      <c r="R17" s="8">
        <f t="shared" si="4"/>
        <v>5.2100530591941793E-2</v>
      </c>
      <c r="S17" s="8">
        <f t="shared" si="5"/>
        <v>1.0592338639252752</v>
      </c>
      <c r="T17" s="32"/>
      <c r="U17" s="32">
        <f>MIN(P17,$P17:P$103)/P17-1</f>
        <v>0</v>
      </c>
    </row>
    <row r="18" spans="2:21" x14ac:dyDescent="0.45">
      <c r="B18">
        <f t="shared" si="6"/>
        <v>10</v>
      </c>
      <c r="C18" s="1">
        <v>33907</v>
      </c>
      <c r="D18" s="2">
        <v>1256.7</v>
      </c>
      <c r="E18" s="4">
        <f t="shared" si="0"/>
        <v>4.4799872682422137E-2</v>
      </c>
      <c r="F18" s="42">
        <v>16.5</v>
      </c>
      <c r="G18" s="20">
        <f t="shared" si="7"/>
        <v>6.0606060606060608E-2</v>
      </c>
      <c r="H18" s="20">
        <v>16.021157024793382</v>
      </c>
      <c r="I18" s="17">
        <f t="shared" si="10"/>
        <v>6.2417464509739215E-2</v>
      </c>
      <c r="J18" s="8">
        <f t="shared" si="8"/>
        <v>1.3581626249386725</v>
      </c>
      <c r="K18">
        <v>7.65</v>
      </c>
      <c r="L18" s="4">
        <v>6.3750000000000005E-3</v>
      </c>
      <c r="M18" s="5">
        <f t="shared" si="1"/>
        <v>1.3581626249386725</v>
      </c>
      <c r="N18" s="5">
        <f t="shared" si="9"/>
        <v>-0.35816262493867246</v>
      </c>
      <c r="O18" s="8">
        <f t="shared" si="2"/>
        <v>5.8562225945292742E-2</v>
      </c>
      <c r="P18" s="2">
        <f t="shared" si="11"/>
        <v>102651.88000363301</v>
      </c>
      <c r="Q18" s="8">
        <f t="shared" si="3"/>
        <v>3.8424872682422138E-2</v>
      </c>
      <c r="R18" s="8">
        <f t="shared" si="4"/>
        <v>5.2187225945292744E-2</v>
      </c>
      <c r="S18" s="8">
        <f t="shared" si="5"/>
        <v>1.0585622259452927</v>
      </c>
      <c r="T18" s="32"/>
      <c r="U18" s="32">
        <f>MIN(P18,$P18:P$103)/P18-1</f>
        <v>0</v>
      </c>
    </row>
    <row r="19" spans="2:21" x14ac:dyDescent="0.45">
      <c r="B19">
        <f t="shared" si="6"/>
        <v>11</v>
      </c>
      <c r="C19" s="1">
        <v>33938</v>
      </c>
      <c r="D19" s="2">
        <v>1313</v>
      </c>
      <c r="E19" s="4">
        <f t="shared" si="0"/>
        <v>3.8690022848438588E-2</v>
      </c>
      <c r="F19" s="42">
        <v>17.28</v>
      </c>
      <c r="G19" s="20">
        <f t="shared" si="7"/>
        <v>5.7870370370370364E-2</v>
      </c>
      <c r="H19" s="20">
        <v>16.080330578512392</v>
      </c>
      <c r="I19" s="17">
        <f t="shared" si="10"/>
        <v>6.2187776247353187E-2</v>
      </c>
      <c r="J19" s="8">
        <f t="shared" si="8"/>
        <v>1.1476813055372435</v>
      </c>
      <c r="K19">
        <v>6.8</v>
      </c>
      <c r="L19" s="4">
        <v>5.6666666666666662E-3</v>
      </c>
      <c r="M19" s="5">
        <f t="shared" si="1"/>
        <v>1.1476813055372435</v>
      </c>
      <c r="N19" s="5">
        <f t="shared" si="9"/>
        <v>-0.14768130553724346</v>
      </c>
      <c r="O19" s="8">
        <f t="shared" si="2"/>
        <v>4.3566955202584065E-2</v>
      </c>
      <c r="P19" s="2">
        <f t="shared" si="11"/>
        <v>108663.40259411484</v>
      </c>
      <c r="Q19" s="8">
        <f t="shared" si="3"/>
        <v>3.3023356181771921E-2</v>
      </c>
      <c r="R19" s="8">
        <f t="shared" si="4"/>
        <v>3.7900288535917398E-2</v>
      </c>
      <c r="S19" s="8">
        <f t="shared" si="5"/>
        <v>1.0435669552025841</v>
      </c>
      <c r="T19" s="32"/>
      <c r="U19" s="32">
        <f>MIN(P19,$P19:P$103)/P19-1</f>
        <v>0</v>
      </c>
    </row>
    <row r="20" spans="2:21" x14ac:dyDescent="0.45">
      <c r="B20">
        <f t="shared" si="6"/>
        <v>12</v>
      </c>
      <c r="C20" s="1">
        <v>33969</v>
      </c>
      <c r="D20" s="2">
        <v>1363.8</v>
      </c>
      <c r="E20" s="4">
        <f t="shared" si="0"/>
        <v>3.6662267194609299E-4</v>
      </c>
      <c r="F20" s="42">
        <v>17.28</v>
      </c>
      <c r="G20" s="20">
        <f t="shared" si="7"/>
        <v>5.7870370370370364E-2</v>
      </c>
      <c r="H20" s="20">
        <v>16.139504132231398</v>
      </c>
      <c r="I20" s="17">
        <f t="shared" si="10"/>
        <v>6.1959772233829036E-2</v>
      </c>
      <c r="J20" s="8">
        <f t="shared" si="8"/>
        <v>1.1476813055372435</v>
      </c>
      <c r="K20">
        <v>6.59</v>
      </c>
      <c r="L20" s="4">
        <v>5.4916666666666673E-3</v>
      </c>
      <c r="M20" s="5">
        <f t="shared" si="1"/>
        <v>1.1476813055372435</v>
      </c>
      <c r="N20" s="5">
        <f t="shared" si="9"/>
        <v>-0.14768130553724346</v>
      </c>
      <c r="O20" s="8">
        <f t="shared" si="2"/>
        <v>-3.9025051613005089E-4</v>
      </c>
      <c r="P20" s="2">
        <f t="shared" si="11"/>
        <v>113397.53618709301</v>
      </c>
      <c r="Q20" s="8">
        <f t="shared" si="3"/>
        <v>-5.1250439947205743E-3</v>
      </c>
      <c r="R20" s="8">
        <f t="shared" si="4"/>
        <v>-5.8819171827967183E-3</v>
      </c>
      <c r="S20" s="8">
        <f t="shared" si="5"/>
        <v>0.99960974948386994</v>
      </c>
      <c r="T20" s="32"/>
      <c r="U20" s="32">
        <f>MIN(P20,$P20:P$103)/P20-1</f>
        <v>-3.9025051613006401E-4</v>
      </c>
    </row>
    <row r="21" spans="2:21" x14ac:dyDescent="0.45">
      <c r="B21">
        <f t="shared" si="6"/>
        <v>13</v>
      </c>
      <c r="C21" s="1">
        <v>33998</v>
      </c>
      <c r="D21" s="2">
        <v>1364.3</v>
      </c>
      <c r="E21" s="4">
        <f t="shared" si="0"/>
        <v>1.2607197830389216E-2</v>
      </c>
      <c r="F21" s="42">
        <v>17.72</v>
      </c>
      <c r="G21" s="20">
        <f t="shared" si="7"/>
        <v>5.6433408577878111E-2</v>
      </c>
      <c r="H21" s="20">
        <v>16.201157024793382</v>
      </c>
      <c r="I21" s="17">
        <f t="shared" si="10"/>
        <v>6.1723986655376137E-2</v>
      </c>
      <c r="J21" s="8">
        <f t="shared" si="8"/>
        <v>1.0371228767841065</v>
      </c>
      <c r="K21">
        <v>5.74</v>
      </c>
      <c r="L21" s="4">
        <v>4.783333333333333E-3</v>
      </c>
      <c r="M21" s="5">
        <f t="shared" si="1"/>
        <v>1.0371228767841065</v>
      </c>
      <c r="N21" s="5">
        <f t="shared" si="9"/>
        <v>-3.7122876784106529E-2</v>
      </c>
      <c r="O21" s="8">
        <f t="shared" si="2"/>
        <v>1.2897642188088969E-2</v>
      </c>
      <c r="P21" s="2">
        <f t="shared" si="11"/>
        <v>113353.28274006811</v>
      </c>
      <c r="Q21" s="8">
        <f t="shared" si="3"/>
        <v>7.8238644970558824E-3</v>
      </c>
      <c r="R21" s="8">
        <f t="shared" si="4"/>
        <v>8.114308854755635E-3</v>
      </c>
      <c r="S21" s="8">
        <f t="shared" si="5"/>
        <v>1.0128976421880889</v>
      </c>
      <c r="T21" s="32"/>
      <c r="U21" s="32">
        <f>MIN(P21,$P21:P$103)/P21-1</f>
        <v>0</v>
      </c>
    </row>
    <row r="22" spans="2:21" x14ac:dyDescent="0.45">
      <c r="B22">
        <f t="shared" si="6"/>
        <v>14</v>
      </c>
      <c r="C22" s="1">
        <v>34026</v>
      </c>
      <c r="D22" s="2">
        <v>1381.5</v>
      </c>
      <c r="E22" s="4">
        <f t="shared" si="0"/>
        <v>1.9254433586681108E-2</v>
      </c>
      <c r="F22" s="42">
        <v>18.34</v>
      </c>
      <c r="G22" s="20">
        <f t="shared" si="7"/>
        <v>5.4525627044711013E-2</v>
      </c>
      <c r="H22" s="20">
        <v>16.26413223140495</v>
      </c>
      <c r="I22" s="17">
        <f t="shared" si="10"/>
        <v>6.1484989532307598E-2</v>
      </c>
      <c r="J22" s="8">
        <f t="shared" si="8"/>
        <v>0.8903400396807033</v>
      </c>
      <c r="K22" s="24">
        <f t="shared" ref="K22:K33" si="12">$K$34</f>
        <v>5</v>
      </c>
      <c r="L22" s="25">
        <v>4.1666666666666666E-3</v>
      </c>
      <c r="M22" s="5">
        <f t="shared" si="1"/>
        <v>0.8903400396807033</v>
      </c>
      <c r="N22" s="5">
        <f t="shared" si="9"/>
        <v>0.1096599603192967</v>
      </c>
      <c r="O22" s="8">
        <f t="shared" si="2"/>
        <v>1.7599909664925525E-2</v>
      </c>
      <c r="P22" s="2">
        <f t="shared" si="11"/>
        <v>114815.27282169479</v>
      </c>
      <c r="Q22" s="8">
        <f t="shared" si="3"/>
        <v>1.5087766920014442E-2</v>
      </c>
      <c r="R22" s="8">
        <f t="shared" si="4"/>
        <v>1.3433242998258859E-2</v>
      </c>
      <c r="S22" s="8">
        <f t="shared" si="5"/>
        <v>1.0175999096649255</v>
      </c>
      <c r="T22" s="32"/>
      <c r="U22" s="32">
        <f>MIN(P22,$P22:P$103)/P22-1</f>
        <v>0</v>
      </c>
    </row>
    <row r="23" spans="2:21" x14ac:dyDescent="0.45">
      <c r="B23">
        <f t="shared" si="6"/>
        <v>15</v>
      </c>
      <c r="C23" s="1">
        <v>34059</v>
      </c>
      <c r="D23" s="2">
        <v>1408.1</v>
      </c>
      <c r="E23" s="4">
        <f t="shared" si="0"/>
        <v>-1.3635395213408064E-2</v>
      </c>
      <c r="F23" s="42">
        <v>18.309999999999999</v>
      </c>
      <c r="G23" s="20">
        <f t="shared" si="7"/>
        <v>5.4614964500273082E-2</v>
      </c>
      <c r="H23" s="20">
        <v>16.326528925619826</v>
      </c>
      <c r="I23" s="17">
        <f t="shared" si="10"/>
        <v>6.1250006327480025E-2</v>
      </c>
      <c r="J23" s="8">
        <f t="shared" si="8"/>
        <v>0.89721357575337435</v>
      </c>
      <c r="K23" s="24">
        <f t="shared" si="12"/>
        <v>5</v>
      </c>
      <c r="L23" s="25">
        <v>4.1666666666666666E-3</v>
      </c>
      <c r="M23" s="5">
        <f t="shared" si="1"/>
        <v>0.89721357575337435</v>
      </c>
      <c r="N23" s="5">
        <f t="shared" si="9"/>
        <v>0.10278642424662565</v>
      </c>
      <c r="O23" s="8">
        <f t="shared" si="2"/>
        <v>-1.1805584928538022E-2</v>
      </c>
      <c r="P23" s="2">
        <f t="shared" si="11"/>
        <v>116836.0112515104</v>
      </c>
      <c r="Q23" s="8">
        <f t="shared" si="3"/>
        <v>-1.7802061880074729E-2</v>
      </c>
      <c r="R23" s="8">
        <f t="shared" si="4"/>
        <v>-1.5972251595204687E-2</v>
      </c>
      <c r="S23" s="8">
        <f t="shared" si="5"/>
        <v>0.988194415071462</v>
      </c>
      <c r="T23" s="32"/>
      <c r="U23" s="32">
        <f>MIN(P23,$P23:P$103)/P23-1</f>
        <v>-1.1805584928538004E-2</v>
      </c>
    </row>
    <row r="24" spans="2:21" x14ac:dyDescent="0.45">
      <c r="B24">
        <f t="shared" si="6"/>
        <v>16</v>
      </c>
      <c r="C24" s="1">
        <v>34089</v>
      </c>
      <c r="D24" s="2">
        <v>1388.9</v>
      </c>
      <c r="E24" s="4">
        <f t="shared" si="0"/>
        <v>1.043991648066811E-2</v>
      </c>
      <c r="F24" s="42">
        <v>18.309999999999999</v>
      </c>
      <c r="G24" s="20">
        <f t="shared" si="7"/>
        <v>5.4614964500273082E-2</v>
      </c>
      <c r="H24" s="20">
        <v>16.387685950413214</v>
      </c>
      <c r="I24" s="17">
        <f t="shared" si="10"/>
        <v>6.1021428103141373E-2</v>
      </c>
      <c r="J24" s="8">
        <f t="shared" si="8"/>
        <v>0.89721357575337435</v>
      </c>
      <c r="K24" s="24">
        <f t="shared" si="12"/>
        <v>5</v>
      </c>
      <c r="L24" s="25">
        <v>4.1666666666666666E-3</v>
      </c>
      <c r="M24" s="5">
        <f t="shared" si="1"/>
        <v>0.89721357575337435</v>
      </c>
      <c r="N24" s="5">
        <f t="shared" si="9"/>
        <v>0.10278642424662565</v>
      </c>
      <c r="O24" s="8">
        <f t="shared" si="2"/>
        <v>9.7951115638810916E-3</v>
      </c>
      <c r="P24" s="2">
        <f t="shared" si="11"/>
        <v>115456.69379796907</v>
      </c>
      <c r="Q24" s="8">
        <f t="shared" si="3"/>
        <v>6.2732498140014433E-3</v>
      </c>
      <c r="R24" s="8">
        <f t="shared" si="4"/>
        <v>5.628444897214425E-3</v>
      </c>
      <c r="S24" s="8">
        <f t="shared" si="5"/>
        <v>1.009795111563881</v>
      </c>
      <c r="T24" s="32"/>
      <c r="U24" s="32">
        <f>MIN(P24,$P24:P$103)/P24-1</f>
        <v>0</v>
      </c>
    </row>
    <row r="25" spans="2:21" x14ac:dyDescent="0.45">
      <c r="B25">
        <f t="shared" si="6"/>
        <v>17</v>
      </c>
      <c r="C25" s="1">
        <v>34120</v>
      </c>
      <c r="D25" s="2">
        <v>1403.4</v>
      </c>
      <c r="E25" s="4">
        <f t="shared" si="0"/>
        <v>2.0592845945560656E-2</v>
      </c>
      <c r="F25" s="42">
        <v>18.239999999999998</v>
      </c>
      <c r="G25" s="20">
        <f t="shared" si="7"/>
        <v>5.4824561403508776E-2</v>
      </c>
      <c r="H25" s="20">
        <v>16.440495867768586</v>
      </c>
      <c r="I25" s="17">
        <f t="shared" si="10"/>
        <v>6.082541597546879E-2</v>
      </c>
      <c r="J25" s="8">
        <f t="shared" si="8"/>
        <v>0.91333975559638259</v>
      </c>
      <c r="K25" s="24">
        <f t="shared" si="12"/>
        <v>5</v>
      </c>
      <c r="L25" s="25">
        <v>4.1666666666666666E-3</v>
      </c>
      <c r="M25" s="5">
        <f t="shared" si="1"/>
        <v>0.91333975559638259</v>
      </c>
      <c r="N25" s="5">
        <f t="shared" si="9"/>
        <v>8.6660244403617415E-2</v>
      </c>
      <c r="O25" s="8">
        <f t="shared" si="2"/>
        <v>1.9169349234634068E-2</v>
      </c>
      <c r="P25" s="2">
        <f t="shared" si="11"/>
        <v>116587.60499451702</v>
      </c>
      <c r="Q25" s="8">
        <f t="shared" si="3"/>
        <v>1.642617927889399E-2</v>
      </c>
      <c r="R25" s="8">
        <f t="shared" si="4"/>
        <v>1.5002682567967402E-2</v>
      </c>
      <c r="S25" s="8">
        <f t="shared" si="5"/>
        <v>1.0191693492346341</v>
      </c>
      <c r="T25" s="32"/>
      <c r="U25" s="32">
        <f>MIN(P25,$P25:P$103)/P25-1</f>
        <v>0</v>
      </c>
    </row>
    <row r="26" spans="2:21" x14ac:dyDescent="0.45">
      <c r="B26">
        <f t="shared" si="6"/>
        <v>18</v>
      </c>
      <c r="C26" s="1">
        <v>34150</v>
      </c>
      <c r="D26" s="2">
        <v>1432.3</v>
      </c>
      <c r="E26" s="4">
        <f t="shared" si="0"/>
        <v>1.1519932974935365E-2</v>
      </c>
      <c r="F26" s="42">
        <v>18.41</v>
      </c>
      <c r="G26" s="20">
        <f t="shared" si="7"/>
        <v>5.4318305268875614E-2</v>
      </c>
      <c r="H26" s="20">
        <v>16.494793388429745</v>
      </c>
      <c r="I26" s="17">
        <f t="shared" si="10"/>
        <v>6.0625191019455203E-2</v>
      </c>
      <c r="J26" s="8">
        <f t="shared" si="8"/>
        <v>0.87438890590496277</v>
      </c>
      <c r="K26" s="24">
        <f t="shared" si="12"/>
        <v>5</v>
      </c>
      <c r="L26" s="25">
        <v>4.1666666666666666E-3</v>
      </c>
      <c r="M26" s="5">
        <f t="shared" si="1"/>
        <v>0.87438890590496277</v>
      </c>
      <c r="N26" s="5">
        <f t="shared" si="9"/>
        <v>0.12561109409503723</v>
      </c>
      <c r="O26" s="8">
        <f t="shared" si="2"/>
        <v>1.0596281148781559E-2</v>
      </c>
      <c r="P26" s="2">
        <f t="shared" si="11"/>
        <v>118822.51351108649</v>
      </c>
      <c r="Q26" s="8">
        <f t="shared" si="3"/>
        <v>7.3532663082686986E-3</v>
      </c>
      <c r="R26" s="8">
        <f t="shared" si="4"/>
        <v>6.4296144821148924E-3</v>
      </c>
      <c r="S26" s="8">
        <f t="shared" si="5"/>
        <v>1.0105962811487816</v>
      </c>
      <c r="T26" s="32"/>
      <c r="U26" s="32">
        <f>MIN(P26,$P26:P$103)/P26-1</f>
        <v>0</v>
      </c>
    </row>
    <row r="27" spans="2:21" x14ac:dyDescent="0.45">
      <c r="B27">
        <f t="shared" si="6"/>
        <v>19</v>
      </c>
      <c r="C27" s="1">
        <v>34180</v>
      </c>
      <c r="D27" s="2">
        <v>1448.8</v>
      </c>
      <c r="E27" s="4">
        <f t="shared" si="0"/>
        <v>6.1016013252346735E-2</v>
      </c>
      <c r="F27" s="42">
        <v>18.559999999999999</v>
      </c>
      <c r="G27" s="20">
        <f t="shared" si="7"/>
        <v>5.387931034482759E-2</v>
      </c>
      <c r="H27" s="20">
        <v>16.545289256198338</v>
      </c>
      <c r="I27" s="17">
        <f t="shared" si="10"/>
        <v>6.0440164237405003E-2</v>
      </c>
      <c r="J27" s="8">
        <f t="shared" si="8"/>
        <v>0.84061306768370136</v>
      </c>
      <c r="K27" s="24">
        <f t="shared" si="12"/>
        <v>5</v>
      </c>
      <c r="L27" s="25">
        <v>4.1666666666666666E-3</v>
      </c>
      <c r="M27" s="5">
        <f t="shared" si="1"/>
        <v>0.84061306768370136</v>
      </c>
      <c r="N27" s="5">
        <f t="shared" si="9"/>
        <v>0.15938693231629864</v>
      </c>
      <c r="O27" s="8">
        <f t="shared" si="2"/>
        <v>5.1954970295869145E-2</v>
      </c>
      <c r="P27" s="2">
        <f t="shared" si="11"/>
        <v>120081.59027105487</v>
      </c>
      <c r="Q27" s="8">
        <f t="shared" si="3"/>
        <v>5.6849346585680069E-2</v>
      </c>
      <c r="R27" s="8">
        <f t="shared" si="4"/>
        <v>4.7788303629202479E-2</v>
      </c>
      <c r="S27" s="8">
        <f t="shared" si="5"/>
        <v>1.051954970295869</v>
      </c>
      <c r="T27" s="32"/>
      <c r="U27" s="32">
        <f>MIN(P27,$P27:P$103)/P27-1</f>
        <v>0</v>
      </c>
    </row>
    <row r="28" spans="2:21" x14ac:dyDescent="0.45">
      <c r="B28">
        <f t="shared" si="6"/>
        <v>20</v>
      </c>
      <c r="C28" s="1">
        <v>34212</v>
      </c>
      <c r="D28" s="2">
        <v>1537.2</v>
      </c>
      <c r="E28" s="4">
        <f t="shared" si="0"/>
        <v>-1.9906323185011843E-2</v>
      </c>
      <c r="F28" s="42">
        <v>19.61</v>
      </c>
      <c r="G28" s="20">
        <f t="shared" si="7"/>
        <v>5.0994390617032127E-2</v>
      </c>
      <c r="H28" s="20">
        <v>16.609173553719</v>
      </c>
      <c r="I28" s="17">
        <f t="shared" si="10"/>
        <v>6.020769165700527E-2</v>
      </c>
      <c r="J28" s="8">
        <f t="shared" si="8"/>
        <v>0.61865017775132136</v>
      </c>
      <c r="K28" s="24">
        <f t="shared" si="12"/>
        <v>5</v>
      </c>
      <c r="L28" s="25">
        <v>4.1666666666666666E-3</v>
      </c>
      <c r="M28" s="5">
        <f t="shared" si="1"/>
        <v>0.61865017775132136</v>
      </c>
      <c r="N28" s="5">
        <f t="shared" si="9"/>
        <v>0.38134982224867864</v>
      </c>
      <c r="O28" s="8">
        <f t="shared" si="2"/>
        <v>-1.0726092784079998E-2</v>
      </c>
      <c r="P28" s="2">
        <f t="shared" si="11"/>
        <v>126320.42572666824</v>
      </c>
      <c r="Q28" s="8">
        <f t="shared" si="3"/>
        <v>-2.4072989851678508E-2</v>
      </c>
      <c r="R28" s="8">
        <f t="shared" si="4"/>
        <v>-1.4892759450746664E-2</v>
      </c>
      <c r="S28" s="8">
        <f t="shared" si="5"/>
        <v>0.98927390721592001</v>
      </c>
      <c r="T28" s="32"/>
      <c r="U28" s="32">
        <f>MIN(P28,$P28:P$103)/P28-1</f>
        <v>-1.0852039095530119E-2</v>
      </c>
    </row>
    <row r="29" spans="2:21" x14ac:dyDescent="0.45">
      <c r="B29">
        <f t="shared" si="6"/>
        <v>21</v>
      </c>
      <c r="C29" s="1">
        <v>34242</v>
      </c>
      <c r="D29" s="2">
        <v>1506.6</v>
      </c>
      <c r="E29" s="4">
        <f t="shared" si="0"/>
        <v>3.9028275587415395E-2</v>
      </c>
      <c r="F29" s="42">
        <v>19.14</v>
      </c>
      <c r="G29" s="20">
        <f t="shared" si="7"/>
        <v>5.2246603970741899E-2</v>
      </c>
      <c r="H29" s="20">
        <v>16.668512396694208</v>
      </c>
      <c r="I29" s="17">
        <f t="shared" si="10"/>
        <v>5.9993356107670745E-2</v>
      </c>
      <c r="J29" s="8">
        <f t="shared" si="8"/>
        <v>0.71499424310725157</v>
      </c>
      <c r="K29" s="24">
        <f t="shared" si="12"/>
        <v>5</v>
      </c>
      <c r="L29" s="25">
        <v>4.1666666666666666E-3</v>
      </c>
      <c r="M29" s="5">
        <f t="shared" si="1"/>
        <v>0.71499424310725157</v>
      </c>
      <c r="N29" s="5">
        <f t="shared" si="9"/>
        <v>0.28500575689274843</v>
      </c>
      <c r="O29" s="8">
        <f t="shared" si="2"/>
        <v>2.9092516350458415E-2</v>
      </c>
      <c r="P29" s="2">
        <f t="shared" si="11"/>
        <v>124965.5011197995</v>
      </c>
      <c r="Q29" s="8">
        <f t="shared" si="3"/>
        <v>3.486160892074873E-2</v>
      </c>
      <c r="R29" s="8">
        <f t="shared" si="4"/>
        <v>2.4925849683791749E-2</v>
      </c>
      <c r="S29" s="8">
        <f t="shared" si="5"/>
        <v>1.0290925163504585</v>
      </c>
      <c r="T29" s="32"/>
      <c r="U29" s="32">
        <f>MIN(P29,$P29:P$103)/P29-1</f>
        <v>-1.2731187038428349E-4</v>
      </c>
    </row>
    <row r="30" spans="2:21" x14ac:dyDescent="0.45">
      <c r="B30">
        <f t="shared" si="6"/>
        <v>22</v>
      </c>
      <c r="C30" s="1">
        <v>34271</v>
      </c>
      <c r="D30" s="2">
        <v>1565.4</v>
      </c>
      <c r="E30" s="4">
        <f t="shared" si="0"/>
        <v>-5.7493292449214417E-3</v>
      </c>
      <c r="F30" s="42">
        <v>19.989999999999998</v>
      </c>
      <c r="G30" s="20">
        <f t="shared" si="7"/>
        <v>5.002501250625313E-2</v>
      </c>
      <c r="H30" s="20">
        <v>16.735702479338833</v>
      </c>
      <c r="I30" s="17">
        <f t="shared" si="10"/>
        <v>5.9752496271641795E-2</v>
      </c>
      <c r="J30" s="8">
        <f t="shared" si="8"/>
        <v>0.54406717815080285</v>
      </c>
      <c r="K30" s="24">
        <f t="shared" si="12"/>
        <v>5</v>
      </c>
      <c r="L30" s="25">
        <v>4.1666666666666666E-3</v>
      </c>
      <c r="M30" s="5">
        <f t="shared" si="1"/>
        <v>0.54406717815080285</v>
      </c>
      <c r="N30" s="5">
        <f t="shared" si="9"/>
        <v>0.45593282184919715</v>
      </c>
      <c r="O30" s="8">
        <f t="shared" si="2"/>
        <v>-1.2283012475059736E-3</v>
      </c>
      <c r="P30" s="2">
        <f t="shared" si="11"/>
        <v>128601.06200437051</v>
      </c>
      <c r="Q30" s="8">
        <f t="shared" si="3"/>
        <v>-9.9159959115881074E-3</v>
      </c>
      <c r="R30" s="8">
        <f t="shared" si="4"/>
        <v>-5.39496791417264E-3</v>
      </c>
      <c r="S30" s="8">
        <f t="shared" si="5"/>
        <v>0.99877169875249405</v>
      </c>
      <c r="T30" s="32"/>
      <c r="U30" s="32">
        <f>MIN(P30,$P30:P$103)/P30-1</f>
        <v>-2.8393781663544782E-2</v>
      </c>
    </row>
    <row r="31" spans="2:21" x14ac:dyDescent="0.45">
      <c r="B31">
        <f t="shared" si="6"/>
        <v>23</v>
      </c>
      <c r="C31" s="1">
        <v>34303</v>
      </c>
      <c r="D31" s="2">
        <v>1556.4</v>
      </c>
      <c r="E31" s="4">
        <f t="shared" si="0"/>
        <v>8.0763299922898879E-2</v>
      </c>
      <c r="F31" s="42">
        <v>19.989999999999998</v>
      </c>
      <c r="G31" s="20">
        <f t="shared" si="7"/>
        <v>5.002501250625313E-2</v>
      </c>
      <c r="H31" s="20">
        <v>16.804793388429744</v>
      </c>
      <c r="I31" s="17">
        <f t="shared" si="10"/>
        <v>5.9506830990764176E-2</v>
      </c>
      <c r="J31" s="8">
        <f t="shared" si="8"/>
        <v>0.54406717815080285</v>
      </c>
      <c r="K31" s="24">
        <f t="shared" si="12"/>
        <v>5</v>
      </c>
      <c r="L31" s="25">
        <v>4.1666666666666666E-3</v>
      </c>
      <c r="M31" s="5">
        <f t="shared" si="1"/>
        <v>0.54406717815080285</v>
      </c>
      <c r="N31" s="5">
        <f t="shared" si="9"/>
        <v>0.45593282184919715</v>
      </c>
      <c r="O31" s="8">
        <f t="shared" si="2"/>
        <v>4.5840380778236871E-2</v>
      </c>
      <c r="P31" s="2">
        <f t="shared" si="11"/>
        <v>128443.10115947995</v>
      </c>
      <c r="Q31" s="8">
        <f t="shared" si="3"/>
        <v>7.6596633256232213E-2</v>
      </c>
      <c r="R31" s="8">
        <f t="shared" si="4"/>
        <v>4.1673714111570205E-2</v>
      </c>
      <c r="S31" s="8">
        <f t="shared" si="5"/>
        <v>1.0458403807782368</v>
      </c>
      <c r="T31" s="32"/>
      <c r="U31" s="32">
        <f>MIN(P31,$P31:P$103)/P31-1</f>
        <v>-2.7198888845138103E-2</v>
      </c>
    </row>
    <row r="32" spans="2:21" x14ac:dyDescent="0.45">
      <c r="B32">
        <f t="shared" si="6"/>
        <v>24</v>
      </c>
      <c r="C32" s="1">
        <v>34334</v>
      </c>
      <c r="D32" s="2">
        <v>1682.1</v>
      </c>
      <c r="E32" s="4">
        <f t="shared" si="0"/>
        <v>3.7928779501813281E-2</v>
      </c>
      <c r="F32" s="42">
        <v>20.010000000000002</v>
      </c>
      <c r="G32" s="20">
        <f t="shared" si="7"/>
        <v>4.9975012493753121E-2</v>
      </c>
      <c r="H32" s="20">
        <v>16.869008264462803</v>
      </c>
      <c r="I32" s="17">
        <f t="shared" si="10"/>
        <v>5.9280307669696032E-2</v>
      </c>
      <c r="J32" s="8">
        <f t="shared" si="8"/>
        <v>0.54022022630523514</v>
      </c>
      <c r="K32" s="24">
        <f t="shared" si="12"/>
        <v>5</v>
      </c>
      <c r="L32" s="25">
        <v>4.1666666666666666E-3</v>
      </c>
      <c r="M32" s="5">
        <f t="shared" si="1"/>
        <v>0.54022022630523514</v>
      </c>
      <c r="N32" s="5">
        <f t="shared" si="9"/>
        <v>0.45977977369476486</v>
      </c>
      <c r="O32" s="8">
        <f t="shared" si="2"/>
        <v>2.2405642903012453E-2</v>
      </c>
      <c r="P32" s="2">
        <f t="shared" si="11"/>
        <v>134330.9818249681</v>
      </c>
      <c r="Q32" s="8">
        <f t="shared" si="3"/>
        <v>3.3762112835146615E-2</v>
      </c>
      <c r="R32" s="8">
        <f t="shared" si="4"/>
        <v>1.8238976236345787E-2</v>
      </c>
      <c r="S32" s="8">
        <f t="shared" si="5"/>
        <v>1.0224056429030124</v>
      </c>
      <c r="T32" s="32"/>
      <c r="U32" s="32">
        <f>MIN(P32,$P32:P$103)/P32-1</f>
        <v>-6.9837874847617276E-2</v>
      </c>
    </row>
    <row r="33" spans="2:21" x14ac:dyDescent="0.45">
      <c r="B33">
        <f t="shared" si="6"/>
        <v>25</v>
      </c>
      <c r="C33" s="1">
        <v>34365</v>
      </c>
      <c r="D33" s="2">
        <v>1745.9</v>
      </c>
      <c r="E33" s="4">
        <f t="shared" si="0"/>
        <v>-4.0323042556847488E-2</v>
      </c>
      <c r="F33" s="42">
        <v>22.04</v>
      </c>
      <c r="G33" s="20">
        <f t="shared" si="7"/>
        <v>4.5372050816696916E-2</v>
      </c>
      <c r="H33" s="20">
        <v>16.948429752066112</v>
      </c>
      <c r="I33" s="17">
        <f t="shared" si="10"/>
        <v>5.9002516140357737E-2</v>
      </c>
      <c r="J33" s="8">
        <f t="shared" si="8"/>
        <v>0.18607287646957049</v>
      </c>
      <c r="K33" s="24">
        <f t="shared" si="12"/>
        <v>5</v>
      </c>
      <c r="L33" s="25">
        <v>4.1666666666666666E-3</v>
      </c>
      <c r="M33" s="5">
        <f t="shared" si="1"/>
        <v>0.5</v>
      </c>
      <c r="N33" s="5">
        <f t="shared" si="9"/>
        <v>0.5</v>
      </c>
      <c r="O33" s="8">
        <f t="shared" si="2"/>
        <v>-1.8078187945090411E-2</v>
      </c>
      <c r="P33" s="2">
        <f t="shared" si="11"/>
        <v>137340.75383454937</v>
      </c>
      <c r="Q33" s="8">
        <f t="shared" si="3"/>
        <v>-4.4489709223514154E-2</v>
      </c>
      <c r="R33" s="8">
        <f t="shared" si="4"/>
        <v>-2.2244854611757077E-2</v>
      </c>
      <c r="S33" s="8">
        <f t="shared" si="5"/>
        <v>0.98192181205490958</v>
      </c>
      <c r="T33" s="32"/>
      <c r="U33" s="32">
        <f>MIN(P33,$P33:P$103)/P33-1</f>
        <v>-9.0222035051287341E-2</v>
      </c>
    </row>
    <row r="34" spans="2:21" x14ac:dyDescent="0.45">
      <c r="B34">
        <f t="shared" si="6"/>
        <v>26</v>
      </c>
      <c r="C34" s="1">
        <v>34393</v>
      </c>
      <c r="D34" s="2">
        <v>1675.5</v>
      </c>
      <c r="E34" s="4">
        <f t="shared" si="0"/>
        <v>-6.7740972843927216E-2</v>
      </c>
      <c r="F34" s="42">
        <v>21.23</v>
      </c>
      <c r="G34" s="20">
        <f t="shared" si="7"/>
        <v>4.7103155911446065E-2</v>
      </c>
      <c r="H34" s="20">
        <v>17.014049586776849</v>
      </c>
      <c r="I34" s="17">
        <f t="shared" si="10"/>
        <v>5.8774955068732732E-2</v>
      </c>
      <c r="J34" s="8">
        <f t="shared" si="8"/>
        <v>0.3192624019544994</v>
      </c>
      <c r="K34">
        <v>5</v>
      </c>
      <c r="L34" s="4">
        <v>4.1666666666666666E-3</v>
      </c>
      <c r="M34" s="5">
        <f t="shared" si="1"/>
        <v>0.5</v>
      </c>
      <c r="N34" s="5">
        <f t="shared" si="9"/>
        <v>0.5</v>
      </c>
      <c r="O34" s="8">
        <f t="shared" si="2"/>
        <v>-3.1787153088630275E-2</v>
      </c>
      <c r="P34" s="2">
        <f t="shared" si="11"/>
        <v>134857.88187420799</v>
      </c>
      <c r="Q34" s="8">
        <f t="shared" si="3"/>
        <v>-7.1907639510593882E-2</v>
      </c>
      <c r="R34" s="8">
        <f t="shared" si="4"/>
        <v>-3.5953819755296941E-2</v>
      </c>
      <c r="S34" s="8">
        <f t="shared" si="5"/>
        <v>0.96821284691136977</v>
      </c>
      <c r="T34" s="32"/>
      <c r="U34" s="32">
        <f>MIN(P34,$P34:P$103)/P34-1</f>
        <v>-7.3472089346114489E-2</v>
      </c>
    </row>
    <row r="35" spans="2:21" x14ac:dyDescent="0.45">
      <c r="B35">
        <f t="shared" si="6"/>
        <v>27</v>
      </c>
      <c r="C35" s="1">
        <v>34424</v>
      </c>
      <c r="D35" s="2">
        <v>1562</v>
      </c>
      <c r="E35" s="4">
        <f t="shared" si="0"/>
        <v>1.1779769526248485E-2</v>
      </c>
      <c r="F35" s="42">
        <v>21.01</v>
      </c>
      <c r="G35" s="20">
        <f t="shared" si="7"/>
        <v>4.7596382674916705E-2</v>
      </c>
      <c r="H35" s="20">
        <v>17.080661157024789</v>
      </c>
      <c r="I35" s="17">
        <f t="shared" si="10"/>
        <v>5.8545743095473127E-2</v>
      </c>
      <c r="J35" s="8">
        <f t="shared" si="8"/>
        <v>0.35721078462773115</v>
      </c>
      <c r="K35" s="24">
        <f>$K$34</f>
        <v>5</v>
      </c>
      <c r="L35" s="25">
        <v>4.1666666666666666E-3</v>
      </c>
      <c r="M35" s="5">
        <f t="shared" si="1"/>
        <v>0.5</v>
      </c>
      <c r="N35" s="5">
        <f t="shared" si="9"/>
        <v>0.5</v>
      </c>
      <c r="O35" s="8">
        <f t="shared" si="2"/>
        <v>7.9732180964575752E-3</v>
      </c>
      <c r="P35" s="2">
        <f t="shared" si="11"/>
        <v>130571.13373786413</v>
      </c>
      <c r="Q35" s="8">
        <f t="shared" si="3"/>
        <v>7.6131028595818181E-3</v>
      </c>
      <c r="R35" s="8">
        <f t="shared" si="4"/>
        <v>3.8065514297909086E-3</v>
      </c>
      <c r="S35" s="8">
        <f t="shared" si="5"/>
        <v>1.0079732180964576</v>
      </c>
      <c r="T35" s="32"/>
      <c r="U35" s="32">
        <f>MIN(P35,$P35:P$103)/P35-1</f>
        <v>-4.3053483942565474E-2</v>
      </c>
    </row>
    <row r="36" spans="2:21" x14ac:dyDescent="0.45">
      <c r="B36">
        <f t="shared" si="6"/>
        <v>28</v>
      </c>
      <c r="C36" s="1">
        <v>34453</v>
      </c>
      <c r="D36" s="2">
        <v>1580.4</v>
      </c>
      <c r="E36" s="4">
        <f t="shared" si="0"/>
        <v>-5.0113895216400972E-2</v>
      </c>
      <c r="F36" s="42">
        <v>19.48</v>
      </c>
      <c r="G36" s="20">
        <f t="shared" si="7"/>
        <v>5.1334702258726897E-2</v>
      </c>
      <c r="H36" s="20">
        <v>17.129256198347104</v>
      </c>
      <c r="I36" s="17">
        <f t="shared" si="10"/>
        <v>5.8379651073027651E-2</v>
      </c>
      <c r="J36" s="8">
        <f t="shared" si="8"/>
        <v>0.64483342116722242</v>
      </c>
      <c r="K36">
        <v>5.0599999999999996</v>
      </c>
      <c r="L36" s="4">
        <v>4.2166666666666663E-3</v>
      </c>
      <c r="M36" s="5">
        <f t="shared" si="1"/>
        <v>0.64483342116722242</v>
      </c>
      <c r="N36" s="5">
        <f t="shared" si="9"/>
        <v>0.35516657883277758</v>
      </c>
      <c r="O36" s="8">
        <f t="shared" si="2"/>
        <v>-3.081749542632933E-2</v>
      </c>
      <c r="P36" s="2">
        <f t="shared" si="11"/>
        <v>131612.20586425785</v>
      </c>
      <c r="Q36" s="8">
        <f t="shared" si="3"/>
        <v>-5.4330561883067639E-2</v>
      </c>
      <c r="R36" s="8">
        <f t="shared" si="4"/>
        <v>-3.5034162092995993E-2</v>
      </c>
      <c r="S36" s="8">
        <f t="shared" si="5"/>
        <v>0.96918250457367072</v>
      </c>
      <c r="T36" s="32"/>
      <c r="U36" s="32">
        <f>MIN(P36,$P36:P$103)/P36-1</f>
        <v>-5.0623073235404159E-2</v>
      </c>
    </row>
    <row r="37" spans="2:21" x14ac:dyDescent="0.45">
      <c r="B37">
        <f t="shared" si="6"/>
        <v>29</v>
      </c>
      <c r="C37" s="1">
        <v>34485</v>
      </c>
      <c r="D37" s="2">
        <v>1501.2</v>
      </c>
      <c r="E37" s="4">
        <f t="shared" si="0"/>
        <v>-2.5246469491073897E-2</v>
      </c>
      <c r="F37" s="42">
        <v>18.579999999999998</v>
      </c>
      <c r="G37" s="20">
        <f t="shared" si="7"/>
        <v>5.3821313240043064E-2</v>
      </c>
      <c r="H37" s="20">
        <v>17.168264462809912</v>
      </c>
      <c r="I37" s="17">
        <f t="shared" si="10"/>
        <v>5.8247005815072993E-2</v>
      </c>
      <c r="J37" s="8">
        <f t="shared" si="8"/>
        <v>0.83615082741349411</v>
      </c>
      <c r="K37">
        <v>4.9400000000000004</v>
      </c>
      <c r="L37" s="4">
        <v>4.1166666666666669E-3</v>
      </c>
      <c r="M37" s="5">
        <f t="shared" si="1"/>
        <v>0.83615082741349411</v>
      </c>
      <c r="N37" s="5">
        <f t="shared" si="9"/>
        <v>0.16384917258650589</v>
      </c>
      <c r="O37" s="8">
        <f t="shared" si="2"/>
        <v>-2.0435343927083193E-2</v>
      </c>
      <c r="P37" s="2">
        <f t="shared" si="11"/>
        <v>127556.24731198697</v>
      </c>
      <c r="Q37" s="8">
        <f t="shared" si="3"/>
        <v>-2.9363136157740565E-2</v>
      </c>
      <c r="R37" s="8">
        <f t="shared" si="4"/>
        <v>-2.4552010593749861E-2</v>
      </c>
      <c r="S37" s="8">
        <f t="shared" si="5"/>
        <v>0.97956465607291676</v>
      </c>
      <c r="T37" s="32"/>
      <c r="U37" s="32">
        <f>MIN(P37,$P37:P$103)/P37-1</f>
        <v>-2.0435343927083238E-2</v>
      </c>
    </row>
    <row r="38" spans="2:21" x14ac:dyDescent="0.45">
      <c r="B38">
        <f t="shared" si="6"/>
        <v>30</v>
      </c>
      <c r="C38" s="1">
        <v>34515</v>
      </c>
      <c r="D38" s="2">
        <v>1463.3</v>
      </c>
      <c r="E38" s="4">
        <f t="shared" si="0"/>
        <v>5.6311077701086676E-2</v>
      </c>
      <c r="F38" s="42">
        <v>18.010000000000002</v>
      </c>
      <c r="G38" s="20">
        <f t="shared" si="7"/>
        <v>5.5524708495280392E-2</v>
      </c>
      <c r="H38" s="20">
        <v>17.213305785123964</v>
      </c>
      <c r="I38" s="17">
        <f t="shared" si="10"/>
        <v>5.8094593361852506E-2</v>
      </c>
      <c r="J38" s="8">
        <f t="shared" si="8"/>
        <v>0.96720838506640761</v>
      </c>
      <c r="K38">
        <v>4.9400000000000004</v>
      </c>
      <c r="L38" s="4">
        <v>4.1166666666666669E-3</v>
      </c>
      <c r="M38" s="5">
        <f t="shared" si="1"/>
        <v>0.96720838506640761</v>
      </c>
      <c r="N38" s="5">
        <f t="shared" si="9"/>
        <v>3.2791614933592395E-2</v>
      </c>
      <c r="O38" s="8">
        <f t="shared" si="2"/>
        <v>5.459953867276033E-2</v>
      </c>
      <c r="P38" s="2">
        <f t="shared" si="11"/>
        <v>124949.59152811843</v>
      </c>
      <c r="Q38" s="8">
        <f t="shared" si="3"/>
        <v>5.2194411034420012E-2</v>
      </c>
      <c r="R38" s="8">
        <f t="shared" si="4"/>
        <v>5.0482872006093665E-2</v>
      </c>
      <c r="S38" s="8">
        <f t="shared" si="5"/>
        <v>1.0545995386727602</v>
      </c>
      <c r="T38" s="32"/>
      <c r="U38" s="32">
        <f>MIN(P38,$P38:P$103)/P38-1</f>
        <v>0</v>
      </c>
    </row>
    <row r="39" spans="2:21" x14ac:dyDescent="0.45">
      <c r="B39">
        <f t="shared" si="6"/>
        <v>31</v>
      </c>
      <c r="C39" s="1">
        <v>34544</v>
      </c>
      <c r="D39" s="2">
        <v>1545.7</v>
      </c>
      <c r="E39" s="4">
        <f t="shared" si="0"/>
        <v>5.2338746199132924E-2</v>
      </c>
      <c r="F39" s="42">
        <v>18.93</v>
      </c>
      <c r="G39" s="20">
        <f t="shared" si="7"/>
        <v>5.2826201796090863E-2</v>
      </c>
      <c r="H39" s="20">
        <v>17.263553719008261</v>
      </c>
      <c r="I39" s="17">
        <f t="shared" si="10"/>
        <v>5.7925501103456872E-2</v>
      </c>
      <c r="J39" s="8">
        <f t="shared" si="8"/>
        <v>0.75958793043708495</v>
      </c>
      <c r="K39">
        <v>5.62</v>
      </c>
      <c r="L39" s="4">
        <v>4.6833333333333336E-3</v>
      </c>
      <c r="M39" s="5">
        <f t="shared" si="1"/>
        <v>0.75958793043708495</v>
      </c>
      <c r="N39" s="5">
        <f t="shared" si="9"/>
        <v>0.24041206956291505</v>
      </c>
      <c r="O39" s="8">
        <f t="shared" si="2"/>
        <v>4.088180976619088E-2</v>
      </c>
      <c r="P39" s="2">
        <f t="shared" si="11"/>
        <v>131771.78158290352</v>
      </c>
      <c r="Q39" s="8">
        <f t="shared" si="3"/>
        <v>4.7655412865799593E-2</v>
      </c>
      <c r="R39" s="8">
        <f t="shared" si="4"/>
        <v>3.6198476432857549E-2</v>
      </c>
      <c r="S39" s="8">
        <f t="shared" si="5"/>
        <v>1.0408818097661909</v>
      </c>
      <c r="T39" s="32"/>
      <c r="U39" s="32">
        <f>MIN(P39,$P39:P$103)/P39-1</f>
        <v>-1.1874793845813247E-2</v>
      </c>
    </row>
    <row r="40" spans="2:21" x14ac:dyDescent="0.45">
      <c r="B40">
        <f t="shared" si="6"/>
        <v>32</v>
      </c>
      <c r="C40" s="1">
        <v>34577</v>
      </c>
      <c r="D40" s="2">
        <v>1626.6</v>
      </c>
      <c r="E40" s="4">
        <f t="shared" si="0"/>
        <v>-7.1068486413377596E-2</v>
      </c>
      <c r="F40" s="42">
        <v>19.93</v>
      </c>
      <c r="G40" s="20">
        <f t="shared" si="7"/>
        <v>5.0175614651279482E-2</v>
      </c>
      <c r="H40" s="20">
        <v>17.327024793388425</v>
      </c>
      <c r="I40" s="17">
        <f t="shared" si="10"/>
        <v>5.7713312696451836E-2</v>
      </c>
      <c r="J40" s="8">
        <f t="shared" si="8"/>
        <v>0.55565435924911666</v>
      </c>
      <c r="K40">
        <v>5</v>
      </c>
      <c r="L40" s="4">
        <v>4.1666666666666666E-3</v>
      </c>
      <c r="M40" s="5">
        <f t="shared" si="1"/>
        <v>0.55565435924911666</v>
      </c>
      <c r="N40" s="5">
        <f t="shared" si="9"/>
        <v>0.44434564075088334</v>
      </c>
      <c r="O40" s="8">
        <f t="shared" si="2"/>
        <v>-3.7638074111034536E-2</v>
      </c>
      <c r="P40" s="2">
        <f t="shared" si="11"/>
        <v>137158.85049012784</v>
      </c>
      <c r="Q40" s="8">
        <f t="shared" si="3"/>
        <v>-7.5235153080044262E-2</v>
      </c>
      <c r="R40" s="8">
        <f t="shared" si="4"/>
        <v>-4.1804740777701202E-2</v>
      </c>
      <c r="S40" s="8">
        <f t="shared" si="5"/>
        <v>0.96236192588896552</v>
      </c>
      <c r="T40" s="32"/>
      <c r="U40" s="32">
        <f>MIN(P40,$P40:P$103)/P40-1</f>
        <v>-5.0684528365285364E-2</v>
      </c>
    </row>
    <row r="41" spans="2:21" x14ac:dyDescent="0.45">
      <c r="B41">
        <f t="shared" si="6"/>
        <v>33</v>
      </c>
      <c r="C41" s="1">
        <v>34607</v>
      </c>
      <c r="D41" s="2">
        <v>1511</v>
      </c>
      <c r="E41" s="4">
        <f t="shared" si="0"/>
        <v>1.6743878226340048E-2</v>
      </c>
      <c r="F41" s="42">
        <v>18.34</v>
      </c>
      <c r="G41" s="20">
        <f t="shared" si="7"/>
        <v>5.4525627044711013E-2</v>
      </c>
      <c r="H41" s="20">
        <v>17.367024793388424</v>
      </c>
      <c r="I41" s="17">
        <f t="shared" si="10"/>
        <v>5.7580386502396032E-2</v>
      </c>
      <c r="J41" s="8">
        <f t="shared" si="8"/>
        <v>0.8903400396807033</v>
      </c>
      <c r="K41" s="24">
        <f>$K$40</f>
        <v>5</v>
      </c>
      <c r="L41" s="25">
        <v>4.1666666666666666E-3</v>
      </c>
      <c r="M41" s="5">
        <f t="shared" ref="M41:M72" si="13">IF(J41&lt;50%,50%,MIN(J41,150%))</f>
        <v>0.8903400396807033</v>
      </c>
      <c r="N41" s="5">
        <f t="shared" si="9"/>
        <v>0.1096599603192967</v>
      </c>
      <c r="O41" s="8">
        <f t="shared" ref="O41:O72" si="14">M41*E41+N41*L41</f>
        <v>1.5364661705778864E-2</v>
      </c>
      <c r="P41" s="2">
        <f t="shared" si="11"/>
        <v>131996.4555103961</v>
      </c>
      <c r="Q41" s="8">
        <f t="shared" ref="Q41:Q72" si="15">E41-L41</f>
        <v>1.2577211559673382E-2</v>
      </c>
      <c r="R41" s="8">
        <f t="shared" ref="R41:R72" si="16">O41-L41</f>
        <v>1.1197995039112198E-2</v>
      </c>
      <c r="S41" s="8">
        <f t="shared" ref="S41:S72" si="17">O41+1</f>
        <v>1.0153646617057788</v>
      </c>
      <c r="T41" s="32"/>
      <c r="U41" s="32">
        <f>MIN(P41,$P41:P$103)/P41-1</f>
        <v>-1.3556702424817324E-2</v>
      </c>
    </row>
    <row r="42" spans="2:21" x14ac:dyDescent="0.45">
      <c r="B42">
        <f t="shared" si="6"/>
        <v>34</v>
      </c>
      <c r="C42" s="1">
        <v>34638</v>
      </c>
      <c r="D42" s="2">
        <v>1536.3</v>
      </c>
      <c r="E42" s="4">
        <f t="shared" si="0"/>
        <v>-5.3374991863568422E-3</v>
      </c>
      <c r="F42" s="42">
        <v>18.38</v>
      </c>
      <c r="G42" s="20">
        <f t="shared" si="7"/>
        <v>5.4406964091403699E-2</v>
      </c>
      <c r="H42" s="20">
        <v>17.404545454545449</v>
      </c>
      <c r="I42" s="17">
        <f t="shared" si="10"/>
        <v>5.7456254896839927E-2</v>
      </c>
      <c r="J42" s="8">
        <f t="shared" si="8"/>
        <v>0.88121022861863629</v>
      </c>
      <c r="K42">
        <v>5.56</v>
      </c>
      <c r="L42" s="4">
        <v>4.6333333333333331E-3</v>
      </c>
      <c r="M42" s="5">
        <f t="shared" si="13"/>
        <v>0.88121022861863629</v>
      </c>
      <c r="N42" s="5">
        <f t="shared" si="9"/>
        <v>0.11878977138136371</v>
      </c>
      <c r="O42" s="8">
        <f t="shared" si="14"/>
        <v>-4.153066270860979E-3</v>
      </c>
      <c r="P42" s="2">
        <f t="shared" si="11"/>
        <v>134024.53639567521</v>
      </c>
      <c r="Q42" s="8">
        <f t="shared" si="15"/>
        <v>-9.9708325196901752E-3</v>
      </c>
      <c r="R42" s="8">
        <f t="shared" si="16"/>
        <v>-8.7863996041943129E-3</v>
      </c>
      <c r="S42" s="8">
        <f t="shared" si="17"/>
        <v>0.99584693372913902</v>
      </c>
      <c r="T42" s="32"/>
      <c r="U42" s="32">
        <f>MIN(P42,$P42:P$103)/P42-1</f>
        <v>-2.8483721387357663E-2</v>
      </c>
    </row>
    <row r="43" spans="2:21" x14ac:dyDescent="0.45">
      <c r="B43">
        <f t="shared" si="6"/>
        <v>35</v>
      </c>
      <c r="C43" s="1">
        <v>34668</v>
      </c>
      <c r="D43" s="2">
        <v>1528.1</v>
      </c>
      <c r="E43" s="4">
        <f t="shared" si="0"/>
        <v>-4.3845298082585416E-3</v>
      </c>
      <c r="F43" s="42">
        <v>18.579999999999998</v>
      </c>
      <c r="G43" s="20">
        <f t="shared" si="7"/>
        <v>5.3821313240043064E-2</v>
      </c>
      <c r="H43" s="20">
        <v>17.441983471074376</v>
      </c>
      <c r="I43" s="17">
        <f t="shared" si="10"/>
        <v>5.7332929001933222E-2</v>
      </c>
      <c r="J43" s="8">
        <f t="shared" si="8"/>
        <v>0.83615082741349411</v>
      </c>
      <c r="K43">
        <v>5.62</v>
      </c>
      <c r="L43" s="4">
        <v>4.6833333333333336E-3</v>
      </c>
      <c r="M43" s="5">
        <f t="shared" si="13"/>
        <v>0.83615082741349411</v>
      </c>
      <c r="N43" s="5">
        <f t="shared" si="9"/>
        <v>0.16384917258650589</v>
      </c>
      <c r="O43" s="8">
        <f t="shared" si="14"/>
        <v>-2.8987679353810387E-3</v>
      </c>
      <c r="P43" s="2">
        <f t="shared" si="11"/>
        <v>133467.92361410256</v>
      </c>
      <c r="Q43" s="8">
        <f t="shared" si="15"/>
        <v>-9.067863141591876E-3</v>
      </c>
      <c r="R43" s="8">
        <f t="shared" si="16"/>
        <v>-7.5821012687143727E-3</v>
      </c>
      <c r="S43" s="8">
        <f t="shared" si="17"/>
        <v>0.99710123206461898</v>
      </c>
      <c r="T43" s="32"/>
      <c r="U43" s="32">
        <f>MIN(P43,$P43:P$103)/P43-1</f>
        <v>-2.4432123343881784E-2</v>
      </c>
    </row>
    <row r="44" spans="2:21" x14ac:dyDescent="0.45">
      <c r="B44">
        <f t="shared" si="6"/>
        <v>36</v>
      </c>
      <c r="C44" s="1">
        <v>34698</v>
      </c>
      <c r="D44" s="2">
        <v>1521.4</v>
      </c>
      <c r="E44" s="4">
        <f t="shared" si="0"/>
        <v>-2.6817405021690721E-2</v>
      </c>
      <c r="F44" s="42">
        <v>18.579999999999998</v>
      </c>
      <c r="G44" s="20">
        <f t="shared" si="7"/>
        <v>5.3821313240043064E-2</v>
      </c>
      <c r="H44" s="20">
        <v>17.47669421487603</v>
      </c>
      <c r="I44" s="17">
        <f t="shared" si="10"/>
        <v>5.7219059148429084E-2</v>
      </c>
      <c r="J44" s="8">
        <f t="shared" si="8"/>
        <v>0.83615082741349411</v>
      </c>
      <c r="K44">
        <v>6.06</v>
      </c>
      <c r="L44" s="4">
        <v>5.0499999999999998E-3</v>
      </c>
      <c r="M44" s="5">
        <f t="shared" si="13"/>
        <v>0.83615082741349411</v>
      </c>
      <c r="N44" s="5">
        <f t="shared" si="9"/>
        <v>0.16384917258650589</v>
      </c>
      <c r="O44" s="8">
        <f t="shared" si="14"/>
        <v>-2.1595957076407636E-2</v>
      </c>
      <c r="P44" s="2">
        <f t="shared" si="11"/>
        <v>133081.0310767281</v>
      </c>
      <c r="Q44" s="8">
        <f t="shared" si="15"/>
        <v>-3.186740502169072E-2</v>
      </c>
      <c r="R44" s="8">
        <f t="shared" si="16"/>
        <v>-2.6645957076407635E-2</v>
      </c>
      <c r="S44" s="8">
        <f t="shared" si="17"/>
        <v>0.9784040429235924</v>
      </c>
      <c r="T44" s="32"/>
      <c r="U44" s="32">
        <f>MIN(P44,$P44:P$103)/P44-1</f>
        <v>-2.1595957076407601E-2</v>
      </c>
    </row>
    <row r="45" spans="2:21" x14ac:dyDescent="0.45">
      <c r="B45">
        <f t="shared" si="6"/>
        <v>37</v>
      </c>
      <c r="C45" s="1">
        <v>34730</v>
      </c>
      <c r="D45" s="2">
        <v>1480.6</v>
      </c>
      <c r="E45" s="4">
        <f t="shared" si="0"/>
        <v>4.3225719302986132E-3</v>
      </c>
      <c r="F45" s="42">
        <v>18.29</v>
      </c>
      <c r="G45" s="20">
        <f t="shared" si="7"/>
        <v>5.4674685620557682E-2</v>
      </c>
      <c r="H45" s="20">
        <v>17.503223140495862</v>
      </c>
      <c r="I45" s="17">
        <f t="shared" si="10"/>
        <v>5.7132334540509679E-2</v>
      </c>
      <c r="J45" s="8">
        <f t="shared" si="8"/>
        <v>0.90180846008261661</v>
      </c>
      <c r="K45">
        <v>6.31</v>
      </c>
      <c r="L45" s="4">
        <v>5.2583333333333327E-3</v>
      </c>
      <c r="M45" s="5">
        <f t="shared" si="13"/>
        <v>0.90180846008261661</v>
      </c>
      <c r="N45" s="5">
        <f t="shared" si="9"/>
        <v>9.8191539917383386E-2</v>
      </c>
      <c r="O45" s="8">
        <f t="shared" si="14"/>
        <v>4.414455783457844E-3</v>
      </c>
      <c r="P45" s="2">
        <f t="shared" si="11"/>
        <v>130207.01884191102</v>
      </c>
      <c r="Q45" s="8">
        <f t="shared" si="15"/>
        <v>-9.3576140303471955E-4</v>
      </c>
      <c r="R45" s="8">
        <f t="shared" si="16"/>
        <v>-8.4387754987548871E-4</v>
      </c>
      <c r="S45" s="8">
        <f t="shared" si="17"/>
        <v>1.0044144557834578</v>
      </c>
      <c r="T45" s="32"/>
      <c r="U45" s="32">
        <f>MIN(P45,$P45:P$103)/P45-1</f>
        <v>0</v>
      </c>
    </row>
    <row r="46" spans="2:21" x14ac:dyDescent="0.45">
      <c r="B46">
        <f t="shared" si="6"/>
        <v>38</v>
      </c>
      <c r="C46" s="1">
        <v>34758</v>
      </c>
      <c r="D46" s="2">
        <v>1487</v>
      </c>
      <c r="E46" s="4">
        <f t="shared" si="0"/>
        <v>3.4700739744451869E-2</v>
      </c>
      <c r="F46" s="42">
        <v>17.829999999999998</v>
      </c>
      <c r="G46" s="20">
        <f t="shared" si="7"/>
        <v>5.6085249579360633E-2</v>
      </c>
      <c r="H46" s="20">
        <v>17.519917355371895</v>
      </c>
      <c r="I46" s="17">
        <f t="shared" si="10"/>
        <v>5.7077894816289387E-2</v>
      </c>
      <c r="J46" s="8">
        <f t="shared" si="8"/>
        <v>1.0103358654429087</v>
      </c>
      <c r="K46">
        <v>6.56</v>
      </c>
      <c r="L46" s="4">
        <v>5.4666666666666665E-3</v>
      </c>
      <c r="M46" s="5">
        <f t="shared" si="13"/>
        <v>1.0103358654429087</v>
      </c>
      <c r="N46" s="5">
        <f t="shared" si="9"/>
        <v>-1.0335865442908654E-2</v>
      </c>
      <c r="O46" s="8">
        <f t="shared" si="14"/>
        <v>3.5002899190132018E-2</v>
      </c>
      <c r="P46" s="2">
        <f t="shared" si="11"/>
        <v>130781.81196928449</v>
      </c>
      <c r="Q46" s="8">
        <f t="shared" si="15"/>
        <v>2.9234073077785201E-2</v>
      </c>
      <c r="R46" s="8">
        <f t="shared" si="16"/>
        <v>2.953623252346535E-2</v>
      </c>
      <c r="S46" s="8">
        <f t="shared" si="17"/>
        <v>1.0350028991901321</v>
      </c>
      <c r="T46" s="32"/>
      <c r="U46" s="32">
        <f>MIN(P46,$P46:P$103)/P46-1</f>
        <v>0</v>
      </c>
    </row>
    <row r="47" spans="2:21" x14ac:dyDescent="0.45">
      <c r="B47">
        <f t="shared" si="6"/>
        <v>39</v>
      </c>
      <c r="C47" s="1">
        <v>34789</v>
      </c>
      <c r="D47" s="2">
        <v>1538.6</v>
      </c>
      <c r="E47" s="4">
        <f t="shared" si="0"/>
        <v>2.6062654361107551E-2</v>
      </c>
      <c r="F47" s="42">
        <v>18.399999999999999</v>
      </c>
      <c r="G47" s="20">
        <f t="shared" si="7"/>
        <v>5.4347826086956527E-2</v>
      </c>
      <c r="H47" s="20">
        <v>17.544793388429749</v>
      </c>
      <c r="I47" s="17">
        <f t="shared" si="10"/>
        <v>5.6996966442447207E-2</v>
      </c>
      <c r="J47" s="8">
        <f t="shared" si="8"/>
        <v>0.87666020864911742</v>
      </c>
      <c r="K47" s="24">
        <f>$K$46</f>
        <v>6.56</v>
      </c>
      <c r="L47" s="25">
        <v>5.4666666666666665E-3</v>
      </c>
      <c r="M47" s="5">
        <f t="shared" si="13"/>
        <v>0.87666020864911742</v>
      </c>
      <c r="N47" s="5">
        <f t="shared" si="9"/>
        <v>0.12333979135088258</v>
      </c>
      <c r="O47" s="8">
        <f t="shared" si="14"/>
        <v>2.3522349536209866E-2</v>
      </c>
      <c r="P47" s="2">
        <f t="shared" si="11"/>
        <v>135359.55454954816</v>
      </c>
      <c r="Q47" s="8">
        <f t="shared" si="15"/>
        <v>2.0595987694440883E-2</v>
      </c>
      <c r="R47" s="8">
        <f t="shared" si="16"/>
        <v>1.8055682869543198E-2</v>
      </c>
      <c r="S47" s="8">
        <f t="shared" si="17"/>
        <v>1.0235223495362098</v>
      </c>
      <c r="T47" s="32"/>
      <c r="U47" s="32">
        <f>MIN(P47,$P47:P$103)/P47-1</f>
        <v>0</v>
      </c>
    </row>
    <row r="48" spans="2:21" x14ac:dyDescent="0.45">
      <c r="B48">
        <f t="shared" si="6"/>
        <v>40</v>
      </c>
      <c r="C48" s="1">
        <v>34817</v>
      </c>
      <c r="D48" s="2">
        <v>1578.7</v>
      </c>
      <c r="E48" s="4">
        <f t="shared" si="0"/>
        <v>3.4142015582441232E-2</v>
      </c>
      <c r="F48" s="42">
        <v>18.71</v>
      </c>
      <c r="G48" s="20">
        <f t="shared" si="7"/>
        <v>5.3447354355959376E-2</v>
      </c>
      <c r="H48" s="20">
        <v>17.573884297520657</v>
      </c>
      <c r="I48" s="17">
        <f t="shared" si="10"/>
        <v>5.6902616579823567E-2</v>
      </c>
      <c r="J48" s="8">
        <f t="shared" si="8"/>
        <v>0.80737879822066372</v>
      </c>
      <c r="K48">
        <v>6.5</v>
      </c>
      <c r="L48" s="4">
        <v>5.416666666666666E-3</v>
      </c>
      <c r="M48" s="5">
        <f t="shared" si="13"/>
        <v>0.80737879822066372</v>
      </c>
      <c r="N48" s="5">
        <f t="shared" si="9"/>
        <v>0.19262120177933628</v>
      </c>
      <c r="O48" s="8">
        <f t="shared" si="14"/>
        <v>2.8608904352753983E-2</v>
      </c>
      <c r="P48" s="2">
        <f t="shared" si="11"/>
        <v>138543.52930472829</v>
      </c>
      <c r="Q48" s="8">
        <f t="shared" si="15"/>
        <v>2.8725348915774565E-2</v>
      </c>
      <c r="R48" s="8">
        <f t="shared" si="16"/>
        <v>2.3192237686087316E-2</v>
      </c>
      <c r="S48" s="8">
        <f t="shared" si="17"/>
        <v>1.028608904352754</v>
      </c>
      <c r="T48" s="32"/>
      <c r="U48" s="32">
        <f>MIN(P48,$P48:P$103)/P48-1</f>
        <v>0</v>
      </c>
    </row>
    <row r="49" spans="2:21" x14ac:dyDescent="0.45">
      <c r="B49">
        <f t="shared" si="6"/>
        <v>41</v>
      </c>
      <c r="C49" s="1">
        <v>34850</v>
      </c>
      <c r="D49" s="2">
        <v>1632.6</v>
      </c>
      <c r="E49" s="4">
        <f t="shared" si="0"/>
        <v>-5.5739311527623903E-3</v>
      </c>
      <c r="F49" s="42">
        <v>19.22</v>
      </c>
      <c r="G49" s="20">
        <f t="shared" si="7"/>
        <v>5.2029136316337155E-2</v>
      </c>
      <c r="H49" s="20">
        <v>17.60735537190082</v>
      </c>
      <c r="I49" s="17">
        <f t="shared" si="10"/>
        <v>5.6794446348023248E-2</v>
      </c>
      <c r="J49" s="8">
        <f t="shared" si="8"/>
        <v>0.69826249540091978</v>
      </c>
      <c r="K49">
        <v>6.43</v>
      </c>
      <c r="L49" s="4">
        <v>5.358333333333333E-3</v>
      </c>
      <c r="M49" s="5">
        <f t="shared" si="13"/>
        <v>0.69826249540091978</v>
      </c>
      <c r="N49" s="5">
        <f t="shared" si="9"/>
        <v>0.30173750459908022</v>
      </c>
      <c r="O49" s="8">
        <f t="shared" si="14"/>
        <v>-2.2752569471107208E-3</v>
      </c>
      <c r="P49" s="2">
        <f t="shared" si="11"/>
        <v>142507.10788330022</v>
      </c>
      <c r="Q49" s="8">
        <f t="shared" si="15"/>
        <v>-1.0932264486095723E-2</v>
      </c>
      <c r="R49" s="8">
        <f t="shared" si="16"/>
        <v>-7.6335902804440543E-3</v>
      </c>
      <c r="S49" s="8">
        <f t="shared" si="17"/>
        <v>0.99772474305288927</v>
      </c>
      <c r="T49" s="32"/>
      <c r="U49" s="32">
        <f>MIN(P49,$P49:P$103)/P49-1</f>
        <v>-2.2752569471108375E-3</v>
      </c>
    </row>
    <row r="50" spans="2:21" x14ac:dyDescent="0.45">
      <c r="B50">
        <f t="shared" si="6"/>
        <v>42</v>
      </c>
      <c r="C50" s="1">
        <v>34880</v>
      </c>
      <c r="D50" s="2">
        <v>1623.5</v>
      </c>
      <c r="E50" s="4">
        <f t="shared" si="0"/>
        <v>4.8968278410840727E-2</v>
      </c>
      <c r="F50" s="42">
        <v>18.920000000000002</v>
      </c>
      <c r="G50" s="20">
        <f t="shared" si="7"/>
        <v>5.2854122621564477E-2</v>
      </c>
      <c r="H50" s="20">
        <v>17.63785123966942</v>
      </c>
      <c r="I50" s="17">
        <f t="shared" si="10"/>
        <v>5.6696248676306599E-2</v>
      </c>
      <c r="J50" s="8">
        <f t="shared" si="8"/>
        <v>0.76173613132174411</v>
      </c>
      <c r="K50">
        <v>6.62</v>
      </c>
      <c r="L50" s="4">
        <v>5.5166666666666662E-3</v>
      </c>
      <c r="M50" s="5">
        <f t="shared" si="13"/>
        <v>0.76173613132174411</v>
      </c>
      <c r="N50" s="5">
        <f t="shared" si="9"/>
        <v>0.23826386867825589</v>
      </c>
      <c r="O50" s="8">
        <f t="shared" si="14"/>
        <v>3.8615329296368274E-2</v>
      </c>
      <c r="P50" s="2">
        <f t="shared" si="11"/>
        <v>142182.86759607607</v>
      </c>
      <c r="Q50" s="8">
        <f t="shared" si="15"/>
        <v>4.3451611744174057E-2</v>
      </c>
      <c r="R50" s="8">
        <f t="shared" si="16"/>
        <v>3.3098662629701611E-2</v>
      </c>
      <c r="S50" s="8">
        <f t="shared" si="17"/>
        <v>1.0386153292963682</v>
      </c>
      <c r="T50" s="32"/>
      <c r="U50" s="32">
        <f>MIN(P50,$P50:P$103)/P50-1</f>
        <v>0</v>
      </c>
    </row>
    <row r="51" spans="2:21" x14ac:dyDescent="0.45">
      <c r="B51">
        <f t="shared" si="6"/>
        <v>43</v>
      </c>
      <c r="C51" s="1">
        <v>34911</v>
      </c>
      <c r="D51" s="2">
        <v>1703</v>
      </c>
      <c r="E51" s="4">
        <f t="shared" si="0"/>
        <v>9.6300645918967476E-3</v>
      </c>
      <c r="F51" s="42">
        <v>19.670000000000002</v>
      </c>
      <c r="G51" s="20">
        <f t="shared" si="7"/>
        <v>5.0838840874428061E-2</v>
      </c>
      <c r="H51" s="20">
        <v>17.682975206611566</v>
      </c>
      <c r="I51" s="17">
        <f t="shared" si="10"/>
        <v>5.6551569422893584E-2</v>
      </c>
      <c r="J51" s="8">
        <f t="shared" si="8"/>
        <v>0.60668233335551902</v>
      </c>
      <c r="K51">
        <v>6.75</v>
      </c>
      <c r="L51" s="4">
        <v>5.6249999999999998E-3</v>
      </c>
      <c r="M51" s="5">
        <f t="shared" si="13"/>
        <v>0.60668233335551902</v>
      </c>
      <c r="N51" s="5">
        <f t="shared" si="9"/>
        <v>0.39331766664448098</v>
      </c>
      <c r="O51" s="8">
        <f t="shared" si="14"/>
        <v>8.0548019318514887E-3</v>
      </c>
      <c r="P51" s="2">
        <f t="shared" si="11"/>
        <v>147673.30584860049</v>
      </c>
      <c r="Q51" s="8">
        <f t="shared" si="15"/>
        <v>4.0050645918967478E-3</v>
      </c>
      <c r="R51" s="8">
        <f t="shared" si="16"/>
        <v>2.4298019318514889E-3</v>
      </c>
      <c r="S51" s="8">
        <f t="shared" si="17"/>
        <v>1.0080548019318516</v>
      </c>
      <c r="T51" s="32"/>
      <c r="U51" s="32">
        <f>MIN(P51,$P51:P$103)/P51-1</f>
        <v>0</v>
      </c>
    </row>
    <row r="52" spans="2:21" x14ac:dyDescent="0.45">
      <c r="B52">
        <f t="shared" si="6"/>
        <v>44</v>
      </c>
      <c r="C52" s="1">
        <v>34942</v>
      </c>
      <c r="D52" s="2">
        <v>1719.4</v>
      </c>
      <c r="E52" s="4">
        <f t="shared" si="0"/>
        <v>8.3168547167615792E-3</v>
      </c>
      <c r="F52" s="42">
        <v>19.68</v>
      </c>
      <c r="G52" s="20">
        <f t="shared" si="7"/>
        <v>5.08130081300813E-2</v>
      </c>
      <c r="H52" s="20">
        <v>17.727272727272723</v>
      </c>
      <c r="I52" s="17">
        <f t="shared" si="10"/>
        <v>5.6410256410256425E-2</v>
      </c>
      <c r="J52" s="8">
        <f t="shared" si="8"/>
        <v>0.60469478738158888</v>
      </c>
      <c r="K52">
        <v>6.68</v>
      </c>
      <c r="L52" s="4">
        <v>5.5666666666666668E-3</v>
      </c>
      <c r="M52" s="5">
        <f t="shared" si="13"/>
        <v>0.60469478738158888</v>
      </c>
      <c r="N52" s="5">
        <f t="shared" si="9"/>
        <v>0.39530521261841112</v>
      </c>
      <c r="O52" s="8">
        <f t="shared" si="14"/>
        <v>7.2296910448781965E-3</v>
      </c>
      <c r="P52" s="2">
        <f t="shared" si="11"/>
        <v>148862.7850778327</v>
      </c>
      <c r="Q52" s="8">
        <f t="shared" si="15"/>
        <v>2.7501880500949124E-3</v>
      </c>
      <c r="R52" s="8">
        <f t="shared" si="16"/>
        <v>1.6630243782115297E-3</v>
      </c>
      <c r="S52" s="8">
        <f t="shared" si="17"/>
        <v>1.0072296910448781</v>
      </c>
      <c r="T52" s="32"/>
      <c r="U52" s="32">
        <f>MIN(P52,$P52:P$103)/P52-1</f>
        <v>0</v>
      </c>
    </row>
    <row r="53" spans="2:21" x14ac:dyDescent="0.45">
      <c r="B53">
        <f t="shared" si="6"/>
        <v>45</v>
      </c>
      <c r="C53" s="1">
        <v>34971</v>
      </c>
      <c r="D53" s="2">
        <v>1733.7</v>
      </c>
      <c r="E53" s="4">
        <f t="shared" si="0"/>
        <v>2.3072042452554342E-4</v>
      </c>
      <c r="F53" s="42">
        <v>19.649999999999999</v>
      </c>
      <c r="G53" s="20">
        <f t="shared" si="7"/>
        <v>5.0890585241730284E-2</v>
      </c>
      <c r="H53" s="20">
        <v>17.762396694214868</v>
      </c>
      <c r="I53" s="17">
        <f t="shared" si="10"/>
        <v>5.6298708851925117E-2</v>
      </c>
      <c r="J53" s="8">
        <f t="shared" si="8"/>
        <v>0.61066349414604837</v>
      </c>
      <c r="K53">
        <v>6.81</v>
      </c>
      <c r="L53" s="4">
        <v>5.6750000000000004E-3</v>
      </c>
      <c r="M53" s="5">
        <f t="shared" si="13"/>
        <v>0.61066349414604837</v>
      </c>
      <c r="N53" s="5">
        <f t="shared" si="9"/>
        <v>0.38933650585395163</v>
      </c>
      <c r="O53" s="8">
        <f t="shared" si="14"/>
        <v>2.3503772113328035E-3</v>
      </c>
      <c r="P53" s="2">
        <f t="shared" si="11"/>
        <v>149939.01702202551</v>
      </c>
      <c r="Q53" s="8">
        <f t="shared" si="15"/>
        <v>-5.4442795754744569E-3</v>
      </c>
      <c r="R53" s="8">
        <f t="shared" si="16"/>
        <v>-3.3246227886671968E-3</v>
      </c>
      <c r="S53" s="8">
        <f t="shared" si="17"/>
        <v>1.0023503772113329</v>
      </c>
      <c r="T53" s="32"/>
      <c r="U53" s="32">
        <f>MIN(P53,$P53:P$103)/P53-1</f>
        <v>0</v>
      </c>
    </row>
    <row r="54" spans="2:21" x14ac:dyDescent="0.45">
      <c r="B54">
        <f t="shared" si="6"/>
        <v>46</v>
      </c>
      <c r="C54" s="1">
        <v>35003</v>
      </c>
      <c r="D54" s="2">
        <v>1734.1</v>
      </c>
      <c r="E54" s="4">
        <f t="shared" si="0"/>
        <v>3.1428406666282216E-2</v>
      </c>
      <c r="F54" s="42">
        <v>19.66</v>
      </c>
      <c r="G54" s="20">
        <f t="shared" si="7"/>
        <v>5.0864699898270603E-2</v>
      </c>
      <c r="H54" s="20">
        <v>17.80330578512396</v>
      </c>
      <c r="I54" s="17">
        <f t="shared" si="10"/>
        <v>5.6169343607835875E-2</v>
      </c>
      <c r="J54" s="8">
        <f t="shared" si="8"/>
        <v>0.60867190124803949</v>
      </c>
      <c r="K54" s="24">
        <f>$K$53</f>
        <v>6.81</v>
      </c>
      <c r="L54" s="25">
        <v>5.6750000000000004E-3</v>
      </c>
      <c r="M54" s="5">
        <f t="shared" si="13"/>
        <v>0.60867190124803949</v>
      </c>
      <c r="N54" s="5">
        <f t="shared" si="9"/>
        <v>0.39132809875196051</v>
      </c>
      <c r="O54" s="8">
        <f t="shared" si="14"/>
        <v>2.1350374999179932E-2</v>
      </c>
      <c r="P54" s="2">
        <f t="shared" si="11"/>
        <v>150291.43027072374</v>
      </c>
      <c r="Q54" s="8">
        <f t="shared" si="15"/>
        <v>2.5753406666282216E-2</v>
      </c>
      <c r="R54" s="8">
        <f t="shared" si="16"/>
        <v>1.5675374999179932E-2</v>
      </c>
      <c r="S54" s="8">
        <f t="shared" si="17"/>
        <v>1.0213503749991799</v>
      </c>
      <c r="T54" s="32"/>
      <c r="U54" s="32">
        <f>MIN(P54,$P54:P$103)/P54-1</f>
        <v>0</v>
      </c>
    </row>
    <row r="55" spans="2:21" x14ac:dyDescent="0.45">
      <c r="B55">
        <f t="shared" si="6"/>
        <v>47</v>
      </c>
      <c r="C55" s="1">
        <v>35033</v>
      </c>
      <c r="D55" s="2">
        <v>1788.6</v>
      </c>
      <c r="E55" s="4">
        <f t="shared" si="0"/>
        <v>8.1068992508106508E-3</v>
      </c>
      <c r="F55" s="42">
        <v>20.350000000000001</v>
      </c>
      <c r="G55" s="20">
        <f t="shared" si="7"/>
        <v>4.9140049140049137E-2</v>
      </c>
      <c r="H55" s="20">
        <v>17.840495867768588</v>
      </c>
      <c r="I55" s="17">
        <f t="shared" si="10"/>
        <v>5.6052253671191016E-2</v>
      </c>
      <c r="J55" s="8">
        <f t="shared" si="8"/>
        <v>0.47597896607530477</v>
      </c>
      <c r="K55" s="24">
        <f>$K$53</f>
        <v>6.81</v>
      </c>
      <c r="L55" s="25">
        <v>5.6750000000000004E-3</v>
      </c>
      <c r="M55" s="5">
        <f t="shared" si="13"/>
        <v>0.5</v>
      </c>
      <c r="N55" s="5">
        <f t="shared" si="9"/>
        <v>0.5</v>
      </c>
      <c r="O55" s="8">
        <f t="shared" si="14"/>
        <v>6.8909496254053251E-3</v>
      </c>
      <c r="P55" s="2">
        <f t="shared" si="11"/>
        <v>153500.20866616679</v>
      </c>
      <c r="Q55" s="8">
        <f t="shared" si="15"/>
        <v>2.4318992508106504E-3</v>
      </c>
      <c r="R55" s="8">
        <f t="shared" si="16"/>
        <v>1.2159496254053248E-3</v>
      </c>
      <c r="S55" s="8">
        <f t="shared" si="17"/>
        <v>1.0068909496254053</v>
      </c>
      <c r="T55" s="32"/>
      <c r="U55" s="32">
        <f>MIN(P55,$P55:P$103)/P55-1</f>
        <v>0</v>
      </c>
    </row>
    <row r="56" spans="2:21" x14ac:dyDescent="0.45">
      <c r="B56">
        <f t="shared" si="6"/>
        <v>48</v>
      </c>
      <c r="C56" s="1">
        <v>35062</v>
      </c>
      <c r="D56" s="2">
        <v>1803.1</v>
      </c>
      <c r="E56" s="4">
        <f t="shared" si="0"/>
        <v>2.1573955964727443E-2</v>
      </c>
      <c r="F56" s="42">
        <v>20.36</v>
      </c>
      <c r="G56" s="20">
        <f t="shared" si="7"/>
        <v>4.9115913555992145E-2</v>
      </c>
      <c r="H56" s="20">
        <v>17.872809917355365</v>
      </c>
      <c r="I56" s="17">
        <f t="shared" si="10"/>
        <v>5.5950911167524445E-2</v>
      </c>
      <c r="J56" s="8">
        <f t="shared" si="8"/>
        <v>0.47412199794690923</v>
      </c>
      <c r="K56">
        <v>6.56</v>
      </c>
      <c r="L56" s="4">
        <v>5.4666666666666665E-3</v>
      </c>
      <c r="M56" s="5">
        <f t="shared" si="13"/>
        <v>0.5</v>
      </c>
      <c r="N56" s="5">
        <f t="shared" si="9"/>
        <v>0.5</v>
      </c>
      <c r="O56" s="8">
        <f t="shared" si="14"/>
        <v>1.3520311315697055E-2</v>
      </c>
      <c r="P56" s="2">
        <f t="shared" si="11"/>
        <v>154557.97087157454</v>
      </c>
      <c r="Q56" s="8">
        <f t="shared" si="15"/>
        <v>1.6107289298060774E-2</v>
      </c>
      <c r="R56" s="8">
        <f t="shared" si="16"/>
        <v>8.0536446490303889E-3</v>
      </c>
      <c r="S56" s="8">
        <f t="shared" si="17"/>
        <v>1.013520311315697</v>
      </c>
      <c r="T56" s="32"/>
      <c r="U56" s="32">
        <f>MIN(P56,$P56:P$103)/P56-1</f>
        <v>0</v>
      </c>
    </row>
    <row r="57" spans="2:21" x14ac:dyDescent="0.45">
      <c r="B57">
        <f t="shared" si="6"/>
        <v>49</v>
      </c>
      <c r="C57" s="1">
        <v>35095</v>
      </c>
      <c r="D57" s="2">
        <v>1842</v>
      </c>
      <c r="E57" s="4">
        <f t="shared" si="0"/>
        <v>-6.514657980456473E-4</v>
      </c>
      <c r="F57" s="42">
        <v>20.78</v>
      </c>
      <c r="G57" s="20">
        <f t="shared" si="7"/>
        <v>4.8123195380173241E-2</v>
      </c>
      <c r="H57" s="20">
        <v>17.910578512396693</v>
      </c>
      <c r="I57" s="17">
        <f t="shared" si="10"/>
        <v>5.5832925737594484E-2</v>
      </c>
      <c r="J57" s="8">
        <f t="shared" si="8"/>
        <v>0.39774323666971256</v>
      </c>
      <c r="K57">
        <v>6.2</v>
      </c>
      <c r="L57" s="4">
        <v>5.1666666666666675E-3</v>
      </c>
      <c r="M57" s="5">
        <f t="shared" si="13"/>
        <v>0.5</v>
      </c>
      <c r="N57" s="5">
        <f t="shared" si="9"/>
        <v>0.5</v>
      </c>
      <c r="O57" s="8">
        <f t="shared" si="14"/>
        <v>2.2576004343105101E-3</v>
      </c>
      <c r="P57" s="2">
        <f t="shared" si="11"/>
        <v>156647.64275408065</v>
      </c>
      <c r="Q57" s="8">
        <f t="shared" si="15"/>
        <v>-5.8181324647123148E-3</v>
      </c>
      <c r="R57" s="8">
        <f t="shared" si="16"/>
        <v>-2.9090662323561574E-3</v>
      </c>
      <c r="S57" s="8">
        <f t="shared" si="17"/>
        <v>1.0022576004343104</v>
      </c>
      <c r="T57" s="32"/>
      <c r="U57" s="32">
        <f>MIN(P57,$P57:P$103)/P57-1</f>
        <v>0</v>
      </c>
    </row>
    <row r="58" spans="2:21" x14ac:dyDescent="0.45">
      <c r="B58">
        <f t="shared" si="6"/>
        <v>50</v>
      </c>
      <c r="C58" s="1">
        <v>35124</v>
      </c>
      <c r="D58" s="2">
        <v>1840.8</v>
      </c>
      <c r="E58" s="4">
        <f t="shared" si="0"/>
        <v>1.4124293785311437E-3</v>
      </c>
      <c r="F58" s="42">
        <v>20.52</v>
      </c>
      <c r="G58" s="20">
        <f t="shared" si="7"/>
        <v>4.8732943469785579E-2</v>
      </c>
      <c r="H58" s="20">
        <v>17.944214876033055</v>
      </c>
      <c r="I58" s="17">
        <f t="shared" si="10"/>
        <v>5.572826712723087E-2</v>
      </c>
      <c r="J58" s="8">
        <f t="shared" si="8"/>
        <v>0.4446566557146594</v>
      </c>
      <c r="K58">
        <v>6.31</v>
      </c>
      <c r="L58" s="4">
        <v>5.2583333333333327E-3</v>
      </c>
      <c r="M58" s="5">
        <f t="shared" si="13"/>
        <v>0.5</v>
      </c>
      <c r="N58" s="5">
        <f t="shared" si="9"/>
        <v>0.5</v>
      </c>
      <c r="O58" s="8">
        <f t="shared" si="14"/>
        <v>3.3353813559322382E-3</v>
      </c>
      <c r="P58" s="2">
        <f t="shared" si="11"/>
        <v>157001.29054039597</v>
      </c>
      <c r="Q58" s="8">
        <f t="shared" si="15"/>
        <v>-3.845903954802189E-3</v>
      </c>
      <c r="R58" s="8">
        <f t="shared" si="16"/>
        <v>-1.9229519774010945E-3</v>
      </c>
      <c r="S58" s="8">
        <f t="shared" si="17"/>
        <v>1.0033353813559323</v>
      </c>
      <c r="T58" s="32"/>
      <c r="U58" s="32">
        <f>MIN(P58,$P58:P$103)/P58-1</f>
        <v>0</v>
      </c>
    </row>
    <row r="59" spans="2:21" x14ac:dyDescent="0.45">
      <c r="B59">
        <f t="shared" si="6"/>
        <v>51</v>
      </c>
      <c r="C59" s="1">
        <v>35153</v>
      </c>
      <c r="D59" s="2">
        <v>1843.4</v>
      </c>
      <c r="E59" s="4">
        <f t="shared" si="0"/>
        <v>3.862428121948569E-2</v>
      </c>
      <c r="F59" s="42">
        <v>20.25</v>
      </c>
      <c r="G59" s="20">
        <f t="shared" si="7"/>
        <v>4.9382716049382713E-2</v>
      </c>
      <c r="H59" s="20">
        <v>17.965785123966938</v>
      </c>
      <c r="I59" s="17">
        <f t="shared" si="10"/>
        <v>5.5661358137138559E-2</v>
      </c>
      <c r="J59" s="8">
        <f t="shared" si="8"/>
        <v>0.49464951970204274</v>
      </c>
      <c r="K59">
        <v>5.96</v>
      </c>
      <c r="L59" s="4">
        <v>4.9666666666666661E-3</v>
      </c>
      <c r="M59" s="5">
        <f t="shared" si="13"/>
        <v>0.5</v>
      </c>
      <c r="N59" s="5">
        <f t="shared" si="9"/>
        <v>0.5</v>
      </c>
      <c r="O59" s="8">
        <f t="shared" si="14"/>
        <v>2.1795473943076179E-2</v>
      </c>
      <c r="P59" s="2">
        <f t="shared" si="11"/>
        <v>157524.94971772173</v>
      </c>
      <c r="Q59" s="8">
        <f t="shared" si="15"/>
        <v>3.3657614552819022E-2</v>
      </c>
      <c r="R59" s="8">
        <f t="shared" si="16"/>
        <v>1.6828807276409515E-2</v>
      </c>
      <c r="S59" s="8">
        <f t="shared" si="17"/>
        <v>1.0217954739430761</v>
      </c>
      <c r="T59" s="32"/>
      <c r="U59" s="32">
        <f>MIN(P59,$P59:P$103)/P59-1</f>
        <v>0</v>
      </c>
    </row>
    <row r="60" spans="2:21" x14ac:dyDescent="0.45">
      <c r="B60">
        <f t="shared" si="6"/>
        <v>52</v>
      </c>
      <c r="C60" s="1">
        <v>35185</v>
      </c>
      <c r="D60" s="2">
        <v>1914.6</v>
      </c>
      <c r="E60" s="4">
        <f t="shared" si="0"/>
        <v>-1.5042306486994672E-2</v>
      </c>
      <c r="F60" s="42">
        <v>20.079999999999998</v>
      </c>
      <c r="G60" s="20">
        <f t="shared" si="7"/>
        <v>4.9800796812749008E-2</v>
      </c>
      <c r="H60" s="20">
        <v>17.978677685950409</v>
      </c>
      <c r="I60" s="17">
        <f t="shared" si="10"/>
        <v>5.5621443215562984E-2</v>
      </c>
      <c r="J60" s="8">
        <f t="shared" si="8"/>
        <v>0.52681624294492169</v>
      </c>
      <c r="K60">
        <v>5.9</v>
      </c>
      <c r="L60" s="4">
        <v>4.9166666666666673E-3</v>
      </c>
      <c r="M60" s="5">
        <f t="shared" si="13"/>
        <v>0.52681624294492169</v>
      </c>
      <c r="N60" s="5">
        <f t="shared" si="9"/>
        <v>0.47318375705507831</v>
      </c>
      <c r="O60" s="8">
        <f t="shared" si="14"/>
        <v>-5.5980445831837547E-3</v>
      </c>
      <c r="P60" s="2">
        <f t="shared" si="11"/>
        <v>160958.2806546787</v>
      </c>
      <c r="Q60" s="8">
        <f t="shared" si="15"/>
        <v>-1.9958973153661339E-2</v>
      </c>
      <c r="R60" s="8">
        <f t="shared" si="16"/>
        <v>-1.0514711249850421E-2</v>
      </c>
      <c r="S60" s="8">
        <f t="shared" si="17"/>
        <v>0.9944019554168162</v>
      </c>
      <c r="T60" s="32"/>
      <c r="U60" s="32">
        <f>MIN(P60,$P60:P$103)/P60-1</f>
        <v>-1.5500079931823896E-2</v>
      </c>
    </row>
    <row r="61" spans="2:21" x14ac:dyDescent="0.45">
      <c r="B61">
        <f t="shared" si="6"/>
        <v>53</v>
      </c>
      <c r="C61" s="1">
        <v>35216</v>
      </c>
      <c r="D61" s="2">
        <v>1885.8</v>
      </c>
      <c r="E61" s="4">
        <f t="shared" si="0"/>
        <v>-1.564322833810583E-2</v>
      </c>
      <c r="F61" s="42">
        <v>20.63</v>
      </c>
      <c r="G61" s="20">
        <f t="shared" si="7"/>
        <v>4.8473097430925836E-2</v>
      </c>
      <c r="H61" s="20">
        <v>17.997272727272733</v>
      </c>
      <c r="I61" s="17">
        <f t="shared" si="10"/>
        <v>5.5563974339546379E-2</v>
      </c>
      <c r="J61" s="8">
        <f t="shared" si="8"/>
        <v>0.42466435673763947</v>
      </c>
      <c r="K61">
        <v>6</v>
      </c>
      <c r="L61" s="4">
        <v>5.0000000000000001E-3</v>
      </c>
      <c r="M61" s="5">
        <f t="shared" si="13"/>
        <v>0.5</v>
      </c>
      <c r="N61" s="5">
        <f t="shared" si="9"/>
        <v>0.5</v>
      </c>
      <c r="O61" s="8">
        <f t="shared" si="14"/>
        <v>-5.3216141690529146E-3</v>
      </c>
      <c r="P61" s="2">
        <f t="shared" si="11"/>
        <v>160057.22902354121</v>
      </c>
      <c r="Q61" s="8">
        <f t="shared" si="15"/>
        <v>-2.0643228338105831E-2</v>
      </c>
      <c r="R61" s="8">
        <f t="shared" si="16"/>
        <v>-1.0321614169052914E-2</v>
      </c>
      <c r="S61" s="8">
        <f t="shared" si="17"/>
        <v>0.99467838583094703</v>
      </c>
      <c r="T61" s="32"/>
      <c r="U61" s="32">
        <f>MIN(P61,$P61:P$103)/P61-1</f>
        <v>-9.9577794419054566E-3</v>
      </c>
    </row>
    <row r="62" spans="2:21" x14ac:dyDescent="0.45">
      <c r="B62">
        <f t="shared" si="6"/>
        <v>54</v>
      </c>
      <c r="C62" s="1">
        <v>35244</v>
      </c>
      <c r="D62" s="2">
        <v>1856.3</v>
      </c>
      <c r="E62" s="4">
        <f t="shared" si="0"/>
        <v>-1.1258955987717423E-2</v>
      </c>
      <c r="F62" s="42">
        <v>19.75</v>
      </c>
      <c r="G62" s="20">
        <f t="shared" si="7"/>
        <v>5.0632911392405063E-2</v>
      </c>
      <c r="H62" s="20">
        <v>18.013719008264466</v>
      </c>
      <c r="I62" s="17">
        <f t="shared" si="10"/>
        <v>5.5513245185028849E-2</v>
      </c>
      <c r="J62" s="8">
        <f t="shared" si="8"/>
        <v>0.59083832129802183</v>
      </c>
      <c r="K62">
        <v>5.84</v>
      </c>
      <c r="L62" s="4">
        <v>4.8666666666666667E-3</v>
      </c>
      <c r="M62" s="5">
        <f t="shared" si="13"/>
        <v>0.59083832129802183</v>
      </c>
      <c r="N62" s="5">
        <f t="shared" si="9"/>
        <v>0.40916167870197817</v>
      </c>
      <c r="O62" s="8">
        <f t="shared" si="14"/>
        <v>-4.6609691523349797E-3</v>
      </c>
      <c r="P62" s="2">
        <f t="shared" si="11"/>
        <v>159205.46620571017</v>
      </c>
      <c r="Q62" s="8">
        <f t="shared" si="15"/>
        <v>-1.6125622654384088E-2</v>
      </c>
      <c r="R62" s="8">
        <f t="shared" si="16"/>
        <v>-9.5276358190016473E-3</v>
      </c>
      <c r="S62" s="8">
        <f t="shared" si="17"/>
        <v>0.99533903084766506</v>
      </c>
      <c r="T62" s="32"/>
      <c r="U62" s="32">
        <f>MIN(P62,$P62:P$103)/P62-1</f>
        <v>-4.6609691523349372E-3</v>
      </c>
    </row>
    <row r="63" spans="2:21" x14ac:dyDescent="0.45">
      <c r="B63">
        <f t="shared" si="6"/>
        <v>55</v>
      </c>
      <c r="C63" s="1">
        <v>35277</v>
      </c>
      <c r="D63" s="2">
        <v>1835.4</v>
      </c>
      <c r="E63" s="4">
        <f t="shared" si="0"/>
        <v>4.3914133158984292E-2</v>
      </c>
      <c r="F63" s="42">
        <v>19.66</v>
      </c>
      <c r="G63" s="20">
        <f t="shared" si="7"/>
        <v>5.0864699898270603E-2</v>
      </c>
      <c r="H63" s="20">
        <v>18.025537190082641</v>
      </c>
      <c r="I63" s="17">
        <f t="shared" si="10"/>
        <v>5.5476848731597514E-2</v>
      </c>
      <c r="J63" s="8">
        <f t="shared" si="8"/>
        <v>0.60867190124803949</v>
      </c>
      <c r="K63">
        <v>5.81</v>
      </c>
      <c r="L63" s="4">
        <v>4.841666666666666E-3</v>
      </c>
      <c r="M63" s="5">
        <f t="shared" si="13"/>
        <v>0.60867190124803949</v>
      </c>
      <c r="N63" s="5">
        <f t="shared" si="9"/>
        <v>0.39132809875196051</v>
      </c>
      <c r="O63" s="8">
        <f t="shared" si="14"/>
        <v>2.8623979132995952E-2</v>
      </c>
      <c r="P63" s="2">
        <f t="shared" si="11"/>
        <v>158463.41443884224</v>
      </c>
      <c r="Q63" s="8">
        <f t="shared" si="15"/>
        <v>3.9072466492317624E-2</v>
      </c>
      <c r="R63" s="8">
        <f t="shared" si="16"/>
        <v>2.3782312466329288E-2</v>
      </c>
      <c r="S63" s="8">
        <f t="shared" si="17"/>
        <v>1.0286239791329959</v>
      </c>
      <c r="T63" s="32"/>
      <c r="U63" s="32">
        <f>MIN(P63,$P63:P$103)/P63-1</f>
        <v>0</v>
      </c>
    </row>
    <row r="64" spans="2:21" x14ac:dyDescent="0.45">
      <c r="B64">
        <f t="shared" si="6"/>
        <v>56</v>
      </c>
      <c r="C64" s="1">
        <v>35307</v>
      </c>
      <c r="D64" s="2">
        <v>1916</v>
      </c>
      <c r="E64" s="4">
        <f t="shared" si="0"/>
        <v>1.5135699373695299E-2</v>
      </c>
      <c r="F64" s="42">
        <v>20.36</v>
      </c>
      <c r="G64" s="20">
        <f t="shared" si="7"/>
        <v>4.9115913555992145E-2</v>
      </c>
      <c r="H64" s="20">
        <v>18.054545454545455</v>
      </c>
      <c r="I64" s="17">
        <f t="shared" si="10"/>
        <v>5.53877139979859E-2</v>
      </c>
      <c r="J64" s="8">
        <f t="shared" si="8"/>
        <v>0.47412199794690923</v>
      </c>
      <c r="K64">
        <v>5.81</v>
      </c>
      <c r="L64" s="4">
        <v>4.841666666666666E-3</v>
      </c>
      <c r="M64" s="5">
        <f t="shared" si="13"/>
        <v>0.5</v>
      </c>
      <c r="N64" s="5">
        <f t="shared" si="9"/>
        <v>0.5</v>
      </c>
      <c r="O64" s="8">
        <f t="shared" si="14"/>
        <v>9.9886830201809836E-3</v>
      </c>
      <c r="P64" s="2">
        <f t="shared" si="11"/>
        <v>162999.26790708295</v>
      </c>
      <c r="Q64" s="8">
        <f t="shared" si="15"/>
        <v>1.0294032707028633E-2</v>
      </c>
      <c r="R64" s="8">
        <f t="shared" si="16"/>
        <v>5.1470163535143176E-3</v>
      </c>
      <c r="S64" s="8">
        <f t="shared" si="17"/>
        <v>1.009988683020181</v>
      </c>
      <c r="T64" s="32"/>
      <c r="U64" s="32">
        <f>MIN(P64,$P64:P$103)/P64-1</f>
        <v>0</v>
      </c>
    </row>
    <row r="65" spans="2:21" x14ac:dyDescent="0.45">
      <c r="B65">
        <f t="shared" si="6"/>
        <v>57</v>
      </c>
      <c r="C65" s="1">
        <v>35338</v>
      </c>
      <c r="D65" s="2">
        <v>1945</v>
      </c>
      <c r="E65" s="4">
        <f t="shared" si="0"/>
        <v>6.1182519280205128E-3</v>
      </c>
      <c r="F65" s="42">
        <v>20.68</v>
      </c>
      <c r="G65" s="20">
        <f t="shared" si="7"/>
        <v>4.8355899419729211E-2</v>
      </c>
      <c r="H65" s="20">
        <v>18.07710743801653</v>
      </c>
      <c r="I65" s="17">
        <f t="shared" si="10"/>
        <v>5.5318584758586954E-2</v>
      </c>
      <c r="J65" s="8">
        <f t="shared" si="8"/>
        <v>0.4156472568825218</v>
      </c>
      <c r="K65">
        <v>5.51</v>
      </c>
      <c r="L65" s="4">
        <v>4.5916666666666666E-3</v>
      </c>
      <c r="M65" s="5">
        <f t="shared" si="13"/>
        <v>0.5</v>
      </c>
      <c r="N65" s="5">
        <f t="shared" si="9"/>
        <v>0.5</v>
      </c>
      <c r="O65" s="8">
        <f t="shared" si="14"/>
        <v>5.3549592973435901E-3</v>
      </c>
      <c r="P65" s="2">
        <f t="shared" si="11"/>
        <v>164627.41592672837</v>
      </c>
      <c r="Q65" s="8">
        <f t="shared" si="15"/>
        <v>1.5265852613538461E-3</v>
      </c>
      <c r="R65" s="8">
        <f t="shared" si="16"/>
        <v>7.632926306769235E-4</v>
      </c>
      <c r="S65" s="8">
        <f t="shared" si="17"/>
        <v>1.0053549592973436</v>
      </c>
      <c r="T65" s="32"/>
      <c r="U65" s="32">
        <f>MIN(P65,$P65:P$103)/P65-1</f>
        <v>0</v>
      </c>
    </row>
    <row r="66" spans="2:21" x14ac:dyDescent="0.45">
      <c r="B66">
        <f t="shared" si="6"/>
        <v>58</v>
      </c>
      <c r="C66" s="1">
        <v>35369</v>
      </c>
      <c r="D66" s="2">
        <v>1956.9</v>
      </c>
      <c r="E66" s="4">
        <f t="shared" si="0"/>
        <v>1.4461648525729398E-2</v>
      </c>
      <c r="F66" s="42">
        <v>20.84</v>
      </c>
      <c r="G66" s="20">
        <f t="shared" si="7"/>
        <v>4.7984644913627639E-2</v>
      </c>
      <c r="H66" s="20">
        <v>18.110413223140494</v>
      </c>
      <c r="I66" s="17">
        <f t="shared" si="10"/>
        <v>5.5216851635514028E-2</v>
      </c>
      <c r="J66" s="8">
        <f t="shared" si="8"/>
        <v>0.38708329987506163</v>
      </c>
      <c r="K66">
        <v>6.06</v>
      </c>
      <c r="L66" s="4">
        <v>5.0499999999999998E-3</v>
      </c>
      <c r="M66" s="5">
        <f t="shared" si="13"/>
        <v>0.5</v>
      </c>
      <c r="N66" s="5">
        <f t="shared" si="9"/>
        <v>0.5</v>
      </c>
      <c r="O66" s="8">
        <f t="shared" si="14"/>
        <v>9.7558242628646985E-3</v>
      </c>
      <c r="P66" s="2">
        <f t="shared" si="11"/>
        <v>165508.98903824287</v>
      </c>
      <c r="Q66" s="8">
        <f t="shared" si="15"/>
        <v>9.4116485257293991E-3</v>
      </c>
      <c r="R66" s="8">
        <f t="shared" si="16"/>
        <v>4.7058242628646987E-3</v>
      </c>
      <c r="S66" s="8">
        <f t="shared" si="17"/>
        <v>1.0097558242628648</v>
      </c>
      <c r="T66" s="32"/>
      <c r="U66" s="32">
        <f>MIN(P66,$P66:P$103)/P66-1</f>
        <v>0</v>
      </c>
    </row>
    <row r="67" spans="2:21" x14ac:dyDescent="0.45">
      <c r="B67">
        <f t="shared" si="6"/>
        <v>59</v>
      </c>
      <c r="C67" s="1">
        <v>35398</v>
      </c>
      <c r="D67" s="2">
        <v>1985.2</v>
      </c>
      <c r="E67" s="4">
        <f t="shared" si="0"/>
        <v>1.4356236147491375E-2</v>
      </c>
      <c r="F67" s="42">
        <v>21.2</v>
      </c>
      <c r="G67" s="20">
        <f t="shared" si="7"/>
        <v>4.716981132075472E-2</v>
      </c>
      <c r="H67" s="20">
        <v>18.140826446280986</v>
      </c>
      <c r="I67" s="17">
        <f t="shared" si="10"/>
        <v>5.5124280195349533E-2</v>
      </c>
      <c r="J67" s="8">
        <f t="shared" si="8"/>
        <v>0.32439080366953799</v>
      </c>
      <c r="K67">
        <v>6.1</v>
      </c>
      <c r="L67" s="4">
        <v>5.0833333333333329E-3</v>
      </c>
      <c r="M67" s="5">
        <f t="shared" si="13"/>
        <v>0.5</v>
      </c>
      <c r="N67" s="5">
        <f t="shared" si="9"/>
        <v>0.5</v>
      </c>
      <c r="O67" s="8">
        <f t="shared" si="14"/>
        <v>9.7197847404123534E-3</v>
      </c>
      <c r="P67" s="2">
        <f t="shared" si="11"/>
        <v>167123.66564922439</v>
      </c>
      <c r="Q67" s="8">
        <f t="shared" si="15"/>
        <v>9.2729028141580426E-3</v>
      </c>
      <c r="R67" s="8">
        <f t="shared" si="16"/>
        <v>4.6364514070790204E-3</v>
      </c>
      <c r="S67" s="8">
        <f t="shared" si="17"/>
        <v>1.0097197847404125</v>
      </c>
      <c r="T67" s="32"/>
      <c r="U67" s="32">
        <f>MIN(P67,$P67:P$103)/P67-1</f>
        <v>0</v>
      </c>
    </row>
    <row r="68" spans="2:21" x14ac:dyDescent="0.45">
      <c r="B68">
        <f t="shared" si="6"/>
        <v>60</v>
      </c>
      <c r="C68" s="1">
        <v>35430</v>
      </c>
      <c r="D68" s="2">
        <v>2013.7</v>
      </c>
      <c r="E68" s="4">
        <f t="shared" si="0"/>
        <v>3.6698614490738413E-2</v>
      </c>
      <c r="F68" s="42">
        <v>21.18</v>
      </c>
      <c r="G68" s="20">
        <f t="shared" si="7"/>
        <v>4.7214353163361665E-2</v>
      </c>
      <c r="H68" s="20">
        <v>18.170661157024785</v>
      </c>
      <c r="I68" s="17">
        <f t="shared" si="10"/>
        <v>5.5033770722943652E-2</v>
      </c>
      <c r="J68" s="8">
        <f t="shared" si="8"/>
        <v>0.32781780928522131</v>
      </c>
      <c r="K68">
        <v>6.31</v>
      </c>
      <c r="L68" s="4">
        <v>5.2583333333333327E-3</v>
      </c>
      <c r="M68" s="5">
        <f t="shared" si="13"/>
        <v>0.5</v>
      </c>
      <c r="N68" s="5">
        <f t="shared" si="9"/>
        <v>0.5</v>
      </c>
      <c r="O68" s="8">
        <f t="shared" si="14"/>
        <v>2.0978473912035871E-2</v>
      </c>
      <c r="P68" s="2">
        <f t="shared" si="11"/>
        <v>168748.07170436351</v>
      </c>
      <c r="Q68" s="8">
        <f t="shared" si="15"/>
        <v>3.1440281157405083E-2</v>
      </c>
      <c r="R68" s="8">
        <f t="shared" si="16"/>
        <v>1.5720140578702538E-2</v>
      </c>
      <c r="S68" s="8">
        <f t="shared" si="17"/>
        <v>1.0209784739120358</v>
      </c>
      <c r="T68" s="32"/>
      <c r="U68" s="32">
        <f>MIN(P68,$P68:P$103)/P68-1</f>
        <v>0</v>
      </c>
    </row>
    <row r="69" spans="2:21" x14ac:dyDescent="0.45">
      <c r="B69">
        <f t="shared" si="6"/>
        <v>61</v>
      </c>
      <c r="C69" s="1">
        <v>35461</v>
      </c>
      <c r="D69" s="2">
        <v>2087.6</v>
      </c>
      <c r="E69" s="4">
        <f t="shared" si="0"/>
        <v>9.7240850737689843E-3</v>
      </c>
      <c r="F69" s="42">
        <v>22.02</v>
      </c>
      <c r="G69" s="20">
        <f t="shared" si="7"/>
        <v>4.5413260672116255E-2</v>
      </c>
      <c r="H69" s="20">
        <v>18.204462809917352</v>
      </c>
      <c r="I69" s="17">
        <f t="shared" si="10"/>
        <v>5.4931585207514289E-2</v>
      </c>
      <c r="J69" s="8">
        <f t="shared" si="8"/>
        <v>0.18924352226412855</v>
      </c>
      <c r="K69">
        <v>6.12</v>
      </c>
      <c r="L69" s="4">
        <v>5.1000000000000004E-3</v>
      </c>
      <c r="M69" s="5">
        <f t="shared" si="13"/>
        <v>0.5</v>
      </c>
      <c r="N69" s="5">
        <f t="shared" si="9"/>
        <v>0.5</v>
      </c>
      <c r="O69" s="8">
        <f t="shared" si="14"/>
        <v>7.4120425368844924E-3</v>
      </c>
      <c r="P69" s="2">
        <f t="shared" si="11"/>
        <v>172288.14872431985</v>
      </c>
      <c r="Q69" s="8">
        <f t="shared" si="15"/>
        <v>4.624085073768984E-3</v>
      </c>
      <c r="R69" s="8">
        <f t="shared" si="16"/>
        <v>2.312042536884492E-3</v>
      </c>
      <c r="S69" s="8">
        <f t="shared" si="17"/>
        <v>1.0074120425368844</v>
      </c>
      <c r="T69" s="32"/>
      <c r="U69" s="32">
        <f>MIN(P69,$P69:P$103)/P69-1</f>
        <v>0</v>
      </c>
    </row>
    <row r="70" spans="2:21" x14ac:dyDescent="0.45">
      <c r="B70">
        <f t="shared" si="6"/>
        <v>62</v>
      </c>
      <c r="C70" s="1">
        <v>35489</v>
      </c>
      <c r="D70" s="2">
        <v>2107.9</v>
      </c>
      <c r="E70" s="4">
        <f t="shared" si="0"/>
        <v>-3.8901276151621644E-3</v>
      </c>
      <c r="F70" s="42">
        <v>22.01</v>
      </c>
      <c r="G70" s="20">
        <f t="shared" si="7"/>
        <v>4.5433893684688774E-2</v>
      </c>
      <c r="H70" s="20">
        <v>18.226115702479337</v>
      </c>
      <c r="I70" s="17">
        <f t="shared" si="10"/>
        <v>5.4866325679254188E-2</v>
      </c>
      <c r="J70" s="8">
        <f t="shared" si="8"/>
        <v>0.19083100598316671</v>
      </c>
      <c r="K70">
        <v>5.75</v>
      </c>
      <c r="L70" s="4">
        <v>4.7916666666666672E-3</v>
      </c>
      <c r="M70" s="5">
        <f t="shared" si="13"/>
        <v>0.5</v>
      </c>
      <c r="N70" s="5">
        <f t="shared" si="9"/>
        <v>0.5</v>
      </c>
      <c r="O70" s="8">
        <f t="shared" si="14"/>
        <v>4.5076952575225137E-4</v>
      </c>
      <c r="P70" s="2">
        <f t="shared" si="11"/>
        <v>173565.15581126558</v>
      </c>
      <c r="Q70" s="8">
        <f t="shared" si="15"/>
        <v>-8.6817942818288307E-3</v>
      </c>
      <c r="R70" s="8">
        <f t="shared" si="16"/>
        <v>-4.3408971409144154E-3</v>
      </c>
      <c r="S70" s="8">
        <f t="shared" si="17"/>
        <v>1.0004507695257523</v>
      </c>
      <c r="T70" s="32"/>
      <c r="U70" s="32">
        <f>MIN(P70,$P70:P$103)/P70-1</f>
        <v>0</v>
      </c>
    </row>
    <row r="71" spans="2:21" x14ac:dyDescent="0.45">
      <c r="B71">
        <f t="shared" si="6"/>
        <v>63</v>
      </c>
      <c r="C71" s="1">
        <v>35516</v>
      </c>
      <c r="D71" s="2">
        <v>2099.6999999999998</v>
      </c>
      <c r="E71" s="4">
        <f t="shared" si="0"/>
        <v>1.6954803067104951E-2</v>
      </c>
      <c r="F71" s="42">
        <v>21.85</v>
      </c>
      <c r="G71" s="20">
        <f t="shared" si="7"/>
        <v>4.5766590389016017E-2</v>
      </c>
      <c r="H71" s="20">
        <v>18.233801652892563</v>
      </c>
      <c r="I71" s="17">
        <f t="shared" si="10"/>
        <v>5.4843198310285592E-2</v>
      </c>
      <c r="J71" s="8">
        <f t="shared" si="8"/>
        <v>0.21642836359834161</v>
      </c>
      <c r="K71">
        <v>6.25</v>
      </c>
      <c r="L71" s="4">
        <v>5.2083333333333339E-3</v>
      </c>
      <c r="M71" s="5">
        <f t="shared" si="13"/>
        <v>0.5</v>
      </c>
      <c r="N71" s="5">
        <f t="shared" si="9"/>
        <v>0.5</v>
      </c>
      <c r="O71" s="8">
        <f t="shared" si="14"/>
        <v>1.1081568200219143E-2</v>
      </c>
      <c r="P71" s="2">
        <f t="shared" si="11"/>
        <v>173643.39369423775</v>
      </c>
      <c r="Q71" s="8">
        <f t="shared" si="15"/>
        <v>1.1746469733771617E-2</v>
      </c>
      <c r="R71" s="8">
        <f t="shared" si="16"/>
        <v>5.8732348668858094E-3</v>
      </c>
      <c r="S71" s="8">
        <f t="shared" si="17"/>
        <v>1.0110815682002192</v>
      </c>
      <c r="T71" s="32"/>
      <c r="U71" s="32">
        <f>MIN(P71,$P71:P$103)/P71-1</f>
        <v>0</v>
      </c>
    </row>
    <row r="72" spans="2:21" x14ac:dyDescent="0.45">
      <c r="B72">
        <f t="shared" si="6"/>
        <v>64</v>
      </c>
      <c r="C72" s="1">
        <v>35550</v>
      </c>
      <c r="D72" s="2">
        <v>2135.3000000000002</v>
      </c>
      <c r="E72" s="4">
        <f t="shared" si="0"/>
        <v>3.0721678452676482E-2</v>
      </c>
      <c r="F72" s="42">
        <v>21.81</v>
      </c>
      <c r="G72" s="20">
        <f t="shared" si="7"/>
        <v>4.5850527281063737E-2</v>
      </c>
      <c r="H72" s="20">
        <v>18.244297520661156</v>
      </c>
      <c r="I72" s="17">
        <f t="shared" si="10"/>
        <v>5.4811647248545911E-2</v>
      </c>
      <c r="J72" s="8">
        <f t="shared" si="8"/>
        <v>0.22288638561931862</v>
      </c>
      <c r="K72">
        <v>6.18</v>
      </c>
      <c r="L72" s="4">
        <v>5.1500000000000001E-3</v>
      </c>
      <c r="M72" s="5">
        <f t="shared" si="13"/>
        <v>0.5</v>
      </c>
      <c r="N72" s="5">
        <f t="shared" si="9"/>
        <v>0.5</v>
      </c>
      <c r="O72" s="8">
        <f t="shared" si="14"/>
        <v>1.7935839226338242E-2</v>
      </c>
      <c r="P72" s="2">
        <f t="shared" si="11"/>
        <v>175567.63480397797</v>
      </c>
      <c r="Q72" s="8">
        <f t="shared" si="15"/>
        <v>2.557167845267648E-2</v>
      </c>
      <c r="R72" s="8">
        <f t="shared" si="16"/>
        <v>1.2785839226338242E-2</v>
      </c>
      <c r="S72" s="8">
        <f t="shared" si="17"/>
        <v>1.0179358392263382</v>
      </c>
      <c r="T72" s="32"/>
      <c r="U72" s="32">
        <f>MIN(P72,$P72:P$103)/P72-1</f>
        <v>0</v>
      </c>
    </row>
    <row r="73" spans="2:21" x14ac:dyDescent="0.45">
      <c r="B73">
        <f t="shared" si="6"/>
        <v>65</v>
      </c>
      <c r="C73" s="1">
        <v>35580</v>
      </c>
      <c r="D73" s="2">
        <v>2200.9</v>
      </c>
      <c r="E73" s="4">
        <f t="shared" ref="E73:E102" si="18">D74/D73-1</f>
        <v>-7.4514971148167408E-3</v>
      </c>
      <c r="F73" s="42">
        <v>23.14</v>
      </c>
      <c r="G73" s="20">
        <f t="shared" si="7"/>
        <v>4.3215211754537596E-2</v>
      </c>
      <c r="H73" s="20">
        <v>18.262231404958676</v>
      </c>
      <c r="I73" s="17">
        <f t="shared" si="10"/>
        <v>5.475782109126455E-2</v>
      </c>
      <c r="J73" s="8">
        <f t="shared" si="8"/>
        <v>2.0127797740548403E-2</v>
      </c>
      <c r="K73">
        <v>6.35</v>
      </c>
      <c r="L73" s="4">
        <v>5.2916666666666667E-3</v>
      </c>
      <c r="M73" s="5">
        <f t="shared" ref="M73:M103" si="19">IF(J73&lt;50%,50%,MIN(J73,150%))</f>
        <v>0.5</v>
      </c>
      <c r="N73" s="5">
        <f t="shared" si="9"/>
        <v>0.5</v>
      </c>
      <c r="O73" s="8">
        <f t="shared" ref="O73:O104" si="20">M73*E73+N73*L73</f>
        <v>-1.079915224075037E-3</v>
      </c>
      <c r="P73" s="2">
        <f t="shared" si="11"/>
        <v>178716.58767517059</v>
      </c>
      <c r="Q73" s="8">
        <f t="shared" ref="Q73:Q102" si="21">E73-L73</f>
        <v>-1.2743163781483408E-2</v>
      </c>
      <c r="R73" s="8">
        <f t="shared" ref="R73:R102" si="22">O73-L73</f>
        <v>-6.3715818907417038E-3</v>
      </c>
      <c r="S73" s="8">
        <f t="shared" ref="S73:S102" si="23">O73+1</f>
        <v>0.99892008477592498</v>
      </c>
      <c r="T73" s="32"/>
      <c r="U73" s="32">
        <f>MIN(P73,$P73:P$103)/P73-1</f>
        <v>-1.0799152240750232E-3</v>
      </c>
    </row>
    <row r="74" spans="2:21" x14ac:dyDescent="0.45">
      <c r="B74">
        <f t="shared" ref="B74:B103" si="24">B73+1</f>
        <v>66</v>
      </c>
      <c r="C74" s="1">
        <v>35611</v>
      </c>
      <c r="D74" s="2">
        <v>2184.5</v>
      </c>
      <c r="E74" s="4">
        <f t="shared" si="18"/>
        <v>5.0675211718928637E-2</v>
      </c>
      <c r="F74" s="42">
        <v>22.86</v>
      </c>
      <c r="G74" s="20">
        <f t="shared" ref="G74:G103" si="25">1/F74</f>
        <v>4.3744531933508315E-2</v>
      </c>
      <c r="H74" s="20">
        <v>18.266198347107437</v>
      </c>
      <c r="I74" s="17">
        <f t="shared" si="10"/>
        <v>5.4745929119857394E-2</v>
      </c>
      <c r="J74" s="8">
        <f t="shared" ref="J74:J103" si="26">1+(G74-$I$1)/($I$3-$I$2)</f>
        <v>6.0853172346949091E-2</v>
      </c>
      <c r="K74">
        <v>6.5430000000000001</v>
      </c>
      <c r="L74" s="4">
        <v>5.4524999999999999E-3</v>
      </c>
      <c r="M74" s="5">
        <f t="shared" si="19"/>
        <v>0.5</v>
      </c>
      <c r="N74" s="5">
        <f t="shared" ref="N74:N103" si="27">1-M74</f>
        <v>0.5</v>
      </c>
      <c r="O74" s="8">
        <f t="shared" si="20"/>
        <v>2.8063855859464318E-2</v>
      </c>
      <c r="P74" s="2">
        <f t="shared" si="11"/>
        <v>178523.58891134543</v>
      </c>
      <c r="Q74" s="8">
        <f t="shared" si="21"/>
        <v>4.5222711718928638E-2</v>
      </c>
      <c r="R74" s="8">
        <f t="shared" si="22"/>
        <v>2.2611355859464319E-2</v>
      </c>
      <c r="S74" s="8">
        <f t="shared" si="23"/>
        <v>1.0280638558594644</v>
      </c>
      <c r="T74" s="32"/>
      <c r="U74" s="32">
        <f>MIN(P74,$P74:P$103)/P74-1</f>
        <v>0</v>
      </c>
    </row>
    <row r="75" spans="2:21" x14ac:dyDescent="0.45">
      <c r="B75">
        <f t="shared" si="24"/>
        <v>67</v>
      </c>
      <c r="C75" s="1">
        <v>35642</v>
      </c>
      <c r="D75" s="2">
        <v>2295.1999999999998</v>
      </c>
      <c r="E75" s="4">
        <f t="shared" si="18"/>
        <v>-8.0602997560125234E-3</v>
      </c>
      <c r="F75" s="42">
        <v>23.85</v>
      </c>
      <c r="G75" s="20">
        <f t="shared" si="25"/>
        <v>4.1928721174004188E-2</v>
      </c>
      <c r="H75" s="20">
        <v>18.272727272727277</v>
      </c>
      <c r="I75" s="17">
        <f t="shared" ref="I75:I103" si="28">1/H75</f>
        <v>5.4726368159203967E-2</v>
      </c>
      <c r="J75" s="8">
        <f t="shared" si="26"/>
        <v>-7.8853523775869849E-2</v>
      </c>
      <c r="K75">
        <v>6.7930000000000001</v>
      </c>
      <c r="L75" s="4">
        <v>5.6608333333333337E-3</v>
      </c>
      <c r="M75" s="5">
        <f t="shared" si="19"/>
        <v>0.5</v>
      </c>
      <c r="N75" s="5">
        <f t="shared" si="27"/>
        <v>0.5</v>
      </c>
      <c r="O75" s="8">
        <f t="shared" si="20"/>
        <v>-1.1997332113395948E-3</v>
      </c>
      <c r="P75" s="2">
        <f t="shared" si="11"/>
        <v>183533.64917806769</v>
      </c>
      <c r="Q75" s="8">
        <f t="shared" si="21"/>
        <v>-1.3721133089345857E-2</v>
      </c>
      <c r="R75" s="8">
        <f t="shared" si="22"/>
        <v>-6.8605665446729285E-3</v>
      </c>
      <c r="S75" s="8">
        <f t="shared" si="23"/>
        <v>0.99880026678866041</v>
      </c>
      <c r="T75" s="32"/>
      <c r="U75" s="32">
        <f>MIN(P75,$P75:P$103)/P75-1</f>
        <v>-1.1997332113397041E-3</v>
      </c>
    </row>
    <row r="76" spans="2:21" x14ac:dyDescent="0.45">
      <c r="B76">
        <f t="shared" si="24"/>
        <v>68</v>
      </c>
      <c r="C76" s="1">
        <v>35671</v>
      </c>
      <c r="D76" s="2">
        <v>2276.6999999999998</v>
      </c>
      <c r="E76" s="4">
        <f t="shared" si="18"/>
        <v>7.8315105196117285E-2</v>
      </c>
      <c r="F76" s="42">
        <v>23.22</v>
      </c>
      <c r="G76" s="20">
        <f t="shared" si="25"/>
        <v>4.3066322136089581E-2</v>
      </c>
      <c r="H76" s="20">
        <v>18.268595041322317</v>
      </c>
      <c r="I76" s="17">
        <f t="shared" si="28"/>
        <v>5.4738746889843919E-2</v>
      </c>
      <c r="J76" s="8">
        <f t="shared" si="26"/>
        <v>8.6723767549168329E-3</v>
      </c>
      <c r="K76">
        <v>7.0129999999999999</v>
      </c>
      <c r="L76" s="4">
        <v>5.8441666666666668E-3</v>
      </c>
      <c r="M76" s="5">
        <f t="shared" si="19"/>
        <v>0.5</v>
      </c>
      <c r="N76" s="5">
        <f t="shared" si="27"/>
        <v>0.5</v>
      </c>
      <c r="O76" s="8">
        <f t="shared" si="20"/>
        <v>4.2079635931391975E-2</v>
      </c>
      <c r="P76" s="2">
        <f t="shared" ref="P76:P103" si="29">P75*(1+O75)</f>
        <v>183313.4577637504</v>
      </c>
      <c r="Q76" s="8">
        <f t="shared" si="21"/>
        <v>7.2470938529450621E-2</v>
      </c>
      <c r="R76" s="8">
        <f t="shared" si="22"/>
        <v>3.623546926472531E-2</v>
      </c>
      <c r="S76" s="8">
        <f t="shared" si="23"/>
        <v>1.042079635931392</v>
      </c>
      <c r="T76" s="32"/>
      <c r="U76" s="32">
        <f>MIN(P76,$P76:P$103)/P76-1</f>
        <v>0</v>
      </c>
    </row>
    <row r="77" spans="2:21" x14ac:dyDescent="0.45">
      <c r="B77">
        <f t="shared" si="24"/>
        <v>69</v>
      </c>
      <c r="C77" s="1">
        <v>35703</v>
      </c>
      <c r="D77" s="2">
        <v>2455</v>
      </c>
      <c r="E77" s="4">
        <f t="shared" si="18"/>
        <v>-6.5633401221996013E-2</v>
      </c>
      <c r="F77" s="42">
        <v>25.15</v>
      </c>
      <c r="G77" s="20">
        <f t="shared" si="25"/>
        <v>3.9761431411530816E-2</v>
      </c>
      <c r="H77" s="20">
        <v>18.289421487603306</v>
      </c>
      <c r="I77" s="17">
        <f t="shared" si="28"/>
        <v>5.4676415034658518E-2</v>
      </c>
      <c r="J77" s="8">
        <f t="shared" si="26"/>
        <v>-0.2456026691210873</v>
      </c>
      <c r="K77">
        <v>7.0170000000000003</v>
      </c>
      <c r="L77" s="4">
        <v>5.8475000000000003E-3</v>
      </c>
      <c r="M77" s="5">
        <f t="shared" si="19"/>
        <v>0.5</v>
      </c>
      <c r="N77" s="5">
        <f t="shared" si="27"/>
        <v>0.5</v>
      </c>
      <c r="O77" s="8">
        <f t="shared" si="20"/>
        <v>-2.9892950610998007E-2</v>
      </c>
      <c r="P77" s="2">
        <f t="shared" si="29"/>
        <v>191027.22132777362</v>
      </c>
      <c r="Q77" s="8">
        <f t="shared" si="21"/>
        <v>-7.1480901221996018E-2</v>
      </c>
      <c r="R77" s="8">
        <f t="shared" si="22"/>
        <v>-3.5740450610998009E-2</v>
      </c>
      <c r="S77" s="8">
        <f t="shared" si="23"/>
        <v>0.97010704938900194</v>
      </c>
      <c r="T77" s="32"/>
      <c r="U77" s="32">
        <f>MIN(P77,$P77:P$103)/P77-1</f>
        <v>-2.9892950610997948E-2</v>
      </c>
    </row>
    <row r="78" spans="2:21" x14ac:dyDescent="0.45">
      <c r="B78">
        <f t="shared" si="24"/>
        <v>70</v>
      </c>
      <c r="C78" s="1">
        <v>35734</v>
      </c>
      <c r="D78" s="2">
        <v>2293.87</v>
      </c>
      <c r="E78" s="4">
        <f t="shared" si="18"/>
        <v>-2.279989711709951E-3</v>
      </c>
      <c r="F78" s="42">
        <v>23.35</v>
      </c>
      <c r="G78" s="20">
        <f t="shared" si="25"/>
        <v>4.2826552462526764E-2</v>
      </c>
      <c r="H78" s="20">
        <v>18.286033057851242</v>
      </c>
      <c r="I78" s="17">
        <f t="shared" si="28"/>
        <v>5.4686546657567302E-2</v>
      </c>
      <c r="J78" s="8">
        <f t="shared" si="26"/>
        <v>-9.775266397641369E-3</v>
      </c>
      <c r="K78">
        <v>7.0449999999999999</v>
      </c>
      <c r="L78" s="4">
        <v>5.8708333333333329E-3</v>
      </c>
      <c r="M78" s="5">
        <f t="shared" si="19"/>
        <v>0.5</v>
      </c>
      <c r="N78" s="5">
        <f t="shared" si="27"/>
        <v>0.5</v>
      </c>
      <c r="O78" s="8">
        <f t="shared" si="20"/>
        <v>1.795421810811691E-3</v>
      </c>
      <c r="P78" s="2">
        <f t="shared" si="29"/>
        <v>185316.8540352663</v>
      </c>
      <c r="Q78" s="8">
        <f t="shared" si="21"/>
        <v>-8.1508230450432831E-3</v>
      </c>
      <c r="R78" s="8">
        <f t="shared" si="22"/>
        <v>-4.0754115225216415E-3</v>
      </c>
      <c r="S78" s="8">
        <f t="shared" si="23"/>
        <v>1.0017954218108116</v>
      </c>
      <c r="T78" s="32"/>
      <c r="U78" s="32">
        <f>MIN(P78,$P78:P$103)/P78-1</f>
        <v>0</v>
      </c>
    </row>
    <row r="79" spans="2:21" x14ac:dyDescent="0.45">
      <c r="B79">
        <f t="shared" si="24"/>
        <v>71</v>
      </c>
      <c r="C79" s="1">
        <v>35762</v>
      </c>
      <c r="D79" s="2">
        <v>2288.64</v>
      </c>
      <c r="E79" s="4">
        <f t="shared" si="18"/>
        <v>5.3464065995525889E-2</v>
      </c>
      <c r="F79" s="42">
        <v>23.19</v>
      </c>
      <c r="G79" s="20">
        <f t="shared" si="25"/>
        <v>4.3122035360068992E-2</v>
      </c>
      <c r="H79" s="20">
        <v>18.333223140495868</v>
      </c>
      <c r="I79" s="17">
        <f t="shared" si="28"/>
        <v>5.4545782393883663E-2</v>
      </c>
      <c r="J79" s="8">
        <f t="shared" si="26"/>
        <v>1.2958897479488196E-2</v>
      </c>
      <c r="K79">
        <v>7.351</v>
      </c>
      <c r="L79" s="4">
        <v>6.1258333333333338E-3</v>
      </c>
      <c r="M79" s="5">
        <f t="shared" si="19"/>
        <v>0.5</v>
      </c>
      <c r="N79" s="5">
        <f t="shared" si="27"/>
        <v>0.5</v>
      </c>
      <c r="O79" s="8">
        <f t="shared" si="20"/>
        <v>2.979494966442961E-2</v>
      </c>
      <c r="P79" s="2">
        <f t="shared" si="29"/>
        <v>185649.57595691222</v>
      </c>
      <c r="Q79" s="8">
        <f t="shared" si="21"/>
        <v>4.7338232662192559E-2</v>
      </c>
      <c r="R79" s="8">
        <f t="shared" si="22"/>
        <v>2.3669116331096276E-2</v>
      </c>
      <c r="S79" s="8">
        <f t="shared" si="23"/>
        <v>1.0297949496644296</v>
      </c>
      <c r="T79" s="32"/>
      <c r="U79" s="32">
        <f>MIN(P79,$P79:P$103)/P79-1</f>
        <v>0</v>
      </c>
    </row>
    <row r="80" spans="2:21" x14ac:dyDescent="0.45">
      <c r="B80">
        <f t="shared" si="24"/>
        <v>72</v>
      </c>
      <c r="C80" s="1">
        <v>35795</v>
      </c>
      <c r="D80" s="2">
        <v>2411</v>
      </c>
      <c r="E80" s="4">
        <f t="shared" si="18"/>
        <v>5.2127747822480197E-2</v>
      </c>
      <c r="F80" s="42">
        <v>23.17</v>
      </c>
      <c r="G80" s="20">
        <f t="shared" si="25"/>
        <v>4.3159257660768231E-2</v>
      </c>
      <c r="H80" s="20">
        <v>18.397024793388432</v>
      </c>
      <c r="I80" s="17">
        <f t="shared" si="28"/>
        <v>5.435661533485471E-2</v>
      </c>
      <c r="J80" s="8">
        <f t="shared" si="26"/>
        <v>1.5822744730950133E-2</v>
      </c>
      <c r="K80">
        <v>7.2619999999999996</v>
      </c>
      <c r="L80" s="4">
        <v>6.0516666666666661E-3</v>
      </c>
      <c r="M80" s="5">
        <f t="shared" si="19"/>
        <v>0.5</v>
      </c>
      <c r="N80" s="5">
        <f t="shared" si="27"/>
        <v>0.5</v>
      </c>
      <c r="O80" s="8">
        <f t="shared" si="20"/>
        <v>2.908970724457343E-2</v>
      </c>
      <c r="P80" s="2">
        <f t="shared" si="29"/>
        <v>191180.99572777114</v>
      </c>
      <c r="Q80" s="8">
        <f t="shared" si="21"/>
        <v>4.6076081155813534E-2</v>
      </c>
      <c r="R80" s="8">
        <f t="shared" si="22"/>
        <v>2.3038040577906763E-2</v>
      </c>
      <c r="S80" s="8">
        <f t="shared" si="23"/>
        <v>1.0290897072445735</v>
      </c>
      <c r="T80" s="32"/>
      <c r="U80" s="32">
        <f>MIN(P80,$P80:P$103)/P80-1</f>
        <v>0</v>
      </c>
    </row>
    <row r="81" spans="2:21" x14ac:dyDescent="0.45">
      <c r="B81">
        <f t="shared" si="24"/>
        <v>73</v>
      </c>
      <c r="C81" s="1">
        <v>35825</v>
      </c>
      <c r="D81" s="2">
        <v>2536.6799999999998</v>
      </c>
      <c r="E81" s="4">
        <f t="shared" si="18"/>
        <v>5.7839380607723534E-2</v>
      </c>
      <c r="F81" s="42">
        <v>24.37</v>
      </c>
      <c r="G81" s="20">
        <f t="shared" si="25"/>
        <v>4.103405826836274E-2</v>
      </c>
      <c r="H81" s="20">
        <v>18.458512396694214</v>
      </c>
      <c r="I81" s="17">
        <f t="shared" si="28"/>
        <v>5.4175546680516502E-2</v>
      </c>
      <c r="J81" s="8">
        <f t="shared" si="26"/>
        <v>-0.14768800888760092</v>
      </c>
      <c r="K81">
        <v>7.2880000000000003</v>
      </c>
      <c r="L81" s="4">
        <v>6.0733333333333342E-3</v>
      </c>
      <c r="M81" s="5">
        <f t="shared" si="19"/>
        <v>0.5</v>
      </c>
      <c r="N81" s="5">
        <f t="shared" si="27"/>
        <v>0.5</v>
      </c>
      <c r="O81" s="8">
        <f t="shared" si="20"/>
        <v>3.1956356970528434E-2</v>
      </c>
      <c r="P81" s="2">
        <f t="shared" si="29"/>
        <v>196742.39492421807</v>
      </c>
      <c r="Q81" s="8">
        <f t="shared" si="21"/>
        <v>5.1766047274390201E-2</v>
      </c>
      <c r="R81" s="8">
        <f t="shared" si="22"/>
        <v>2.58830236371951E-2</v>
      </c>
      <c r="S81" s="8">
        <f t="shared" si="23"/>
        <v>1.0319563569705283</v>
      </c>
      <c r="T81" s="32"/>
      <c r="U81" s="32">
        <f>MIN(P81,$P81:P$103)/P81-1</f>
        <v>-1.2199768683455181E-2</v>
      </c>
    </row>
    <row r="82" spans="2:21" x14ac:dyDescent="0.45">
      <c r="B82">
        <f t="shared" si="24"/>
        <v>74</v>
      </c>
      <c r="C82" s="1">
        <v>35853</v>
      </c>
      <c r="D82" s="2">
        <v>2683.4</v>
      </c>
      <c r="E82" s="4">
        <f t="shared" si="18"/>
        <v>3.6617723783259892E-2</v>
      </c>
      <c r="F82" s="42">
        <v>27.08</v>
      </c>
      <c r="G82" s="20">
        <f t="shared" si="25"/>
        <v>3.6927621861152143E-2</v>
      </c>
      <c r="H82" s="20">
        <v>18.535619834710747</v>
      </c>
      <c r="I82" s="17">
        <f t="shared" si="28"/>
        <v>5.3950178570632369E-2</v>
      </c>
      <c r="J82" s="8">
        <f t="shared" si="26"/>
        <v>-0.46363319220974386</v>
      </c>
      <c r="K82">
        <v>7.2880000000000003</v>
      </c>
      <c r="L82" s="4">
        <v>6.0733333333333342E-3</v>
      </c>
      <c r="M82" s="5">
        <f t="shared" si="19"/>
        <v>0.5</v>
      </c>
      <c r="N82" s="5">
        <f t="shared" si="27"/>
        <v>0.5</v>
      </c>
      <c r="O82" s="8">
        <f t="shared" si="20"/>
        <v>2.1345528558296613E-2</v>
      </c>
      <c r="P82" s="2">
        <f t="shared" si="29"/>
        <v>203029.56512765304</v>
      </c>
      <c r="Q82" s="8">
        <f t="shared" si="21"/>
        <v>3.0544390449926559E-2</v>
      </c>
      <c r="R82" s="8">
        <f t="shared" si="22"/>
        <v>1.5272195224963279E-2</v>
      </c>
      <c r="S82" s="8">
        <f t="shared" si="23"/>
        <v>1.0213455285582966</v>
      </c>
      <c r="T82" s="32"/>
      <c r="U82" s="32">
        <f>MIN(P82,$P82:P$103)/P82-1</f>
        <v>-4.2788752989138756E-2</v>
      </c>
    </row>
    <row r="83" spans="2:21" x14ac:dyDescent="0.45">
      <c r="B83">
        <f t="shared" si="24"/>
        <v>75</v>
      </c>
      <c r="C83" s="1">
        <v>35885</v>
      </c>
      <c r="D83" s="2">
        <v>2781.66</v>
      </c>
      <c r="E83" s="4">
        <f t="shared" si="18"/>
        <v>2.6351171602567725E-3</v>
      </c>
      <c r="F83" s="42">
        <v>27.86</v>
      </c>
      <c r="G83" s="20">
        <f t="shared" si="25"/>
        <v>3.5893754486719311E-2</v>
      </c>
      <c r="H83" s="20">
        <v>18.621735537190087</v>
      </c>
      <c r="I83" s="17">
        <f t="shared" si="28"/>
        <v>5.370068745756091E-2</v>
      </c>
      <c r="J83" s="8">
        <f t="shared" si="26"/>
        <v>-0.54317793240647472</v>
      </c>
      <c r="K83">
        <v>7.3220000000000001</v>
      </c>
      <c r="L83" s="4">
        <v>6.1016666666666667E-3</v>
      </c>
      <c r="M83" s="5">
        <f t="shared" si="19"/>
        <v>0.5</v>
      </c>
      <c r="N83" s="5">
        <f t="shared" si="27"/>
        <v>0.5</v>
      </c>
      <c r="O83" s="8">
        <f t="shared" si="20"/>
        <v>4.3683919134617196E-3</v>
      </c>
      <c r="P83" s="2">
        <f t="shared" si="29"/>
        <v>207363.3385082639</v>
      </c>
      <c r="Q83" s="8">
        <f t="shared" si="21"/>
        <v>-3.4665495064098942E-3</v>
      </c>
      <c r="R83" s="8">
        <f t="shared" si="22"/>
        <v>-1.7332747532049471E-3</v>
      </c>
      <c r="S83" s="8">
        <f t="shared" si="23"/>
        <v>1.0043683919134616</v>
      </c>
      <c r="T83" s="32"/>
      <c r="U83" s="32">
        <f>MIN(P83,$P83:P$103)/P83-1</f>
        <v>-6.2793912299166421E-2</v>
      </c>
    </row>
    <row r="84" spans="2:21" x14ac:dyDescent="0.45">
      <c r="B84">
        <f t="shared" si="24"/>
        <v>76</v>
      </c>
      <c r="C84" s="1">
        <v>35915</v>
      </c>
      <c r="D84" s="2">
        <v>2788.99</v>
      </c>
      <c r="E84" s="4">
        <f t="shared" si="18"/>
        <v>4.7293106106511829E-3</v>
      </c>
      <c r="F84" s="42">
        <v>27.72</v>
      </c>
      <c r="G84" s="20">
        <f t="shared" si="25"/>
        <v>3.6075036075036079E-2</v>
      </c>
      <c r="H84" s="20">
        <v>18.712809917355372</v>
      </c>
      <c r="I84" s="17">
        <f t="shared" si="28"/>
        <v>5.3439328696036216E-2</v>
      </c>
      <c r="J84" s="8">
        <f t="shared" si="26"/>
        <v>-0.52923030507853164</v>
      </c>
      <c r="K84">
        <v>7.2930000000000001</v>
      </c>
      <c r="L84" s="4">
        <v>6.0775000000000004E-3</v>
      </c>
      <c r="M84" s="5">
        <f t="shared" si="19"/>
        <v>0.5</v>
      </c>
      <c r="N84" s="5">
        <f t="shared" si="27"/>
        <v>0.5</v>
      </c>
      <c r="O84" s="8">
        <f t="shared" si="20"/>
        <v>5.4034053053255912E-3</v>
      </c>
      <c r="P84" s="2">
        <f t="shared" si="29"/>
        <v>208269.18283935179</v>
      </c>
      <c r="Q84" s="8">
        <f t="shared" si="21"/>
        <v>-1.3481893893488176E-3</v>
      </c>
      <c r="R84" s="8">
        <f t="shared" si="22"/>
        <v>-6.7409469467440922E-4</v>
      </c>
      <c r="S84" s="8">
        <f t="shared" si="23"/>
        <v>1.0054034053053256</v>
      </c>
      <c r="T84" s="32"/>
      <c r="U84" s="32">
        <f>MIN(P84,$P84:P$103)/P84-1</f>
        <v>-6.6870189019662796E-2</v>
      </c>
    </row>
    <row r="85" spans="2:21" x14ac:dyDescent="0.45">
      <c r="B85">
        <f t="shared" si="24"/>
        <v>77</v>
      </c>
      <c r="C85" s="1">
        <v>35944</v>
      </c>
      <c r="D85" s="2">
        <v>2802.18</v>
      </c>
      <c r="E85" s="4">
        <f t="shared" si="18"/>
        <v>-2.0955113518760338E-2</v>
      </c>
      <c r="F85" s="42">
        <v>27.11</v>
      </c>
      <c r="G85" s="20">
        <f t="shared" si="25"/>
        <v>3.6886757654002213E-2</v>
      </c>
      <c r="H85" s="20">
        <v>18.796198347107438</v>
      </c>
      <c r="I85" s="17">
        <f t="shared" si="28"/>
        <v>5.320224768504269E-2</v>
      </c>
      <c r="J85" s="8">
        <f t="shared" si="26"/>
        <v>-0.46677724416599187</v>
      </c>
      <c r="K85">
        <v>7.2779999999999996</v>
      </c>
      <c r="L85" s="4">
        <v>6.0649999999999992E-3</v>
      </c>
      <c r="M85" s="5">
        <f t="shared" si="19"/>
        <v>0.5</v>
      </c>
      <c r="N85" s="5">
        <f t="shared" si="27"/>
        <v>0.5</v>
      </c>
      <c r="O85" s="8">
        <f t="shared" si="20"/>
        <v>-7.4450567593801692E-3</v>
      </c>
      <c r="P85" s="2">
        <f t="shared" si="29"/>
        <v>209394.54564684175</v>
      </c>
      <c r="Q85" s="8">
        <f t="shared" si="21"/>
        <v>-2.7020113518760339E-2</v>
      </c>
      <c r="R85" s="8">
        <f t="shared" si="22"/>
        <v>-1.3510056759380169E-2</v>
      </c>
      <c r="S85" s="8">
        <f t="shared" si="23"/>
        <v>0.99255494324061988</v>
      </c>
      <c r="T85" s="32"/>
      <c r="U85" s="32">
        <f>MIN(P85,$P85:P$103)/P85-1</f>
        <v>-7.1885169618099654E-2</v>
      </c>
    </row>
    <row r="86" spans="2:21" x14ac:dyDescent="0.45">
      <c r="B86">
        <f t="shared" si="24"/>
        <v>78</v>
      </c>
      <c r="C86" s="1">
        <v>35976</v>
      </c>
      <c r="D86" s="2">
        <v>2743.46</v>
      </c>
      <c r="E86" s="4">
        <f t="shared" si="18"/>
        <v>-3.1857581302443538E-3</v>
      </c>
      <c r="F86" s="42">
        <v>26.67</v>
      </c>
      <c r="G86" s="20">
        <f t="shared" si="25"/>
        <v>3.7495313085864262E-2</v>
      </c>
      <c r="H86" s="20">
        <v>18.87917355371901</v>
      </c>
      <c r="I86" s="17">
        <f t="shared" si="28"/>
        <v>5.2968420315359088E-2</v>
      </c>
      <c r="J86" s="8">
        <f t="shared" si="26"/>
        <v>-0.4199555870367766</v>
      </c>
      <c r="K86">
        <v>7.4939999999999998</v>
      </c>
      <c r="L86" s="4">
        <v>6.2449999999999997E-3</v>
      </c>
      <c r="M86" s="5">
        <f t="shared" si="19"/>
        <v>0.5</v>
      </c>
      <c r="N86" s="5">
        <f t="shared" si="27"/>
        <v>0.5</v>
      </c>
      <c r="O86" s="8">
        <f t="shared" si="20"/>
        <v>1.5296209348778229E-3</v>
      </c>
      <c r="P86" s="2">
        <f t="shared" si="29"/>
        <v>207835.5913693964</v>
      </c>
      <c r="Q86" s="8">
        <f t="shared" si="21"/>
        <v>-9.4307581302443544E-3</v>
      </c>
      <c r="R86" s="8">
        <f t="shared" si="22"/>
        <v>-4.7153790651221772E-3</v>
      </c>
      <c r="S86" s="8">
        <f t="shared" si="23"/>
        <v>1.0015296209348779</v>
      </c>
      <c r="T86" s="32"/>
      <c r="U86" s="32">
        <f>MIN(P86,$P86:P$103)/P86-1</f>
        <v>-6.4923471791221155E-2</v>
      </c>
    </row>
    <row r="87" spans="2:21" x14ac:dyDescent="0.45">
      <c r="B87">
        <f t="shared" si="24"/>
        <v>79</v>
      </c>
      <c r="C87" s="1">
        <v>36007</v>
      </c>
      <c r="D87" s="2">
        <v>2734.72</v>
      </c>
      <c r="E87" s="4">
        <f t="shared" si="18"/>
        <v>-0.10746255558155848</v>
      </c>
      <c r="F87" s="42">
        <v>26.56</v>
      </c>
      <c r="G87" s="20">
        <f t="shared" si="25"/>
        <v>3.7650602409638557E-2</v>
      </c>
      <c r="H87" s="20">
        <v>18.957933884297525</v>
      </c>
      <c r="I87" s="17">
        <f t="shared" si="28"/>
        <v>5.2748364146806094E-2</v>
      </c>
      <c r="J87" s="8">
        <f t="shared" si="26"/>
        <v>-0.40800777900992147</v>
      </c>
      <c r="K87">
        <v>7.49</v>
      </c>
      <c r="L87" s="4">
        <v>6.2416666666666662E-3</v>
      </c>
      <c r="M87" s="5">
        <f t="shared" si="19"/>
        <v>0.5</v>
      </c>
      <c r="N87" s="5">
        <f t="shared" si="27"/>
        <v>0.5</v>
      </c>
      <c r="O87" s="8">
        <f t="shared" si="20"/>
        <v>-5.0610444457445905E-2</v>
      </c>
      <c r="P87" s="2">
        <f t="shared" si="29"/>
        <v>208153.50104096773</v>
      </c>
      <c r="Q87" s="8">
        <f t="shared" si="21"/>
        <v>-0.11370422224822516</v>
      </c>
      <c r="R87" s="8">
        <f t="shared" si="22"/>
        <v>-5.6852111124112571E-2</v>
      </c>
      <c r="S87" s="8">
        <f t="shared" si="23"/>
        <v>0.94938955554255411</v>
      </c>
      <c r="T87" s="32"/>
      <c r="U87" s="32">
        <f>MIN(P87,$P87:P$103)/P87-1</f>
        <v>-6.6351599929783678E-2</v>
      </c>
    </row>
    <row r="88" spans="2:21" x14ac:dyDescent="0.45">
      <c r="B88">
        <f t="shared" si="24"/>
        <v>80</v>
      </c>
      <c r="C88" s="1">
        <v>36035</v>
      </c>
      <c r="D88" s="2">
        <v>2440.84</v>
      </c>
      <c r="E88" s="4">
        <f t="shared" si="18"/>
        <v>-3.9338916110847055E-2</v>
      </c>
      <c r="F88" s="42">
        <v>26.14</v>
      </c>
      <c r="G88" s="20">
        <f t="shared" si="25"/>
        <v>3.8255547054322873E-2</v>
      </c>
      <c r="H88" s="20">
        <v>19.035123966942148</v>
      </c>
      <c r="I88" s="17">
        <f t="shared" si="28"/>
        <v>5.253446217301639E-2</v>
      </c>
      <c r="J88" s="8">
        <f t="shared" si="26"/>
        <v>-0.36146393229920015</v>
      </c>
      <c r="K88">
        <v>7.4139999999999997</v>
      </c>
      <c r="L88" s="4">
        <v>6.1783333333333334E-3</v>
      </c>
      <c r="M88" s="5">
        <f t="shared" si="19"/>
        <v>0.5</v>
      </c>
      <c r="N88" s="5">
        <f t="shared" si="27"/>
        <v>0.5</v>
      </c>
      <c r="O88" s="8">
        <f t="shared" si="20"/>
        <v>-1.6580291388756861E-2</v>
      </c>
      <c r="P88" s="2">
        <f t="shared" si="29"/>
        <v>197618.75983791094</v>
      </c>
      <c r="Q88" s="8">
        <f t="shared" si="21"/>
        <v>-4.551724944418039E-2</v>
      </c>
      <c r="R88" s="8">
        <f t="shared" si="22"/>
        <v>-2.2758624722090195E-2</v>
      </c>
      <c r="S88" s="8">
        <f t="shared" si="23"/>
        <v>0.98341970861124317</v>
      </c>
      <c r="T88" s="32"/>
      <c r="U88" s="32">
        <f>MIN(P88,$P88:P$103)/P88-1</f>
        <v>-1.6580291388756829E-2</v>
      </c>
    </row>
    <row r="89" spans="2:21" x14ac:dyDescent="0.45">
      <c r="B89">
        <f t="shared" si="24"/>
        <v>81</v>
      </c>
      <c r="C89" s="1">
        <v>36068</v>
      </c>
      <c r="D89" s="2">
        <v>2344.8200000000002</v>
      </c>
      <c r="E89" s="4">
        <f t="shared" si="18"/>
        <v>6.8248309038646759E-2</v>
      </c>
      <c r="F89" s="42">
        <v>22.84</v>
      </c>
      <c r="G89" s="20">
        <f t="shared" si="25"/>
        <v>4.3782837127845885E-2</v>
      </c>
      <c r="H89" s="20">
        <v>19.092314049586779</v>
      </c>
      <c r="I89" s="17">
        <f t="shared" si="28"/>
        <v>5.2377097789340174E-2</v>
      </c>
      <c r="J89" s="8">
        <f t="shared" si="26"/>
        <v>6.3800336371192312E-2</v>
      </c>
      <c r="K89">
        <v>7.2910000000000004</v>
      </c>
      <c r="L89" s="4">
        <v>6.0758333333333333E-3</v>
      </c>
      <c r="M89" s="5">
        <f t="shared" si="19"/>
        <v>0.5</v>
      </c>
      <c r="N89" s="5">
        <f t="shared" si="27"/>
        <v>0.5</v>
      </c>
      <c r="O89" s="8">
        <f t="shared" si="20"/>
        <v>3.7162071185990048E-2</v>
      </c>
      <c r="P89" s="2">
        <f t="shared" si="29"/>
        <v>194342.18321591362</v>
      </c>
      <c r="Q89" s="8">
        <f t="shared" si="21"/>
        <v>6.2172475705313424E-2</v>
      </c>
      <c r="R89" s="8">
        <f t="shared" si="22"/>
        <v>3.1086237852656715E-2</v>
      </c>
      <c r="S89" s="8">
        <f t="shared" si="23"/>
        <v>1.0371620711859901</v>
      </c>
      <c r="T89" s="32"/>
      <c r="U89" s="32">
        <f>MIN(P89,$P89:P$103)/P89-1</f>
        <v>0</v>
      </c>
    </row>
    <row r="90" spans="2:21" x14ac:dyDescent="0.45">
      <c r="B90">
        <f t="shared" si="24"/>
        <v>82</v>
      </c>
      <c r="C90" s="1">
        <v>36098</v>
      </c>
      <c r="D90" s="2">
        <v>2504.85</v>
      </c>
      <c r="E90" s="4">
        <f t="shared" si="18"/>
        <v>4.8709503563087786E-2</v>
      </c>
      <c r="F90" s="42">
        <v>24.61</v>
      </c>
      <c r="G90" s="20">
        <f t="shared" si="25"/>
        <v>4.0633888663145067E-2</v>
      </c>
      <c r="H90" s="20">
        <v>19.160495867768596</v>
      </c>
      <c r="I90" s="17">
        <f t="shared" si="28"/>
        <v>5.2190716091131024E-2</v>
      </c>
      <c r="J90" s="8">
        <f t="shared" si="26"/>
        <v>-0.17847666521707506</v>
      </c>
      <c r="K90">
        <v>7.0250000000000004</v>
      </c>
      <c r="L90" s="4">
        <v>5.8541666666666672E-3</v>
      </c>
      <c r="M90" s="5">
        <f t="shared" si="19"/>
        <v>0.5</v>
      </c>
      <c r="N90" s="5">
        <f t="shared" si="27"/>
        <v>0.5</v>
      </c>
      <c r="O90" s="8">
        <f t="shared" si="20"/>
        <v>2.7281835114877227E-2</v>
      </c>
      <c r="P90" s="2">
        <f t="shared" si="29"/>
        <v>201564.34126302414</v>
      </c>
      <c r="Q90" s="8">
        <f t="shared" si="21"/>
        <v>4.2855336896421119E-2</v>
      </c>
      <c r="R90" s="8">
        <f t="shared" si="22"/>
        <v>2.1427668448210559E-2</v>
      </c>
      <c r="S90" s="8">
        <f t="shared" si="23"/>
        <v>1.0272818351148771</v>
      </c>
      <c r="T90" s="32"/>
      <c r="U90" s="32">
        <f>MIN(P90,$P90:P$103)/P90-1</f>
        <v>0</v>
      </c>
    </row>
    <row r="91" spans="2:21" x14ac:dyDescent="0.45">
      <c r="B91">
        <f t="shared" si="24"/>
        <v>83</v>
      </c>
      <c r="C91" s="1">
        <v>36129</v>
      </c>
      <c r="D91" s="2">
        <v>2626.86</v>
      </c>
      <c r="E91" s="4">
        <f t="shared" si="18"/>
        <v>1.7914925043588159E-2</v>
      </c>
      <c r="F91" s="42">
        <v>25.96</v>
      </c>
      <c r="G91" s="20">
        <f t="shared" si="25"/>
        <v>3.8520801232665637E-2</v>
      </c>
      <c r="H91" s="20">
        <v>19.237272727272728</v>
      </c>
      <c r="I91" s="17">
        <f t="shared" si="28"/>
        <v>5.1982420490525018E-2</v>
      </c>
      <c r="J91" s="8">
        <f t="shared" si="26"/>
        <v>-0.34105553638289865</v>
      </c>
      <c r="K91">
        <v>6.5549999999999997</v>
      </c>
      <c r="L91" s="4">
        <v>5.4625000000000003E-3</v>
      </c>
      <c r="M91" s="5">
        <f t="shared" si="19"/>
        <v>0.5</v>
      </c>
      <c r="N91" s="5">
        <f t="shared" si="27"/>
        <v>0.5</v>
      </c>
      <c r="O91" s="8">
        <f t="shared" si="20"/>
        <v>1.1688712521794081E-2</v>
      </c>
      <c r="P91" s="2">
        <f t="shared" si="29"/>
        <v>207063.38638640079</v>
      </c>
      <c r="Q91" s="8">
        <f t="shared" si="21"/>
        <v>1.2452425043588159E-2</v>
      </c>
      <c r="R91" s="8">
        <f t="shared" si="22"/>
        <v>6.2262125217940802E-3</v>
      </c>
      <c r="S91" s="8">
        <f t="shared" si="23"/>
        <v>1.0116887125217942</v>
      </c>
      <c r="T91" s="32"/>
      <c r="U91" s="32">
        <f>MIN(P91,$P91:P$103)/P91-1</f>
        <v>0</v>
      </c>
    </row>
    <row r="92" spans="2:21" x14ac:dyDescent="0.45">
      <c r="B92">
        <f t="shared" si="24"/>
        <v>84</v>
      </c>
      <c r="C92" s="1">
        <v>36159</v>
      </c>
      <c r="D92" s="2">
        <v>2673.92</v>
      </c>
      <c r="E92" s="4">
        <f t="shared" si="18"/>
        <v>8.2351005265677291E-3</v>
      </c>
      <c r="F92" s="42">
        <v>26.01</v>
      </c>
      <c r="G92" s="20">
        <f t="shared" si="25"/>
        <v>3.8446751249519413E-2</v>
      </c>
      <c r="H92" s="20">
        <v>19.321157024793393</v>
      </c>
      <c r="I92" s="17">
        <f t="shared" si="28"/>
        <v>5.1756734791647045E-2</v>
      </c>
      <c r="J92" s="8">
        <f t="shared" si="26"/>
        <v>-0.34675286934513672</v>
      </c>
      <c r="K92">
        <v>6.0270000000000001</v>
      </c>
      <c r="L92" s="4">
        <v>5.0225000000000001E-3</v>
      </c>
      <c r="M92" s="5">
        <f t="shared" si="19"/>
        <v>0.5</v>
      </c>
      <c r="N92" s="5">
        <f t="shared" si="27"/>
        <v>0.5</v>
      </c>
      <c r="O92" s="8">
        <f t="shared" si="20"/>
        <v>6.6288002632838641E-3</v>
      </c>
      <c r="P92" s="2">
        <f t="shared" si="29"/>
        <v>209483.6907836606</v>
      </c>
      <c r="Q92" s="8">
        <f t="shared" si="21"/>
        <v>3.212600526567729E-3</v>
      </c>
      <c r="R92" s="8">
        <f t="shared" si="22"/>
        <v>1.6063002632838641E-3</v>
      </c>
      <c r="S92" s="8">
        <f t="shared" si="23"/>
        <v>1.0066288002632839</v>
      </c>
      <c r="T92" s="32"/>
      <c r="U92" s="32">
        <f>MIN(P92,$P92:P$103)/P92-1</f>
        <v>0</v>
      </c>
    </row>
    <row r="93" spans="2:21" x14ac:dyDescent="0.45">
      <c r="B93">
        <f t="shared" si="24"/>
        <v>85</v>
      </c>
      <c r="C93" s="1">
        <v>36189</v>
      </c>
      <c r="D93" s="2">
        <v>2695.94</v>
      </c>
      <c r="E93" s="4">
        <f t="shared" si="18"/>
        <v>4.8016647254760736E-2</v>
      </c>
      <c r="F93" s="42">
        <v>26.59</v>
      </c>
      <c r="G93" s="20">
        <f t="shared" si="25"/>
        <v>3.7608123354644606E-2</v>
      </c>
      <c r="H93" s="20">
        <v>19.409834710743805</v>
      </c>
      <c r="I93" s="17">
        <f t="shared" si="28"/>
        <v>5.1520273866447516E-2</v>
      </c>
      <c r="J93" s="8">
        <f t="shared" si="26"/>
        <v>-0.41127607577298564</v>
      </c>
      <c r="K93">
        <v>5.7850000000000001</v>
      </c>
      <c r="L93" s="4">
        <v>4.8208333333333332E-3</v>
      </c>
      <c r="M93" s="5">
        <f t="shared" si="19"/>
        <v>0.5</v>
      </c>
      <c r="N93" s="5">
        <f t="shared" si="27"/>
        <v>0.5</v>
      </c>
      <c r="O93" s="8">
        <f t="shared" si="20"/>
        <v>2.6418740294047033E-2</v>
      </c>
      <c r="P93" s="2">
        <f t="shared" si="29"/>
        <v>210872.31632828101</v>
      </c>
      <c r="Q93" s="8">
        <f t="shared" si="21"/>
        <v>4.3195813921427406E-2</v>
      </c>
      <c r="R93" s="8">
        <f t="shared" si="22"/>
        <v>2.15979069607137E-2</v>
      </c>
      <c r="S93" s="8">
        <f t="shared" si="23"/>
        <v>1.026418740294047</v>
      </c>
      <c r="T93" s="32"/>
      <c r="U93" s="32">
        <f>MIN(P93,$P93:P$103)/P93-1</f>
        <v>0</v>
      </c>
    </row>
    <row r="94" spans="2:21" x14ac:dyDescent="0.45">
      <c r="B94">
        <f t="shared" si="24"/>
        <v>86</v>
      </c>
      <c r="C94" s="1">
        <v>36217</v>
      </c>
      <c r="D94" s="2">
        <v>2825.39</v>
      </c>
      <c r="E94" s="4">
        <f t="shared" si="18"/>
        <v>2.4562980685852276E-2</v>
      </c>
      <c r="F94" s="42">
        <v>27.82</v>
      </c>
      <c r="G94" s="20">
        <f t="shared" si="25"/>
        <v>3.5945363048166784E-2</v>
      </c>
      <c r="H94" s="20">
        <v>19.491157024793395</v>
      </c>
      <c r="I94" s="17">
        <f t="shared" si="28"/>
        <v>5.1305317520553909E-2</v>
      </c>
      <c r="J94" s="8">
        <f t="shared" si="26"/>
        <v>-0.53920722038500446</v>
      </c>
      <c r="K94">
        <v>5.33</v>
      </c>
      <c r="L94" s="4">
        <v>4.4416666666666667E-3</v>
      </c>
      <c r="M94" s="5">
        <f t="shared" si="19"/>
        <v>0.5</v>
      </c>
      <c r="N94" s="5">
        <f t="shared" si="27"/>
        <v>0.5</v>
      </c>
      <c r="O94" s="8">
        <f t="shared" si="20"/>
        <v>1.4502323676259471E-2</v>
      </c>
      <c r="P94" s="2">
        <f t="shared" si="29"/>
        <v>216443.297288562</v>
      </c>
      <c r="Q94" s="8">
        <f t="shared" si="21"/>
        <v>2.0121314019185609E-2</v>
      </c>
      <c r="R94" s="8">
        <f t="shared" si="22"/>
        <v>1.0060657009592805E-2</v>
      </c>
      <c r="S94" s="8">
        <f t="shared" si="23"/>
        <v>1.0145023236762594</v>
      </c>
      <c r="T94" s="32"/>
      <c r="U94" s="32">
        <f>MIN(P94,$P94:P$103)/P94-1</f>
        <v>0</v>
      </c>
    </row>
    <row r="95" spans="2:21" x14ac:dyDescent="0.45">
      <c r="B95">
        <f t="shared" si="24"/>
        <v>87</v>
      </c>
      <c r="C95" s="1">
        <v>36250</v>
      </c>
      <c r="D95" s="2">
        <v>2894.79</v>
      </c>
      <c r="E95" s="4">
        <f t="shared" si="18"/>
        <v>4.6155334238407564E-2</v>
      </c>
      <c r="F95" s="42">
        <v>28.5</v>
      </c>
      <c r="G95" s="20">
        <f t="shared" si="25"/>
        <v>3.5087719298245612E-2</v>
      </c>
      <c r="H95" s="20">
        <v>19.583223140495871</v>
      </c>
      <c r="I95" s="17">
        <f t="shared" si="28"/>
        <v>5.1064117118295713E-2</v>
      </c>
      <c r="J95" s="8">
        <f t="shared" si="26"/>
        <v>-0.60519348802040107</v>
      </c>
      <c r="K95" s="24">
        <f>$K$94</f>
        <v>5.33</v>
      </c>
      <c r="L95" s="25">
        <v>4.4416666666666667E-3</v>
      </c>
      <c r="M95" s="5">
        <f t="shared" si="19"/>
        <v>0.5</v>
      </c>
      <c r="N95" s="5">
        <f t="shared" si="27"/>
        <v>0.5</v>
      </c>
      <c r="O95" s="8">
        <f t="shared" si="20"/>
        <v>2.5298500452537113E-2</v>
      </c>
      <c r="P95" s="2">
        <f t="shared" si="29"/>
        <v>219582.22804339754</v>
      </c>
      <c r="Q95" s="8">
        <f t="shared" si="21"/>
        <v>4.1713667571740901E-2</v>
      </c>
      <c r="R95" s="8">
        <f t="shared" si="22"/>
        <v>2.0856833785870447E-2</v>
      </c>
      <c r="S95" s="8">
        <f t="shared" si="23"/>
        <v>1.025298500452537</v>
      </c>
      <c r="T95" s="32"/>
      <c r="U95" s="32">
        <f>MIN(P95,$P95:P$103)/P95-1</f>
        <v>0</v>
      </c>
    </row>
    <row r="96" spans="2:21" x14ac:dyDescent="0.45">
      <c r="B96">
        <f t="shared" si="24"/>
        <v>88</v>
      </c>
      <c r="C96" s="1">
        <v>36280</v>
      </c>
      <c r="D96" s="2">
        <v>3028.4</v>
      </c>
      <c r="E96" s="4">
        <f t="shared" si="18"/>
        <v>-4.5816272619204845E-2</v>
      </c>
      <c r="F96" s="42">
        <v>28.39</v>
      </c>
      <c r="G96" s="20">
        <f t="shared" si="25"/>
        <v>3.522367030644593E-2</v>
      </c>
      <c r="H96" s="20">
        <v>19.672892561983474</v>
      </c>
      <c r="I96" s="17">
        <f t="shared" si="28"/>
        <v>5.0831365893413763E-2</v>
      </c>
      <c r="J96" s="8">
        <f t="shared" si="26"/>
        <v>-0.59473355099732728</v>
      </c>
      <c r="K96">
        <v>5.141</v>
      </c>
      <c r="L96" s="4">
        <v>4.284166666666667E-3</v>
      </c>
      <c r="M96" s="5">
        <f t="shared" si="19"/>
        <v>0.5</v>
      </c>
      <c r="N96" s="5">
        <f t="shared" si="27"/>
        <v>0.5</v>
      </c>
      <c r="O96" s="8">
        <f t="shared" si="20"/>
        <v>-2.076605297626909E-2</v>
      </c>
      <c r="P96" s="2">
        <f t="shared" si="29"/>
        <v>225137.32913892251</v>
      </c>
      <c r="Q96" s="8">
        <f t="shared" si="21"/>
        <v>-5.0100439285871511E-2</v>
      </c>
      <c r="R96" s="8">
        <f t="shared" si="22"/>
        <v>-2.5050219642935759E-2</v>
      </c>
      <c r="S96" s="8">
        <f t="shared" si="23"/>
        <v>0.9792339470237309</v>
      </c>
      <c r="T96" s="32"/>
      <c r="U96" s="32">
        <f>MIN(P96,$P96:P$103)/P96-1</f>
        <v>-2.3340430678107205E-2</v>
      </c>
    </row>
    <row r="97" spans="2:21" x14ac:dyDescent="0.45">
      <c r="B97">
        <f t="shared" si="24"/>
        <v>89</v>
      </c>
      <c r="C97" s="1">
        <v>36308</v>
      </c>
      <c r="D97" s="2">
        <v>2889.65</v>
      </c>
      <c r="E97" s="4">
        <f t="shared" si="18"/>
        <v>1.9559462218607715E-2</v>
      </c>
      <c r="F97" s="42">
        <v>28.04</v>
      </c>
      <c r="G97" s="20">
        <f t="shared" si="25"/>
        <v>3.566333808844508E-2</v>
      </c>
      <c r="H97" s="20">
        <v>19.759090909090911</v>
      </c>
      <c r="I97" s="17">
        <f t="shared" si="28"/>
        <v>5.0609615827007126E-2</v>
      </c>
      <c r="J97" s="8">
        <f t="shared" si="26"/>
        <v>-0.56090594374627045</v>
      </c>
      <c r="K97" s="24">
        <f>$K$96</f>
        <v>5.141</v>
      </c>
      <c r="L97" s="25">
        <v>4.284166666666667E-3</v>
      </c>
      <c r="M97" s="5">
        <f t="shared" si="19"/>
        <v>0.5</v>
      </c>
      <c r="N97" s="5">
        <f t="shared" si="27"/>
        <v>0.5</v>
      </c>
      <c r="O97" s="8">
        <f t="shared" si="20"/>
        <v>1.192181444263719E-2</v>
      </c>
      <c r="P97" s="2">
        <f t="shared" si="29"/>
        <v>220462.11543508791</v>
      </c>
      <c r="Q97" s="8">
        <f t="shared" si="21"/>
        <v>1.5275295551941048E-2</v>
      </c>
      <c r="R97" s="8">
        <f t="shared" si="22"/>
        <v>7.6376477759705231E-3</v>
      </c>
      <c r="S97" s="8">
        <f t="shared" si="23"/>
        <v>1.0119218144426372</v>
      </c>
      <c r="T97" s="32"/>
      <c r="U97" s="32">
        <f>MIN(P97,$P97:P$103)/P97-1</f>
        <v>-2.6289710540189359E-3</v>
      </c>
    </row>
    <row r="98" spans="2:21" x14ac:dyDescent="0.45">
      <c r="B98">
        <f t="shared" si="24"/>
        <v>90</v>
      </c>
      <c r="C98" s="1">
        <v>36341</v>
      </c>
      <c r="D98" s="2">
        <v>2946.17</v>
      </c>
      <c r="E98" s="4">
        <f t="shared" si="18"/>
        <v>-7.1380809661357736E-3</v>
      </c>
      <c r="F98" s="42">
        <v>28.48</v>
      </c>
      <c r="G98" s="20">
        <f t="shared" si="25"/>
        <v>3.51123595505618E-2</v>
      </c>
      <c r="H98" s="20">
        <v>19.850826446280994</v>
      </c>
      <c r="I98" s="17">
        <f t="shared" si="28"/>
        <v>5.0375736380857211E-2</v>
      </c>
      <c r="J98" s="8">
        <f t="shared" si="26"/>
        <v>-0.60329769121189036</v>
      </c>
      <c r="K98">
        <v>4.8280000000000003</v>
      </c>
      <c r="L98" s="4">
        <v>4.0233333333333336E-3</v>
      </c>
      <c r="M98" s="5">
        <f t="shared" si="19"/>
        <v>0.5</v>
      </c>
      <c r="N98" s="5">
        <f t="shared" si="27"/>
        <v>0.5</v>
      </c>
      <c r="O98" s="8">
        <f t="shared" si="20"/>
        <v>-1.55737381640122E-3</v>
      </c>
      <c r="P98" s="2">
        <f t="shared" si="29"/>
        <v>223090.4238669363</v>
      </c>
      <c r="Q98" s="8">
        <f t="shared" si="21"/>
        <v>-1.1161414299469107E-2</v>
      </c>
      <c r="R98" s="8">
        <f t="shared" si="22"/>
        <v>-5.5807071497345536E-3</v>
      </c>
      <c r="S98" s="8">
        <f t="shared" si="23"/>
        <v>0.9984426261835988</v>
      </c>
      <c r="T98" s="32"/>
      <c r="U98" s="32">
        <f>MIN(P98,$P98:P$103)/P98-1</f>
        <v>-1.4379357465152287E-2</v>
      </c>
    </row>
    <row r="99" spans="2:21" x14ac:dyDescent="0.45">
      <c r="B99">
        <f t="shared" si="24"/>
        <v>91</v>
      </c>
      <c r="C99" s="1">
        <v>36371</v>
      </c>
      <c r="D99" s="2">
        <v>2925.14</v>
      </c>
      <c r="E99" s="4">
        <f t="shared" si="18"/>
        <v>4.7758397888648663E-3</v>
      </c>
      <c r="F99" s="42">
        <v>28.01</v>
      </c>
      <c r="G99" s="20">
        <f t="shared" si="25"/>
        <v>3.5701535166012134E-2</v>
      </c>
      <c r="H99" s="20">
        <v>19.938842975206619</v>
      </c>
      <c r="I99" s="17">
        <f t="shared" si="28"/>
        <v>5.0153361518693505E-2</v>
      </c>
      <c r="J99" s="8">
        <f t="shared" si="26"/>
        <v>-0.557967098120145</v>
      </c>
      <c r="K99">
        <v>4.8789999999999996</v>
      </c>
      <c r="L99" s="4">
        <v>4.0658333333333328E-3</v>
      </c>
      <c r="M99" s="5">
        <f t="shared" si="19"/>
        <v>0.5</v>
      </c>
      <c r="N99" s="5">
        <f t="shared" si="27"/>
        <v>0.5</v>
      </c>
      <c r="O99" s="8">
        <f t="shared" si="20"/>
        <v>4.4208365610990995E-3</v>
      </c>
      <c r="P99" s="2">
        <f t="shared" si="29"/>
        <v>222742.98868211609</v>
      </c>
      <c r="Q99" s="8">
        <f t="shared" si="21"/>
        <v>7.1000645553153351E-4</v>
      </c>
      <c r="R99" s="8">
        <f t="shared" si="22"/>
        <v>3.5500322776576675E-4</v>
      </c>
      <c r="S99" s="8">
        <f t="shared" si="23"/>
        <v>1.0044208365610992</v>
      </c>
      <c r="T99" s="32"/>
      <c r="U99" s="32">
        <f>MIN(P99,$P99:P$103)/P99-1</f>
        <v>-1.284198341747611E-2</v>
      </c>
    </row>
    <row r="100" spans="2:21" x14ac:dyDescent="0.45">
      <c r="B100">
        <f t="shared" si="24"/>
        <v>92</v>
      </c>
      <c r="C100" s="1">
        <v>36403</v>
      </c>
      <c r="D100" s="2">
        <v>2939.11</v>
      </c>
      <c r="E100" s="4">
        <f t="shared" si="18"/>
        <v>-3.8447012871243302E-2</v>
      </c>
      <c r="F100" s="42">
        <v>27.65</v>
      </c>
      <c r="G100" s="20">
        <f t="shared" si="25"/>
        <v>3.6166365280289332E-2</v>
      </c>
      <c r="H100" s="20">
        <v>20.015454545454553</v>
      </c>
      <c r="I100" s="17">
        <f t="shared" si="28"/>
        <v>4.9961393468683273E-2</v>
      </c>
      <c r="J100" s="8">
        <f t="shared" si="26"/>
        <v>-0.52220352574116324</v>
      </c>
      <c r="K100">
        <v>4.8879999999999999</v>
      </c>
      <c r="L100" s="4">
        <v>4.0733333333333333E-3</v>
      </c>
      <c r="M100" s="5">
        <f t="shared" si="19"/>
        <v>0.5</v>
      </c>
      <c r="N100" s="5">
        <f t="shared" si="27"/>
        <v>0.5</v>
      </c>
      <c r="O100" s="8">
        <f t="shared" si="20"/>
        <v>-1.7186839768954985E-2</v>
      </c>
      <c r="P100" s="2">
        <f t="shared" si="29"/>
        <v>223727.6990302105</v>
      </c>
      <c r="Q100" s="8">
        <f t="shared" si="21"/>
        <v>-4.2520346204576634E-2</v>
      </c>
      <c r="R100" s="8">
        <f t="shared" si="22"/>
        <v>-2.1260173102288317E-2</v>
      </c>
      <c r="S100" s="8">
        <f t="shared" si="23"/>
        <v>0.98281316023104504</v>
      </c>
      <c r="T100" s="32"/>
      <c r="U100" s="32">
        <f>MIN(P100,$P100:P$103)/P100-1</f>
        <v>-1.7186839768954965E-2</v>
      </c>
    </row>
    <row r="101" spans="2:21" x14ac:dyDescent="0.45">
      <c r="B101">
        <f t="shared" si="24"/>
        <v>93</v>
      </c>
      <c r="C101" s="1">
        <v>36433</v>
      </c>
      <c r="D101" s="2">
        <v>2826.11</v>
      </c>
      <c r="E101" s="4">
        <f t="shared" si="18"/>
        <v>2.7695312638220004E-2</v>
      </c>
      <c r="F101" s="42">
        <v>26.61</v>
      </c>
      <c r="G101" s="20">
        <f t="shared" si="25"/>
        <v>3.7579857196542651E-2</v>
      </c>
      <c r="H101" s="20">
        <v>20.079421487603312</v>
      </c>
      <c r="I101" s="17">
        <f t="shared" si="28"/>
        <v>4.9802231633883608E-2</v>
      </c>
      <c r="J101" s="8">
        <f t="shared" si="26"/>
        <v>-0.41345084621084105</v>
      </c>
      <c r="K101">
        <v>5.2</v>
      </c>
      <c r="L101" s="4">
        <v>4.3333333333333331E-3</v>
      </c>
      <c r="M101" s="5">
        <f t="shared" si="19"/>
        <v>0.5</v>
      </c>
      <c r="N101" s="5">
        <f t="shared" si="27"/>
        <v>0.5</v>
      </c>
      <c r="O101" s="8">
        <f t="shared" si="20"/>
        <v>1.601432298577667E-2</v>
      </c>
      <c r="P101" s="2">
        <f t="shared" si="29"/>
        <v>219882.52691510128</v>
      </c>
      <c r="Q101" s="8">
        <f t="shared" si="21"/>
        <v>2.3361979304886669E-2</v>
      </c>
      <c r="R101" s="8">
        <f t="shared" si="22"/>
        <v>1.1680989652443336E-2</v>
      </c>
      <c r="S101" s="8">
        <f t="shared" si="23"/>
        <v>1.0160143229857768</v>
      </c>
      <c r="T101" s="32"/>
      <c r="U101" s="32">
        <f>MIN(P101,$P101:P$103)/P101-1</f>
        <v>0</v>
      </c>
    </row>
    <row r="102" spans="2:21" x14ac:dyDescent="0.45">
      <c r="B102">
        <f t="shared" si="24"/>
        <v>94</v>
      </c>
      <c r="C102" s="1">
        <v>36462</v>
      </c>
      <c r="D102" s="2">
        <v>2904.38</v>
      </c>
      <c r="E102" s="4">
        <f t="shared" si="18"/>
        <v>6.2843016409698471E-2</v>
      </c>
      <c r="F102" s="42">
        <v>27.5</v>
      </c>
      <c r="G102" s="20">
        <f t="shared" si="25"/>
        <v>3.6363636363636362E-2</v>
      </c>
      <c r="H102" s="20">
        <v>20.157190082644636</v>
      </c>
      <c r="I102" s="17">
        <f t="shared" si="28"/>
        <v>4.9610089298160714E-2</v>
      </c>
      <c r="J102" s="8">
        <f t="shared" si="26"/>
        <v>-0.50702568237244727</v>
      </c>
      <c r="K102">
        <v>5.31</v>
      </c>
      <c r="L102" s="4">
        <v>4.4249999999999992E-3</v>
      </c>
      <c r="M102" s="5">
        <f t="shared" si="19"/>
        <v>0.5</v>
      </c>
      <c r="N102" s="5">
        <f t="shared" si="27"/>
        <v>0.5</v>
      </c>
      <c r="O102" s="8">
        <f t="shared" si="20"/>
        <v>3.3634008204849235E-2</v>
      </c>
      <c r="P102" s="2">
        <f t="shared" si="29"/>
        <v>223403.79672004847</v>
      </c>
      <c r="Q102" s="8">
        <f t="shared" si="21"/>
        <v>5.8418016409698473E-2</v>
      </c>
      <c r="R102" s="8">
        <f t="shared" si="22"/>
        <v>2.9209008204849236E-2</v>
      </c>
      <c r="S102" s="8">
        <f t="shared" si="23"/>
        <v>1.0336340082048492</v>
      </c>
      <c r="T102" s="32"/>
      <c r="U102" s="32">
        <f>MIN(P102,$P102:P$103)/P102-1</f>
        <v>0</v>
      </c>
    </row>
    <row r="103" spans="2:21" x14ac:dyDescent="0.45">
      <c r="B103">
        <f t="shared" si="24"/>
        <v>95</v>
      </c>
      <c r="C103" s="1">
        <v>36494</v>
      </c>
      <c r="D103" s="2">
        <v>3086.9</v>
      </c>
      <c r="E103" s="4"/>
      <c r="F103" s="42">
        <v>28.43</v>
      </c>
      <c r="G103" s="20">
        <f t="shared" si="25"/>
        <v>3.5174111853675694E-2</v>
      </c>
      <c r="H103" s="20">
        <v>20.254545454545461</v>
      </c>
      <c r="I103" s="17">
        <f t="shared" si="28"/>
        <v>4.9371633752244147E-2</v>
      </c>
      <c r="J103" s="8">
        <f t="shared" si="26"/>
        <v>-0.59854652967104061</v>
      </c>
      <c r="K103">
        <v>5.34</v>
      </c>
      <c r="L103" s="4">
        <v>4.45E-3</v>
      </c>
      <c r="M103" s="5">
        <f t="shared" si="19"/>
        <v>0.5</v>
      </c>
      <c r="N103" s="5">
        <f t="shared" si="27"/>
        <v>0.5</v>
      </c>
      <c r="O103" s="8"/>
      <c r="P103" s="2">
        <f t="shared" si="29"/>
        <v>230917.76185192505</v>
      </c>
      <c r="Q103" s="8"/>
      <c r="R103" s="8"/>
      <c r="S103" s="8"/>
      <c r="T103" s="32"/>
      <c r="U103" s="32">
        <f>MIN(P103,$P103:P$103)/P103-1</f>
        <v>0</v>
      </c>
    </row>
    <row r="104" spans="2:21" x14ac:dyDescent="0.45">
      <c r="D104" s="20"/>
      <c r="E104" s="20"/>
      <c r="F104" s="20"/>
      <c r="G104" s="20"/>
    </row>
    <row r="105" spans="2:21" x14ac:dyDescent="0.45">
      <c r="Q105" s="2">
        <f>COUNTA(S9:S103)</f>
        <v>94</v>
      </c>
      <c r="R105" s="2"/>
      <c r="S105" s="6">
        <f>SUM(S9:S103)</f>
        <v>94.892604002950463</v>
      </c>
    </row>
    <row r="106" spans="2:21" x14ac:dyDescent="0.45">
      <c r="P106" s="3" t="s">
        <v>5</v>
      </c>
      <c r="Q106" t="s">
        <v>6</v>
      </c>
      <c r="S106" s="7">
        <f>S105/Q105-1</f>
        <v>9.4957872654304332E-3</v>
      </c>
    </row>
    <row r="107" spans="2:21" x14ac:dyDescent="0.45">
      <c r="Q107" t="s">
        <v>7</v>
      </c>
      <c r="S107" s="7">
        <f>S106*8.2786</f>
        <v>7.8611824455592394E-2</v>
      </c>
    </row>
    <row r="110" spans="2:21" x14ac:dyDescent="0.45">
      <c r="P110" s="3" t="s">
        <v>8</v>
      </c>
      <c r="S110" s="5">
        <f>PRODUCT(S9:S103)</f>
        <v>2.309177618519251</v>
      </c>
    </row>
    <row r="111" spans="2:21" x14ac:dyDescent="0.45">
      <c r="Q111" t="s">
        <v>6</v>
      </c>
      <c r="S111" s="8">
        <f>S110^(1/Q105)-1</f>
        <v>8.9428510312243858E-3</v>
      </c>
    </row>
    <row r="112" spans="2:21" x14ac:dyDescent="0.45">
      <c r="Q112" t="s">
        <v>7</v>
      </c>
      <c r="S112" s="7">
        <f>S111*8.2786</f>
        <v>7.4034286547094208E-2</v>
      </c>
    </row>
  </sheetData>
  <mergeCells count="2">
    <mergeCell ref="M7:P7"/>
    <mergeCell ref="Q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Buy&amp;Hold_Daily</vt:lpstr>
      <vt:lpstr>MT_Rolling EP</vt:lpstr>
      <vt:lpstr>MT_RB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2015-06-05T18:17:20Z</dcterms:created>
  <dcterms:modified xsi:type="dcterms:W3CDTF">2023-06-17T21:01:04Z</dcterms:modified>
</cp:coreProperties>
</file>