
<file path=[Content_Types].xml><?xml version="1.0" encoding="utf-8"?>
<Types xmlns="http://schemas.openxmlformats.org/package/2006/content-types">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ld System" sheetId="1" r:id="rId4"/>
    <sheet state="visible" name="New System" sheetId="2" r:id="rId5"/>
  </sheets>
  <definedNames>
    <definedName hidden="1" localSheetId="0" name="_xlnm._FilterDatabase">'Old System'!$A$1:$D$66</definedName>
    <definedName hidden="1" localSheetId="1" name="_xlnm._FilterDatabase">'New System'!$A$1:$D$66</definedName>
  </definedNames>
  <calcPr/>
</workbook>
</file>

<file path=xl/sharedStrings.xml><?xml version="1.0" encoding="utf-8"?>
<sst xmlns="http://schemas.openxmlformats.org/spreadsheetml/2006/main" count="416" uniqueCount="207">
  <si>
    <t>ID</t>
  </si>
  <si>
    <t>Query</t>
  </si>
  <si>
    <t>Result</t>
  </si>
  <si>
    <t>Ranking</t>
  </si>
  <si>
    <t>Thống kê kết quả (Tổng 65 câu KIS + QA KIS​)</t>
  </si>
  <si>
    <t>query-p2-1-kis</t>
  </si>
  <si>
    <t>Một khung cảnh một người cưỡi ngựa chạy song song với hai người đang đi trên một chiếc xe máy trên một bãi đất trống.</t>
  </si>
  <si>
    <t>L20_V017, 31860</t>
  </si>
  <si>
    <t>Số lượng</t>
  </si>
  <si>
    <t>Tỉ lệ</t>
  </si>
  <si>
    <t>query-p2-2-kis</t>
  </si>
  <si>
    <t>Hai đứa trẻ mặc áo màu vàng đang ngồi trên một chiếc xích lô. Một em ở vị trí ngồi đạp xích lô, một em ngồi phía trước.</t>
  </si>
  <si>
    <t>L07_V004, 11321</t>
  </si>
  <si>
    <t>R1</t>
  </si>
  <si>
    <t>query-p2-3-qa</t>
  </si>
  <si>
    <t>Cảnh quay trong một buổi thi đấu cờ vua tại TP.HCM cận cảnh vào "Bàn 2". Khung cảnh quay khu vực trống để đồng hồ bấm giờ chơi cờ giữa 2 bàn cờ vua. Hỏi trong khung cảnh này có bao nhiêu quân cờ bên ngoài bàn cờ?</t>
  </si>
  <si>
    <t>L01_V010, 4434</t>
  </si>
  <si>
    <t>R5</t>
  </si>
  <si>
    <t>query-p2-4-kis</t>
  </si>
  <si>
    <t>Đoạn video một người đàn ông bắt một con sứa màu vàng dưới biển. Sau đó người này đưa con sứa cho một người khác ở trên thuyền.</t>
  </si>
  <si>
    <t>L13_V009, 22425</t>
  </si>
  <si>
    <t>R10</t>
  </si>
  <si>
    <t>query-p2-5-kis</t>
  </si>
  <si>
    <t>Một cảnh sát giao thông đang tháo gỡ bản hiệu taxi trên nóc của một chiếc taxi hoạt động trái phép.</t>
  </si>
  <si>
    <t>L01_V021, 14951</t>
  </si>
  <si>
    <t>R20</t>
  </si>
  <si>
    <t>query-p2-6-kis</t>
  </si>
  <si>
    <t>Đoạn video có sự xuất hiện của mô hình ngôi nhà bằng gốm lớn nhất Việt Nam trong một hội hoa xuân.</t>
  </si>
  <si>
    <t>L08_V003, 2540</t>
  </si>
  <si>
    <t>R50</t>
  </si>
  <si>
    <t>query-p2-7-kis</t>
  </si>
  <si>
    <t>Cảnh những người đi trên đôi giày bằng gỗ và tiếp xúc với đất bằng ba cái cọc trên mỗi chiếc giày. Tiếp theo là cảnh đoàn cừu đi qua. Kết thúc bằng cuộc phỏng vấn với một người mặc áo khoác màu be và áo sơ mi bên trong màu trắng.</t>
  </si>
  <si>
    <t>L01_V009, 23695</t>
  </si>
  <si>
    <t>R100</t>
  </si>
  <si>
    <t>query-p2-8-kis</t>
  </si>
  <si>
    <t>Cảnh quay một khu triển lãm. Có 2 cái vật dụng nhìn giống một cái lọ, ở bên tay trái gần với camera nhất. Tiếp theo có một người đang nhìn vào một đồng hồ với mặt đồng hồ đằng trước và ở trên có một mô hình giống cái tháp nhỏ. Tiếp theo là cảnh quay các bức tranh đừng lồng trong những chiếc khung bằng vàng. Từ trái qua phải lần lượt là các khung hình chữ nhật, hình elip và hình elip.</t>
  </si>
  <si>
    <t>L14_V002, 16636</t>
  </si>
  <si>
    <t>query-p2-9-kis</t>
  </si>
  <si>
    <t>Đoạn phim quay lại một khu vực được trang trí bới rất nhiều đèn led. Những đèn led này được trang trí với tạo hình giống như bông hoa sen, con bướm, con nhện, hoặc những quả bí ngô halloween . Có một người đang mặc áo khoác dài, đeo kính chụp tại khu vực tạo hình con bướm. Kết thúc đoạn phim quay cảnh cậu bé chụp với khối cầu ngũ giác có đèn bên trong màu xanh lá.</t>
  </si>
  <si>
    <t>L06_V024, 18275</t>
  </si>
  <si>
    <t>query-p2-10-kis</t>
  </si>
  <si>
    <t>Một chiếc mồi câu đang thả xuống dưới nước. Miếng mồi này nhìn giống một con cá, màu bạc. Tiếp theo cảnh chuyển qua một người làm động tác nâng lên hạ xuống chiếc cần câu. Người này đang đội nón trắng. Video quay cảnh xung quanh thì cũng có nhiều người đang bắt cá. Có người bắt được một con cá và con cá này vùng vẫy khi bị câu lên.</t>
  </si>
  <si>
    <t>L07_V025, 25900</t>
  </si>
  <si>
    <t>query-p2-11-kis</t>
  </si>
  <si>
    <t>Cảnh trong giải đua xe đạp, ba tay đua dẫn đầu lần lượt mặt áo màu xanh dương; xanh lá; đỏ vàng đen. Đoàn đua đang đi qua một khúc cua có để bảng chữ Kỷ niệm 70 năm CHIẾN THẮNG ĐIỆN BIÊN PHỦ". Chữ Điện Biên Phủ có màu gradient cầu vòng từ phải qua trái.</t>
  </si>
  <si>
    <t>L23_V001, 2375</t>
  </si>
  <si>
    <t>query-p2-12-kis</t>
  </si>
  <si>
    <t>Đoạn phóng sự có một bức tranh có nền màu xanh lá. Trên bức tranh có chữ "BACK VIEW" viết bằng tay.</t>
  </si>
  <si>
    <t>L04_V002, 18450</t>
  </si>
  <si>
    <t>query-p2-13-kis</t>
  </si>
  <si>
    <t>Một chiếc váy được làm bằng cách ghép các mảnh vải nhỏ, mỗi mảnh vải nhỏ có hình dáng là một đôi cánh bướm.</t>
  </si>
  <si>
    <t>L15_V024, 23250</t>
  </si>
  <si>
    <t>query-p2-14-kis</t>
  </si>
  <si>
    <t>Đoạn video được thể hiện bằng một loạt tranh vẽ màu liên tiếp. Nội dung của các bức tranh là trong một phiên xét xử tại tòa án. Có cờ nước Mỹ trong một trong số các bức tranh.</t>
  </si>
  <si>
    <t>L13_V023, 16175</t>
  </si>
  <si>
    <t>query-p2-15-kis</t>
  </si>
  <si>
    <t>Một người đàn ông mặc áo đen, tóc ngắn đang lắp đặt hoặc điều chỉnh một tấm bằng kim loại phía mặt dưới của một chiếc máy bay. Ban đầu là góc quay chính diện sau đó là cảnh quay cận mặt người này.</t>
  </si>
  <si>
    <t>L09_V001, 2025</t>
  </si>
  <si>
    <t>query-p2-16-kis</t>
  </si>
  <si>
    <t>Đoạn video có một người đàn ông đeo kính, mặc quần jean đang trả lời phỏng vấn. Người này có một cây súng ngắn nhét ở phía sau quần của mình. Đoạn quay rõ cây súng nhất, người này đang làm hành động bỏ tay vào túi quần.</t>
  </si>
  <si>
    <t>L07_V025, 24724</t>
  </si>
  <si>
    <t>query-p2-17-kis</t>
  </si>
  <si>
    <t>Một mô hình con bò màu trắng trên một chiếc xe diễu hành trong một lễ hội. Đang có khói thoát ra từ lỗ mũi của con bò này.</t>
  </si>
  <si>
    <t>L10_V016, 18675</t>
  </si>
  <si>
    <t>query-p2-18-kis</t>
  </si>
  <si>
    <t>Người đàn ông tóc màu trắng bước ra ngoài tay đang cầm một cánh cửa kiếng có viền màu đen. Phía trước ông có một lá cờ nhiều màu, trong đó có màu đỏ, vàng, và xanh. Có vài chiếc micro được đưa lên gần người đàn ông. Trong đó có một chiếc micro màu xanh lá. Sau đó camera zoom lại gần mặt người đàn ông này.</t>
  </si>
  <si>
    <t>L18_V025, 15390</t>
  </si>
  <si>
    <t>query-p2-19-kis</t>
  </si>
  <si>
    <t>Cảnh lia máy quay một cánh đồng hoa. Máy quay lia tới cảnh một người áo trắng đang đào đất đội mũ xanh. Tiếp theo là một người đứng chụp hình cho một người đang ngồi.</t>
  </si>
  <si>
    <t>L20_V018, 10350</t>
  </si>
  <si>
    <t>query-p2-20-qa</t>
  </si>
  <si>
    <t>Trong một buổi trình diễn drone có biểu diễn một con gấu trúc trên bầu trời. Dàn drone này còn biểu diễn xếp thành một con số. Hỏi con số được biểu diễn là số bao nhiêu?</t>
  </si>
  <si>
    <t>L20_V002, 16530</t>
  </si>
  <si>
    <t>query-p2-21-kis</t>
  </si>
  <si>
    <t>Cảnh quay bên buồng điều khiển của một phương tiện di chuyển trên biển có màu xanh dương. Trong cảnh này, có thể thấy màn hình điều khiển có một giá trị thay đổi trong khoản từ 210 đến 212.</t>
  </si>
  <si>
    <t>L20_V013, 10625</t>
  </si>
  <si>
    <t>query-p2-22-kis</t>
  </si>
  <si>
    <t>Mở đầu cảnh những người mặc đồng phục màu xanh đeo thắt lưng vàng đang múa rồng. Tiếp theo là cảnh nhóm người đánh trống. Đoạn phóng sự kết thúc bằng cảnh một người mặc áo dài màu trắng và đen gãy đàn. Cây đàn chỉ có 1 dây.</t>
  </si>
  <si>
    <t>L03_V008, 8050</t>
  </si>
  <si>
    <t>query-p2-23-kis</t>
  </si>
  <si>
    <t>Một con gấu bông màu trắng đang nằm úp mặt xuống một cái cân điện tử. Có một ống kính máy ảnh đang chụp một động vật nhỏ trong cảnh này.</t>
  </si>
  <si>
    <t>L19_V011, 26550</t>
  </si>
  <si>
    <t>query-p2-24-kis</t>
  </si>
  <si>
    <t>Cảnh quay một trạm xăng. Có một người đang đi ra đổ xăng cho khách hàng. Sau đó có một người bỏ chạy do có một chiếc xe khác lao thẳng vào vị trí đang đổ xăng. Video chuyển sang một góc nhìn khác quay lại toàn bộ cuộc va chạm này. Cuộc va chạm làm một trụ xăng ở giữa ngã về phía trước.</t>
  </si>
  <si>
    <t>L14_V025, 20825</t>
  </si>
  <si>
    <t>query-p2-25-kis</t>
  </si>
  <si>
    <t>Cảnh quay bằng flycam một cây cầu ở TP Hồ Chí Minh, tiếp theo đến cảnh quay tòa nhà Bitexco. Một vài cảnh sau đó chuyển qua quay hình ảnh hồ gươm tại Hà Nội.</t>
  </si>
  <si>
    <t>L22_V003, 8850</t>
  </si>
  <si>
    <t>query-p2-26-qa</t>
  </si>
  <si>
    <t>Một chiếc xe máy đang dựng chân chống đứng, không có gương chiếu hậu và dựng kế bên, song song dãy phân cách sau khi gây ra nạn giao thông. Sau đó chiếc xe này bị đưa lên xe của cảnh sát giao thông. Hỏi 5 chữ số hàng dưới của xe máy này là bao nhiêu?</t>
  </si>
  <si>
    <t>L02_V008, 22728</t>
  </si>
  <si>
    <t>query-p2-27-kis</t>
  </si>
  <si>
    <t>Cảnh một người đang trèo lên cây hái quả, 1 người áo xanh và 1 người áo đen đứng dưới hỗ trợ. Cảnh sau chúng ta biết đây là cây sầu riêng. Tiếp theo là cảnh một xưởng đóng gói sầu riêng.</t>
  </si>
  <si>
    <t>L09_V018, 8400</t>
  </si>
  <si>
    <t>query-p2-28-kis</t>
  </si>
  <si>
    <t>Bản tin về một lễ hội trong nước. Trong lễ hội này có 2 con rồng đi thuyền trên sông. Có một người mặc đồ màu vàng giống vua chúa ngày xưa cầm một tờ giấy màu nâu đọc.</t>
  </si>
  <si>
    <t>L13_V027, 6700</t>
  </si>
  <si>
    <t>query-p2-29-qa</t>
  </si>
  <si>
    <t>Khung cảnh trong một lớp học, bảng bên dưới lớp học được trang trí trên tường có thể nhìn rõ 5 bông hoa to theo thứ tự màu xanh dương, cam, vàng, xanh lá, đỏ. Bên dưới những bông hoa này cho biết lớp này là lớp 1A*. Hỏi * là số mấy?</t>
  </si>
  <si>
    <t>L08_V006, 2600</t>
  </si>
  <si>
    <t>query-p2-30-kis</t>
  </si>
  <si>
    <t>Bản tin về một địa điểm. Trong địa điểm này có thấy một logo của Apple. Bên dưới logo là dòng chữ "robyns" có độ lớn bằng logo đó.</t>
  </si>
  <si>
    <t>L05_V010, 21100</t>
  </si>
  <si>
    <t>query-p3-1-kis</t>
  </si>
  <si>
    <t>L12_V028, 14532</t>
  </si>
  <si>
    <t>query-p3-2-kis</t>
  </si>
  <si>
    <t>Bản tin về một địa điểm. Ở địa điểm này có nhiều người chụp hình bên cạnh một bảng nhiệt độ ở ngoài trời. Bên trên là độ F, bên dưới là độ C.</t>
  </si>
  <si>
    <t>L20_V008, 16470</t>
  </si>
  <si>
    <t>query-p3-3-kis</t>
  </si>
  <si>
    <t>Một người đàn ông đang trả lời phỏng vấn trong một lễ hội. Phía sau người đàn ông này là một vật trang trí có hình dáng con chim màu tím.</t>
  </si>
  <si>
    <t>L22_V012, 21015</t>
  </si>
  <si>
    <t>query-p3-4-qa</t>
  </si>
  <si>
    <t>Đoạn video giới thiệu về các bài giảng trong mùa Giáng Sinh của Học viện Hoàng gia Anh. Trong đoạn vido có 1 robot hình dạng là người nữ, có đội mũ giáng sinh (màu đỏ và trắng). Robot này còn thực hiện việc vẽ tranh. Hãy cho biết chương trình bài giảng trong mùa Giáng Sinh của Học viện Hoàng gia Anh bắt đầu từ thế kỷ nào?</t>
  </si>
  <si>
    <t>L05_V010, 17567</t>
  </si>
  <si>
    <t>query-p3-5-kis</t>
  </si>
  <si>
    <t>Đoạn video về 1 cuộc thi các chú chó tại Mỹ, trong đó có hình ảnh chú chó đội mũ có hình dạng bánh hamburger, và chú chó đội mũ hình dạng vương miện màu xanh</t>
  </si>
  <si>
    <t>L14_V023, 13831</t>
  </si>
  <si>
    <t>query-p3-6-kis</t>
  </si>
  <si>
    <t>Đoạn video về biểu diễn thời trang với nhiều người mẫu nữ, mặc trang phục màu trắng hay beige. Buổi biểu diễn thời trang diễn ra tại 1 hòn đạo ở 1 quốc gia châu Phi.Trong video clip có cảnh bầu trời và nước biển màu xanh tại khách sạn nơi diễn ra buổi biễu diễn.</t>
  </si>
  <si>
    <t>L16_V020, 23171</t>
  </si>
  <si>
    <t>query-p3-7-kis</t>
  </si>
  <si>
    <t>Khung cảnh lễ hội Giáng Sinh ở TP. HCM. Đây là phân cảnh một người đàn ông đội mũ ông già Noel đang đứng chụp ảnh trước một cây thông Noel màu xanh dương. Trên cây thông có chữ Star. Bên trái khung hình là một người phụ nữ mặc trang phục màu đen, trên tay đang ôm một phần quà lớn. Ở giữa là một cây thông bằng đèn led màu xanh dương.</t>
  </si>
  <si>
    <t>L05_V028, 1471</t>
  </si>
  <si>
    <t>query-p3-8-kis</t>
  </si>
  <si>
    <t>Đoạn video giới thiệu phim Dâu Bể Mùa Xưa. Đoạn video gồm nhiều phân cảnh khác nhau của tập phim, trong đó có một phân cảnh hai diễn viên một người đứng và một người bị trói nằm dưới sàn. Trong phân cảnh cuối cùng, tựa phim "Dâu Bể Mùa Xưa "cùng với thời gian chiếu được hiển thị lên khung hình, cụ thể là "tập 32 vào lúc 19h30, ngày 19/12/2023"</t>
  </si>
  <si>
    <t>L05_V013, 28675</t>
  </si>
  <si>
    <t>query-p3-9-kis</t>
  </si>
  <si>
    <t>Đoạn video về tình hình tăng trưởng kinh tế của Mỹ. Mở đầu đoạn video có cảnh tòa nhà quốc hội (Capitol) của Mỹ, tiếp theo có hình ảnh dây chuyện in tiền mệnh giá 100 USD. Phần sau của đoạn clip có cảnh nhiều người trong siêu thị, cũng như cảnh lắp ráp xe cơ giới có bánh xe rất lớn</t>
  </si>
  <si>
    <t>L13_V026, 17675</t>
  </si>
  <si>
    <t>query-p3-10-kis</t>
  </si>
  <si>
    <t>Bản tin về giáng sinh tại một thành phố ở châu Âu. Có đèn trang trí ở phía trên các con đường giữa các toàn nhà. Có các đèn trang trí hình con cá, hình lập phương có một viên ngọc màu đỏ ở giữa. Cuối cùng là hình ảnh cây thông với rất nhiều đèn được quấn xung quanh.</t>
  </si>
  <si>
    <t>L05_V027, 23669</t>
  </si>
  <si>
    <t>query-p3-11-kis</t>
  </si>
  <si>
    <t>Đoạn video clip với nhiều người nữ mặc áo dài, cầm nón lá, đang đứng giữa khu vực có nhiều lá và hoa sen. Các bộ áo dài có hình hoa sen. Vải may áo dài thường có họa tiết dạng ca rô</t>
  </si>
  <si>
    <t>L16_V010, 9510</t>
  </si>
  <si>
    <t>query-p3-12-kis</t>
  </si>
  <si>
    <t>Cảnh quay bắt đầu với một đoàn người đang di chuyển trên đường. Tiếp theo là một cuộc phỏng vấn với một người đàn ông đội nón ngược ra sau. Phía sau anh có một người cõng một đứa bé trên vai. Bên trái người đàn ông này là một cô gái, trong lúc di chuyển, cô nhìn về phía camera phỏng vấn. Trong quá trình di chuyển, có một người hướng dẫn mặc trang phục giống như cảnh sát.</t>
  </si>
  <si>
    <t>L20_V022, 16778</t>
  </si>
  <si>
    <t>query-p3-13-kis</t>
  </si>
  <si>
    <t>Cảnh quay cho thấy một người phụ nữ đứng trước màn hình làm thủ tục, trên màn hình có hiển thị một dòng chữ màu đỏ và các thông tin bên dưới được chia thành ba cột. Kết thúc là cảnh quay một tờ giấy lưu thông tin, trên tờ giấy có một dải màu đen chứa nhiều ký tự, trong đó bốn ký tự cuối là "4990".</t>
  </si>
  <si>
    <t>L19_V007, 1740</t>
  </si>
  <si>
    <t>query-p3-14-kis</t>
  </si>
  <si>
    <t>Cảnh quay đầu tiên là tuyết rơi dày đặc, chỉ thấy mờ mờ hàng cây bên trái khung hình. Tiếp theo là cảnh một cái cây nằm giữa khung hình với hai sợi dây ở phía trước. Cuối cùng là cảnh những chiếc xe bị phủ đầy tuyết. Hầu hết các cảnh tuyết đều cho thấy mặt đường bị phủ kín. Kết thúc là cảnh quay hiển thị thông tin về nhiệt độ và thời gian.</t>
  </si>
  <si>
    <t>L08_V016, 14518</t>
  </si>
  <si>
    <t>query-p3-15-qa</t>
  </si>
  <si>
    <t>Một con phố đông đúc với nhiều người mặc áo trắng, trên tay cầm cờ và giơ lên cao. Những quả bóng lớn đang nảy lên xuống tại khu vực mọi người đang đứng. Trong cảnh quay từ trên cao, con đường được nhìn thấy bị một tòa nhà chia thành hai nhánh nhỏ. Mọi người bên dưới tiếp tục làm những quả bóng nảy lên. Ở bên trái khung hình, có một cô gái mặc váy trắng đứng trên ban công, hai tay cầm cờ vẫy. Hỏi có bao nhiêu quả bóng màu vàng đang nảy trong phân cảnh quay từ trên cao này?</t>
  </si>
  <si>
    <t>L19_V007, 26970</t>
  </si>
  <si>
    <t>query-p3-16-qa</t>
  </si>
  <si>
    <t>Cảnh quay cho thấy một người đang quay những đôi giày cao gót được trưng bày. Xung quanh mỗi đôi giày là một miếng vải có viền vàng và đỏ theo thứ tự từ trong ra ngoài. Tiếp theo là một pha lia máy toàn cảnh các đôi giày. Hỏi trong pha lia máy cuối cùng, có thể thấy bao nhiêu đôi giày "đang được trưng bày" mà không bị cắt bởi khung hình?</t>
  </si>
  <si>
    <t>L02_V003, 19031</t>
  </si>
  <si>
    <t>query-p3-17-kis</t>
  </si>
  <si>
    <t>Cảnh quay các món ăn. Trong đó có một cảnh qua một đĩa đồ ăn có những con tôm và 4 lát chanh được để lên kèm một lát ớt đỏ đặt ngay giữa lát chanh nhầm mục đích trang trí. Sau đó có một cảnh quay dĩa salad được bày trí một bên. Trong phần salad này có các miếng thanh long ruột đỏ và ruột trắng được cắt nhỏ.</t>
  </si>
  <si>
    <t>L13_V004, 7400</t>
  </si>
  <si>
    <t>query-p3-18-kis</t>
  </si>
  <si>
    <t>Cảnh quay cho thấy một chiếc iPhone với ba camera sau, đặt trên một tờ giấy nằm trên bàn. Bên cạnh là một chiếc điện thoại khác, không rõ hãng. Tiếp theo, cảnh chuyển sang một người ngồi trước máy tính xách tay màu bạc, được trang bị bàn phím có cụm phím số. Ở cạnh phải laptop có logo hãng, nhưng không thể nhìn rõ. Người này sử dụng tờ giấy trắng làm lót chuột.</t>
  </si>
  <si>
    <t>L05_V022, 15450</t>
  </si>
  <si>
    <t>query-p3-19-kis</t>
  </si>
  <si>
    <t>Một con robot đang chơi một loại nhạc cụ bằng cách dùng tay cầm hai cái que gõ vào các dây đàn.</t>
  </si>
  <si>
    <t>L21_V022, 25197</t>
  </si>
  <si>
    <t>query-p3-20-kis</t>
  </si>
  <si>
    <t>Có 5 người mặc đồ hóa trang hình trái chuối đang cầm một cái băng rôn đi về phía trước. Ngay sau đó là cảnh những người này đứng xếp hàng trước một "National Stadium"</t>
  </si>
  <si>
    <t>L11_V004, 19626</t>
  </si>
  <si>
    <t>query-p3-21-qa</t>
  </si>
  <si>
    <t>Cảnh một người đang xếp các khối bột bánh mì lên bàn. Sau đó, người này bắt đầu quét một chất lên các khối bột. Cảnh quay chuyển sang toàn cảnh, cho thấy cả người này và các khối bột, cùng với hai người mặc áo trắng ở phía sau. Các khối bột được xếp thành ba cột. Hỏi khi quét các khối bột ở giữa, người này đã quét từ phải sang trái khung hình bao nhiêu lần?</t>
  </si>
  <si>
    <t>L13_V028, 23850</t>
  </si>
  <si>
    <t>query-p3-22-kis</t>
  </si>
  <si>
    <t>Bức tượng bằng đồng một nữ vận động viên võ thuật đang trong tư thế đứng, hai tay nắm vào đai áo võ. Trên ngực trái có một logo/huy hiệu hình tròn.</t>
  </si>
  <si>
    <t>L20_V025, 40650</t>
  </si>
  <si>
    <t>query-p3-23-qa</t>
  </si>
  <si>
    <t>Đoạn đưa tin về ông già Noel phát quà tại thủy cung. Ở đầu đoạn giới thiệu là phân cảnh một con cá mập bơi ngang qua, phía sau là ông già Noel đang đeo các thiết bị lặn. Hỏi khung hình ở cuối đoạn đưa tin có bao nhiêu con cá mập?</t>
  </si>
  <si>
    <t>L05_V029, 17875</t>
  </si>
  <si>
    <t>query-p3-24-kis</t>
  </si>
  <si>
    <t>Bản tin về một cuộc đua xe. Nhiều người lớn điều khiển những chiếc xe nhỏ dành cho trẻ em, không động cơ, đang đổ xuống dốc.</t>
  </si>
  <si>
    <t>L06_V015, 20623</t>
  </si>
  <si>
    <t>query-p3-25-kis</t>
  </si>
  <si>
    <t>Một nhà sư người Nhật vẽ thư pháp một chữ to trên một cái khung tranh hình vuông. Chữ này 税 (zei), dịch sang tiếng Việt là "thuế".</t>
  </si>
  <si>
    <t>L05_V019, 19150</t>
  </si>
  <si>
    <t>query-p3-26-kis</t>
  </si>
  <si>
    <t>Đoạn đầu của một buổi trình diễn thời trang. Người mẫu đầu tiên bước ra mặc bộ trang phục màu đỏ, tay cầm một loại nhạc cụ.</t>
  </si>
  <si>
    <t>L17_V005, 26382</t>
  </si>
  <si>
    <t>query-p3-27-kis</t>
  </si>
  <si>
    <t>Một người mặc áo khoác có mũ màu trắng hai lần ném vật gì đó lên cao. Tiếp theo là cảnh quay ba lá cờ treo trên một tòa nhà, mỗi lá cờ đều có những ngôi sao màu vàng. Sau đó, một người mặc áo trắng ném một vật gì đó lên trời. Cuối cùng, cảnh quay cho thấy một quả pháo được bắn lên.</t>
  </si>
  <si>
    <t>L10_V029, 27850</t>
  </si>
  <si>
    <t>query-p3-28-kis</t>
  </si>
  <si>
    <t>Một cái bàn đang trưng bày một số đồ vật như sau: một bức thư pháp có hình tranh dân gian Vinh hoa - Phú quý (Cậu bé ôm gà); một vài con rối nước, trong đó có 1 con cầm dùi đang làm động tác gõ trống; và một vài cái quạt giấy.</t>
  </si>
  <si>
    <t>L13_V008, 7167</t>
  </si>
  <si>
    <t>query-p3-29-kis</t>
  </si>
  <si>
    <t>Trong một màn trình diễn múa rồng. Một con rồng màu vàng đang quay quanh một người mặc trang phục khủng long. Người mặc trang phục khủng long đang đứng trên vai một người khác.</t>
  </si>
  <si>
    <t>L24_V003, 9550</t>
  </si>
  <si>
    <t>query-p3-30-kis</t>
  </si>
  <si>
    <t>Cảnh quay bắt đầu với một biểu đồ nhỏ trên mặt đường, có chữ "Vết cày" cùng hai mũi tên hướng lên trên theo góc máy quay. Phía dưới chữ có một số "1" được khoanh tròn. Tiếp theo, cảnh chuyển sang một hình tròn vẽ bao quanh một hình tam giác, với hình tam giác có một góc chỉ vào một chiếc xe bên cạnh. Sau đó, camera quay lại góc ban đầu với chữ "Vết cày" xuất hiện trở lại.</t>
  </si>
  <si>
    <t>L03_V023, 17853</t>
  </si>
  <si>
    <t>query-p3-31-kis</t>
  </si>
  <si>
    <t>Bản tin về một chiếc xe khách màu đỏ bị cháy trơ khung trên đường. Video có tỉ lệ theo chiều dọc. Chiếc xe bắt đầu bị cháy vào buổi tối.</t>
  </si>
  <si>
    <t>L14_V019, 30100</t>
  </si>
  <si>
    <t>query-p3-32-kis</t>
  </si>
  <si>
    <t>Đoạn đưa tin về việc hỗ trợ người lao động tìm việc làm sau Tết tại TP.HCM. Trong đoạn đưa tin có phân cảnh phỏng vấn một bạn nữ mặc áo đỏ, đeo mắt kính. Phía sau là một standee trình bày thông tin tuyển dụng, có chứa một mã QR.</t>
  </si>
  <si>
    <t>L10_V008, 3875</t>
  </si>
  <si>
    <t>query-p3-33-kis</t>
  </si>
  <si>
    <t>L05_V027, 23600</t>
  </si>
  <si>
    <t>query-p3-34-qa</t>
  </si>
  <si>
    <t>Đoạn đưa tin về một cuộc đua xe đạp tại Đà Nẵng. Ở cuối tin là phân cảnh trao giải cho tay đua người Ả Rập Tadej Pogacar. Tay đua mặc áo vàng, phía sau là backdrop có hình ảnh chiếc áo màu vàng khổng lồ. Hỏi tay đua có số thứ tự là bao nhiêu?</t>
  </si>
  <si>
    <t>L19_V021, 25925</t>
  </si>
  <si>
    <t>query-p3-35-kis</t>
  </si>
  <si>
    <t>Phân cảnh cứu hộ vùng lũ. Một số người mặc áo mưa đứng trước khung hình, phía sau họ là xe cứu hộ với đèn xanh dương nhấp nháy. Bên phải khung hình có biển báo cấm đậu.</t>
  </si>
  <si>
    <t>L02_V018, 2575</t>
  </si>
  <si>
    <t>q</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</si>
</sst>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1.0"/>
      <color theme="1"/>
      <name val="Arial"/>
    </font>
    <font>
      <b/>
      <color theme="1"/>
      <name val="Arial"/>
    </font>
    <font>
      <b/>
      <color rgb="FFFFFFFF"/>
      <name val="Arial"/>
      <scheme val="minor"/>
    </font>
    <font/>
    <font>
      <sz val="11.0"/>
      <color rgb="FF000000"/>
      <name val="Arial"/>
    </font>
    <font>
      <color rgb="FF000000"/>
      <name val="Arial"/>
    </font>
    <font>
      <color theme="1"/>
      <name val="Arial"/>
      <scheme val="minor"/>
    </font>
  </fonts>
  <fills count="4">
    <fill>
      <patternFill patternType="none"/>
    </fill>
    <fill>
      <patternFill patternType="lightGray"/>
    </fill>
    <fill>
      <patternFill patternType="solid">
        <fgColor rgb="FF000000"/>
        <bgColor rgb="FF000000"/>
      </patternFill>
    </fill>
    <fill>
      <patternFill patternType="solid">
        <fgColor rgb="FFFFFFFF"/>
        <bgColor rgb="FFFFFFFF"/>
      </patternFill>
    </fill>
  </fills>
  <borders count="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B7B7B7"/>
      </left>
      <right style="thin">
        <color rgb="FFB7B7B7"/>
      </right>
      <top style="thin">
        <color rgb="FFB7B7B7"/>
      </top>
      <bottom style="thin">
        <color rgb="FFB7B7B7"/>
      </bottom>
    </border>
    <border>
      <left style="thin">
        <color rgb="FF000000"/>
      </left>
      <right style="thin">
        <color rgb="FF000000"/>
      </right>
      <top style="thin">
        <color rgb="FF000000"/>
      </top>
      <bottom style="thin">
        <color rgb="FF000000"/>
      </bottom>
    </border>
    <border>
      <right style="thin">
        <color rgb="FFB7B7B7"/>
      </right>
      <bottom style="thin">
        <color rgb="FFB7B7B7"/>
      </bottom>
    </border>
    <border>
      <right style="thin">
        <color rgb="FFB7B7B7"/>
      </right>
      <top style="thin">
        <color rgb="FFB7B7B7"/>
      </top>
      <bottom style="thin">
        <color rgb="FFB7B7B7"/>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0"/>
    </xf>
    <xf borderId="0" fillId="0" fontId="1" numFmtId="0" xfId="0" applyAlignment="1" applyFont="1">
      <alignment horizontal="center" readingOrder="0" shrinkToFit="0" vertical="bottom" wrapText="0"/>
    </xf>
    <xf borderId="0" fillId="0" fontId="2" numFmtId="0" xfId="0" applyAlignment="1" applyFont="1">
      <alignment horizontal="center" readingOrder="0" shrinkToFit="0" vertical="bottom" wrapText="0"/>
    </xf>
    <xf borderId="1" fillId="2" fontId="3" numFmtId="0" xfId="0" applyAlignment="1" applyBorder="1" applyFill="1" applyFont="1">
      <alignment horizontal="center" readingOrder="0"/>
    </xf>
    <xf borderId="2" fillId="0" fontId="4" numFmtId="0" xfId="0" applyBorder="1" applyFont="1"/>
    <xf borderId="3" fillId="0" fontId="4" numFmtId="0" xfId="0" applyBorder="1" applyFont="1"/>
    <xf borderId="4" fillId="3" fontId="5" numFmtId="0" xfId="0" applyAlignment="1" applyBorder="1" applyFill="1" applyFont="1">
      <alignment horizontal="center" readingOrder="0" shrinkToFit="0" vertical="center" wrapText="0"/>
    </xf>
    <xf borderId="4" fillId="3" fontId="5" numFmtId="0" xfId="0" applyAlignment="1" applyBorder="1" applyFont="1">
      <alignment horizontal="center" readingOrder="0" shrinkToFit="0" vertical="bottom" wrapText="0"/>
    </xf>
    <xf borderId="0" fillId="0" fontId="6" numFmtId="0" xfId="0" applyAlignment="1" applyFont="1">
      <alignment horizontal="center" readingOrder="0" shrinkToFit="0" vertical="bottom" wrapText="0"/>
    </xf>
    <xf borderId="5" fillId="0" fontId="7" numFmtId="0" xfId="0" applyBorder="1" applyFont="1"/>
    <xf borderId="5" fillId="0" fontId="7" numFmtId="0" xfId="0" applyAlignment="1" applyBorder="1" applyFont="1">
      <alignment horizontal="center" readingOrder="0"/>
    </xf>
    <xf borderId="4" fillId="3" fontId="5" numFmtId="0" xfId="0" applyAlignment="1" applyBorder="1" applyFont="1">
      <alignment horizontal="center" readingOrder="0" shrinkToFit="0" vertical="bottom" wrapText="0"/>
    </xf>
    <xf borderId="5" fillId="0" fontId="7" numFmtId="0" xfId="0" applyAlignment="1" applyBorder="1" applyFont="1">
      <alignment horizontal="center"/>
    </xf>
    <xf borderId="6" fillId="3" fontId="5" numFmtId="0" xfId="0" applyAlignment="1" applyBorder="1" applyFont="1">
      <alignment horizontal="center" readingOrder="0" shrinkToFit="0" vertical="bottom" wrapText="0"/>
    </xf>
    <xf borderId="0" fillId="0" fontId="5" numFmtId="0" xfId="0" applyAlignment="1" applyFont="1">
      <alignment horizontal="center" readingOrder="0" shrinkToFit="0" vertical="center" wrapText="0"/>
    </xf>
    <xf borderId="0" fillId="3" fontId="5" numFmtId="0" xfId="0" applyAlignment="1" applyFont="1">
      <alignment horizontal="center" readingOrder="0" shrinkToFit="0" vertical="bottom" wrapText="0"/>
    </xf>
    <xf borderId="0" fillId="3" fontId="5" numFmtId="0" xfId="0" applyAlignment="1" applyFont="1">
      <alignment horizontal="center" readingOrder="0" shrinkToFit="0" vertical="bottom" wrapText="0"/>
    </xf>
    <xf borderId="7" fillId="3" fontId="5" numFmtId="0" xfId="0" applyAlignment="1" applyBorder="1" applyFont="1">
      <alignment horizontal="center" readingOrder="0" shrinkToFit="0" vertical="bottom" wrapText="0"/>
    </xf>
    <xf borderId="4" fillId="3" fontId="5" numFmtId="0" xfId="0" applyAlignment="1" applyBorder="1" applyFont="1">
      <alignment horizontal="left" readingOrder="0" shrinkToFit="0" vertical="center" wrapText="0"/>
    </xf>
  </cellXfs>
  <cellStyles count="1">
    <cellStyle xfId="0" name="Normal" builtinId="0"/>
  </cellStyles>
  <dxfs count="5">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border>
        <left style="thin">
          <color rgb="FF356854"/>
        </left>
        <right style="thin">
          <color rgb="FF356854"/>
        </right>
        <top style="thin">
          <color rgb="FF356854"/>
        </top>
        <bottom style="thin">
          <color rgb="FF356854"/>
        </bottom>
      </border>
    </dxf>
  </dxfs>
  <tableStyles count="2">
    <tableStyle count="4" pivot="0" name="Old System-style">
      <tableStyleElement dxfId="1" type="headerRow"/>
      <tableStyleElement dxfId="2" type="firstRowStripe"/>
      <tableStyleElement dxfId="3" type="secondRowStripe"/>
      <tableStyleElement dxfId="4" size="0" type="wholeTable"/>
    </tableStyle>
    <tableStyle count="4" pivot="0" name="New System-style">
      <tableStyleElement dxfId="1" type="headerRow"/>
      <tableStyleElement dxfId="2" type="firstRowStripe"/>
      <tableStyleElement dxfId="3" type="secondRowStripe"/>
      <tableStyleElement dxfId="4" size="0" type="wholeTabl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D66" displayName="Table1" name="Table1" id="1">
  <autoFilter ref="$A$1:$D$66"/>
  <tableColumns count="4">
    <tableColumn name="ID" id="1"/>
    <tableColumn name="Query" id="2"/>
    <tableColumn name="Result" id="3"/>
    <tableColumn name="Ranking" id="4"/>
  </tableColumns>
  <tableStyleInfo name="Old System-style" showColumnStripes="0" showFirstColumn="1" showLastColumn="1" showRowStripes="1"/>
</table>
</file>

<file path=xl/tables/table2.xml><?xml version="1.0" encoding="utf-8"?>
<table xmlns="http://schemas.openxmlformats.org/spreadsheetml/2006/main" ref="A1:D66" displayName="Table1_2" name="Table1_2" id="2">
  <autoFilter ref="$A$1:$D$66"/>
  <tableColumns count="4">
    <tableColumn name="q" id="1"/>
    <tableColumn name="Query" id="2"/>
    <tableColumn name="Result" id="3"/>
    <tableColumn name="Ranking" id="4"/>
  </tableColumns>
  <tableStyleInfo name="New System-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25"/>
    <col customWidth="1" min="2" max="2" width="66.63"/>
    <col customWidth="1" min="3" max="3" width="17.25"/>
    <col customWidth="1" min="4" max="4" width="7.88"/>
    <col customWidth="1" min="5" max="5" width="11.75"/>
    <col customWidth="1" min="6" max="6" width="10.75"/>
    <col customWidth="1" min="7" max="7" width="14.0"/>
    <col customWidth="1" min="8" max="8" width="15.0"/>
  </cols>
  <sheetData>
    <row r="1">
      <c r="A1" s="1" t="s">
        <v>0</v>
      </c>
      <c r="B1" s="1" t="s">
        <v>1</v>
      </c>
      <c r="C1" s="2" t="s">
        <v>2</v>
      </c>
      <c r="D1" s="3" t="s">
        <v>3</v>
      </c>
      <c r="F1" s="4" t="s">
        <v>4</v>
      </c>
      <c r="G1" s="5"/>
      <c r="H1" s="6"/>
    </row>
    <row r="2">
      <c r="A2" s="7" t="s">
        <v>5</v>
      </c>
      <c r="B2" s="7" t="s">
        <v>6</v>
      </c>
      <c r="C2" s="8" t="s">
        <v>7</v>
      </c>
      <c r="D2" s="9">
        <v>2.0</v>
      </c>
      <c r="F2" s="10"/>
      <c r="G2" s="11" t="s">
        <v>8</v>
      </c>
      <c r="H2" s="11" t="s">
        <v>9</v>
      </c>
    </row>
    <row r="3">
      <c r="A3" s="7" t="s">
        <v>10</v>
      </c>
      <c r="B3" s="7" t="s">
        <v>11</v>
      </c>
      <c r="C3" s="12" t="s">
        <v>12</v>
      </c>
      <c r="D3" s="9">
        <v>2.0</v>
      </c>
      <c r="F3" s="11" t="s">
        <v>13</v>
      </c>
      <c r="G3" s="13">
        <f>COUNTIF(Table1[Ranking],"&lt;=1")</f>
        <v>18</v>
      </c>
      <c r="H3" s="10">
        <f t="shared" ref="H3:H8" si="1">G3/SUM($G$3:$G$8)*100</f>
        <v>27.69230769</v>
      </c>
    </row>
    <row r="4">
      <c r="A4" s="7" t="s">
        <v>14</v>
      </c>
      <c r="B4" s="7" t="s">
        <v>15</v>
      </c>
      <c r="C4" s="12" t="s">
        <v>16</v>
      </c>
      <c r="D4" s="9">
        <v>1.0</v>
      </c>
      <c r="F4" s="11" t="s">
        <v>17</v>
      </c>
      <c r="G4" s="13">
        <f>COUNTIFS(Table1[Ranking], "&gt;1", Table1[Ranking], "&lt;=5")
</f>
        <v>18</v>
      </c>
      <c r="H4" s="10">
        <f t="shared" si="1"/>
        <v>27.69230769</v>
      </c>
    </row>
    <row r="5">
      <c r="A5" s="7" t="s">
        <v>18</v>
      </c>
      <c r="B5" s="7" t="s">
        <v>19</v>
      </c>
      <c r="C5" s="12" t="s">
        <v>20</v>
      </c>
      <c r="D5" s="9">
        <v>1.0</v>
      </c>
      <c r="F5" s="11" t="s">
        <v>21</v>
      </c>
      <c r="G5" s="13">
        <f>COUNTIFS(Table1[Ranking], "&gt;5", Table1[Ranking], "&lt;=10")
</f>
        <v>6</v>
      </c>
      <c r="H5" s="10">
        <f t="shared" si="1"/>
        <v>9.230769231</v>
      </c>
    </row>
    <row r="6">
      <c r="A6" s="7" t="s">
        <v>22</v>
      </c>
      <c r="B6" s="7" t="s">
        <v>23</v>
      </c>
      <c r="C6" s="14" t="s">
        <v>24</v>
      </c>
      <c r="D6" s="9">
        <v>100.0</v>
      </c>
      <c r="F6" s="11" t="s">
        <v>25</v>
      </c>
      <c r="G6" s="13">
        <f>COUNTIFS(Table1[Ranking], "&gt;10", Table1[Ranking], "&lt;=20")
</f>
        <v>7</v>
      </c>
      <c r="H6" s="10">
        <f t="shared" si="1"/>
        <v>10.76923077</v>
      </c>
    </row>
    <row r="7">
      <c r="A7" s="7" t="s">
        <v>26</v>
      </c>
      <c r="B7" s="7" t="s">
        <v>27</v>
      </c>
      <c r="C7" s="14" t="s">
        <v>28</v>
      </c>
      <c r="D7" s="9">
        <v>100.0</v>
      </c>
      <c r="F7" s="11" t="s">
        <v>29</v>
      </c>
      <c r="G7" s="13">
        <f>COUNTIFS(Table1[Ranking], "&gt;20", Table1[Ranking], "&lt;=50")
</f>
        <v>6</v>
      </c>
      <c r="H7" s="10">
        <f t="shared" si="1"/>
        <v>9.230769231</v>
      </c>
    </row>
    <row r="8">
      <c r="A8" s="7" t="s">
        <v>30</v>
      </c>
      <c r="B8" s="7" t="s">
        <v>31</v>
      </c>
      <c r="C8" s="12" t="s">
        <v>32</v>
      </c>
      <c r="D8" s="9">
        <v>7.0</v>
      </c>
      <c r="F8" s="11" t="s">
        <v>33</v>
      </c>
      <c r="G8" s="13">
        <f>COUNTIFS(Table1[Ranking], "&gt;50", Table1[Ranking], "&lt;=100")
</f>
        <v>10</v>
      </c>
      <c r="H8" s="10">
        <f t="shared" si="1"/>
        <v>15.38461538</v>
      </c>
    </row>
    <row r="9">
      <c r="A9" s="7" t="s">
        <v>34</v>
      </c>
      <c r="B9" s="7" t="s">
        <v>35</v>
      </c>
      <c r="C9" s="12" t="s">
        <v>36</v>
      </c>
      <c r="D9" s="9">
        <v>19.0</v>
      </c>
    </row>
    <row r="10">
      <c r="A10" s="7" t="s">
        <v>37</v>
      </c>
      <c r="B10" s="7" t="s">
        <v>38</v>
      </c>
      <c r="C10" s="12" t="s">
        <v>39</v>
      </c>
      <c r="D10" s="9">
        <v>1.0</v>
      </c>
    </row>
    <row r="11">
      <c r="A11" s="7" t="s">
        <v>40</v>
      </c>
      <c r="B11" s="7" t="s">
        <v>41</v>
      </c>
      <c r="C11" s="12" t="s">
        <v>42</v>
      </c>
      <c r="D11" s="9">
        <v>1.0</v>
      </c>
    </row>
    <row r="12">
      <c r="A12" s="7" t="s">
        <v>43</v>
      </c>
      <c r="B12" s="7" t="s">
        <v>44</v>
      </c>
      <c r="C12" s="12" t="s">
        <v>45</v>
      </c>
      <c r="D12" s="9">
        <v>100.0</v>
      </c>
    </row>
    <row r="13">
      <c r="A13" s="7" t="s">
        <v>46</v>
      </c>
      <c r="B13" s="7" t="s">
        <v>47</v>
      </c>
      <c r="C13" s="12" t="s">
        <v>48</v>
      </c>
      <c r="D13" s="9">
        <v>1.0</v>
      </c>
    </row>
    <row r="14">
      <c r="A14" s="7" t="s">
        <v>49</v>
      </c>
      <c r="B14" s="7" t="s">
        <v>50</v>
      </c>
      <c r="C14" s="12" t="s">
        <v>51</v>
      </c>
      <c r="D14" s="9">
        <v>38.0</v>
      </c>
    </row>
    <row r="15">
      <c r="A15" s="7" t="s">
        <v>52</v>
      </c>
      <c r="B15" s="7" t="s">
        <v>53</v>
      </c>
      <c r="C15" s="12" t="s">
        <v>54</v>
      </c>
      <c r="D15" s="9">
        <v>5.0</v>
      </c>
    </row>
    <row r="16">
      <c r="A16" s="7" t="s">
        <v>55</v>
      </c>
      <c r="B16" s="7" t="s">
        <v>56</v>
      </c>
      <c r="C16" s="12" t="s">
        <v>57</v>
      </c>
      <c r="D16" s="9">
        <v>1.0</v>
      </c>
    </row>
    <row r="17">
      <c r="A17" s="7" t="s">
        <v>58</v>
      </c>
      <c r="B17" s="7" t="s">
        <v>59</v>
      </c>
      <c r="C17" s="12" t="s">
        <v>60</v>
      </c>
      <c r="D17" s="9">
        <v>2.0</v>
      </c>
    </row>
    <row r="18">
      <c r="A18" s="7" t="s">
        <v>61</v>
      </c>
      <c r="B18" s="7" t="s">
        <v>62</v>
      </c>
      <c r="C18" s="12" t="s">
        <v>63</v>
      </c>
      <c r="D18" s="9">
        <v>100.0</v>
      </c>
    </row>
    <row r="19">
      <c r="A19" s="7" t="s">
        <v>64</v>
      </c>
      <c r="B19" s="7" t="s">
        <v>65</v>
      </c>
      <c r="C19" s="12" t="s">
        <v>66</v>
      </c>
      <c r="D19" s="9">
        <v>1.0</v>
      </c>
    </row>
    <row r="20">
      <c r="A20" s="7" t="s">
        <v>67</v>
      </c>
      <c r="B20" s="7" t="s">
        <v>68</v>
      </c>
      <c r="C20" s="12" t="s">
        <v>69</v>
      </c>
      <c r="D20" s="9">
        <v>9.0</v>
      </c>
    </row>
    <row r="21">
      <c r="A21" s="7" t="s">
        <v>70</v>
      </c>
      <c r="B21" s="7" t="s">
        <v>71</v>
      </c>
      <c r="C21" s="12" t="s">
        <v>72</v>
      </c>
      <c r="D21" s="9">
        <v>2.0</v>
      </c>
    </row>
    <row r="22">
      <c r="A22" s="7" t="s">
        <v>73</v>
      </c>
      <c r="B22" s="7" t="s">
        <v>74</v>
      </c>
      <c r="C22" s="12" t="s">
        <v>75</v>
      </c>
      <c r="D22" s="9">
        <v>17.0</v>
      </c>
    </row>
    <row r="23">
      <c r="A23" s="7" t="s">
        <v>76</v>
      </c>
      <c r="B23" s="7" t="s">
        <v>77</v>
      </c>
      <c r="C23" s="12" t="s">
        <v>78</v>
      </c>
      <c r="D23" s="9">
        <v>2.0</v>
      </c>
    </row>
    <row r="24">
      <c r="A24" s="7" t="s">
        <v>79</v>
      </c>
      <c r="B24" s="7" t="s">
        <v>80</v>
      </c>
      <c r="C24" s="12" t="s">
        <v>81</v>
      </c>
      <c r="D24" s="9">
        <v>100.0</v>
      </c>
    </row>
    <row r="25">
      <c r="A25" s="7" t="s">
        <v>82</v>
      </c>
      <c r="B25" s="7" t="s">
        <v>83</v>
      </c>
      <c r="C25" s="12" t="s">
        <v>84</v>
      </c>
      <c r="D25" s="9">
        <v>1.0</v>
      </c>
    </row>
    <row r="26">
      <c r="A26" s="7" t="s">
        <v>85</v>
      </c>
      <c r="B26" s="7" t="s">
        <v>86</v>
      </c>
      <c r="C26" s="14" t="s">
        <v>87</v>
      </c>
      <c r="D26" s="9">
        <v>10.0</v>
      </c>
    </row>
    <row r="27">
      <c r="A27" s="7" t="s">
        <v>88</v>
      </c>
      <c r="B27" s="7" t="s">
        <v>89</v>
      </c>
      <c r="C27" s="14" t="s">
        <v>90</v>
      </c>
      <c r="D27" s="9">
        <v>100.0</v>
      </c>
    </row>
    <row r="28">
      <c r="A28" s="7" t="s">
        <v>91</v>
      </c>
      <c r="B28" s="7" t="s">
        <v>92</v>
      </c>
      <c r="C28" s="12" t="s">
        <v>93</v>
      </c>
      <c r="D28" s="9">
        <v>2.0</v>
      </c>
    </row>
    <row r="29">
      <c r="A29" s="7" t="s">
        <v>94</v>
      </c>
      <c r="B29" s="7" t="s">
        <v>95</v>
      </c>
      <c r="C29" s="12" t="s">
        <v>96</v>
      </c>
      <c r="D29" s="9">
        <v>4.0</v>
      </c>
    </row>
    <row r="30">
      <c r="A30" s="7" t="s">
        <v>97</v>
      </c>
      <c r="B30" s="7" t="s">
        <v>98</v>
      </c>
      <c r="C30" s="12" t="s">
        <v>99</v>
      </c>
      <c r="D30" s="9">
        <v>90.0</v>
      </c>
    </row>
    <row r="31">
      <c r="A31" s="7" t="s">
        <v>100</v>
      </c>
      <c r="B31" s="7" t="s">
        <v>101</v>
      </c>
      <c r="C31" s="15" t="s">
        <v>102</v>
      </c>
      <c r="D31" s="9">
        <v>1.0</v>
      </c>
    </row>
    <row r="32">
      <c r="A32" s="7" t="s">
        <v>103</v>
      </c>
      <c r="B32" s="7" t="s">
        <v>53</v>
      </c>
      <c r="C32" s="12" t="s">
        <v>104</v>
      </c>
      <c r="D32" s="9">
        <v>5.0</v>
      </c>
    </row>
    <row r="33">
      <c r="A33" s="7" t="s">
        <v>105</v>
      </c>
      <c r="B33" s="7" t="s">
        <v>106</v>
      </c>
      <c r="C33" s="16" t="s">
        <v>107</v>
      </c>
      <c r="D33" s="9">
        <v>3.0</v>
      </c>
    </row>
    <row r="34">
      <c r="A34" s="7" t="s">
        <v>108</v>
      </c>
      <c r="B34" s="7" t="s">
        <v>109</v>
      </c>
      <c r="C34" s="12" t="s">
        <v>110</v>
      </c>
      <c r="D34" s="9">
        <v>9.0</v>
      </c>
    </row>
    <row r="35">
      <c r="A35" s="7" t="s">
        <v>111</v>
      </c>
      <c r="B35" s="7" t="s">
        <v>112</v>
      </c>
      <c r="C35" s="16" t="s">
        <v>113</v>
      </c>
      <c r="D35" s="9">
        <v>6.0</v>
      </c>
    </row>
    <row r="36">
      <c r="A36" s="7" t="s">
        <v>114</v>
      </c>
      <c r="B36" s="7" t="s">
        <v>115</v>
      </c>
      <c r="C36" s="17" t="s">
        <v>116</v>
      </c>
      <c r="D36" s="9">
        <v>1.0</v>
      </c>
    </row>
    <row r="37">
      <c r="A37" s="7" t="s">
        <v>117</v>
      </c>
      <c r="B37" s="7" t="s">
        <v>118</v>
      </c>
      <c r="C37" s="18" t="s">
        <v>119</v>
      </c>
      <c r="D37" s="9">
        <v>1.0</v>
      </c>
    </row>
    <row r="38">
      <c r="A38" s="7" t="s">
        <v>120</v>
      </c>
      <c r="B38" s="7" t="s">
        <v>121</v>
      </c>
      <c r="C38" s="12" t="s">
        <v>122</v>
      </c>
      <c r="D38" s="9">
        <v>1.0</v>
      </c>
    </row>
    <row r="39">
      <c r="A39" s="7" t="s">
        <v>123</v>
      </c>
      <c r="B39" s="7" t="s">
        <v>124</v>
      </c>
      <c r="C39" s="12" t="s">
        <v>125</v>
      </c>
      <c r="D39" s="9">
        <v>1.0</v>
      </c>
    </row>
    <row r="40">
      <c r="A40" s="7" t="s">
        <v>126</v>
      </c>
      <c r="B40" s="7" t="s">
        <v>127</v>
      </c>
      <c r="C40" s="12" t="s">
        <v>128</v>
      </c>
      <c r="D40" s="9">
        <v>5.0</v>
      </c>
    </row>
    <row r="41">
      <c r="A41" s="7" t="s">
        <v>129</v>
      </c>
      <c r="B41" s="7" t="s">
        <v>130</v>
      </c>
      <c r="C41" s="12" t="s">
        <v>131</v>
      </c>
      <c r="D41" s="9">
        <v>13.0</v>
      </c>
    </row>
    <row r="42">
      <c r="A42" s="7" t="s">
        <v>132</v>
      </c>
      <c r="B42" s="7" t="s">
        <v>133</v>
      </c>
      <c r="C42" s="12" t="s">
        <v>134</v>
      </c>
      <c r="D42" s="9">
        <v>1.0</v>
      </c>
    </row>
    <row r="43">
      <c r="A43" s="7" t="s">
        <v>135</v>
      </c>
      <c r="B43" s="7" t="s">
        <v>136</v>
      </c>
      <c r="C43" s="12" t="s">
        <v>137</v>
      </c>
      <c r="D43" s="9">
        <v>20.0</v>
      </c>
    </row>
    <row r="44">
      <c r="A44" s="7" t="s">
        <v>138</v>
      </c>
      <c r="B44" s="7" t="s">
        <v>139</v>
      </c>
      <c r="C44" s="12" t="s">
        <v>140</v>
      </c>
      <c r="D44" s="9">
        <v>30.0</v>
      </c>
    </row>
    <row r="45">
      <c r="A45" s="7" t="s">
        <v>141</v>
      </c>
      <c r="B45" s="7" t="s">
        <v>142</v>
      </c>
      <c r="C45" s="12" t="s">
        <v>143</v>
      </c>
      <c r="D45" s="9">
        <v>1.0</v>
      </c>
    </row>
    <row r="46">
      <c r="A46" s="7" t="s">
        <v>144</v>
      </c>
      <c r="B46" s="7" t="s">
        <v>145</v>
      </c>
      <c r="C46" s="12" t="s">
        <v>146</v>
      </c>
      <c r="D46" s="9">
        <v>4.0</v>
      </c>
    </row>
    <row r="47">
      <c r="A47" s="7" t="s">
        <v>147</v>
      </c>
      <c r="B47" s="7" t="s">
        <v>148</v>
      </c>
      <c r="C47" s="12" t="s">
        <v>149</v>
      </c>
      <c r="D47" s="9">
        <v>19.0</v>
      </c>
    </row>
    <row r="48">
      <c r="A48" s="7" t="s">
        <v>150</v>
      </c>
      <c r="B48" s="7" t="s">
        <v>151</v>
      </c>
      <c r="C48" s="12" t="s">
        <v>152</v>
      </c>
      <c r="D48" s="9">
        <v>4.0</v>
      </c>
    </row>
    <row r="49">
      <c r="A49" s="7" t="s">
        <v>153</v>
      </c>
      <c r="B49" s="7" t="s">
        <v>154</v>
      </c>
      <c r="C49" s="12" t="s">
        <v>155</v>
      </c>
      <c r="D49" s="9">
        <v>100.0</v>
      </c>
    </row>
    <row r="50">
      <c r="A50" s="7" t="s">
        <v>156</v>
      </c>
      <c r="B50" s="7" t="s">
        <v>157</v>
      </c>
      <c r="C50" s="12" t="s">
        <v>158</v>
      </c>
      <c r="D50" s="9">
        <v>10.0</v>
      </c>
    </row>
    <row r="51">
      <c r="A51" s="7" t="s">
        <v>159</v>
      </c>
      <c r="B51" s="7" t="s">
        <v>160</v>
      </c>
      <c r="C51" s="12" t="s">
        <v>161</v>
      </c>
      <c r="D51" s="9">
        <v>1.0</v>
      </c>
    </row>
    <row r="52">
      <c r="A52" s="7" t="s">
        <v>162</v>
      </c>
      <c r="B52" s="7" t="s">
        <v>163</v>
      </c>
      <c r="C52" s="12" t="s">
        <v>164</v>
      </c>
      <c r="D52" s="9">
        <v>100.0</v>
      </c>
    </row>
    <row r="53">
      <c r="A53" s="7" t="s">
        <v>165</v>
      </c>
      <c r="B53" s="7" t="s">
        <v>166</v>
      </c>
      <c r="C53" s="12" t="s">
        <v>167</v>
      </c>
      <c r="D53" s="9">
        <v>1.0</v>
      </c>
    </row>
    <row r="54">
      <c r="A54" s="7" t="s">
        <v>168</v>
      </c>
      <c r="B54" s="7" t="s">
        <v>169</v>
      </c>
      <c r="C54" s="12" t="s">
        <v>170</v>
      </c>
      <c r="D54" s="9">
        <v>3.0</v>
      </c>
    </row>
    <row r="55">
      <c r="A55" s="7" t="s">
        <v>171</v>
      </c>
      <c r="B55" s="7" t="s">
        <v>172</v>
      </c>
      <c r="C55" s="12" t="s">
        <v>173</v>
      </c>
      <c r="D55" s="9">
        <v>5.0</v>
      </c>
    </row>
    <row r="56">
      <c r="A56" s="7" t="s">
        <v>174</v>
      </c>
      <c r="B56" s="7" t="s">
        <v>175</v>
      </c>
      <c r="C56" s="14" t="s">
        <v>176</v>
      </c>
      <c r="D56" s="9">
        <v>1.0</v>
      </c>
    </row>
    <row r="57">
      <c r="A57" s="7" t="s">
        <v>177</v>
      </c>
      <c r="B57" s="7" t="s">
        <v>178</v>
      </c>
      <c r="C57" s="14" t="s">
        <v>179</v>
      </c>
      <c r="D57" s="9">
        <v>40.0</v>
      </c>
    </row>
    <row r="58">
      <c r="A58" s="7" t="s">
        <v>180</v>
      </c>
      <c r="B58" s="7" t="s">
        <v>181</v>
      </c>
      <c r="C58" s="12" t="s">
        <v>182</v>
      </c>
      <c r="D58" s="9">
        <v>50.0</v>
      </c>
    </row>
    <row r="59">
      <c r="A59" s="7" t="s">
        <v>183</v>
      </c>
      <c r="B59" s="7" t="s">
        <v>184</v>
      </c>
      <c r="C59" s="12" t="s">
        <v>185</v>
      </c>
      <c r="D59" s="9">
        <v>5.0</v>
      </c>
    </row>
    <row r="60">
      <c r="A60" s="7" t="s">
        <v>186</v>
      </c>
      <c r="B60" s="7" t="s">
        <v>187</v>
      </c>
      <c r="C60" s="12" t="s">
        <v>188</v>
      </c>
      <c r="D60" s="9">
        <v>3.0</v>
      </c>
    </row>
    <row r="61">
      <c r="A61" s="7" t="s">
        <v>189</v>
      </c>
      <c r="B61" s="7" t="s">
        <v>190</v>
      </c>
      <c r="C61" s="12" t="s">
        <v>191</v>
      </c>
      <c r="D61" s="9">
        <v>100.0</v>
      </c>
    </row>
    <row r="62">
      <c r="A62" s="7" t="s">
        <v>192</v>
      </c>
      <c r="B62" s="7" t="s">
        <v>193</v>
      </c>
      <c r="C62" s="12" t="s">
        <v>194</v>
      </c>
      <c r="D62" s="9">
        <v>47.0</v>
      </c>
    </row>
    <row r="63">
      <c r="A63" s="7" t="s">
        <v>195</v>
      </c>
      <c r="B63" s="7" t="s">
        <v>196</v>
      </c>
      <c r="C63" s="12" t="s">
        <v>197</v>
      </c>
      <c r="D63" s="9">
        <v>49.0</v>
      </c>
    </row>
    <row r="64">
      <c r="A64" s="7" t="s">
        <v>198</v>
      </c>
      <c r="B64" s="7" t="s">
        <v>130</v>
      </c>
      <c r="C64" s="12" t="s">
        <v>199</v>
      </c>
      <c r="D64" s="9">
        <v>13.0</v>
      </c>
    </row>
    <row r="65">
      <c r="A65" s="7" t="s">
        <v>200</v>
      </c>
      <c r="B65" s="7" t="s">
        <v>201</v>
      </c>
      <c r="C65" s="12" t="s">
        <v>202</v>
      </c>
      <c r="D65" s="9">
        <v>20.0</v>
      </c>
    </row>
    <row r="66">
      <c r="A66" s="7" t="s">
        <v>203</v>
      </c>
      <c r="B66" s="7" t="s">
        <v>204</v>
      </c>
      <c r="C66" s="12" t="s">
        <v>205</v>
      </c>
      <c r="D66" s="9">
        <v>4.0</v>
      </c>
    </row>
  </sheetData>
  <mergeCells count="1">
    <mergeCell ref="F1:H1"/>
  </mergeCells>
  <dataValidations>
    <dataValidation type="custom" allowBlank="1" showDropDown="1" sqref="D2:D66">
      <formula1>AND(ISNUMBER(D2),(NOT(OR(NOT(ISERROR(DATEVALUE(D2))), AND(ISNUMBER(D2), LEFT(CELL("format", D2))="D")))))</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0"/>
    <col customWidth="1" min="2" max="2" width="66.5"/>
    <col customWidth="1" min="3" max="3" width="17.13"/>
    <col customWidth="1" min="4" max="4" width="9.0"/>
    <col customWidth="1" min="5" max="5" width="11.75"/>
    <col customWidth="1" min="6" max="6" width="10.75"/>
    <col customWidth="1" min="7" max="7" width="14.0"/>
    <col customWidth="1" min="8" max="8" width="15.0"/>
  </cols>
  <sheetData>
    <row r="1">
      <c r="A1" s="1" t="s">
        <v>206</v>
      </c>
      <c r="B1" s="1" t="s">
        <v>1</v>
      </c>
      <c r="C1" s="2" t="s">
        <v>2</v>
      </c>
      <c r="D1" s="3" t="s">
        <v>3</v>
      </c>
      <c r="F1" s="4" t="s">
        <v>4</v>
      </c>
      <c r="G1" s="5"/>
      <c r="H1" s="6"/>
    </row>
    <row r="2">
      <c r="A2" s="7" t="s">
        <v>5</v>
      </c>
      <c r="B2" s="19" t="s">
        <v>6</v>
      </c>
      <c r="C2" s="8" t="s">
        <v>7</v>
      </c>
      <c r="D2" s="9">
        <v>1.0</v>
      </c>
      <c r="F2" s="10"/>
      <c r="G2" s="11" t="s">
        <v>8</v>
      </c>
      <c r="H2" s="11" t="s">
        <v>9</v>
      </c>
    </row>
    <row r="3">
      <c r="A3" s="7" t="s">
        <v>10</v>
      </c>
      <c r="B3" s="19" t="s">
        <v>11</v>
      </c>
      <c r="C3" s="12" t="s">
        <v>12</v>
      </c>
      <c r="D3" s="9">
        <v>1.0</v>
      </c>
      <c r="F3" s="11" t="s">
        <v>13</v>
      </c>
      <c r="G3" s="13">
        <f>COUNTIF(Table1_2[Ranking],"&lt;=1")</f>
        <v>25</v>
      </c>
      <c r="H3" s="10">
        <f t="shared" ref="H3:H8" si="1">G3/SUM($G$3:$G$8)*100</f>
        <v>38.46153846</v>
      </c>
    </row>
    <row r="4">
      <c r="A4" s="7" t="s">
        <v>14</v>
      </c>
      <c r="B4" s="19" t="s">
        <v>15</v>
      </c>
      <c r="C4" s="12" t="s">
        <v>16</v>
      </c>
      <c r="D4" s="9">
        <v>1.0</v>
      </c>
      <c r="F4" s="11" t="s">
        <v>17</v>
      </c>
      <c r="G4" s="13">
        <f>COUNTIFS(Table1_2[Ranking], "&gt;1", Table1_2[Ranking], "&lt;=5")
</f>
        <v>20</v>
      </c>
      <c r="H4" s="10">
        <f t="shared" si="1"/>
        <v>30.76923077</v>
      </c>
    </row>
    <row r="5">
      <c r="A5" s="7" t="s">
        <v>18</v>
      </c>
      <c r="B5" s="19" t="s">
        <v>19</v>
      </c>
      <c r="C5" s="12" t="s">
        <v>20</v>
      </c>
      <c r="D5" s="9">
        <v>1.0</v>
      </c>
      <c r="F5" s="11" t="s">
        <v>21</v>
      </c>
      <c r="G5" s="13">
        <f>COUNTIFS(Table1_2[Ranking], "&gt;5", Table1_2[Ranking], "&lt;=10")
</f>
        <v>3</v>
      </c>
      <c r="H5" s="10">
        <f t="shared" si="1"/>
        <v>4.615384615</v>
      </c>
    </row>
    <row r="6">
      <c r="A6" s="7" t="s">
        <v>22</v>
      </c>
      <c r="B6" s="19" t="s">
        <v>23</v>
      </c>
      <c r="C6" s="14" t="s">
        <v>24</v>
      </c>
      <c r="D6" s="9">
        <v>34.0</v>
      </c>
      <c r="F6" s="11" t="s">
        <v>25</v>
      </c>
      <c r="G6" s="13">
        <f>COUNTIFS(Table1_2[Ranking], "&gt;10", Table1_2[Ranking], "&lt;=20")
</f>
        <v>14</v>
      </c>
      <c r="H6" s="10">
        <f t="shared" si="1"/>
        <v>21.53846154</v>
      </c>
    </row>
    <row r="7">
      <c r="A7" s="7" t="s">
        <v>26</v>
      </c>
      <c r="B7" s="19" t="s">
        <v>27</v>
      </c>
      <c r="C7" s="14" t="s">
        <v>28</v>
      </c>
      <c r="D7" s="9">
        <v>16.0</v>
      </c>
      <c r="F7" s="11" t="s">
        <v>29</v>
      </c>
      <c r="G7" s="13">
        <f>COUNTIFS(Table1_2[Ranking], "&gt;20", Table1_2[Ranking], "&lt;=50")
</f>
        <v>2</v>
      </c>
      <c r="H7" s="10">
        <f t="shared" si="1"/>
        <v>3.076923077</v>
      </c>
    </row>
    <row r="8">
      <c r="A8" s="7" t="s">
        <v>30</v>
      </c>
      <c r="B8" s="19" t="s">
        <v>31</v>
      </c>
      <c r="C8" s="12" t="s">
        <v>32</v>
      </c>
      <c r="D8" s="9">
        <v>3.0</v>
      </c>
      <c r="F8" s="11" t="s">
        <v>33</v>
      </c>
      <c r="G8" s="13">
        <f>COUNTIFS(Table1_2[Ranking], "&gt;50", Table1_2[Ranking], "&lt;=100")
</f>
        <v>1</v>
      </c>
      <c r="H8" s="10">
        <f t="shared" si="1"/>
        <v>1.538461538</v>
      </c>
    </row>
    <row r="9">
      <c r="A9" s="7" t="s">
        <v>34</v>
      </c>
      <c r="B9" s="19" t="s">
        <v>35</v>
      </c>
      <c r="C9" s="12" t="s">
        <v>36</v>
      </c>
      <c r="D9" s="9">
        <v>4.0</v>
      </c>
    </row>
    <row r="10">
      <c r="A10" s="7" t="s">
        <v>37</v>
      </c>
      <c r="B10" s="19" t="s">
        <v>38</v>
      </c>
      <c r="C10" s="12" t="s">
        <v>39</v>
      </c>
      <c r="D10" s="9">
        <v>1.0</v>
      </c>
    </row>
    <row r="11">
      <c r="A11" s="7" t="s">
        <v>40</v>
      </c>
      <c r="B11" s="19" t="s">
        <v>41</v>
      </c>
      <c r="C11" s="12" t="s">
        <v>42</v>
      </c>
      <c r="D11" s="9">
        <v>1.0</v>
      </c>
    </row>
    <row r="12">
      <c r="A12" s="7" t="s">
        <v>43</v>
      </c>
      <c r="B12" s="19" t="s">
        <v>44</v>
      </c>
      <c r="C12" s="12" t="s">
        <v>45</v>
      </c>
      <c r="D12" s="9">
        <v>17.0</v>
      </c>
    </row>
    <row r="13">
      <c r="A13" s="7" t="s">
        <v>46</v>
      </c>
      <c r="B13" s="19" t="s">
        <v>47</v>
      </c>
      <c r="C13" s="12" t="s">
        <v>48</v>
      </c>
      <c r="D13" s="9">
        <v>1.0</v>
      </c>
    </row>
    <row r="14">
      <c r="A14" s="7" t="s">
        <v>49</v>
      </c>
      <c r="B14" s="19" t="s">
        <v>50</v>
      </c>
      <c r="C14" s="12" t="s">
        <v>51</v>
      </c>
      <c r="D14" s="9">
        <v>3.0</v>
      </c>
    </row>
    <row r="15">
      <c r="A15" s="7" t="s">
        <v>52</v>
      </c>
      <c r="B15" s="19" t="s">
        <v>53</v>
      </c>
      <c r="C15" s="12" t="s">
        <v>54</v>
      </c>
      <c r="D15" s="9">
        <v>5.0</v>
      </c>
    </row>
    <row r="16">
      <c r="A16" s="7" t="s">
        <v>55</v>
      </c>
      <c r="B16" s="19" t="s">
        <v>56</v>
      </c>
      <c r="C16" s="12" t="s">
        <v>57</v>
      </c>
      <c r="D16" s="9">
        <v>1.0</v>
      </c>
    </row>
    <row r="17">
      <c r="A17" s="7" t="s">
        <v>58</v>
      </c>
      <c r="B17" s="19" t="s">
        <v>59</v>
      </c>
      <c r="C17" s="12" t="s">
        <v>60</v>
      </c>
      <c r="D17" s="9">
        <v>2.0</v>
      </c>
    </row>
    <row r="18">
      <c r="A18" s="7" t="s">
        <v>61</v>
      </c>
      <c r="B18" s="19" t="s">
        <v>62</v>
      </c>
      <c r="C18" s="12" t="s">
        <v>63</v>
      </c>
      <c r="D18" s="9">
        <v>3.0</v>
      </c>
    </row>
    <row r="19">
      <c r="A19" s="7" t="s">
        <v>64</v>
      </c>
      <c r="B19" s="19" t="s">
        <v>65</v>
      </c>
      <c r="C19" s="12" t="s">
        <v>66</v>
      </c>
      <c r="D19" s="9">
        <v>1.0</v>
      </c>
    </row>
    <row r="20">
      <c r="A20" s="7" t="s">
        <v>67</v>
      </c>
      <c r="B20" s="19" t="s">
        <v>68</v>
      </c>
      <c r="C20" s="12" t="s">
        <v>69</v>
      </c>
      <c r="D20" s="9">
        <v>4.0</v>
      </c>
    </row>
    <row r="21">
      <c r="A21" s="7" t="s">
        <v>70</v>
      </c>
      <c r="B21" s="19" t="s">
        <v>71</v>
      </c>
      <c r="C21" s="12" t="s">
        <v>72</v>
      </c>
      <c r="D21" s="9">
        <v>1.0</v>
      </c>
    </row>
    <row r="22">
      <c r="A22" s="7" t="s">
        <v>73</v>
      </c>
      <c r="B22" s="19" t="s">
        <v>74</v>
      </c>
      <c r="C22" s="12" t="s">
        <v>75</v>
      </c>
      <c r="D22" s="9">
        <v>17.0</v>
      </c>
    </row>
    <row r="23">
      <c r="A23" s="7" t="s">
        <v>76</v>
      </c>
      <c r="B23" s="19" t="s">
        <v>77</v>
      </c>
      <c r="C23" s="12" t="s">
        <v>78</v>
      </c>
      <c r="D23" s="9">
        <v>2.0</v>
      </c>
    </row>
    <row r="24">
      <c r="A24" s="7" t="s">
        <v>79</v>
      </c>
      <c r="B24" s="19" t="s">
        <v>80</v>
      </c>
      <c r="C24" s="12" t="s">
        <v>81</v>
      </c>
      <c r="D24" s="9">
        <v>13.0</v>
      </c>
    </row>
    <row r="25">
      <c r="A25" s="7" t="s">
        <v>82</v>
      </c>
      <c r="B25" s="19" t="s">
        <v>83</v>
      </c>
      <c r="C25" s="12" t="s">
        <v>84</v>
      </c>
      <c r="D25" s="9">
        <v>1.0</v>
      </c>
    </row>
    <row r="26">
      <c r="A26" s="7" t="s">
        <v>85</v>
      </c>
      <c r="B26" s="19" t="s">
        <v>86</v>
      </c>
      <c r="C26" s="14" t="s">
        <v>87</v>
      </c>
      <c r="D26" s="9">
        <v>10.0</v>
      </c>
    </row>
    <row r="27">
      <c r="A27" s="7" t="s">
        <v>88</v>
      </c>
      <c r="B27" s="19" t="s">
        <v>89</v>
      </c>
      <c r="C27" s="14" t="s">
        <v>90</v>
      </c>
      <c r="D27" s="9">
        <v>19.0</v>
      </c>
    </row>
    <row r="28">
      <c r="A28" s="7" t="s">
        <v>91</v>
      </c>
      <c r="B28" s="19" t="s">
        <v>92</v>
      </c>
      <c r="C28" s="12" t="s">
        <v>93</v>
      </c>
      <c r="D28" s="9">
        <v>2.0</v>
      </c>
    </row>
    <row r="29">
      <c r="A29" s="7" t="s">
        <v>94</v>
      </c>
      <c r="B29" s="19" t="s">
        <v>95</v>
      </c>
      <c r="C29" s="12" t="s">
        <v>96</v>
      </c>
      <c r="D29" s="9">
        <v>4.0</v>
      </c>
    </row>
    <row r="30">
      <c r="A30" s="7" t="s">
        <v>97</v>
      </c>
      <c r="B30" s="19" t="s">
        <v>98</v>
      </c>
      <c r="C30" s="12" t="s">
        <v>99</v>
      </c>
      <c r="D30" s="9">
        <v>25.0</v>
      </c>
    </row>
    <row r="31">
      <c r="A31" s="7" t="s">
        <v>100</v>
      </c>
      <c r="B31" s="19" t="s">
        <v>101</v>
      </c>
      <c r="C31" s="15" t="s">
        <v>102</v>
      </c>
      <c r="D31" s="9">
        <v>1.0</v>
      </c>
    </row>
    <row r="32">
      <c r="A32" s="7" t="s">
        <v>103</v>
      </c>
      <c r="B32" s="19" t="s">
        <v>53</v>
      </c>
      <c r="C32" s="12" t="s">
        <v>104</v>
      </c>
      <c r="D32" s="9">
        <v>5.0</v>
      </c>
    </row>
    <row r="33">
      <c r="A33" s="7" t="s">
        <v>105</v>
      </c>
      <c r="B33" s="19" t="s">
        <v>106</v>
      </c>
      <c r="C33" s="16" t="s">
        <v>107</v>
      </c>
      <c r="D33" s="9">
        <v>3.0</v>
      </c>
    </row>
    <row r="34">
      <c r="A34" s="7" t="s">
        <v>108</v>
      </c>
      <c r="B34" s="19" t="s">
        <v>109</v>
      </c>
      <c r="C34" s="12" t="s">
        <v>110</v>
      </c>
      <c r="D34" s="9">
        <v>5.0</v>
      </c>
    </row>
    <row r="35">
      <c r="A35" s="7" t="s">
        <v>111</v>
      </c>
      <c r="B35" s="19" t="s">
        <v>112</v>
      </c>
      <c r="C35" s="16" t="s">
        <v>113</v>
      </c>
      <c r="D35" s="9">
        <v>3.0</v>
      </c>
    </row>
    <row r="36">
      <c r="A36" s="7" t="s">
        <v>114</v>
      </c>
      <c r="B36" s="19" t="s">
        <v>115</v>
      </c>
      <c r="C36" s="17" t="s">
        <v>116</v>
      </c>
      <c r="D36" s="9">
        <v>1.0</v>
      </c>
    </row>
    <row r="37">
      <c r="A37" s="7" t="s">
        <v>117</v>
      </c>
      <c r="B37" s="19" t="s">
        <v>118</v>
      </c>
      <c r="C37" s="18" t="s">
        <v>119</v>
      </c>
      <c r="D37" s="9">
        <v>1.0</v>
      </c>
    </row>
    <row r="38">
      <c r="A38" s="7" t="s">
        <v>120</v>
      </c>
      <c r="B38" s="19" t="s">
        <v>121</v>
      </c>
      <c r="C38" s="12" t="s">
        <v>122</v>
      </c>
      <c r="D38" s="9">
        <v>1.0</v>
      </c>
    </row>
    <row r="39">
      <c r="A39" s="7" t="s">
        <v>123</v>
      </c>
      <c r="B39" s="19" t="s">
        <v>124</v>
      </c>
      <c r="C39" s="12" t="s">
        <v>125</v>
      </c>
      <c r="D39" s="9">
        <v>1.0</v>
      </c>
    </row>
    <row r="40">
      <c r="A40" s="7" t="s">
        <v>126</v>
      </c>
      <c r="B40" s="19" t="s">
        <v>127</v>
      </c>
      <c r="C40" s="12" t="s">
        <v>128</v>
      </c>
      <c r="D40" s="9">
        <v>5.0</v>
      </c>
    </row>
    <row r="41">
      <c r="A41" s="7" t="s">
        <v>129</v>
      </c>
      <c r="B41" s="19" t="s">
        <v>130</v>
      </c>
      <c r="C41" s="12" t="s">
        <v>131</v>
      </c>
      <c r="D41" s="9">
        <v>7.0</v>
      </c>
    </row>
    <row r="42">
      <c r="A42" s="7" t="s">
        <v>132</v>
      </c>
      <c r="B42" s="19" t="s">
        <v>133</v>
      </c>
      <c r="C42" s="12" t="s">
        <v>134</v>
      </c>
      <c r="D42" s="9">
        <v>1.0</v>
      </c>
    </row>
    <row r="43">
      <c r="A43" s="7" t="s">
        <v>135</v>
      </c>
      <c r="B43" s="19" t="s">
        <v>136</v>
      </c>
      <c r="C43" s="12" t="s">
        <v>137</v>
      </c>
      <c r="D43" s="9">
        <v>20.0</v>
      </c>
    </row>
    <row r="44">
      <c r="A44" s="7" t="s">
        <v>138</v>
      </c>
      <c r="B44" s="19" t="s">
        <v>139</v>
      </c>
      <c r="C44" s="12" t="s">
        <v>140</v>
      </c>
      <c r="D44" s="9">
        <v>15.0</v>
      </c>
    </row>
    <row r="45">
      <c r="A45" s="7" t="s">
        <v>141</v>
      </c>
      <c r="B45" s="19" t="s">
        <v>142</v>
      </c>
      <c r="C45" s="12" t="s">
        <v>143</v>
      </c>
      <c r="D45" s="9">
        <v>1.0</v>
      </c>
    </row>
    <row r="46">
      <c r="A46" s="7" t="s">
        <v>144</v>
      </c>
      <c r="B46" s="19" t="s">
        <v>145</v>
      </c>
      <c r="C46" s="12" t="s">
        <v>146</v>
      </c>
      <c r="D46" s="9">
        <v>4.0</v>
      </c>
    </row>
    <row r="47">
      <c r="A47" s="7" t="s">
        <v>147</v>
      </c>
      <c r="B47" s="19" t="s">
        <v>148</v>
      </c>
      <c r="C47" s="12" t="s">
        <v>149</v>
      </c>
      <c r="D47" s="9">
        <v>19.0</v>
      </c>
    </row>
    <row r="48">
      <c r="A48" s="7" t="s">
        <v>150</v>
      </c>
      <c r="B48" s="19" t="s">
        <v>151</v>
      </c>
      <c r="C48" s="12" t="s">
        <v>152</v>
      </c>
      <c r="D48" s="9">
        <v>4.0</v>
      </c>
    </row>
    <row r="49">
      <c r="A49" s="7" t="s">
        <v>153</v>
      </c>
      <c r="B49" s="19" t="s">
        <v>154</v>
      </c>
      <c r="C49" s="12" t="s">
        <v>155</v>
      </c>
      <c r="D49" s="9">
        <v>13.0</v>
      </c>
    </row>
    <row r="50">
      <c r="A50" s="7" t="s">
        <v>156</v>
      </c>
      <c r="B50" s="19" t="s">
        <v>157</v>
      </c>
      <c r="C50" s="12" t="s">
        <v>158</v>
      </c>
      <c r="D50" s="9">
        <v>10.0</v>
      </c>
    </row>
    <row r="51">
      <c r="A51" s="7" t="s">
        <v>159</v>
      </c>
      <c r="B51" s="19" t="s">
        <v>160</v>
      </c>
      <c r="C51" s="12" t="s">
        <v>161</v>
      </c>
      <c r="D51" s="9">
        <v>1.0</v>
      </c>
    </row>
    <row r="52">
      <c r="A52" s="7" t="s">
        <v>162</v>
      </c>
      <c r="B52" s="19" t="s">
        <v>163</v>
      </c>
      <c r="C52" s="12" t="s">
        <v>164</v>
      </c>
      <c r="D52" s="9">
        <v>97.0</v>
      </c>
    </row>
    <row r="53">
      <c r="A53" s="7" t="s">
        <v>165</v>
      </c>
      <c r="B53" s="19" t="s">
        <v>166</v>
      </c>
      <c r="C53" s="12" t="s">
        <v>167</v>
      </c>
      <c r="D53" s="9">
        <v>1.0</v>
      </c>
    </row>
    <row r="54">
      <c r="A54" s="7" t="s">
        <v>168</v>
      </c>
      <c r="B54" s="19" t="s">
        <v>169</v>
      </c>
      <c r="C54" s="12" t="s">
        <v>170</v>
      </c>
      <c r="D54" s="9">
        <v>2.0</v>
      </c>
    </row>
    <row r="55">
      <c r="A55" s="7" t="s">
        <v>171</v>
      </c>
      <c r="B55" s="19" t="s">
        <v>172</v>
      </c>
      <c r="C55" s="12" t="s">
        <v>173</v>
      </c>
      <c r="D55" s="9">
        <v>3.0</v>
      </c>
    </row>
    <row r="56">
      <c r="A56" s="7" t="s">
        <v>174</v>
      </c>
      <c r="B56" s="19" t="s">
        <v>175</v>
      </c>
      <c r="C56" s="14" t="s">
        <v>176</v>
      </c>
      <c r="D56" s="9">
        <v>1.0</v>
      </c>
    </row>
    <row r="57">
      <c r="A57" s="7" t="s">
        <v>177</v>
      </c>
      <c r="B57" s="19" t="s">
        <v>178</v>
      </c>
      <c r="C57" s="14" t="s">
        <v>179</v>
      </c>
      <c r="D57" s="9">
        <v>11.0</v>
      </c>
    </row>
    <row r="58">
      <c r="A58" s="7" t="s">
        <v>180</v>
      </c>
      <c r="B58" s="19" t="s">
        <v>181</v>
      </c>
      <c r="C58" s="12" t="s">
        <v>182</v>
      </c>
      <c r="D58" s="9">
        <v>19.0</v>
      </c>
    </row>
    <row r="59">
      <c r="A59" s="7" t="s">
        <v>183</v>
      </c>
      <c r="B59" s="19" t="s">
        <v>184</v>
      </c>
      <c r="C59" s="12" t="s">
        <v>185</v>
      </c>
      <c r="D59" s="9">
        <v>5.0</v>
      </c>
    </row>
    <row r="60">
      <c r="A60" s="7" t="s">
        <v>186</v>
      </c>
      <c r="B60" s="19" t="s">
        <v>187</v>
      </c>
      <c r="C60" s="12" t="s">
        <v>188</v>
      </c>
      <c r="D60" s="9">
        <v>1.0</v>
      </c>
    </row>
    <row r="61">
      <c r="A61" s="7" t="s">
        <v>189</v>
      </c>
      <c r="B61" s="19" t="s">
        <v>190</v>
      </c>
      <c r="C61" s="12" t="s">
        <v>191</v>
      </c>
      <c r="D61" s="9">
        <v>20.0</v>
      </c>
    </row>
    <row r="62">
      <c r="A62" s="7" t="s">
        <v>192</v>
      </c>
      <c r="B62" s="19" t="s">
        <v>193</v>
      </c>
      <c r="C62" s="12" t="s">
        <v>194</v>
      </c>
      <c r="D62" s="9">
        <v>14.0</v>
      </c>
    </row>
    <row r="63">
      <c r="A63" s="7" t="s">
        <v>195</v>
      </c>
      <c r="B63" s="19" t="s">
        <v>196</v>
      </c>
      <c r="C63" s="12" t="s">
        <v>197</v>
      </c>
      <c r="D63" s="9">
        <v>11.0</v>
      </c>
    </row>
    <row r="64">
      <c r="A64" s="7" t="s">
        <v>198</v>
      </c>
      <c r="B64" s="19" t="s">
        <v>130</v>
      </c>
      <c r="C64" s="12" t="s">
        <v>199</v>
      </c>
      <c r="D64" s="9">
        <v>1.0</v>
      </c>
    </row>
    <row r="65">
      <c r="A65" s="7" t="s">
        <v>200</v>
      </c>
      <c r="B65" s="19" t="s">
        <v>201</v>
      </c>
      <c r="C65" s="12" t="s">
        <v>202</v>
      </c>
      <c r="D65" s="9">
        <v>1.0</v>
      </c>
    </row>
    <row r="66">
      <c r="A66" s="7" t="s">
        <v>203</v>
      </c>
      <c r="B66" s="19" t="s">
        <v>204</v>
      </c>
      <c r="C66" s="12" t="s">
        <v>205</v>
      </c>
      <c r="D66" s="9">
        <v>1.0</v>
      </c>
    </row>
  </sheetData>
  <mergeCells count="1">
    <mergeCell ref="F1:H1"/>
  </mergeCells>
  <dataValidations>
    <dataValidation type="custom" allowBlank="1" showDropDown="1" sqref="D2:D66">
      <formula1>AND(ISNUMBER(D2),(NOT(OR(NOT(ISERROR(DATEVALUE(D2))), AND(ISNUMBER(D2), LEFT(CELL("format", D2))="D")))))</formula1>
    </dataValidation>
  </dataValidations>
  <drawing r:id="rId1"/>
  <tableParts count="1">
    <tablePart r:id="rId3"/>
  </tableParts>
</worksheet>
</file>