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drawings/drawing3.xml" ContentType="application/vnd.openxmlformats-officedocument.drawingml.chartshapes+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ml.chartshape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drawings/drawing7.xml" ContentType="application/vnd.openxmlformats-officedocument.drawing+xml"/>
  <Override PartName="/xl/charts/chart8.xml" ContentType="application/vnd.openxmlformats-officedocument.drawingml.chart+xml"/>
  <Override PartName="/xl/drawings/drawing8.xml" ContentType="application/vnd.openxmlformats-officedocument.drawingml.chartshapes+xml"/>
  <Override PartName="/xl/charts/chart9.xml" ContentType="application/vnd.openxmlformats-officedocument.drawingml.chart+xml"/>
  <Override PartName="/xl/charts/style6.xml" ContentType="application/vnd.ms-office.chartstyle+xml"/>
  <Override PartName="/xl/charts/colors6.xml" ContentType="application/vnd.ms-office.chartcolorstyle+xml"/>
  <Override PartName="/xl/drawings/drawing9.xml" ContentType="application/vnd.openxmlformats-officedocument.drawingml.chartshapes+xml"/>
  <Override PartName="/xl/charts/chart10.xml" ContentType="application/vnd.openxmlformats-officedocument.drawingml.chart+xml"/>
  <Override PartName="/xl/charts/style7.xml" ContentType="application/vnd.ms-office.chartstyle+xml"/>
  <Override PartName="/xl/charts/colors7.xml" ContentType="application/vnd.ms-office.chartcolorstyle+xml"/>
  <Override PartName="/xl/charts/chart11.xml" ContentType="application/vnd.openxmlformats-officedocument.drawingml.chart+xml"/>
  <Override PartName="/xl/charts/style8.xml" ContentType="application/vnd.ms-office.chartstyle+xml"/>
  <Override PartName="/xl/charts/colors8.xml" ContentType="application/vnd.ms-office.chartcolorstyle+xml"/>
  <Override PartName="/xl/charts/chart12.xml" ContentType="application/vnd.openxmlformats-officedocument.drawingml.chart+xml"/>
  <Override PartName="/xl/charts/style9.xml" ContentType="application/vnd.ms-office.chartstyle+xml"/>
  <Override PartName="/xl/charts/colors9.xml" ContentType="application/vnd.ms-office.chartcolorstyle+xml"/>
  <Override PartName="/xl/charts/chart13.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hidePivotFieldList="1" defaultThemeVersion="166925"/>
  <mc:AlternateContent xmlns:mc="http://schemas.openxmlformats.org/markup-compatibility/2006">
    <mc:Choice Requires="x15">
      <x15ac:absPath xmlns:x15ac="http://schemas.microsoft.com/office/spreadsheetml/2010/11/ac" url="C:\Users\Nur Hasan\Desktop\Excel\"/>
    </mc:Choice>
  </mc:AlternateContent>
  <xr:revisionPtr revIDLastSave="0" documentId="13_ncr:1_{E1217444-FD3B-4420-A2F3-A81315A82CD2}" xr6:coauthVersionLast="47" xr6:coauthVersionMax="47" xr10:uidLastSave="{00000000-0000-0000-0000-000000000000}"/>
  <bookViews>
    <workbookView xWindow="-108" yWindow="-108" windowWidth="23256" windowHeight="12456" firstSheet="1" activeTab="2" xr2:uid="{00000000-000D-0000-FFFF-FFFF00000000}"/>
  </bookViews>
  <sheets>
    <sheet name="Colors" sheetId="6" state="hidden" r:id="rId1"/>
    <sheet name="Final Dashboard" sheetId="9" r:id="rId2"/>
    <sheet name="DailyExpensesData" sheetId="2" r:id="rId3"/>
    <sheet name="Tables&amp;Cal." sheetId="3" state="hidden" r:id="rId4"/>
    <sheet name="Dashboard" sheetId="4" state="hidden" r:id="rId5"/>
  </sheets>
  <definedNames>
    <definedName name="ExternalData_1" localSheetId="2" hidden="1">DailyExpensesData!$A$1:$H$565</definedName>
    <definedName name="_xlnm.Print_Area" localSheetId="1">'Final Dashboard'!$A$1:$I$19</definedName>
    <definedName name="Slicer_Month">#N/A</definedName>
  </definedNames>
  <calcPr calcId="191029"/>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L19" i="3" l="1"/>
  <c r="L18" i="3"/>
  <c r="L17" i="3"/>
  <c r="L14" i="3"/>
  <c r="L12" i="3"/>
  <c r="L13" i="3" s="1"/>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2" i="2"/>
  <c r="L8" i="3"/>
  <c r="L9" i="3"/>
  <c r="L10" i="3"/>
  <c r="L6" i="3" l="1"/>
  <c r="L4" i="3"/>
  <c r="L3" i="3"/>
  <c r="L5" i="3"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<sst xmlns="http://schemas.openxmlformats.org/spreadsheetml/2006/main" count="1753" uniqueCount="278">
  <si>
    <t>Date</t>
  </si>
  <si>
    <t>Time</t>
  </si>
  <si>
    <t>Remark</t>
  </si>
  <si>
    <t>Category</t>
  </si>
  <si>
    <t>Mode</t>
  </si>
  <si>
    <t>Cash In</t>
  </si>
  <si>
    <t>Cash Out</t>
  </si>
  <si>
    <t>Balance</t>
  </si>
  <si>
    <t>Budget</t>
  </si>
  <si>
    <t>Money</t>
  </si>
  <si>
    <t>Online</t>
  </si>
  <si>
    <t>Cashback</t>
  </si>
  <si>
    <t>Bonus</t>
  </si>
  <si>
    <t>Google Pay</t>
  </si>
  <si>
    <t>Paytm</t>
  </si>
  <si>
    <t>Bhel</t>
  </si>
  <si>
    <t>Food</t>
  </si>
  <si>
    <t>Cash</t>
  </si>
  <si>
    <t>Sinnar to Shivaji Nagar, Pune</t>
  </si>
  <si>
    <t>Travel</t>
  </si>
  <si>
    <t>Shivaji Nagar to Fursungi</t>
  </si>
  <si>
    <t>Sprite</t>
  </si>
  <si>
    <t>Drink</t>
  </si>
  <si>
    <t>Fursungi to Pune Station</t>
  </si>
  <si>
    <t>Vadapav</t>
  </si>
  <si>
    <t>Pohe</t>
  </si>
  <si>
    <t>Amazon Pay</t>
  </si>
  <si>
    <t>Tea</t>
  </si>
  <si>
    <t>Bhaji Poli</t>
  </si>
  <si>
    <t>Rice Plate</t>
  </si>
  <si>
    <t>Lassi</t>
  </si>
  <si>
    <t>Room Key</t>
  </si>
  <si>
    <t>Labour Charges</t>
  </si>
  <si>
    <t>Tiffin</t>
  </si>
  <si>
    <t>Maggie</t>
  </si>
  <si>
    <t>Bed &amp; Pillow</t>
  </si>
  <si>
    <t>Personal</t>
  </si>
  <si>
    <t>Health</t>
  </si>
  <si>
    <t>Kulfi</t>
  </si>
  <si>
    <t>Dessert</t>
  </si>
  <si>
    <t>Upma</t>
  </si>
  <si>
    <t>Umpa</t>
  </si>
  <si>
    <t>Pune Station to Fursungi</t>
  </si>
  <si>
    <t>Rent</t>
  </si>
  <si>
    <t>Room Stuff Contri</t>
  </si>
  <si>
    <t>Maintenance</t>
  </si>
  <si>
    <t>Pulaw</t>
  </si>
  <si>
    <t>PhonePe</t>
  </si>
  <si>
    <t>Mirinda</t>
  </si>
  <si>
    <t>Masala Dosa</t>
  </si>
  <si>
    <t>Cold Coffee</t>
  </si>
  <si>
    <t>Manchurian</t>
  </si>
  <si>
    <t>Sugarcane Juice</t>
  </si>
  <si>
    <t>Chicken Biryani</t>
  </si>
  <si>
    <t>Panipuri</t>
  </si>
  <si>
    <t>Pen</t>
  </si>
  <si>
    <t>College</t>
  </si>
  <si>
    <t>Fried Rice</t>
  </si>
  <si>
    <t>Misal Pav</t>
  </si>
  <si>
    <t>Grooming</t>
  </si>
  <si>
    <t>Shampoo</t>
  </si>
  <si>
    <t>Flavoured Milk</t>
  </si>
  <si>
    <t>Samosa Chaat</t>
  </si>
  <si>
    <t>Dry Manchurian</t>
  </si>
  <si>
    <t>Misal</t>
  </si>
  <si>
    <t>Room Agreement</t>
  </si>
  <si>
    <t>Vada Sambhar</t>
  </si>
  <si>
    <t>Sponge Dosa</t>
  </si>
  <si>
    <t>8 Bananas</t>
  </si>
  <si>
    <t>Triple Rice</t>
  </si>
  <si>
    <t>Paratha</t>
  </si>
  <si>
    <t>Mop</t>
  </si>
  <si>
    <t>Harpic</t>
  </si>
  <si>
    <t>Pune Station to Alandi</t>
  </si>
  <si>
    <t>Chaat</t>
  </si>
  <si>
    <t>Alandi to Pune Station</t>
  </si>
  <si>
    <t>Mango Juice</t>
  </si>
  <si>
    <t>Kokam</t>
  </si>
  <si>
    <t>Stationary</t>
  </si>
  <si>
    <t>Aloo Paratha</t>
  </si>
  <si>
    <t>Bisleri</t>
  </si>
  <si>
    <t>Triveni Mess</t>
  </si>
  <si>
    <t>SPDP</t>
  </si>
  <si>
    <t>Bread Sandwich</t>
  </si>
  <si>
    <t>Break Sandwich</t>
  </si>
  <si>
    <t>Swimming Pool</t>
  </si>
  <si>
    <t>Veg Biryani</t>
  </si>
  <si>
    <t>Icecream</t>
  </si>
  <si>
    <t>Interest</t>
  </si>
  <si>
    <t>Chhole Bature</t>
  </si>
  <si>
    <t>Pavbhaji</t>
  </si>
  <si>
    <t>Samosa</t>
  </si>
  <si>
    <t>Wada Pav</t>
  </si>
  <si>
    <t>Print</t>
  </si>
  <si>
    <t>Swimming</t>
  </si>
  <si>
    <t>Sabudana Khichdi</t>
  </si>
  <si>
    <t>Banana</t>
  </si>
  <si>
    <t>Puri Bhaji</t>
  </si>
  <si>
    <t>Mathha</t>
  </si>
  <si>
    <t>Patis</t>
  </si>
  <si>
    <t>Veg Burger</t>
  </si>
  <si>
    <t>Petrol</t>
  </si>
  <si>
    <t>IOT Lab Manual</t>
  </si>
  <si>
    <t>DSA Codes &amp; Outputs</t>
  </si>
  <si>
    <t>File &amp; Pages</t>
  </si>
  <si>
    <t>Egg Curry</t>
  </si>
  <si>
    <t>Code of Conduct</t>
  </si>
  <si>
    <t>File</t>
  </si>
  <si>
    <t>Certificates Print</t>
  </si>
  <si>
    <t>Pune Station to Sinnar</t>
  </si>
  <si>
    <t>Biscuits</t>
  </si>
  <si>
    <t>Sinnar to Pune Station</t>
  </si>
  <si>
    <t>Banana Chips</t>
  </si>
  <si>
    <t>Exam Form Print</t>
  </si>
  <si>
    <t>5 Tea</t>
  </si>
  <si>
    <t>Pav</t>
  </si>
  <si>
    <t>Kadhai Paneer</t>
  </si>
  <si>
    <t>Tandoor Biryani</t>
  </si>
  <si>
    <t>Pizza</t>
  </si>
  <si>
    <t>Milk</t>
  </si>
  <si>
    <t>Bhaji Poli Tiffin</t>
  </si>
  <si>
    <t>Wadapav</t>
  </si>
  <si>
    <t>Noodles</t>
  </si>
  <si>
    <t>Fruit Plate</t>
  </si>
  <si>
    <t>Kurkure</t>
  </si>
  <si>
    <t>Biryani</t>
  </si>
  <si>
    <t>Sealing Tape</t>
  </si>
  <si>
    <t>Pawale Misal</t>
  </si>
  <si>
    <t>Masala Cut Dosa</t>
  </si>
  <si>
    <t>Indori Pohe</t>
  </si>
  <si>
    <t>KEM Hospital to Rajiv Gandhi Zoo</t>
  </si>
  <si>
    <t>Rajiv Gandhi Zoo</t>
  </si>
  <si>
    <t>Rajiv Gandhi Zoo to Natu Baug</t>
  </si>
  <si>
    <t>Rin Soap</t>
  </si>
  <si>
    <t>Dant Kanti Toothpaste</t>
  </si>
  <si>
    <t>Chheda Banana Chips</t>
  </si>
  <si>
    <t>Carry Bag</t>
  </si>
  <si>
    <t>Softy</t>
  </si>
  <si>
    <t>Natu Baug to KEM Hospital</t>
  </si>
  <si>
    <t>Dabeli</t>
  </si>
  <si>
    <t>Ragada Patis</t>
  </si>
  <si>
    <t>Badam Shake</t>
  </si>
  <si>
    <t>Tari Pohe</t>
  </si>
  <si>
    <t>Cut Masala Dosa</t>
  </si>
  <si>
    <t>Wada Sambhar</t>
  </si>
  <si>
    <t>Water Can</t>
  </si>
  <si>
    <t>Sinnar to Fursungi</t>
  </si>
  <si>
    <t>Plumber</t>
  </si>
  <si>
    <t>Grocery</t>
  </si>
  <si>
    <t>Paneer Garlic Bread</t>
  </si>
  <si>
    <t>Paneer Makhani</t>
  </si>
  <si>
    <t>4 Amul Milk</t>
  </si>
  <si>
    <t>Kokani Pohe</t>
  </si>
  <si>
    <t>Shabudana Khichdi</t>
  </si>
  <si>
    <t>Tawa Pulaw</t>
  </si>
  <si>
    <t>Dahi Pohe</t>
  </si>
  <si>
    <t>Dum Biryani</t>
  </si>
  <si>
    <t>2 Samose</t>
  </si>
  <si>
    <t>Dosa</t>
  </si>
  <si>
    <t>Kurkure Pohe</t>
  </si>
  <si>
    <t>Chips</t>
  </si>
  <si>
    <t>Bhurji Pav</t>
  </si>
  <si>
    <t>Coffee</t>
  </si>
  <si>
    <t>Bhaje</t>
  </si>
  <si>
    <t>Chips and Biscuits</t>
  </si>
  <si>
    <t>Chicken Fried Rice</t>
  </si>
  <si>
    <t>Vetal Tekadi</t>
  </si>
  <si>
    <t>Sinnar to Pune</t>
  </si>
  <si>
    <t>Wakdewadi to Fursungi</t>
  </si>
  <si>
    <t>Peas</t>
  </si>
  <si>
    <t>Egg Rice</t>
  </si>
  <si>
    <t>Electrician</t>
  </si>
  <si>
    <t>Tester</t>
  </si>
  <si>
    <t>Medical</t>
  </si>
  <si>
    <t>Anjir Shake</t>
  </si>
  <si>
    <t>Juna Bazar</t>
  </si>
  <si>
    <t>Received From Pappa</t>
  </si>
  <si>
    <t>Oreo</t>
  </si>
  <si>
    <t>Mentos</t>
  </si>
  <si>
    <t>Mess</t>
  </si>
  <si>
    <t>Bills</t>
  </si>
  <si>
    <t>Hand Wash</t>
  </si>
  <si>
    <t>Krack Jack</t>
  </si>
  <si>
    <t>Paneer Paratha</t>
  </si>
  <si>
    <t>Harish</t>
  </si>
  <si>
    <t>Rakhi</t>
  </si>
  <si>
    <t>Received From Rahul Mama</t>
  </si>
  <si>
    <t>Light Connection</t>
  </si>
  <si>
    <t>Education Loan</t>
  </si>
  <si>
    <t>College Fee</t>
  </si>
  <si>
    <t>Ragda Patis</t>
  </si>
  <si>
    <t>Masala Pav</t>
  </si>
  <si>
    <t>Swargate</t>
  </si>
  <si>
    <t>Monaco</t>
  </si>
  <si>
    <t>Mini Thali</t>
  </si>
  <si>
    <t>Juna Bazaar</t>
  </si>
  <si>
    <t>Tikka Biryani</t>
  </si>
  <si>
    <t>Dahi Bhel</t>
  </si>
  <si>
    <t>Self Transfer</t>
  </si>
  <si>
    <t>Pune to Sinnar</t>
  </si>
  <si>
    <t>Nashik</t>
  </si>
  <si>
    <t>Wakdewadi to Pune Station</t>
  </si>
  <si>
    <t>Bottle</t>
  </si>
  <si>
    <t>Garments</t>
  </si>
  <si>
    <t>Entertainment</t>
  </si>
  <si>
    <t>Victory Theatre</t>
  </si>
  <si>
    <t>2 Bisleri</t>
  </si>
  <si>
    <t>Chhole Bhature</t>
  </si>
  <si>
    <t>Misal &amp; Mattha</t>
  </si>
  <si>
    <t>Pune to Visapur</t>
  </si>
  <si>
    <t>Received From Mummy</t>
  </si>
  <si>
    <t>Van</t>
  </si>
  <si>
    <t>Visapur to Pune</t>
  </si>
  <si>
    <t>Detergent</t>
  </si>
  <si>
    <t>Veg Roll</t>
  </si>
  <si>
    <t>Soap</t>
  </si>
  <si>
    <t>AISA</t>
  </si>
  <si>
    <t>Prints</t>
  </si>
  <si>
    <t>Bhurji Paratha</t>
  </si>
  <si>
    <t>Light Bill</t>
  </si>
  <si>
    <t>Baner Hills</t>
  </si>
  <si>
    <t>Pizza Party</t>
  </si>
  <si>
    <t>Breakfast</t>
  </si>
  <si>
    <t>Anand Clinic  Checkup &amp; Medicines</t>
  </si>
  <si>
    <t>Room Rent  March 2022</t>
  </si>
  <si>
    <t>Room Rent  April 2022</t>
  </si>
  <si>
    <t>Light Bill  March 2022</t>
  </si>
  <si>
    <t>Room Rent  May 2022</t>
  </si>
  <si>
    <t>Mayas Mess</t>
  </si>
  <si>
    <t>Light Bill  April 2022</t>
  </si>
  <si>
    <t>KetoZ Soap</t>
  </si>
  <si>
    <t>Room Rent  June 2022</t>
  </si>
  <si>
    <t xml:space="preserve">Chilli Cheese Burger </t>
  </si>
  <si>
    <t xml:space="preserve">Veg Burger </t>
  </si>
  <si>
    <t>Light Bill  May 2022</t>
  </si>
  <si>
    <t>Room Rent  July 2022</t>
  </si>
  <si>
    <t xml:space="preserve">Tea </t>
  </si>
  <si>
    <t xml:space="preserve">Coffee </t>
  </si>
  <si>
    <t xml:space="preserve">Ice Cream </t>
  </si>
  <si>
    <t>Manapa</t>
  </si>
  <si>
    <t>Soda</t>
  </si>
  <si>
    <t xml:space="preserve">Farhans Birthday </t>
  </si>
  <si>
    <t>Room Rent  August 2022</t>
  </si>
  <si>
    <t>Light Bill  August 2022</t>
  </si>
  <si>
    <t xml:space="preserve">2 Tea </t>
  </si>
  <si>
    <t xml:space="preserve">3 Tea </t>
  </si>
  <si>
    <t>Ma Na Pa</t>
  </si>
  <si>
    <t xml:space="preserve">Rice Plate </t>
  </si>
  <si>
    <t xml:space="preserve">Bowl </t>
  </si>
  <si>
    <t xml:space="preserve">2 Pen </t>
  </si>
  <si>
    <t>Brahmastra  Movie</t>
  </si>
  <si>
    <t>Room Rent  September 2022</t>
  </si>
  <si>
    <t>Total Balance:</t>
  </si>
  <si>
    <t>Total Expenses:</t>
  </si>
  <si>
    <t>Available Balance:</t>
  </si>
  <si>
    <t>Month</t>
  </si>
  <si>
    <t>Mar</t>
  </si>
  <si>
    <t>Apr</t>
  </si>
  <si>
    <t>May</t>
  </si>
  <si>
    <t>Jun</t>
  </si>
  <si>
    <t>Jul</t>
  </si>
  <si>
    <t>Aug</t>
  </si>
  <si>
    <t>Sep</t>
  </si>
  <si>
    <t>Sum of Cash Out</t>
  </si>
  <si>
    <t>Avg. daily exp.:</t>
  </si>
  <si>
    <t>Group</t>
  </si>
  <si>
    <t>Date &amp; Time:</t>
  </si>
  <si>
    <t>Online:</t>
  </si>
  <si>
    <t>Cash:</t>
  </si>
  <si>
    <t>Row Labels</t>
  </si>
  <si>
    <t>Study</t>
  </si>
  <si>
    <t>Sum of Cash In</t>
  </si>
  <si>
    <t>Highest Expenditure Month:</t>
  </si>
  <si>
    <t>Highest Expenditure Category:</t>
  </si>
  <si>
    <t>For Cashback</t>
  </si>
  <si>
    <t>First Highest:</t>
  </si>
  <si>
    <t>Second Highest:</t>
  </si>
  <si>
    <t>Thired Highest: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</si>
</sst>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 #,##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DC2A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pivotButton="1"/>
    <xf numFmtId="0" fontId="0" fillId="0" borderId="0" xfId="0" applyAlignment="1">
      <alignment horizontal="left"/>
    </xf>
    <xf numFmtId="164" fontId="0" fillId="0" borderId="0" xfId="0" applyNumberFormat="1"/>
    <xf numFmtId="9" fontId="0" fillId="0" borderId="0" xfId="0" applyNumberFormat="1"/>
    <xf numFmtId="9" fontId="0" fillId="0" borderId="0" xfId="1" applyFont="1"/>
    <xf numFmtId="0" fontId="0" fillId="33" borderId="0" xfId="0" applyFill="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5">
    <dxf>
      <numFmt numFmtId="164" formatCode="&quot;₹&quot;\ #,##0"/>
    </dxf>
    <dxf>
      <numFmt numFmtId="13" formatCode="0%"/>
    </dxf>
    <dxf>
      <numFmt numFmtId="13" formatCode="0%"/>
    </dxf>
    <dxf>
      <font>
        <b/>
        <i val="0"/>
        <u/>
        <sz val="12"/>
        <color rgb="FF618264"/>
        <name val="Calibri"/>
        <family val="2"/>
        <scheme val="minor"/>
      </font>
      <fill>
        <patternFill patternType="solid">
          <fgColor auto="1"/>
          <bgColor rgb="FFD0E7D2"/>
        </patternFill>
      </fill>
    </dxf>
    <dxf>
      <font>
        <b/>
        <i val="0"/>
        <sz val="8"/>
        <color rgb="FF618264"/>
        <name val="Calibri"/>
        <family val="2"/>
        <scheme val="minor"/>
      </font>
      <fill>
        <patternFill patternType="solid">
          <fgColor auto="1"/>
          <bgColor rgb="FFD0E7D2"/>
        </patternFill>
      </fill>
    </dxf>
  </dxfs>
  <tableStyles count="1" defaultTableStyle="TableStyleMedium2" defaultPivotStyle="PivotStyleLight16">
    <tableStyle name="SlicerEpic" pivot="0" table="0" count="5" xr9:uid="{308A34F1-AB4C-4EAC-B5A9-2D963F88FCDB}">
      <tableStyleElement type="wholeTable" dxfId="4"/>
      <tableStyleElement type="headerRow" dxfId="3"/>
    </tableStyle>
  </tableStyles>
  <colors>
    <mruColors>
      <color rgb="FFD0E7D2"/>
      <color rgb="FFA9A9A9"/>
      <color rgb="FFADC2A9"/>
      <color rgb="FFD6EAD8"/>
      <color rgb="FF618264"/>
    </mruColors>
  </colors>
  <extLst>
    <ext xmlns:x14="http://schemas.microsoft.com/office/spreadsheetml/2009/9/main" uri="{46F421CA-312F-682f-3DD2-61675219B42D}">
      <x14:dxfs count="3">
        <dxf>
          <fill>
            <gradientFill degree="90">
              <stop position="0">
                <color rgb="FFD6EAD8"/>
              </stop>
              <stop position="1">
                <color theme="0"/>
              </stop>
            </gradientFill>
          </fill>
        </dxf>
        <dxf>
          <font>
            <b/>
            <i val="0"/>
            <sz val="9"/>
            <color rgb="FF618264"/>
            <name val="Calibri"/>
            <family val="2"/>
            <scheme val="minor"/>
          </font>
          <fill>
            <gradientFill degree="90">
              <stop position="0">
                <color rgb="FFD0E7D2"/>
              </stop>
              <stop position="1">
                <color rgb="FFADC2A9"/>
              </stop>
            </gradientFill>
          </fill>
        </dxf>
        <dxf>
          <fill>
            <gradientFill degree="90">
              <stop position="0">
                <color theme="0"/>
              </stop>
              <stop position="1">
                <color rgb="FFD6EAD8"/>
              </stop>
            </gradientFill>
          </fill>
        </dxf>
      </x14:dxfs>
    </ext>
    <ext xmlns:x14="http://schemas.microsoft.com/office/spreadsheetml/2009/9/main" uri="{EB79DEF2-80B8-43e5-95BD-54CBDDF9020C}">
      <x14:slicerStyles defaultSlicerStyle="SlicerStyleLight1">
        <x14:slicerStyle name="SlicerEpic">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6.xml"/><Relationship Id="rId1" Type="http://schemas.microsoft.com/office/2011/relationships/chartStyle" Target="style6.xml"/></Relationships>
</file>

<file path=xl/charts/_rels/chart10.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[DailyExpenses_Report.xlsx]Tables&amp;Cal.!Exp.Months</c:name>
    <c:fmtId val="10"/>
  </c:pivotSource>
  <c:chart>
    <c:autoTitleDeleted val="1"/>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405642"/>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405642"/>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gradFill flip="none" rotWithShape="1">
            <a:gsLst>
              <a:gs pos="0">
                <a:srgbClr val="618264">
                  <a:shade val="30000"/>
                  <a:satMod val="115000"/>
                </a:srgbClr>
              </a:gs>
              <a:gs pos="50000">
                <a:srgbClr val="618264">
                  <a:shade val="67500"/>
                  <a:satMod val="115000"/>
                </a:srgbClr>
              </a:gs>
              <a:gs pos="100000">
                <a:srgbClr val="618264">
                  <a:shade val="100000"/>
                  <a:satMod val="115000"/>
                </a:srgbClr>
              </a:gs>
            </a:gsLst>
            <a:path path="circle">
              <a:fillToRect l="100000" b="100000"/>
            </a:path>
            <a:tileRect t="-100000" r="-100000"/>
          </a:gradFill>
          <a:ln>
            <a:no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gradFill flip="none" rotWithShape="1">
            <a:gsLst>
              <a:gs pos="0">
                <a:srgbClr val="618264">
                  <a:shade val="30000"/>
                  <a:satMod val="115000"/>
                </a:srgbClr>
              </a:gs>
              <a:gs pos="50000">
                <a:srgbClr val="618264">
                  <a:shade val="67500"/>
                  <a:satMod val="115000"/>
                </a:srgbClr>
              </a:gs>
              <a:gs pos="100000">
                <a:srgbClr val="618264">
                  <a:shade val="100000"/>
                  <a:satMod val="115000"/>
                </a:srgbClr>
              </a:gs>
            </a:gsLst>
            <a:path path="circle">
              <a:fillToRect l="100000" b="100000"/>
            </a:path>
            <a:tileRect t="-100000" r="-100000"/>
          </a:gradFill>
          <a:ln>
            <a:no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gradFill flip="none" rotWithShape="1">
            <a:gsLst>
              <a:gs pos="0">
                <a:srgbClr val="618264">
                  <a:shade val="30000"/>
                  <a:satMod val="115000"/>
                </a:srgbClr>
              </a:gs>
              <a:gs pos="50000">
                <a:srgbClr val="618264">
                  <a:shade val="67500"/>
                  <a:satMod val="115000"/>
                </a:srgbClr>
              </a:gs>
              <a:gs pos="100000">
                <a:srgbClr val="618264">
                  <a:shade val="100000"/>
                  <a:satMod val="115000"/>
                </a:srgbClr>
              </a:gs>
            </a:gsLst>
            <a:path path="circle">
              <a:fillToRect l="100000" b="100000"/>
            </a:path>
            <a:tileRect t="-100000" r="-100000"/>
          </a:gradFill>
          <a:ln>
            <a:no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rgbClr val="618264"/>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gradFill flip="none" rotWithShape="1">
            <a:gsLst>
              <a:gs pos="0">
                <a:srgbClr val="618264">
                  <a:shade val="30000"/>
                  <a:satMod val="115000"/>
                </a:srgbClr>
              </a:gs>
              <a:gs pos="50000">
                <a:srgbClr val="618264">
                  <a:shade val="67500"/>
                  <a:satMod val="115000"/>
                </a:srgbClr>
              </a:gs>
              <a:gs pos="100000">
                <a:srgbClr val="618264">
                  <a:shade val="100000"/>
                  <a:satMod val="115000"/>
                </a:srgbClr>
              </a:gs>
            </a:gsLst>
            <a:path path="circle">
              <a:fillToRect l="100000" b="100000"/>
            </a:path>
            <a:tileRect t="-100000" r="-100000"/>
          </a:gradFill>
          <a:ln>
            <a:no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rgbClr val="618264"/>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gradFill flip="none" rotWithShape="1">
            <a:gsLst>
              <a:gs pos="0">
                <a:srgbClr val="618264">
                  <a:shade val="30000"/>
                  <a:satMod val="115000"/>
                </a:srgbClr>
              </a:gs>
              <a:gs pos="50000">
                <a:srgbClr val="618264">
                  <a:shade val="67500"/>
                  <a:satMod val="115000"/>
                </a:srgbClr>
              </a:gs>
              <a:gs pos="100000">
                <a:srgbClr val="618264">
                  <a:shade val="100000"/>
                  <a:satMod val="115000"/>
                </a:srgbClr>
              </a:gs>
            </a:gsLst>
            <a:path path="circle">
              <a:fillToRect l="100000" b="100000"/>
            </a:path>
            <a:tileRect t="-100000" r="-100000"/>
          </a:gradFill>
          <a:ln>
            <a:noFill/>
          </a:ln>
          <a:effectLst/>
        </c:spPr>
        <c:marker>
          <c:symbol val="none"/>
        </c:marker>
        <c:dLbl>
          <c:idx val="0"/>
          <c:spPr>
            <a:noFill/>
            <a:ln>
              <a:noFill/>
            </a:ln>
            <a:effectLst/>
          </c:spPr>
          <c:txPr>
            <a:bodyPr rot="0" spcFirstLastPara="1" vertOverflow="ellipsis" vert="horz" wrap="square" anchor="ctr" anchorCtr="1"/>
            <a:lstStyle/>
            <a:p>
              <a:pPr>
                <a:defRPr lang="en-US" sz="800" b="1" i="0" u="none" strike="noStrike" kern="1200" baseline="0">
                  <a:solidFill>
                    <a:srgbClr val="6182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flip="none" rotWithShape="1">
            <a:gsLst>
              <a:gs pos="0">
                <a:srgbClr val="618264">
                  <a:shade val="30000"/>
                  <a:satMod val="115000"/>
                </a:srgbClr>
              </a:gs>
              <a:gs pos="50000">
                <a:srgbClr val="618264">
                  <a:shade val="67500"/>
                  <a:satMod val="115000"/>
                </a:srgbClr>
              </a:gs>
              <a:gs pos="100000">
                <a:srgbClr val="618264">
                  <a:shade val="100000"/>
                  <a:satMod val="115000"/>
                </a:srgbClr>
              </a:gs>
            </a:gsLst>
            <a:path path="circle">
              <a:fillToRect l="100000" b="100000"/>
            </a:path>
            <a:tileRect t="-100000" r="-100000"/>
          </a:gradFill>
          <a:ln>
            <a:noFill/>
          </a:ln>
          <a:effectLst/>
        </c:spPr>
        <c:dLbl>
          <c:idx val="0"/>
          <c:layout>
            <c:manualLayout>
              <c:x val="-3.5087719298245615E-3"/>
              <c:y val="0"/>
            </c:manualLayout>
          </c:layout>
          <c:spPr>
            <a:noFill/>
            <a:ln>
              <a:noFill/>
            </a:ln>
            <a:effectLst/>
          </c:spPr>
          <c:txPr>
            <a:bodyPr rot="0" spcFirstLastPara="1" vertOverflow="ellipsis" vert="horz" wrap="square" anchor="ctr" anchorCtr="1"/>
            <a:lstStyle/>
            <a:p>
              <a:pPr>
                <a:defRPr lang="en-US" sz="800" b="1" i="0" u="none" strike="noStrike" kern="1200" baseline="0">
                  <a:solidFill>
                    <a:srgbClr val="6182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8596491228070177E-2"/>
          <c:y val="0.16826923076923078"/>
          <c:w val="0.92280701754385963"/>
          <c:h val="0.63099636583888563"/>
        </c:manualLayout>
      </c:layout>
      <c:barChart>
        <c:barDir val="col"/>
        <c:grouping val="clustered"/>
        <c:varyColors val="0"/>
        <c:ser>
          <c:idx val="0"/>
          <c:order val="0"/>
          <c:tx>
            <c:strRef>
              <c:f>'Tables&amp;Cal.'!$B$3</c:f>
              <c:strCache>
                <c:ptCount val="1"/>
                <c:pt idx="0">
                  <c:v>Total</c:v>
                </c:pt>
              </c:strCache>
            </c:strRef>
          </c:tx>
          <c:spPr>
            <a:gradFill flip="none" rotWithShape="1">
              <a:gsLst>
                <a:gs pos="0">
                  <a:srgbClr val="618264">
                    <a:shade val="30000"/>
                    <a:satMod val="115000"/>
                  </a:srgbClr>
                </a:gs>
                <a:gs pos="50000">
                  <a:srgbClr val="618264">
                    <a:shade val="67500"/>
                    <a:satMod val="115000"/>
                  </a:srgbClr>
                </a:gs>
                <a:gs pos="100000">
                  <a:srgbClr val="618264">
                    <a:shade val="100000"/>
                    <a:satMod val="115000"/>
                  </a:srgbClr>
                </a:gs>
              </a:gsLst>
              <a:path path="circle">
                <a:fillToRect l="100000" b="100000"/>
              </a:path>
              <a:tileRect t="-100000" r="-100000"/>
            </a:gradFill>
            <a:ln>
              <a:noFill/>
            </a:ln>
            <a:effectLst/>
          </c:spPr>
          <c:invertIfNegative val="0"/>
          <c:dPt>
            <c:idx val="6"/>
            <c:invertIfNegative val="0"/>
            <c:bubble3D val="0"/>
            <c:spPr>
              <a:gradFill flip="none" rotWithShape="1">
                <a:gsLst>
                  <a:gs pos="0">
                    <a:srgbClr val="618264">
                      <a:shade val="30000"/>
                      <a:satMod val="115000"/>
                    </a:srgbClr>
                  </a:gs>
                  <a:gs pos="50000">
                    <a:srgbClr val="618264">
                      <a:shade val="67500"/>
                      <a:satMod val="115000"/>
                    </a:srgbClr>
                  </a:gs>
                  <a:gs pos="100000">
                    <a:srgbClr val="618264">
                      <a:shade val="100000"/>
                      <a:satMod val="115000"/>
                    </a:srgbClr>
                  </a:gs>
                </a:gsLst>
                <a:path path="circle">
                  <a:fillToRect l="100000" b="100000"/>
                </a:path>
                <a:tileRect t="-100000" r="-100000"/>
              </a:gradFill>
              <a:ln>
                <a:noFill/>
              </a:ln>
              <a:effectLst/>
            </c:spPr>
            <c:extLst>
              <c:ext xmlns:c16="http://schemas.microsoft.com/office/drawing/2014/chart" uri="{C3380CC4-5D6E-409C-BE32-E72D297353CC}">
                <c16:uniqueId val="{00000003-7194-48E4-98B4-0F7BBA515F88}"/>
              </c:ext>
            </c:extLst>
          </c:dPt>
          <c:dLbls>
            <c:dLbl>
              <c:idx val="6"/>
              <c:layout>
                <c:manualLayout>
                  <c:x val="-3.5087719298245615E-3"/>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194-48E4-98B4-0F7BBA515F88}"/>
                </c:ext>
              </c:extLst>
            </c:dLbl>
            <c:spPr>
              <a:noFill/>
              <a:ln>
                <a:noFill/>
              </a:ln>
              <a:effectLst/>
            </c:spPr>
            <c:txPr>
              <a:bodyPr rot="0" spcFirstLastPara="1" vertOverflow="ellipsis" vert="horz" wrap="square" anchor="ctr" anchorCtr="1"/>
              <a:lstStyle/>
              <a:p>
                <a:pPr>
                  <a:defRPr lang="en-US" sz="800" b="1" i="0" u="none" strike="noStrike" kern="1200" baseline="0">
                    <a:solidFill>
                      <a:srgbClr val="6182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'Tables&amp;Cal.'!$A$4:$A$10</c:f>
              <c:strCache>
                <c:ptCount val="7"/>
                <c:pt idx="0">
                  <c:v>Jul</c:v>
                </c:pt>
                <c:pt idx="1">
                  <c:v>Mar</c:v>
                </c:pt>
                <c:pt idx="2">
                  <c:v>Jun</c:v>
                </c:pt>
                <c:pt idx="3">
                  <c:v>Sep</c:v>
                </c:pt>
                <c:pt idx="4">
                  <c:v>Apr</c:v>
                </c:pt>
                <c:pt idx="5">
                  <c:v>May</c:v>
                </c:pt>
                <c:pt idx="6">
                  <c:v>Aug</c:v>
                </c:pt>
              </c:strCache>
            </c:strRef>
          </c:cat>
          <c:val>
            <c:numRef>
              <c:f>'Tables&amp;Cal.'!$B$4:$B$10</c:f>
              <c:numCache>
                <c:formatCode>"₹"\ #,##0</c:formatCode>
                <c:ptCount val="7"/>
                <c:pt idx="0">
                  <c:v>3840</c:v>
                </c:pt>
                <c:pt idx="1">
                  <c:v>5233</c:v>
                </c:pt>
                <c:pt idx="2">
                  <c:v>6003</c:v>
                </c:pt>
                <c:pt idx="3">
                  <c:v>6874</c:v>
                </c:pt>
                <c:pt idx="4">
                  <c:v>7011</c:v>
                </c:pt>
                <c:pt idx="5">
                  <c:v>7154</c:v>
                </c:pt>
                <c:pt idx="6">
                  <c:v>72188</c:v>
                </c:pt>
              </c:numCache>
            </c:numRef>
          </c:val>
          <c:extLst>
            <c:ext xmlns:c16="http://schemas.microsoft.com/office/drawing/2014/chart" uri="{C3380CC4-5D6E-409C-BE32-E72D297353CC}">
              <c16:uniqueId val="{00000000-7194-48E4-98B4-0F7BBA515F88}"/>
            </c:ext>
          </c:extLst>
        </c:ser>
        <c:dLbls>
          <c:dLblPos val="outEnd"/>
          <c:showLegendKey val="0"/>
          <c:showVal val="1"/>
          <c:showCatName val="0"/>
          <c:showSerName val="0"/>
          <c:showPercent val="0"/>
          <c:showBubbleSize val="0"/>
        </c:dLbls>
        <c:gapWidth val="50"/>
        <c:overlap val="-27"/>
        <c:axId val="200937711"/>
        <c:axId val="233783887"/>
      </c:barChart>
      <c:catAx>
        <c:axId val="200937711"/>
        <c:scaling>
          <c:orientation val="minMax"/>
        </c:scaling>
        <c:delete val="0"/>
        <c:axPos val="b"/>
        <c:numFmt formatCode="mmm" sourceLinked="0"/>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lang="en-US" sz="800" b="1" i="0" u="none" strike="noStrike" kern="1200" baseline="0">
                <a:solidFill>
                  <a:srgbClr val="618264"/>
                </a:solidFill>
                <a:latin typeface="+mn-lt"/>
                <a:ea typeface="+mn-ea"/>
                <a:cs typeface="+mn-cs"/>
              </a:defRPr>
            </a:pPr>
            <a:endParaRPr lang="en-US"/>
          </a:p>
        </c:txPr>
        <c:crossAx val="233783887"/>
        <c:crosses val="autoZero"/>
        <c:auto val="0"/>
        <c:lblAlgn val="ctr"/>
        <c:lblOffset val="100"/>
        <c:noMultiLvlLbl val="0"/>
      </c:catAx>
      <c:valAx>
        <c:axId val="233783887"/>
        <c:scaling>
          <c:orientation val="minMax"/>
        </c:scaling>
        <c:delete val="1"/>
        <c:axPos val="l"/>
        <c:numFmt formatCode="&quot;₹&quot;\ #,##0" sourceLinked="1"/>
        <c:majorTickMark val="none"/>
        <c:minorTickMark val="none"/>
        <c:tickLblPos val="nextTo"/>
        <c:crossAx val="2009377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rgbClr val="D0E7D2">
            <a:shade val="30000"/>
            <a:satMod val="115000"/>
          </a:srgbClr>
        </a:gs>
        <a:gs pos="50000">
          <a:srgbClr val="D0E7D2">
            <a:shade val="67500"/>
            <a:satMod val="115000"/>
          </a:srgbClr>
        </a:gs>
        <a:gs pos="100000">
          <a:srgbClr val="D0E7D2">
            <a:shade val="100000"/>
            <a:satMod val="115000"/>
          </a:srgbClr>
        </a:gs>
      </a:gsLst>
      <a:lin ang="18900000" scaled="1"/>
      <a:tileRect/>
    </a:grad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[DailyExpenses_Report.xlsx]Tables&amp;Cal.!Exp.Category</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rgbClr val="618264">
                  <a:shade val="30000"/>
                  <a:satMod val="115000"/>
                </a:srgbClr>
              </a:gs>
              <a:gs pos="50000">
                <a:srgbClr val="618264">
                  <a:shade val="67500"/>
                  <a:satMod val="115000"/>
                </a:srgbClr>
              </a:gs>
              <a:gs pos="100000">
                <a:srgbClr val="618264">
                  <a:shade val="100000"/>
                  <a:satMod val="115000"/>
                </a:srgb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rgbClr val="618264">
                  <a:shade val="30000"/>
                  <a:satMod val="115000"/>
                </a:srgbClr>
              </a:gs>
              <a:gs pos="50000">
                <a:srgbClr val="618264">
                  <a:shade val="67500"/>
                  <a:satMod val="115000"/>
                </a:srgbClr>
              </a:gs>
              <a:gs pos="100000">
                <a:srgbClr val="618264">
                  <a:shade val="100000"/>
                  <a:satMod val="115000"/>
                </a:srgb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rgbClr val="618264">
                  <a:shade val="30000"/>
                  <a:satMod val="115000"/>
                </a:srgbClr>
              </a:gs>
              <a:gs pos="50000">
                <a:srgbClr val="618264">
                  <a:shade val="67500"/>
                  <a:satMod val="115000"/>
                </a:srgbClr>
              </a:gs>
              <a:gs pos="100000">
                <a:srgbClr val="618264">
                  <a:shade val="100000"/>
                  <a:satMod val="115000"/>
                </a:srgb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512031279759866"/>
          <c:y val="0.16531461065179123"/>
          <c:w val="0.81483911876761972"/>
          <c:h val="0.76745054863371298"/>
        </c:manualLayout>
      </c:layout>
      <c:barChart>
        <c:barDir val="bar"/>
        <c:grouping val="clustered"/>
        <c:varyColors val="0"/>
        <c:ser>
          <c:idx val="0"/>
          <c:order val="0"/>
          <c:tx>
            <c:strRef>
              <c:f>'Tables&amp;Cal.'!$E$3</c:f>
              <c:strCache>
                <c:ptCount val="1"/>
                <c:pt idx="0">
                  <c:v>Total</c:v>
                </c:pt>
              </c:strCache>
            </c:strRef>
          </c:tx>
          <c:spPr>
            <a:gradFill flip="none" rotWithShape="1">
              <a:gsLst>
                <a:gs pos="0">
                  <a:srgbClr val="618264">
                    <a:shade val="30000"/>
                    <a:satMod val="115000"/>
                  </a:srgbClr>
                </a:gs>
                <a:gs pos="50000">
                  <a:srgbClr val="618264">
                    <a:shade val="67500"/>
                    <a:satMod val="115000"/>
                  </a:srgbClr>
                </a:gs>
                <a:gs pos="100000">
                  <a:srgbClr val="618264">
                    <a:shade val="100000"/>
                    <a:satMod val="115000"/>
                  </a:srgbClr>
                </a:gs>
              </a:gsLst>
              <a:lin ang="162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'Tables&amp;Cal.'!$D$4:$D$15</c:f>
              <c:strCache>
                <c:ptCount val="12"/>
                <c:pt idx="0">
                  <c:v>Labour Charges</c:v>
                </c:pt>
                <c:pt idx="1">
                  <c:v>Bills</c:v>
                </c:pt>
                <c:pt idx="2">
                  <c:v>Entertainment</c:v>
                </c:pt>
                <c:pt idx="3">
                  <c:v>Health</c:v>
                </c:pt>
                <c:pt idx="4">
                  <c:v>Dessert</c:v>
                </c:pt>
                <c:pt idx="5">
                  <c:v>Personal</c:v>
                </c:pt>
                <c:pt idx="6">
                  <c:v>Drink</c:v>
                </c:pt>
                <c:pt idx="7">
                  <c:v>Maintenance</c:v>
                </c:pt>
                <c:pt idx="8">
                  <c:v>Travel</c:v>
                </c:pt>
                <c:pt idx="9">
                  <c:v>Food</c:v>
                </c:pt>
                <c:pt idx="10">
                  <c:v>Rent</c:v>
                </c:pt>
                <c:pt idx="11">
                  <c:v>College</c:v>
                </c:pt>
              </c:strCache>
            </c:strRef>
          </c:cat>
          <c:val>
            <c:numRef>
              <c:f>'Tables&amp;Cal.'!$E$4:$E$15</c:f>
              <c:numCache>
                <c:formatCode>"₹"\ #,##0</c:formatCode>
                <c:ptCount val="12"/>
                <c:pt idx="0">
                  <c:v>30</c:v>
                </c:pt>
                <c:pt idx="1">
                  <c:v>60</c:v>
                </c:pt>
                <c:pt idx="2">
                  <c:v>200</c:v>
                </c:pt>
                <c:pt idx="3">
                  <c:v>340</c:v>
                </c:pt>
                <c:pt idx="4">
                  <c:v>445</c:v>
                </c:pt>
                <c:pt idx="5">
                  <c:v>1112</c:v>
                </c:pt>
                <c:pt idx="6">
                  <c:v>1610</c:v>
                </c:pt>
                <c:pt idx="7">
                  <c:v>1648</c:v>
                </c:pt>
                <c:pt idx="8">
                  <c:v>2915</c:v>
                </c:pt>
                <c:pt idx="9">
                  <c:v>14264</c:v>
                </c:pt>
                <c:pt idx="10">
                  <c:v>19913</c:v>
                </c:pt>
                <c:pt idx="11">
                  <c:v>65491</c:v>
                </c:pt>
              </c:numCache>
            </c:numRef>
          </c:val>
          <c:extLst>
            <c:ext xmlns:c16="http://schemas.microsoft.com/office/drawing/2014/chart" uri="{C3380CC4-5D6E-409C-BE32-E72D297353CC}">
              <c16:uniqueId val="{00000000-8836-48CB-9FB2-D867CC406116}"/>
            </c:ext>
          </c:extLst>
        </c:ser>
        <c:dLbls>
          <c:dLblPos val="outEnd"/>
          <c:showLegendKey val="0"/>
          <c:showVal val="1"/>
          <c:showCatName val="0"/>
          <c:showSerName val="0"/>
          <c:showPercent val="0"/>
          <c:showBubbleSize val="0"/>
        </c:dLbls>
        <c:gapWidth val="50"/>
        <c:axId val="200919951"/>
        <c:axId val="201347983"/>
      </c:barChart>
      <c:catAx>
        <c:axId val="200919951"/>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700" b="1" i="0" u="none" strike="noStrike" kern="1200" baseline="0">
                <a:solidFill>
                  <a:schemeClr val="tx1">
                    <a:lumMod val="65000"/>
                    <a:lumOff val="35000"/>
                  </a:schemeClr>
                </a:solidFill>
                <a:latin typeface="+mn-lt"/>
                <a:ea typeface="+mn-ea"/>
                <a:cs typeface="+mn-cs"/>
              </a:defRPr>
            </a:pPr>
            <a:endParaRPr lang="en-US"/>
          </a:p>
        </c:txPr>
        <c:crossAx val="201347983"/>
        <c:crosses val="autoZero"/>
        <c:auto val="1"/>
        <c:lblAlgn val="ctr"/>
        <c:lblOffset val="100"/>
        <c:noMultiLvlLbl val="0"/>
      </c:catAx>
      <c:valAx>
        <c:axId val="201347983"/>
        <c:scaling>
          <c:orientation val="minMax"/>
        </c:scaling>
        <c:delete val="1"/>
        <c:axPos val="b"/>
        <c:numFmt formatCode="&quot;₹&quot;\ #,##0" sourceLinked="1"/>
        <c:majorTickMark val="none"/>
        <c:minorTickMark val="none"/>
        <c:tickLblPos val="nextTo"/>
        <c:crossAx val="2009199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rgbClr val="D0E7D2">
            <a:shade val="30000"/>
            <a:satMod val="115000"/>
          </a:srgbClr>
        </a:gs>
        <a:gs pos="50000">
          <a:srgbClr val="D0E7D2">
            <a:shade val="67500"/>
            <a:satMod val="115000"/>
          </a:srgbClr>
        </a:gs>
        <a:gs pos="100000">
          <a:srgbClr val="D0E7D2">
            <a:shade val="100000"/>
            <a:satMod val="115000"/>
          </a:srgbClr>
        </a:gs>
      </a:gsLst>
      <a:lin ang="8100000" scaled="1"/>
      <a:tileRect/>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[DailyExpenses_Report.xlsx]Tables&amp;Cal.!Cashback</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rgbClr val="618264">
                  <a:shade val="30000"/>
                  <a:satMod val="115000"/>
                </a:srgbClr>
              </a:gs>
              <a:gs pos="50000">
                <a:srgbClr val="618264">
                  <a:shade val="67500"/>
                  <a:satMod val="115000"/>
                </a:srgbClr>
              </a:gs>
              <a:gs pos="100000">
                <a:srgbClr val="618264">
                  <a:shade val="100000"/>
                  <a:satMod val="115000"/>
                </a:srgbClr>
              </a:gs>
            </a:gsLst>
            <a:lin ang="27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rgbClr val="618264">
                  <a:shade val="30000"/>
                  <a:satMod val="115000"/>
                </a:srgbClr>
              </a:gs>
              <a:gs pos="50000">
                <a:srgbClr val="618264">
                  <a:shade val="67500"/>
                  <a:satMod val="115000"/>
                </a:srgbClr>
              </a:gs>
              <a:gs pos="100000">
                <a:srgbClr val="618264">
                  <a:shade val="100000"/>
                  <a:satMod val="115000"/>
                </a:srgbClr>
              </a:gs>
            </a:gsLst>
            <a:lin ang="27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rgbClr val="618264">
                  <a:shade val="30000"/>
                  <a:satMod val="115000"/>
                </a:srgbClr>
              </a:gs>
              <a:gs pos="50000">
                <a:srgbClr val="618264">
                  <a:shade val="67500"/>
                  <a:satMod val="115000"/>
                </a:srgbClr>
              </a:gs>
              <a:gs pos="100000">
                <a:srgbClr val="618264">
                  <a:shade val="100000"/>
                  <a:satMod val="115000"/>
                </a:srgbClr>
              </a:gs>
            </a:gsLst>
            <a:lin ang="27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rgbClr val="6182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3006738359945686E-2"/>
          <c:y val="0.12363357027555152"/>
          <c:w val="0.8539865232801086"/>
          <c:h val="0.73025402848970578"/>
        </c:manualLayout>
      </c:layout>
      <c:barChart>
        <c:barDir val="col"/>
        <c:grouping val="clustered"/>
        <c:varyColors val="0"/>
        <c:ser>
          <c:idx val="0"/>
          <c:order val="0"/>
          <c:tx>
            <c:strRef>
              <c:f>'Tables&amp;Cal.'!$F$22</c:f>
              <c:strCache>
                <c:ptCount val="1"/>
                <c:pt idx="0">
                  <c:v>Total</c:v>
                </c:pt>
              </c:strCache>
            </c:strRef>
          </c:tx>
          <c:spPr>
            <a:gradFill flip="none" rotWithShape="1">
              <a:gsLst>
                <a:gs pos="0">
                  <a:srgbClr val="618264">
                    <a:shade val="30000"/>
                    <a:satMod val="115000"/>
                  </a:srgbClr>
                </a:gs>
                <a:gs pos="50000">
                  <a:srgbClr val="618264">
                    <a:shade val="67500"/>
                    <a:satMod val="115000"/>
                  </a:srgbClr>
                </a:gs>
                <a:gs pos="100000">
                  <a:srgbClr val="618264">
                    <a:shade val="100000"/>
                    <a:satMod val="115000"/>
                  </a:srgbClr>
                </a:gs>
              </a:gsLst>
              <a:lin ang="27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rgbClr val="6182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'Tables&amp;Cal.'!$D$23:$E$25</c:f>
              <c:multiLvlStrCache>
                <c:ptCount val="3"/>
                <c:lvl>
                  <c:pt idx="0">
                    <c:v>Amazon Pay</c:v>
                  </c:pt>
                  <c:pt idx="1">
                    <c:v>Google Pay</c:v>
                  </c:pt>
                  <c:pt idx="2">
                    <c:v>Paytm</c:v>
                  </c:pt>
                </c:lvl>
                <c:lvl>
                  <c:pt idx="0">
                    <c:v>Cashback</c:v>
                  </c:pt>
                </c:lvl>
              </c:multiLvlStrCache>
            </c:multiLvlStrRef>
          </c:cat>
          <c:val>
            <c:numRef>
              <c:f>'Tables&amp;Cal.'!$F$23:$F$25</c:f>
              <c:numCache>
                <c:formatCode>"₹"\ #,##0</c:formatCode>
                <c:ptCount val="3"/>
                <c:pt idx="0">
                  <c:v>43</c:v>
                </c:pt>
                <c:pt idx="1">
                  <c:v>170</c:v>
                </c:pt>
                <c:pt idx="2">
                  <c:v>220</c:v>
                </c:pt>
              </c:numCache>
            </c:numRef>
          </c:val>
          <c:extLst>
            <c:ext xmlns:c16="http://schemas.microsoft.com/office/drawing/2014/chart" uri="{C3380CC4-5D6E-409C-BE32-E72D297353CC}">
              <c16:uniqueId val="{00000002-7E77-41EC-BA73-5D6FE0F316B8}"/>
            </c:ext>
          </c:extLst>
        </c:ser>
        <c:dLbls>
          <c:dLblPos val="outEnd"/>
          <c:showLegendKey val="0"/>
          <c:showVal val="1"/>
          <c:showCatName val="0"/>
          <c:showSerName val="0"/>
          <c:showPercent val="0"/>
          <c:showBubbleSize val="0"/>
        </c:dLbls>
        <c:gapWidth val="50"/>
        <c:overlap val="-27"/>
        <c:axId val="416131503"/>
        <c:axId val="542559951"/>
      </c:barChart>
      <c:catAx>
        <c:axId val="416131503"/>
        <c:scaling>
          <c:orientation val="minMax"/>
        </c:scaling>
        <c:delete val="1"/>
        <c:axPos val="b"/>
        <c:numFmt formatCode="General" sourceLinked="1"/>
        <c:majorTickMark val="none"/>
        <c:minorTickMark val="none"/>
        <c:tickLblPos val="nextTo"/>
        <c:crossAx val="542559951"/>
        <c:crosses val="autoZero"/>
        <c:auto val="1"/>
        <c:lblAlgn val="ctr"/>
        <c:lblOffset val="100"/>
        <c:noMultiLvlLbl val="0"/>
      </c:catAx>
      <c:valAx>
        <c:axId val="542559951"/>
        <c:scaling>
          <c:orientation val="minMax"/>
        </c:scaling>
        <c:delete val="1"/>
        <c:axPos val="l"/>
        <c:numFmt formatCode="&quot;₹&quot;\ #,##0" sourceLinked="1"/>
        <c:majorTickMark val="out"/>
        <c:minorTickMark val="none"/>
        <c:tickLblPos val="nextTo"/>
        <c:crossAx val="4161315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rgbClr val="D0E7D2">
            <a:shade val="30000"/>
            <a:satMod val="115000"/>
          </a:srgbClr>
        </a:gs>
        <a:gs pos="50000">
          <a:srgbClr val="D0E7D2">
            <a:shade val="67500"/>
            <a:satMod val="115000"/>
          </a:srgbClr>
        </a:gs>
        <a:gs pos="100000">
          <a:srgbClr val="D0E7D2">
            <a:shade val="100000"/>
            <a:satMod val="115000"/>
          </a:srgbClr>
        </a:gs>
      </a:gsLst>
      <a:path path="circle">
        <a:fillToRect r="100000" b="100000"/>
      </a:path>
      <a:tileRect l="-100000" t="-100000"/>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[DailyExpenses_Report.xlsx]Tables&amp;Cal.!CashOrOnline</c:name>
    <c:fmtId val="3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800" b="1">
                <a:solidFill>
                  <a:srgbClr val="618264"/>
                </a:solidFill>
              </a:rPr>
              <a:t>Online Expenses</a:t>
            </a:r>
          </a:p>
        </c:rich>
      </c:tx>
      <c:layout>
        <c:manualLayout>
          <c:xMode val="edge"/>
          <c:yMode val="edge"/>
          <c:x val="0.22818311817686343"/>
          <c:y val="0.1208465033162149"/>
        </c:manualLayout>
      </c:layout>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marker>
          <c:symbol val="none"/>
        </c:marker>
        <c:dLbl>
          <c:idx val="0"/>
          <c:delete val="1"/>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2"/>
          </a:solidFill>
          <a:ln w="19050">
            <a:solidFill>
              <a:schemeClr val="lt1"/>
            </a:solidFill>
          </a:ln>
          <a:effectLst/>
        </c:spPr>
      </c:pivotFmt>
      <c:pivotFmt>
        <c:idx val="10"/>
        <c:marker>
          <c:symbol val="none"/>
        </c:marker>
        <c:dLbl>
          <c:idx val="0"/>
          <c:delete val="1"/>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2"/>
          </a:solidFill>
          <a:ln w="19050">
            <a:solidFill>
              <a:schemeClr val="lt1"/>
            </a:solidFill>
          </a:ln>
          <a:effectLst/>
        </c:spPr>
      </c:pivotFmt>
      <c:pivotFmt>
        <c:idx val="13"/>
        <c:spPr>
          <a:solidFill>
            <a:srgbClr val="324434"/>
          </a:solidFill>
          <a:ln>
            <a:noFill/>
          </a:ln>
        </c:spPr>
        <c:marker>
          <c:symbol val="none"/>
        </c:marker>
        <c:dLbl>
          <c:idx val="0"/>
          <c:delete val="1"/>
          <c:extLst>
            <c:ext xmlns:c15="http://schemas.microsoft.com/office/drawing/2012/chart" uri="{CE6537A1-D6FC-4f65-9D91-7224C49458BB}"/>
          </c:extLst>
        </c:dLbl>
      </c:pivotFmt>
      <c:pivotFmt>
        <c:idx val="14"/>
        <c:spPr>
          <a:gradFill flip="none" rotWithShape="1">
            <a:gsLst>
              <a:gs pos="0">
                <a:srgbClr val="618264">
                  <a:shade val="30000"/>
                  <a:satMod val="115000"/>
                </a:srgbClr>
              </a:gs>
              <a:gs pos="50000">
                <a:srgbClr val="618264">
                  <a:shade val="67500"/>
                  <a:satMod val="115000"/>
                </a:srgbClr>
              </a:gs>
              <a:gs pos="100000">
                <a:srgbClr val="618264">
                  <a:shade val="100000"/>
                  <a:satMod val="115000"/>
                </a:srgbClr>
              </a:gs>
            </a:gsLst>
            <a:path path="circle">
              <a:fillToRect l="100000" b="100000"/>
            </a:path>
            <a:tileRect t="-100000" r="-100000"/>
          </a:gradFill>
          <a:ln w="19050">
            <a:noFill/>
          </a:ln>
          <a:effectLst/>
        </c:spPr>
      </c:pivotFmt>
      <c:pivotFmt>
        <c:idx val="15"/>
        <c:spPr>
          <a:solidFill>
            <a:srgbClr val="ADC2A9"/>
          </a:solidFill>
          <a:ln w="19050">
            <a:noFill/>
          </a:ln>
          <a:effectLst/>
        </c:spPr>
      </c:pivotFmt>
      <c:pivotFmt>
        <c:idx val="16"/>
        <c:spPr>
          <a:solidFill>
            <a:srgbClr val="324434"/>
          </a:solidFill>
          <a:ln>
            <a:noFill/>
          </a:ln>
        </c:spPr>
        <c:marker>
          <c:symbol val="none"/>
        </c:marker>
        <c:dLbl>
          <c:idx val="0"/>
          <c:delete val="1"/>
          <c:extLst>
            <c:ext xmlns:c15="http://schemas.microsoft.com/office/drawing/2012/chart" uri="{CE6537A1-D6FC-4f65-9D91-7224C49458BB}"/>
          </c:extLst>
        </c:dLbl>
      </c:pivotFmt>
      <c:pivotFmt>
        <c:idx val="17"/>
        <c:spPr>
          <a:gradFill flip="none" rotWithShape="1">
            <a:gsLst>
              <a:gs pos="0">
                <a:srgbClr val="618264">
                  <a:shade val="30000"/>
                  <a:satMod val="115000"/>
                </a:srgbClr>
              </a:gs>
              <a:gs pos="50000">
                <a:srgbClr val="618264">
                  <a:shade val="67500"/>
                  <a:satMod val="115000"/>
                </a:srgbClr>
              </a:gs>
              <a:gs pos="100000">
                <a:srgbClr val="618264">
                  <a:shade val="100000"/>
                  <a:satMod val="115000"/>
                </a:srgbClr>
              </a:gs>
            </a:gsLst>
            <a:path path="circle">
              <a:fillToRect l="100000" b="100000"/>
            </a:path>
            <a:tileRect t="-100000" r="-100000"/>
          </a:gradFill>
          <a:ln w="19050">
            <a:noFill/>
          </a:ln>
          <a:effectLst/>
        </c:spPr>
      </c:pivotFmt>
      <c:pivotFmt>
        <c:idx val="18"/>
        <c:spPr>
          <a:solidFill>
            <a:srgbClr val="ADC2A9"/>
          </a:solidFill>
          <a:ln w="19050">
            <a:noFill/>
          </a:ln>
          <a:effectLst/>
        </c:spPr>
      </c:pivotFmt>
      <c:pivotFmt>
        <c:idx val="19"/>
        <c:spPr>
          <a:solidFill>
            <a:srgbClr val="324434"/>
          </a:solidFill>
          <a:ln>
            <a:noFill/>
          </a:ln>
        </c:spPr>
        <c:marker>
          <c:symbol val="none"/>
        </c:marker>
        <c:dLbl>
          <c:idx val="0"/>
          <c:delete val="1"/>
          <c:extLst>
            <c:ext xmlns:c15="http://schemas.microsoft.com/office/drawing/2012/chart" uri="{CE6537A1-D6FC-4f65-9D91-7224C49458BB}"/>
          </c:extLst>
        </c:dLbl>
      </c:pivotFmt>
      <c:pivotFmt>
        <c:idx val="20"/>
        <c:spPr>
          <a:gradFill flip="none" rotWithShape="1">
            <a:gsLst>
              <a:gs pos="0">
                <a:srgbClr val="618264">
                  <a:shade val="30000"/>
                  <a:satMod val="115000"/>
                </a:srgbClr>
              </a:gs>
              <a:gs pos="50000">
                <a:srgbClr val="618264">
                  <a:shade val="67500"/>
                  <a:satMod val="115000"/>
                </a:srgbClr>
              </a:gs>
              <a:gs pos="100000">
                <a:srgbClr val="618264">
                  <a:shade val="100000"/>
                  <a:satMod val="115000"/>
                </a:srgbClr>
              </a:gs>
            </a:gsLst>
            <a:path path="circle">
              <a:fillToRect l="100000" b="100000"/>
            </a:path>
            <a:tileRect t="-100000" r="-100000"/>
          </a:gradFill>
          <a:ln w="19050">
            <a:noFill/>
          </a:ln>
          <a:effectLst/>
        </c:spPr>
      </c:pivotFmt>
      <c:pivotFmt>
        <c:idx val="21"/>
        <c:spPr>
          <a:solidFill>
            <a:srgbClr val="ADC2A9"/>
          </a:solidFill>
          <a:ln w="19050">
            <a:noFill/>
          </a:ln>
          <a:effectLst/>
        </c:spPr>
      </c:pivotFmt>
    </c:pivotFmts>
    <c:plotArea>
      <c:layout>
        <c:manualLayout>
          <c:layoutTarget val="inner"/>
          <c:xMode val="edge"/>
          <c:yMode val="edge"/>
          <c:x val="0.35059317562115633"/>
          <c:y val="0.36790542723160358"/>
          <c:w val="0.35889647173217415"/>
          <c:h val="0.54923909897742629"/>
        </c:manualLayout>
      </c:layout>
      <c:doughnutChart>
        <c:varyColors val="1"/>
        <c:ser>
          <c:idx val="0"/>
          <c:order val="0"/>
          <c:tx>
            <c:strRef>
              <c:f>'Tables&amp;Cal.'!$I$3</c:f>
              <c:strCache>
                <c:ptCount val="1"/>
                <c:pt idx="0">
                  <c:v>Total</c:v>
                </c:pt>
              </c:strCache>
            </c:strRef>
          </c:tx>
          <c:spPr>
            <a:solidFill>
              <a:srgbClr val="324434"/>
            </a:solidFill>
            <a:ln>
              <a:noFill/>
            </a:ln>
          </c:spPr>
          <c:dPt>
            <c:idx val="0"/>
            <c:bubble3D val="0"/>
            <c:spPr>
              <a:gradFill flip="none" rotWithShape="1">
                <a:gsLst>
                  <a:gs pos="0">
                    <a:srgbClr val="618264">
                      <a:shade val="30000"/>
                      <a:satMod val="115000"/>
                    </a:srgbClr>
                  </a:gs>
                  <a:gs pos="50000">
                    <a:srgbClr val="618264">
                      <a:shade val="67500"/>
                      <a:satMod val="115000"/>
                    </a:srgbClr>
                  </a:gs>
                  <a:gs pos="100000">
                    <a:srgbClr val="618264">
                      <a:shade val="100000"/>
                      <a:satMod val="115000"/>
                    </a:srgbClr>
                  </a:gs>
                </a:gsLst>
                <a:path path="circle">
                  <a:fillToRect l="100000" b="100000"/>
                </a:path>
                <a:tileRect t="-100000" r="-100000"/>
              </a:gradFill>
              <a:ln w="19050">
                <a:noFill/>
              </a:ln>
              <a:effectLst/>
            </c:spPr>
            <c:extLst>
              <c:ext xmlns:c16="http://schemas.microsoft.com/office/drawing/2014/chart" uri="{C3380CC4-5D6E-409C-BE32-E72D297353CC}">
                <c16:uniqueId val="{00000001-3E94-4D61-B94C-460EA126B9FD}"/>
              </c:ext>
            </c:extLst>
          </c:dPt>
          <c:dPt>
            <c:idx val="1"/>
            <c:bubble3D val="0"/>
            <c:spPr>
              <a:solidFill>
                <a:srgbClr val="ADC2A9"/>
              </a:solidFill>
              <a:ln w="19050">
                <a:noFill/>
              </a:ln>
              <a:effectLst/>
            </c:spPr>
            <c:extLst>
              <c:ext xmlns:c16="http://schemas.microsoft.com/office/drawing/2014/chart" uri="{C3380CC4-5D6E-409C-BE32-E72D297353CC}">
                <c16:uniqueId val="{00000003-3E94-4D61-B94C-460EA126B9FD}"/>
              </c:ext>
            </c:extLst>
          </c:dPt>
          <c:cat>
            <c:strRef>
              <c:f>'Tables&amp;Cal.'!$H$4:$H$5</c:f>
              <c:strCache>
                <c:ptCount val="2"/>
                <c:pt idx="0">
                  <c:v>Online</c:v>
                </c:pt>
                <c:pt idx="1">
                  <c:v>Cash</c:v>
                </c:pt>
              </c:strCache>
            </c:strRef>
          </c:cat>
          <c:val>
            <c:numRef>
              <c:f>'Tables&amp;Cal.'!$I$4:$I$5</c:f>
              <c:numCache>
                <c:formatCode>0%</c:formatCode>
                <c:ptCount val="2"/>
                <c:pt idx="0">
                  <c:v>0.94555115340467288</c:v>
                </c:pt>
                <c:pt idx="1">
                  <c:v>5.4448846595327137E-2</c:v>
                </c:pt>
              </c:numCache>
            </c:numRef>
          </c:val>
          <c:extLst>
            <c:ext xmlns:c16="http://schemas.microsoft.com/office/drawing/2014/chart" uri="{C3380CC4-5D6E-409C-BE32-E72D297353CC}">
              <c16:uniqueId val="{00000004-3E94-4D61-B94C-460EA126B9FD}"/>
            </c:ext>
          </c:extLst>
        </c:ser>
        <c:dLbls>
          <c:showLegendKey val="0"/>
          <c:showVal val="0"/>
          <c:showCatName val="0"/>
          <c:showSerName val="0"/>
          <c:showPercent val="0"/>
          <c:showBubbleSize val="0"/>
          <c:showLeaderLines val="1"/>
        </c:dLbls>
        <c:firstSliceAng val="0"/>
        <c:holeSize val="75"/>
      </c:doughnutChart>
    </c:plotArea>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[DailyExpenses_Report.xlsx]Tables&amp;Cal.!CashOrOnline</c:name>
    <c:fmtId val="4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800" b="1">
                <a:solidFill>
                  <a:srgbClr val="618264"/>
                </a:solidFill>
              </a:rPr>
              <a:t>Cash Expenses</a:t>
            </a:r>
          </a:p>
        </c:rich>
      </c:tx>
      <c:layout>
        <c:manualLayout>
          <c:xMode val="edge"/>
          <c:yMode val="edge"/>
          <c:x val="0.24199835769821332"/>
          <c:y val="7.16288744452992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rgbClr val="ADC2A9"/>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ADC2A9"/>
          </a:solidFill>
          <a:ln w="19050">
            <a:noFill/>
          </a:ln>
          <a:effectLst/>
        </c:spPr>
      </c:pivotFmt>
      <c:pivotFmt>
        <c:idx val="6"/>
        <c:spPr>
          <a:gradFill flip="none" rotWithShape="1">
            <a:gsLst>
              <a:gs pos="0">
                <a:srgbClr val="618264">
                  <a:shade val="30000"/>
                  <a:satMod val="115000"/>
                </a:srgbClr>
              </a:gs>
              <a:gs pos="50000">
                <a:srgbClr val="618264">
                  <a:shade val="67500"/>
                  <a:satMod val="115000"/>
                </a:srgbClr>
              </a:gs>
              <a:gs pos="100000">
                <a:srgbClr val="618264">
                  <a:shade val="100000"/>
                  <a:satMod val="115000"/>
                </a:srgbClr>
              </a:gs>
            </a:gsLst>
            <a:path path="circle">
              <a:fillToRect l="100000" b="100000"/>
            </a:path>
            <a:tileRect t="-100000" r="-100000"/>
          </a:gradFill>
          <a:ln w="19050">
            <a:noFill/>
          </a:ln>
          <a:effectLst/>
        </c:spPr>
      </c:pivotFmt>
      <c:pivotFmt>
        <c:idx val="7"/>
        <c:spPr>
          <a:solidFill>
            <a:srgbClr val="ADC2A9"/>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ADC2A9"/>
          </a:solidFill>
          <a:ln w="19050">
            <a:noFill/>
          </a:ln>
          <a:effectLst/>
        </c:spPr>
      </c:pivotFmt>
      <c:pivotFmt>
        <c:idx val="9"/>
        <c:spPr>
          <a:gradFill flip="none" rotWithShape="1">
            <a:gsLst>
              <a:gs pos="0">
                <a:srgbClr val="618264">
                  <a:shade val="30000"/>
                  <a:satMod val="115000"/>
                </a:srgbClr>
              </a:gs>
              <a:gs pos="50000">
                <a:srgbClr val="618264">
                  <a:shade val="67500"/>
                  <a:satMod val="115000"/>
                </a:srgbClr>
              </a:gs>
              <a:gs pos="100000">
                <a:srgbClr val="618264">
                  <a:shade val="100000"/>
                  <a:satMod val="115000"/>
                </a:srgbClr>
              </a:gs>
            </a:gsLst>
            <a:path path="circle">
              <a:fillToRect l="100000" b="100000"/>
            </a:path>
            <a:tileRect t="-100000" r="-100000"/>
          </a:gradFill>
          <a:ln w="19050">
            <a:noFill/>
          </a:ln>
          <a:effectLst/>
        </c:spPr>
      </c:pivotFmt>
      <c:pivotFmt>
        <c:idx val="10"/>
        <c:spPr>
          <a:solidFill>
            <a:srgbClr val="ADC2A9"/>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D0E7D2"/>
          </a:solidFill>
          <a:ln w="19050">
            <a:noFill/>
          </a:ln>
          <a:effectLst/>
        </c:spPr>
      </c:pivotFmt>
      <c:pivotFmt>
        <c:idx val="12"/>
        <c:spPr>
          <a:gradFill flip="none" rotWithShape="1">
            <a:gsLst>
              <a:gs pos="0">
                <a:srgbClr val="618264">
                  <a:shade val="30000"/>
                  <a:satMod val="115000"/>
                </a:srgbClr>
              </a:gs>
              <a:gs pos="50000">
                <a:srgbClr val="618264">
                  <a:shade val="67500"/>
                  <a:satMod val="115000"/>
                </a:srgbClr>
              </a:gs>
              <a:gs pos="100000">
                <a:srgbClr val="618264">
                  <a:shade val="100000"/>
                  <a:satMod val="115000"/>
                </a:srgbClr>
              </a:gs>
            </a:gsLst>
            <a:path path="circle">
              <a:fillToRect l="100000" b="100000"/>
            </a:path>
            <a:tileRect t="-100000" r="-100000"/>
          </a:gradFill>
          <a:ln w="19050">
            <a:noFill/>
          </a:ln>
          <a:effectLst/>
        </c:spPr>
      </c:pivotFmt>
    </c:pivotFmts>
    <c:plotArea>
      <c:layout>
        <c:manualLayout>
          <c:layoutTarget val="inner"/>
          <c:xMode val="edge"/>
          <c:yMode val="edge"/>
          <c:x val="0.33471590926435263"/>
          <c:y val="0.30456597414141234"/>
          <c:w val="0.35051066931379099"/>
          <c:h val="0.51323632019916166"/>
        </c:manualLayout>
      </c:layout>
      <c:doughnutChart>
        <c:varyColors val="1"/>
        <c:ser>
          <c:idx val="0"/>
          <c:order val="0"/>
          <c:tx>
            <c:strRef>
              <c:f>'Tables&amp;Cal.'!$I$3</c:f>
              <c:strCache>
                <c:ptCount val="1"/>
                <c:pt idx="0">
                  <c:v>Total</c:v>
                </c:pt>
              </c:strCache>
            </c:strRef>
          </c:tx>
          <c:spPr>
            <a:solidFill>
              <a:srgbClr val="ADC2A9"/>
            </a:solidFill>
            <a:ln>
              <a:noFill/>
            </a:ln>
          </c:spPr>
          <c:dPt>
            <c:idx val="0"/>
            <c:bubble3D val="0"/>
            <c:spPr>
              <a:solidFill>
                <a:srgbClr val="D0E7D2"/>
              </a:solidFill>
              <a:ln w="19050">
                <a:noFill/>
              </a:ln>
              <a:effectLst/>
            </c:spPr>
            <c:extLst>
              <c:ext xmlns:c16="http://schemas.microsoft.com/office/drawing/2014/chart" uri="{C3380CC4-5D6E-409C-BE32-E72D297353CC}">
                <c16:uniqueId val="{00000001-B606-4498-B5B6-DDC962768C98}"/>
              </c:ext>
            </c:extLst>
          </c:dPt>
          <c:dPt>
            <c:idx val="1"/>
            <c:bubble3D val="0"/>
            <c:spPr>
              <a:gradFill flip="none" rotWithShape="1">
                <a:gsLst>
                  <a:gs pos="0">
                    <a:srgbClr val="618264">
                      <a:shade val="30000"/>
                      <a:satMod val="115000"/>
                    </a:srgbClr>
                  </a:gs>
                  <a:gs pos="50000">
                    <a:srgbClr val="618264">
                      <a:shade val="67500"/>
                      <a:satMod val="115000"/>
                    </a:srgbClr>
                  </a:gs>
                  <a:gs pos="100000">
                    <a:srgbClr val="618264">
                      <a:shade val="100000"/>
                      <a:satMod val="115000"/>
                    </a:srgbClr>
                  </a:gs>
                </a:gsLst>
                <a:path path="circle">
                  <a:fillToRect l="100000" b="100000"/>
                </a:path>
                <a:tileRect t="-100000" r="-100000"/>
              </a:gradFill>
              <a:ln w="19050">
                <a:noFill/>
              </a:ln>
              <a:effectLst/>
            </c:spPr>
            <c:extLst>
              <c:ext xmlns:c16="http://schemas.microsoft.com/office/drawing/2014/chart" uri="{C3380CC4-5D6E-409C-BE32-E72D297353CC}">
                <c16:uniqueId val="{00000003-B606-4498-B5B6-DDC962768C98}"/>
              </c:ext>
            </c:extLst>
          </c:dPt>
          <c:cat>
            <c:strRef>
              <c:f>'Tables&amp;Cal.'!$H$4:$H$5</c:f>
              <c:strCache>
                <c:ptCount val="2"/>
                <c:pt idx="0">
                  <c:v>Online</c:v>
                </c:pt>
                <c:pt idx="1">
                  <c:v>Cash</c:v>
                </c:pt>
              </c:strCache>
            </c:strRef>
          </c:cat>
          <c:val>
            <c:numRef>
              <c:f>'Tables&amp;Cal.'!$I$4:$I$5</c:f>
              <c:numCache>
                <c:formatCode>0%</c:formatCode>
                <c:ptCount val="2"/>
                <c:pt idx="0">
                  <c:v>0.94555115340467288</c:v>
                </c:pt>
                <c:pt idx="1">
                  <c:v>5.4448846595327137E-2</c:v>
                </c:pt>
              </c:numCache>
            </c:numRef>
          </c:val>
          <c:extLst>
            <c:ext xmlns:c16="http://schemas.microsoft.com/office/drawing/2014/chart" uri="{C3380CC4-5D6E-409C-BE32-E72D297353CC}">
              <c16:uniqueId val="{00000004-B606-4498-B5B6-DDC962768C9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[DailyExpenses_Report.xlsx]Tables&amp;Cal.!CashOrOnline</c:name>
    <c:fmtId val="3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Online Expenses</a:t>
            </a:r>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marker>
          <c:symbol val="none"/>
        </c:marker>
        <c:dLbl>
          <c:idx val="0"/>
          <c:delete val="1"/>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2"/>
          </a:solidFill>
          <a:ln w="19050">
            <a:solidFill>
              <a:schemeClr val="lt1"/>
            </a:solidFill>
          </a:ln>
          <a:effectLst/>
        </c:spPr>
      </c:pivotFmt>
      <c:pivotFmt>
        <c:idx val="10"/>
        <c:marker>
          <c:symbol val="none"/>
        </c:marker>
        <c:dLbl>
          <c:idx val="0"/>
          <c:delete val="1"/>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2"/>
          </a:solidFill>
          <a:ln w="19050">
            <a:solidFill>
              <a:schemeClr val="lt1"/>
            </a:solidFill>
          </a:ln>
          <a:effectLst/>
        </c:spPr>
      </c:pivotFmt>
      <c:pivotFmt>
        <c:idx val="13"/>
        <c:spPr>
          <a:solidFill>
            <a:srgbClr val="324434"/>
          </a:solidFill>
          <a:ln>
            <a:noFill/>
          </a:ln>
        </c:spPr>
        <c:marker>
          <c:symbol val="none"/>
        </c:marker>
        <c:dLbl>
          <c:idx val="0"/>
          <c:delete val="1"/>
          <c:extLst>
            <c:ext xmlns:c15="http://schemas.microsoft.com/office/drawing/2012/chart" uri="{CE6537A1-D6FC-4f65-9D91-7224C49458BB}"/>
          </c:extLst>
        </c:dLbl>
      </c:pivotFmt>
      <c:pivotFmt>
        <c:idx val="14"/>
        <c:spPr>
          <a:solidFill>
            <a:srgbClr val="324434"/>
          </a:solidFill>
          <a:ln w="19050">
            <a:noFill/>
          </a:ln>
          <a:effectLst/>
        </c:spPr>
      </c:pivotFmt>
      <c:pivotFmt>
        <c:idx val="15"/>
        <c:spPr>
          <a:solidFill>
            <a:schemeClr val="bg1"/>
          </a:solidFill>
          <a:ln w="19050">
            <a:noFill/>
          </a:ln>
          <a:effectLst/>
        </c:spPr>
      </c:pivotFmt>
      <c:pivotFmt>
        <c:idx val="16"/>
        <c:spPr>
          <a:solidFill>
            <a:srgbClr val="324434"/>
          </a:solidFill>
          <a:ln>
            <a:noFill/>
          </a:ln>
        </c:spPr>
        <c:marker>
          <c:symbol val="none"/>
        </c:marker>
        <c:dLbl>
          <c:idx val="0"/>
          <c:delete val="1"/>
          <c:extLst>
            <c:ext xmlns:c15="http://schemas.microsoft.com/office/drawing/2012/chart" uri="{CE6537A1-D6FC-4f65-9D91-7224C49458BB}"/>
          </c:extLst>
        </c:dLbl>
      </c:pivotFmt>
      <c:pivotFmt>
        <c:idx val="17"/>
        <c:spPr>
          <a:solidFill>
            <a:srgbClr val="324434"/>
          </a:solidFill>
          <a:ln w="19050">
            <a:noFill/>
          </a:ln>
          <a:effectLst/>
        </c:spPr>
      </c:pivotFmt>
      <c:pivotFmt>
        <c:idx val="18"/>
        <c:spPr>
          <a:solidFill>
            <a:schemeClr val="bg1"/>
          </a:solidFill>
          <a:ln w="19050">
            <a:noFill/>
          </a:ln>
          <a:effectLst/>
        </c:spPr>
      </c:pivotFmt>
      <c:pivotFmt>
        <c:idx val="19"/>
        <c:spPr>
          <a:solidFill>
            <a:srgbClr val="324434"/>
          </a:solidFill>
          <a:ln>
            <a:noFill/>
          </a:ln>
        </c:spPr>
        <c:marker>
          <c:symbol val="none"/>
        </c:marker>
        <c:dLbl>
          <c:idx val="0"/>
          <c:delete val="1"/>
          <c:extLst>
            <c:ext xmlns:c15="http://schemas.microsoft.com/office/drawing/2012/chart" uri="{CE6537A1-D6FC-4f65-9D91-7224C49458BB}"/>
          </c:extLst>
        </c:dLbl>
      </c:pivotFmt>
      <c:pivotFmt>
        <c:idx val="20"/>
        <c:spPr>
          <a:solidFill>
            <a:srgbClr val="324434"/>
          </a:solidFill>
          <a:ln w="19050">
            <a:noFill/>
          </a:ln>
          <a:effectLst/>
        </c:spPr>
      </c:pivotFmt>
      <c:pivotFmt>
        <c:idx val="21"/>
        <c:spPr>
          <a:solidFill>
            <a:schemeClr val="bg1"/>
          </a:solidFill>
          <a:ln w="19050">
            <a:noFill/>
          </a:ln>
          <a:effectLst/>
        </c:spPr>
      </c:pivotFmt>
    </c:pivotFmts>
    <c:plotArea>
      <c:layout/>
      <c:doughnutChart>
        <c:varyColors val="1"/>
        <c:ser>
          <c:idx val="0"/>
          <c:order val="0"/>
          <c:tx>
            <c:strRef>
              <c:f>'Tables&amp;Cal.'!$I$3</c:f>
              <c:strCache>
                <c:ptCount val="1"/>
                <c:pt idx="0">
                  <c:v>Total</c:v>
                </c:pt>
              </c:strCache>
            </c:strRef>
          </c:tx>
          <c:spPr>
            <a:solidFill>
              <a:srgbClr val="324434"/>
            </a:solidFill>
            <a:ln>
              <a:noFill/>
            </a:ln>
          </c:spPr>
          <c:dPt>
            <c:idx val="0"/>
            <c:bubble3D val="0"/>
            <c:spPr>
              <a:solidFill>
                <a:srgbClr val="324434"/>
              </a:solidFill>
              <a:ln w="19050">
                <a:noFill/>
              </a:ln>
              <a:effectLst/>
            </c:spPr>
            <c:extLst>
              <c:ext xmlns:c16="http://schemas.microsoft.com/office/drawing/2014/chart" uri="{C3380CC4-5D6E-409C-BE32-E72D297353CC}">
                <c16:uniqueId val="{00000001-9EB6-4F80-B73B-A54620091A05}"/>
              </c:ext>
            </c:extLst>
          </c:dPt>
          <c:dPt>
            <c:idx val="1"/>
            <c:bubble3D val="0"/>
            <c:spPr>
              <a:solidFill>
                <a:schemeClr val="bg1"/>
              </a:solidFill>
              <a:ln w="19050">
                <a:noFill/>
              </a:ln>
              <a:effectLst/>
            </c:spPr>
            <c:extLst>
              <c:ext xmlns:c16="http://schemas.microsoft.com/office/drawing/2014/chart" uri="{C3380CC4-5D6E-409C-BE32-E72D297353CC}">
                <c16:uniqueId val="{00000003-9EB6-4F80-B73B-A54620091A05}"/>
              </c:ext>
            </c:extLst>
          </c:dPt>
          <c:cat>
            <c:strRef>
              <c:f>'Tables&amp;Cal.'!$H$4:$H$5</c:f>
              <c:strCache>
                <c:ptCount val="2"/>
                <c:pt idx="0">
                  <c:v>Online</c:v>
                </c:pt>
                <c:pt idx="1">
                  <c:v>Cash</c:v>
                </c:pt>
              </c:strCache>
            </c:strRef>
          </c:cat>
          <c:val>
            <c:numRef>
              <c:f>'Tables&amp;Cal.'!$I$4:$I$5</c:f>
              <c:numCache>
                <c:formatCode>0%</c:formatCode>
                <c:ptCount val="2"/>
                <c:pt idx="0">
                  <c:v>0.94555115340467288</c:v>
                </c:pt>
                <c:pt idx="1">
                  <c:v>5.4448846595327137E-2</c:v>
                </c:pt>
              </c:numCache>
            </c:numRef>
          </c:val>
          <c:extLst>
            <c:ext xmlns:c16="http://schemas.microsoft.com/office/drawing/2014/chart" uri="{C3380CC4-5D6E-409C-BE32-E72D297353CC}">
              <c16:uniqueId val="{00000004-9EB6-4F80-B73B-A54620091A05}"/>
            </c:ext>
          </c:extLst>
        </c:ser>
        <c:dLbls>
          <c:showLegendKey val="0"/>
          <c:showVal val="0"/>
          <c:showCatName val="0"/>
          <c:showSerName val="0"/>
          <c:showPercent val="0"/>
          <c:showBubbleSize val="0"/>
          <c:showLeaderLines val="1"/>
        </c:dLbls>
        <c:firstSliceAng val="0"/>
        <c:holeSize val="75"/>
      </c:doughnutChart>
    </c:plotArea>
    <c:plotVisOnly val="1"/>
    <c:dispBlanksAs val="gap"/>
    <c:showDLblsOverMax val="0"/>
    <c:extLst/>
  </c:chart>
  <c:spPr>
    <a:solidFill>
      <a:srgbClr val="B0D9B1"/>
    </a:solid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[DailyExpenses_Report.xlsx]Tables&amp;Cal.!CashOrOnline</c:name>
    <c:fmtId val="3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Cash Expenses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rgbClr val="324434"/>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bg1"/>
          </a:solidFill>
          <a:ln w="19050">
            <a:noFill/>
          </a:ln>
          <a:effectLst/>
        </c:spPr>
      </c:pivotFmt>
      <c:pivotFmt>
        <c:idx val="6"/>
        <c:spPr>
          <a:solidFill>
            <a:srgbClr val="324434"/>
          </a:solidFill>
          <a:ln w="19050">
            <a:noFill/>
          </a:ln>
          <a:effectLst/>
        </c:spPr>
      </c:pivotFmt>
      <c:pivotFmt>
        <c:idx val="7"/>
        <c:spPr>
          <a:solidFill>
            <a:srgbClr val="324434"/>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solidFill>
          <a:ln w="19050">
            <a:noFill/>
          </a:ln>
          <a:effectLst/>
        </c:spPr>
      </c:pivotFmt>
      <c:pivotFmt>
        <c:idx val="9"/>
        <c:spPr>
          <a:solidFill>
            <a:srgbClr val="324434"/>
          </a:solidFill>
          <a:ln w="19050">
            <a:noFill/>
          </a:ln>
          <a:effectLst/>
        </c:spPr>
      </c:pivotFmt>
      <c:pivotFmt>
        <c:idx val="10"/>
        <c:spPr>
          <a:solidFill>
            <a:srgbClr val="324434"/>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bg1"/>
          </a:solidFill>
          <a:ln w="19050">
            <a:noFill/>
          </a:ln>
          <a:effectLst/>
        </c:spPr>
      </c:pivotFmt>
      <c:pivotFmt>
        <c:idx val="12"/>
        <c:spPr>
          <a:solidFill>
            <a:srgbClr val="324434"/>
          </a:solidFill>
          <a:ln w="19050">
            <a:noFill/>
          </a:ln>
          <a:effectLst/>
        </c:spPr>
      </c:pivotFmt>
    </c:pivotFmts>
    <c:plotArea>
      <c:layout/>
      <c:doughnutChart>
        <c:varyColors val="1"/>
        <c:ser>
          <c:idx val="0"/>
          <c:order val="0"/>
          <c:tx>
            <c:strRef>
              <c:f>'Tables&amp;Cal.'!$I$3</c:f>
              <c:strCache>
                <c:ptCount val="1"/>
                <c:pt idx="0">
                  <c:v>Total</c:v>
                </c:pt>
              </c:strCache>
            </c:strRef>
          </c:tx>
          <c:spPr>
            <a:solidFill>
              <a:srgbClr val="324434"/>
            </a:solidFill>
            <a:ln>
              <a:noFill/>
            </a:ln>
          </c:spPr>
          <c:dPt>
            <c:idx val="0"/>
            <c:bubble3D val="0"/>
            <c:spPr>
              <a:solidFill>
                <a:schemeClr val="bg1"/>
              </a:solidFill>
              <a:ln w="19050">
                <a:noFill/>
              </a:ln>
              <a:effectLst/>
            </c:spPr>
            <c:extLst>
              <c:ext xmlns:c16="http://schemas.microsoft.com/office/drawing/2014/chart" uri="{C3380CC4-5D6E-409C-BE32-E72D297353CC}">
                <c16:uniqueId val="{00000001-E638-4248-B51F-2C68D97C51BC}"/>
              </c:ext>
            </c:extLst>
          </c:dPt>
          <c:dPt>
            <c:idx val="1"/>
            <c:bubble3D val="0"/>
            <c:spPr>
              <a:solidFill>
                <a:srgbClr val="324434"/>
              </a:solidFill>
              <a:ln w="19050">
                <a:noFill/>
              </a:ln>
              <a:effectLst/>
            </c:spPr>
            <c:extLst>
              <c:ext xmlns:c16="http://schemas.microsoft.com/office/drawing/2014/chart" uri="{C3380CC4-5D6E-409C-BE32-E72D297353CC}">
                <c16:uniqueId val="{00000003-E638-4248-B51F-2C68D97C51BC}"/>
              </c:ext>
            </c:extLst>
          </c:dPt>
          <c:cat>
            <c:strRef>
              <c:f>'Tables&amp;Cal.'!$H$4:$H$5</c:f>
              <c:strCache>
                <c:ptCount val="2"/>
                <c:pt idx="0">
                  <c:v>Online</c:v>
                </c:pt>
                <c:pt idx="1">
                  <c:v>Cash</c:v>
                </c:pt>
              </c:strCache>
            </c:strRef>
          </c:cat>
          <c:val>
            <c:numRef>
              <c:f>'Tables&amp;Cal.'!$I$4:$I$5</c:f>
              <c:numCache>
                <c:formatCode>0%</c:formatCode>
                <c:ptCount val="2"/>
                <c:pt idx="0">
                  <c:v>0.94555115340467288</c:v>
                </c:pt>
                <c:pt idx="1">
                  <c:v>5.4448846595327137E-2</c:v>
                </c:pt>
              </c:numCache>
            </c:numRef>
          </c:val>
          <c:extLst>
            <c:ext xmlns:c16="http://schemas.microsoft.com/office/drawing/2014/chart" uri="{C3380CC4-5D6E-409C-BE32-E72D297353CC}">
              <c16:uniqueId val="{00000004-E638-4248-B51F-2C68D97C51B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0D9B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[DailyExpenses_Report.xlsx]Tables&amp;Cal.!CashOrOnline</c:name>
    <c:fmtId val="2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rgbClr val="618264"/>
                </a:solidFill>
              </a:rPr>
              <a:t>Online Expenses</a:t>
            </a:r>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marker>
          <c:symbol val="none"/>
        </c:marker>
        <c:dLbl>
          <c:idx val="0"/>
          <c:delete val="1"/>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2"/>
          </a:solidFill>
          <a:ln w="19050">
            <a:solidFill>
              <a:schemeClr val="lt1"/>
            </a:solidFill>
          </a:ln>
          <a:effectLst/>
        </c:spPr>
      </c:pivotFmt>
      <c:pivotFmt>
        <c:idx val="10"/>
        <c:marker>
          <c:symbol val="none"/>
        </c:marker>
        <c:dLbl>
          <c:idx val="0"/>
          <c:delete val="1"/>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2"/>
          </a:solidFill>
          <a:ln w="19050">
            <a:solidFill>
              <a:schemeClr val="lt1"/>
            </a:solidFill>
          </a:ln>
          <a:effectLst/>
        </c:spPr>
      </c:pivotFmt>
      <c:pivotFmt>
        <c:idx val="13"/>
        <c:spPr>
          <a:solidFill>
            <a:srgbClr val="324434"/>
          </a:solidFill>
          <a:ln>
            <a:noFill/>
          </a:ln>
        </c:spPr>
        <c:marker>
          <c:symbol val="none"/>
        </c:marker>
        <c:dLbl>
          <c:idx val="0"/>
          <c:delete val="1"/>
          <c:extLst>
            <c:ext xmlns:c15="http://schemas.microsoft.com/office/drawing/2012/chart" uri="{CE6537A1-D6FC-4f65-9D91-7224C49458BB}"/>
          </c:extLst>
        </c:dLbl>
      </c:pivotFmt>
      <c:pivotFmt>
        <c:idx val="14"/>
        <c:spPr>
          <a:gradFill flip="none" rotWithShape="1">
            <a:gsLst>
              <a:gs pos="0">
                <a:srgbClr val="618264">
                  <a:shade val="30000"/>
                  <a:satMod val="115000"/>
                </a:srgbClr>
              </a:gs>
              <a:gs pos="50000">
                <a:srgbClr val="618264">
                  <a:shade val="67500"/>
                  <a:satMod val="115000"/>
                </a:srgbClr>
              </a:gs>
              <a:gs pos="100000">
                <a:srgbClr val="618264">
                  <a:shade val="100000"/>
                  <a:satMod val="115000"/>
                </a:srgbClr>
              </a:gs>
            </a:gsLst>
            <a:path path="circle">
              <a:fillToRect l="100000" b="100000"/>
            </a:path>
            <a:tileRect t="-100000" r="-100000"/>
          </a:gradFill>
          <a:ln w="19050">
            <a:noFill/>
          </a:ln>
          <a:effectLst/>
        </c:spPr>
      </c:pivotFmt>
      <c:pivotFmt>
        <c:idx val="15"/>
        <c:spPr>
          <a:solidFill>
            <a:srgbClr val="ADC2A9"/>
          </a:solidFill>
          <a:ln w="19050">
            <a:noFill/>
          </a:ln>
          <a:effectLst/>
        </c:spPr>
      </c:pivotFmt>
    </c:pivotFmts>
    <c:plotArea>
      <c:layout/>
      <c:doughnutChart>
        <c:varyColors val="1"/>
        <c:ser>
          <c:idx val="0"/>
          <c:order val="0"/>
          <c:tx>
            <c:strRef>
              <c:f>'Tables&amp;Cal.'!$I$3</c:f>
              <c:strCache>
                <c:ptCount val="1"/>
                <c:pt idx="0">
                  <c:v>Total</c:v>
                </c:pt>
              </c:strCache>
            </c:strRef>
          </c:tx>
          <c:spPr>
            <a:solidFill>
              <a:srgbClr val="324434"/>
            </a:solidFill>
            <a:ln>
              <a:noFill/>
            </a:ln>
          </c:spPr>
          <c:dPt>
            <c:idx val="0"/>
            <c:bubble3D val="0"/>
            <c:spPr>
              <a:gradFill flip="none" rotWithShape="1">
                <a:gsLst>
                  <a:gs pos="0">
                    <a:srgbClr val="618264">
                      <a:shade val="30000"/>
                      <a:satMod val="115000"/>
                    </a:srgbClr>
                  </a:gs>
                  <a:gs pos="50000">
                    <a:srgbClr val="618264">
                      <a:shade val="67500"/>
                      <a:satMod val="115000"/>
                    </a:srgbClr>
                  </a:gs>
                  <a:gs pos="100000">
                    <a:srgbClr val="618264">
                      <a:shade val="100000"/>
                      <a:satMod val="115000"/>
                    </a:srgbClr>
                  </a:gs>
                </a:gsLst>
                <a:path path="circle">
                  <a:fillToRect l="100000" b="100000"/>
                </a:path>
                <a:tileRect t="-100000" r="-100000"/>
              </a:gradFill>
              <a:ln w="19050">
                <a:noFill/>
              </a:ln>
              <a:effectLst/>
            </c:spPr>
            <c:extLst>
              <c:ext xmlns:c16="http://schemas.microsoft.com/office/drawing/2014/chart" uri="{C3380CC4-5D6E-409C-BE32-E72D297353CC}">
                <c16:uniqueId val="{00000001-D92F-4FB0-98C0-AED59A08A361}"/>
              </c:ext>
            </c:extLst>
          </c:dPt>
          <c:dPt>
            <c:idx val="1"/>
            <c:bubble3D val="0"/>
            <c:spPr>
              <a:solidFill>
                <a:srgbClr val="ADC2A9"/>
              </a:solidFill>
              <a:ln w="19050">
                <a:noFill/>
              </a:ln>
              <a:effectLst/>
            </c:spPr>
            <c:extLst>
              <c:ext xmlns:c16="http://schemas.microsoft.com/office/drawing/2014/chart" uri="{C3380CC4-5D6E-409C-BE32-E72D297353CC}">
                <c16:uniqueId val="{00000003-D92F-4FB0-98C0-AED59A08A361}"/>
              </c:ext>
            </c:extLst>
          </c:dPt>
          <c:cat>
            <c:strRef>
              <c:f>'Tables&amp;Cal.'!$H$4:$H$5</c:f>
              <c:strCache>
                <c:ptCount val="2"/>
                <c:pt idx="0">
                  <c:v>Online</c:v>
                </c:pt>
                <c:pt idx="1">
                  <c:v>Cash</c:v>
                </c:pt>
              </c:strCache>
            </c:strRef>
          </c:cat>
          <c:val>
            <c:numRef>
              <c:f>'Tables&amp;Cal.'!$I$4:$I$5</c:f>
              <c:numCache>
                <c:formatCode>0%</c:formatCode>
                <c:ptCount val="2"/>
                <c:pt idx="0">
                  <c:v>0.94555115340467288</c:v>
                </c:pt>
                <c:pt idx="1">
                  <c:v>5.4448846595327137E-2</c:v>
                </c:pt>
              </c:numCache>
            </c:numRef>
          </c:val>
          <c:extLst>
            <c:ext xmlns:c16="http://schemas.microsoft.com/office/drawing/2014/chart" uri="{C3380CC4-5D6E-409C-BE32-E72D297353CC}">
              <c16:uniqueId val="{00000004-D92F-4FB0-98C0-AED59A08A361}"/>
            </c:ext>
          </c:extLst>
        </c:ser>
        <c:dLbls>
          <c:showLegendKey val="0"/>
          <c:showVal val="0"/>
          <c:showCatName val="0"/>
          <c:showSerName val="0"/>
          <c:showPercent val="0"/>
          <c:showBubbleSize val="0"/>
          <c:showLeaderLines val="1"/>
        </c:dLbls>
        <c:firstSliceAng val="0"/>
        <c:holeSize val="75"/>
      </c:doughnutChart>
    </c:plotArea>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[DailyExpenses_Report.xlsx]Tables&amp;Cal.!CashOrOnline</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rgbClr val="618264"/>
                </a:solidFill>
              </a:rPr>
              <a:t>Cash Expenses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rgbClr val="ADC2A9"/>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ADC2A9"/>
          </a:solidFill>
          <a:ln w="19050">
            <a:noFill/>
          </a:ln>
          <a:effectLst/>
        </c:spPr>
      </c:pivotFmt>
      <c:pivotFmt>
        <c:idx val="6"/>
        <c:spPr>
          <a:gradFill flip="none" rotWithShape="1">
            <a:gsLst>
              <a:gs pos="0">
                <a:srgbClr val="618264">
                  <a:shade val="30000"/>
                  <a:satMod val="115000"/>
                </a:srgbClr>
              </a:gs>
              <a:gs pos="50000">
                <a:srgbClr val="618264">
                  <a:shade val="67500"/>
                  <a:satMod val="115000"/>
                </a:srgbClr>
              </a:gs>
              <a:gs pos="100000">
                <a:srgbClr val="618264">
                  <a:shade val="100000"/>
                  <a:satMod val="115000"/>
                </a:srgbClr>
              </a:gs>
            </a:gsLst>
            <a:path path="circle">
              <a:fillToRect l="100000" b="100000"/>
            </a:path>
            <a:tileRect t="-100000" r="-100000"/>
          </a:gradFill>
          <a:ln w="19050">
            <a:noFill/>
          </a:ln>
          <a:effectLst/>
        </c:spPr>
      </c:pivotFmt>
    </c:pivotFmts>
    <c:plotArea>
      <c:layout/>
      <c:doughnutChart>
        <c:varyColors val="1"/>
        <c:ser>
          <c:idx val="0"/>
          <c:order val="0"/>
          <c:tx>
            <c:strRef>
              <c:f>'Tables&amp;Cal.'!$I$3</c:f>
              <c:strCache>
                <c:ptCount val="1"/>
                <c:pt idx="0">
                  <c:v>Total</c:v>
                </c:pt>
              </c:strCache>
            </c:strRef>
          </c:tx>
          <c:spPr>
            <a:solidFill>
              <a:srgbClr val="ADC2A9"/>
            </a:solidFill>
            <a:ln>
              <a:noFill/>
            </a:ln>
          </c:spPr>
          <c:dPt>
            <c:idx val="0"/>
            <c:bubble3D val="0"/>
            <c:spPr>
              <a:solidFill>
                <a:srgbClr val="ADC2A9"/>
              </a:solidFill>
              <a:ln w="19050">
                <a:noFill/>
              </a:ln>
              <a:effectLst/>
            </c:spPr>
            <c:extLst>
              <c:ext xmlns:c16="http://schemas.microsoft.com/office/drawing/2014/chart" uri="{C3380CC4-5D6E-409C-BE32-E72D297353CC}">
                <c16:uniqueId val="{00000001-BC09-4595-A6F7-57ECDE1DEB70}"/>
              </c:ext>
            </c:extLst>
          </c:dPt>
          <c:dPt>
            <c:idx val="1"/>
            <c:bubble3D val="0"/>
            <c:spPr>
              <a:gradFill flip="none" rotWithShape="1">
                <a:gsLst>
                  <a:gs pos="0">
                    <a:srgbClr val="618264">
                      <a:shade val="30000"/>
                      <a:satMod val="115000"/>
                    </a:srgbClr>
                  </a:gs>
                  <a:gs pos="50000">
                    <a:srgbClr val="618264">
                      <a:shade val="67500"/>
                      <a:satMod val="115000"/>
                    </a:srgbClr>
                  </a:gs>
                  <a:gs pos="100000">
                    <a:srgbClr val="618264">
                      <a:shade val="100000"/>
                      <a:satMod val="115000"/>
                    </a:srgbClr>
                  </a:gs>
                </a:gsLst>
                <a:path path="circle">
                  <a:fillToRect l="100000" b="100000"/>
                </a:path>
                <a:tileRect t="-100000" r="-100000"/>
              </a:gradFill>
              <a:ln w="19050">
                <a:noFill/>
              </a:ln>
              <a:effectLst/>
            </c:spPr>
            <c:extLst>
              <c:ext xmlns:c16="http://schemas.microsoft.com/office/drawing/2014/chart" uri="{C3380CC4-5D6E-409C-BE32-E72D297353CC}">
                <c16:uniqueId val="{00000003-BC09-4595-A6F7-57ECDE1DEB70}"/>
              </c:ext>
            </c:extLst>
          </c:dPt>
          <c:cat>
            <c:strRef>
              <c:f>'Tables&amp;Cal.'!$H$4:$H$5</c:f>
              <c:strCache>
                <c:ptCount val="2"/>
                <c:pt idx="0">
                  <c:v>Online</c:v>
                </c:pt>
                <c:pt idx="1">
                  <c:v>Cash</c:v>
                </c:pt>
              </c:strCache>
            </c:strRef>
          </c:cat>
          <c:val>
            <c:numRef>
              <c:f>'Tables&amp;Cal.'!$I$4:$I$5</c:f>
              <c:numCache>
                <c:formatCode>0%</c:formatCode>
                <c:ptCount val="2"/>
                <c:pt idx="0">
                  <c:v>0.94555115340467288</c:v>
                </c:pt>
                <c:pt idx="1">
                  <c:v>5.4448846595327137E-2</c:v>
                </c:pt>
              </c:numCache>
            </c:numRef>
          </c:val>
          <c:extLst>
            <c:ext xmlns:c16="http://schemas.microsoft.com/office/drawing/2014/chart" uri="{C3380CC4-5D6E-409C-BE32-E72D297353CC}">
              <c16:uniqueId val="{00000004-BC09-4595-A6F7-57ECDE1DEB7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[DailyExpenses_Report.xlsx]Tables&amp;Cal.!Exp.Months</c:name>
    <c:fmtId val="8"/>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US" sz="1400" b="1">
                <a:solidFill>
                  <a:srgbClr val="618264"/>
                </a:solidFill>
              </a:rPr>
              <a:t>Months Expenditure</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40564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40564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rgbClr val="618264">
                  <a:shade val="30000"/>
                  <a:satMod val="115000"/>
                </a:srgbClr>
              </a:gs>
              <a:gs pos="50000">
                <a:srgbClr val="618264">
                  <a:shade val="67500"/>
                  <a:satMod val="115000"/>
                </a:srgbClr>
              </a:gs>
              <a:gs pos="100000">
                <a:srgbClr val="618264">
                  <a:shade val="100000"/>
                  <a:satMod val="115000"/>
                </a:srgbClr>
              </a:gs>
            </a:gsLst>
            <a:path path="circle">
              <a:fillToRect l="100000" b="100000"/>
            </a:path>
            <a:tileRect t="-100000" r="-100000"/>
          </a:gra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flip="none" rotWithShape="1">
            <a:gsLst>
              <a:gs pos="0">
                <a:srgbClr val="618264">
                  <a:shade val="30000"/>
                  <a:satMod val="115000"/>
                </a:srgbClr>
              </a:gs>
              <a:gs pos="50000">
                <a:srgbClr val="618264">
                  <a:shade val="67500"/>
                  <a:satMod val="115000"/>
                </a:srgbClr>
              </a:gs>
              <a:gs pos="100000">
                <a:srgbClr val="618264">
                  <a:shade val="100000"/>
                  <a:satMod val="115000"/>
                </a:srgbClr>
              </a:gs>
            </a:gsLst>
            <a:path path="circle">
              <a:fillToRect l="100000" b="100000"/>
            </a:path>
            <a:tileRect t="-100000" r="-100000"/>
          </a:gra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flip="none" rotWithShape="1">
            <a:gsLst>
              <a:gs pos="0">
                <a:srgbClr val="618264">
                  <a:shade val="30000"/>
                  <a:satMod val="115000"/>
                </a:srgbClr>
              </a:gs>
              <a:gs pos="50000">
                <a:srgbClr val="618264">
                  <a:shade val="67500"/>
                  <a:satMod val="115000"/>
                </a:srgbClr>
              </a:gs>
              <a:gs pos="100000">
                <a:srgbClr val="618264">
                  <a:shade val="100000"/>
                  <a:satMod val="115000"/>
                </a:srgbClr>
              </a:gs>
            </a:gsLst>
            <a:path path="circle">
              <a:fillToRect l="100000" b="100000"/>
            </a:path>
            <a:tileRect t="-100000" r="-100000"/>
          </a:gra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rgbClr val="6182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'Tables&amp;Cal.'!$B$3</c:f>
              <c:strCache>
                <c:ptCount val="1"/>
                <c:pt idx="0">
                  <c:v>Total</c:v>
                </c:pt>
              </c:strCache>
            </c:strRef>
          </c:tx>
          <c:spPr>
            <a:gradFill flip="none" rotWithShape="1">
              <a:gsLst>
                <a:gs pos="0">
                  <a:srgbClr val="618264">
                    <a:shade val="30000"/>
                    <a:satMod val="115000"/>
                  </a:srgbClr>
                </a:gs>
                <a:gs pos="50000">
                  <a:srgbClr val="618264">
                    <a:shade val="67500"/>
                    <a:satMod val="115000"/>
                  </a:srgbClr>
                </a:gs>
                <a:gs pos="100000">
                  <a:srgbClr val="618264">
                    <a:shade val="100000"/>
                    <a:satMod val="115000"/>
                  </a:srgbClr>
                </a:gs>
              </a:gsLst>
              <a:path path="circle">
                <a:fillToRect l="100000" b="100000"/>
              </a:path>
              <a:tileRect t="-100000" r="-100000"/>
            </a:gradFill>
            <a:ln>
              <a:noFill/>
            </a:ln>
            <a:effectLst/>
          </c:spPr>
          <c:invertIfNegative val="0"/>
          <c:dLbls>
            <c:spPr>
              <a:noFill/>
              <a:ln>
                <a:noFill/>
              </a:ln>
              <a:effectLst/>
            </c:spPr>
            <c:txPr>
              <a:bodyPr rot="0" spcFirstLastPara="1" vertOverflow="ellipsis" vert="horz" wrap="square" anchor="ctr" anchorCtr="1"/>
              <a:lstStyle/>
              <a:p>
                <a:pPr>
                  <a:defRPr lang="en-US" sz="1000" b="0" i="0" u="none" strike="noStrike" kern="1200" baseline="0">
                    <a:solidFill>
                      <a:srgbClr val="6182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'Tables&amp;Cal.'!$A$4:$A$10</c:f>
              <c:strCache>
                <c:ptCount val="7"/>
                <c:pt idx="0">
                  <c:v>Jul</c:v>
                </c:pt>
                <c:pt idx="1">
                  <c:v>Mar</c:v>
                </c:pt>
                <c:pt idx="2">
                  <c:v>Jun</c:v>
                </c:pt>
                <c:pt idx="3">
                  <c:v>Sep</c:v>
                </c:pt>
                <c:pt idx="4">
                  <c:v>Apr</c:v>
                </c:pt>
                <c:pt idx="5">
                  <c:v>May</c:v>
                </c:pt>
                <c:pt idx="6">
                  <c:v>Aug</c:v>
                </c:pt>
              </c:strCache>
            </c:strRef>
          </c:cat>
          <c:val>
            <c:numRef>
              <c:f>'Tables&amp;Cal.'!$B$4:$B$10</c:f>
              <c:numCache>
                <c:formatCode>"₹"\ #,##0</c:formatCode>
                <c:ptCount val="7"/>
                <c:pt idx="0">
                  <c:v>3840</c:v>
                </c:pt>
                <c:pt idx="1">
                  <c:v>5233</c:v>
                </c:pt>
                <c:pt idx="2">
                  <c:v>6003</c:v>
                </c:pt>
                <c:pt idx="3">
                  <c:v>6874</c:v>
                </c:pt>
                <c:pt idx="4">
                  <c:v>7011</c:v>
                </c:pt>
                <c:pt idx="5">
                  <c:v>7154</c:v>
                </c:pt>
                <c:pt idx="6">
                  <c:v>72188</c:v>
                </c:pt>
              </c:numCache>
            </c:numRef>
          </c:val>
          <c:extLst>
            <c:ext xmlns:c16="http://schemas.microsoft.com/office/drawing/2014/chart" uri="{C3380CC4-5D6E-409C-BE32-E72D297353CC}">
              <c16:uniqueId val="{00000000-546D-4825-A965-DEA24762E530}"/>
            </c:ext>
          </c:extLst>
        </c:ser>
        <c:dLbls>
          <c:dLblPos val="outEnd"/>
          <c:showLegendKey val="0"/>
          <c:showVal val="1"/>
          <c:showCatName val="0"/>
          <c:showSerName val="0"/>
          <c:showPercent val="0"/>
          <c:showBubbleSize val="0"/>
        </c:dLbls>
        <c:gapWidth val="219"/>
        <c:overlap val="-27"/>
        <c:axId val="200937711"/>
        <c:axId val="233783887"/>
      </c:barChart>
      <c:catAx>
        <c:axId val="200937711"/>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lang="en-US" sz="1000" b="1" i="0" u="none" strike="noStrike" kern="1200" baseline="0">
                <a:solidFill>
                  <a:srgbClr val="618264"/>
                </a:solidFill>
                <a:latin typeface="+mn-lt"/>
                <a:ea typeface="+mn-ea"/>
                <a:cs typeface="+mn-cs"/>
              </a:defRPr>
            </a:pPr>
            <a:endParaRPr lang="en-US"/>
          </a:p>
        </c:txPr>
        <c:crossAx val="233783887"/>
        <c:crosses val="autoZero"/>
        <c:auto val="1"/>
        <c:lblAlgn val="ctr"/>
        <c:lblOffset val="100"/>
        <c:noMultiLvlLbl val="0"/>
      </c:catAx>
      <c:valAx>
        <c:axId val="233783887"/>
        <c:scaling>
          <c:orientation val="minMax"/>
        </c:scaling>
        <c:delete val="1"/>
        <c:axPos val="l"/>
        <c:numFmt formatCode="&quot;₹&quot;\ #,##0" sourceLinked="1"/>
        <c:majorTickMark val="none"/>
        <c:minorTickMark val="none"/>
        <c:tickLblPos val="nextTo"/>
        <c:crossAx val="2009377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rgbClr val="D0E7D2">
            <a:shade val="30000"/>
            <a:satMod val="115000"/>
          </a:srgbClr>
        </a:gs>
        <a:gs pos="50000">
          <a:srgbClr val="D0E7D2">
            <a:shade val="67500"/>
            <a:satMod val="115000"/>
          </a:srgbClr>
        </a:gs>
        <a:gs pos="100000">
          <a:srgbClr val="D0E7D2">
            <a:shade val="100000"/>
            <a:satMod val="115000"/>
          </a:srgbClr>
        </a:gs>
      </a:gsLst>
      <a:lin ang="18900000" scaled="1"/>
      <a:tileRect/>
    </a:grad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[DailyExpenses_Report.xlsx]Tables&amp;Cal.!Exp.Category</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Category</a:t>
            </a:r>
            <a:r>
              <a:rPr lang="en-US" baseline="0"/>
              <a:t> wise Expenditure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rgbClr val="618264">
                  <a:shade val="30000"/>
                  <a:satMod val="115000"/>
                </a:srgbClr>
              </a:gs>
              <a:gs pos="50000">
                <a:srgbClr val="618264">
                  <a:shade val="67500"/>
                  <a:satMod val="115000"/>
                </a:srgbClr>
              </a:gs>
              <a:gs pos="100000">
                <a:srgbClr val="618264">
                  <a:shade val="100000"/>
                  <a:satMod val="115000"/>
                </a:srgb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'Tables&amp;Cal.'!$E$3</c:f>
              <c:strCache>
                <c:ptCount val="1"/>
                <c:pt idx="0">
                  <c:v>Total</c:v>
                </c:pt>
              </c:strCache>
            </c:strRef>
          </c:tx>
          <c:spPr>
            <a:gradFill flip="none" rotWithShape="1">
              <a:gsLst>
                <a:gs pos="0">
                  <a:srgbClr val="618264">
                    <a:shade val="30000"/>
                    <a:satMod val="115000"/>
                  </a:srgbClr>
                </a:gs>
                <a:gs pos="50000">
                  <a:srgbClr val="618264">
                    <a:shade val="67500"/>
                    <a:satMod val="115000"/>
                  </a:srgbClr>
                </a:gs>
                <a:gs pos="100000">
                  <a:srgbClr val="618264">
                    <a:shade val="100000"/>
                    <a:satMod val="115000"/>
                  </a:srgbClr>
                </a:gs>
              </a:gsLst>
              <a:lin ang="162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'Tables&amp;Cal.'!$D$4:$D$15</c:f>
              <c:strCache>
                <c:ptCount val="12"/>
                <c:pt idx="0">
                  <c:v>Labour Charges</c:v>
                </c:pt>
                <c:pt idx="1">
                  <c:v>Bills</c:v>
                </c:pt>
                <c:pt idx="2">
                  <c:v>Entertainment</c:v>
                </c:pt>
                <c:pt idx="3">
                  <c:v>Health</c:v>
                </c:pt>
                <c:pt idx="4">
                  <c:v>Dessert</c:v>
                </c:pt>
                <c:pt idx="5">
                  <c:v>Personal</c:v>
                </c:pt>
                <c:pt idx="6">
                  <c:v>Drink</c:v>
                </c:pt>
                <c:pt idx="7">
                  <c:v>Maintenance</c:v>
                </c:pt>
                <c:pt idx="8">
                  <c:v>Travel</c:v>
                </c:pt>
                <c:pt idx="9">
                  <c:v>Food</c:v>
                </c:pt>
                <c:pt idx="10">
                  <c:v>Rent</c:v>
                </c:pt>
                <c:pt idx="11">
                  <c:v>College</c:v>
                </c:pt>
              </c:strCache>
            </c:strRef>
          </c:cat>
          <c:val>
            <c:numRef>
              <c:f>'Tables&amp;Cal.'!$E$4:$E$15</c:f>
              <c:numCache>
                <c:formatCode>"₹"\ #,##0</c:formatCode>
                <c:ptCount val="12"/>
                <c:pt idx="0">
                  <c:v>30</c:v>
                </c:pt>
                <c:pt idx="1">
                  <c:v>60</c:v>
                </c:pt>
                <c:pt idx="2">
                  <c:v>200</c:v>
                </c:pt>
                <c:pt idx="3">
                  <c:v>340</c:v>
                </c:pt>
                <c:pt idx="4">
                  <c:v>445</c:v>
                </c:pt>
                <c:pt idx="5">
                  <c:v>1112</c:v>
                </c:pt>
                <c:pt idx="6">
                  <c:v>1610</c:v>
                </c:pt>
                <c:pt idx="7">
                  <c:v>1648</c:v>
                </c:pt>
                <c:pt idx="8">
                  <c:v>2915</c:v>
                </c:pt>
                <c:pt idx="9">
                  <c:v>14264</c:v>
                </c:pt>
                <c:pt idx="10">
                  <c:v>19913</c:v>
                </c:pt>
                <c:pt idx="11">
                  <c:v>65491</c:v>
                </c:pt>
              </c:numCache>
            </c:numRef>
          </c:val>
          <c:extLst>
            <c:ext xmlns:c16="http://schemas.microsoft.com/office/drawing/2014/chart" uri="{C3380CC4-5D6E-409C-BE32-E72D297353CC}">
              <c16:uniqueId val="{00000000-A930-4AF8-A0FB-A969EBD8CABB}"/>
            </c:ext>
          </c:extLst>
        </c:ser>
        <c:dLbls>
          <c:dLblPos val="outEnd"/>
          <c:showLegendKey val="0"/>
          <c:showVal val="1"/>
          <c:showCatName val="0"/>
          <c:showSerName val="0"/>
          <c:showPercent val="0"/>
          <c:showBubbleSize val="0"/>
        </c:dLbls>
        <c:gapWidth val="182"/>
        <c:axId val="200919951"/>
        <c:axId val="201347983"/>
      </c:barChart>
      <c:catAx>
        <c:axId val="200919951"/>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347983"/>
        <c:crosses val="autoZero"/>
        <c:auto val="1"/>
        <c:lblAlgn val="ctr"/>
        <c:lblOffset val="100"/>
        <c:noMultiLvlLbl val="0"/>
      </c:catAx>
      <c:valAx>
        <c:axId val="201347983"/>
        <c:scaling>
          <c:orientation val="minMax"/>
        </c:scaling>
        <c:delete val="1"/>
        <c:axPos val="b"/>
        <c:numFmt formatCode="&quot;₹&quot;\ #,##0" sourceLinked="1"/>
        <c:majorTickMark val="none"/>
        <c:minorTickMark val="none"/>
        <c:tickLblPos val="nextTo"/>
        <c:crossAx val="2009199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rgbClr val="D0E7D2">
            <a:shade val="30000"/>
            <a:satMod val="115000"/>
          </a:srgbClr>
        </a:gs>
        <a:gs pos="50000">
          <a:srgbClr val="D0E7D2">
            <a:shade val="67500"/>
            <a:satMod val="115000"/>
          </a:srgbClr>
        </a:gs>
        <a:gs pos="100000">
          <a:srgbClr val="D0E7D2">
            <a:shade val="100000"/>
            <a:satMod val="115000"/>
          </a:srgbClr>
        </a:gs>
      </a:gsLst>
      <a:lin ang="8100000" scaled="1"/>
      <a:tileRect/>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[DailyExpenses_Report.xlsx]Tables&amp;Cal.!PivotTable8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Health</a:t>
            </a:r>
            <a:r>
              <a:rPr lang="en-US" baseline="0"/>
              <a:t>, Food &amp; Study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rgbClr val="618264">
                  <a:shade val="30000"/>
                  <a:satMod val="115000"/>
                </a:srgbClr>
              </a:gs>
              <a:gs pos="50000">
                <a:srgbClr val="618264">
                  <a:shade val="67500"/>
                  <a:satMod val="115000"/>
                </a:srgbClr>
              </a:gs>
              <a:gs pos="100000">
                <a:srgbClr val="618264">
                  <a:shade val="100000"/>
                  <a:satMod val="115000"/>
                </a:srgbClr>
              </a:gs>
            </a:gsLst>
            <a:lin ang="54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'Tables&amp;Cal.'!$B$22</c:f>
              <c:strCache>
                <c:ptCount val="1"/>
                <c:pt idx="0">
                  <c:v>Total</c:v>
                </c:pt>
              </c:strCache>
            </c:strRef>
          </c:tx>
          <c:spPr>
            <a:gradFill flip="none" rotWithShape="1">
              <a:gsLst>
                <a:gs pos="0">
                  <a:srgbClr val="618264">
                    <a:shade val="30000"/>
                    <a:satMod val="115000"/>
                  </a:srgbClr>
                </a:gs>
                <a:gs pos="50000">
                  <a:srgbClr val="618264">
                    <a:shade val="67500"/>
                    <a:satMod val="115000"/>
                  </a:srgbClr>
                </a:gs>
                <a:gs pos="100000">
                  <a:srgbClr val="618264">
                    <a:shade val="100000"/>
                    <a:satMod val="115000"/>
                  </a:srgbClr>
                </a:gs>
              </a:gsLst>
              <a:lin ang="54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'Tables&amp;Cal.'!$A$23:$A$25</c:f>
              <c:strCache>
                <c:ptCount val="3"/>
                <c:pt idx="0">
                  <c:v>Health</c:v>
                </c:pt>
                <c:pt idx="1">
                  <c:v>Food</c:v>
                </c:pt>
                <c:pt idx="2">
                  <c:v>Study</c:v>
                </c:pt>
              </c:strCache>
            </c:strRef>
          </c:cat>
          <c:val>
            <c:numRef>
              <c:f>'Tables&amp;Cal.'!$B$23:$B$25</c:f>
              <c:numCache>
                <c:formatCode>"₹"\ #,##0</c:formatCode>
                <c:ptCount val="3"/>
                <c:pt idx="0">
                  <c:v>340</c:v>
                </c:pt>
                <c:pt idx="1">
                  <c:v>14264</c:v>
                </c:pt>
                <c:pt idx="2">
                  <c:v>65491</c:v>
                </c:pt>
              </c:numCache>
            </c:numRef>
          </c:val>
          <c:extLst>
            <c:ext xmlns:c16="http://schemas.microsoft.com/office/drawing/2014/chart" uri="{C3380CC4-5D6E-409C-BE32-E72D297353CC}">
              <c16:uniqueId val="{00000000-399A-4EDA-9F4C-AD170C00F676}"/>
            </c:ext>
          </c:extLst>
        </c:ser>
        <c:dLbls>
          <c:dLblPos val="outEnd"/>
          <c:showLegendKey val="0"/>
          <c:showVal val="1"/>
          <c:showCatName val="0"/>
          <c:showSerName val="0"/>
          <c:showPercent val="0"/>
          <c:showBubbleSize val="0"/>
        </c:dLbls>
        <c:gapWidth val="219"/>
        <c:overlap val="-27"/>
        <c:axId val="416124303"/>
        <c:axId val="542555487"/>
      </c:barChart>
      <c:catAx>
        <c:axId val="416124303"/>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555487"/>
        <c:crosses val="autoZero"/>
        <c:auto val="1"/>
        <c:lblAlgn val="ctr"/>
        <c:lblOffset val="100"/>
        <c:noMultiLvlLbl val="0"/>
      </c:catAx>
      <c:valAx>
        <c:axId val="542555487"/>
        <c:scaling>
          <c:orientation val="minMax"/>
        </c:scaling>
        <c:delete val="1"/>
        <c:axPos val="l"/>
        <c:numFmt formatCode="&quot;₹&quot;\ #,##0" sourceLinked="1"/>
        <c:majorTickMark val="none"/>
        <c:minorTickMark val="none"/>
        <c:tickLblPos val="nextTo"/>
        <c:crossAx val="416124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rgbClr val="D0E7D2">
            <a:shade val="30000"/>
            <a:satMod val="115000"/>
          </a:srgbClr>
        </a:gs>
        <a:gs pos="50000">
          <a:srgbClr val="D0E7D2">
            <a:shade val="67500"/>
            <a:satMod val="115000"/>
          </a:srgbClr>
        </a:gs>
        <a:gs pos="100000">
          <a:srgbClr val="D0E7D2">
            <a:shade val="100000"/>
            <a:satMod val="115000"/>
          </a:srgbClr>
        </a:gs>
      </a:gsLst>
      <a:lin ang="18900000" scaled="1"/>
      <a:tileRect/>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[DailyExpenses_Report.xlsx]Tables&amp;Cal.!Cashback</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Cashback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rgbClr val="618264">
                  <a:shade val="30000"/>
                  <a:satMod val="115000"/>
                </a:srgbClr>
              </a:gs>
              <a:gs pos="50000">
                <a:srgbClr val="618264">
                  <a:shade val="67500"/>
                  <a:satMod val="115000"/>
                </a:srgbClr>
              </a:gs>
              <a:gs pos="100000">
                <a:srgbClr val="618264">
                  <a:shade val="100000"/>
                  <a:satMod val="115000"/>
                </a:srgbClr>
              </a:gs>
            </a:gsLst>
            <a:lin ang="27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'Tables&amp;Cal.'!$F$22</c:f>
              <c:strCache>
                <c:ptCount val="1"/>
                <c:pt idx="0">
                  <c:v>Total</c:v>
                </c:pt>
              </c:strCache>
            </c:strRef>
          </c:tx>
          <c:spPr>
            <a:gradFill flip="none" rotWithShape="1">
              <a:gsLst>
                <a:gs pos="0">
                  <a:srgbClr val="618264">
                    <a:shade val="30000"/>
                    <a:satMod val="115000"/>
                  </a:srgbClr>
                </a:gs>
                <a:gs pos="50000">
                  <a:srgbClr val="618264">
                    <a:shade val="67500"/>
                    <a:satMod val="115000"/>
                  </a:srgbClr>
                </a:gs>
                <a:gs pos="100000">
                  <a:srgbClr val="618264">
                    <a:shade val="100000"/>
                    <a:satMod val="115000"/>
                  </a:srgbClr>
                </a:gs>
              </a:gsLst>
              <a:lin ang="27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'Tables&amp;Cal.'!$D$23:$E$25</c:f>
              <c:multiLvlStrCache>
                <c:ptCount val="3"/>
                <c:lvl>
                  <c:pt idx="0">
                    <c:v>Amazon Pay</c:v>
                  </c:pt>
                  <c:pt idx="1">
                    <c:v>Google Pay</c:v>
                  </c:pt>
                  <c:pt idx="2">
                    <c:v>Paytm</c:v>
                  </c:pt>
                </c:lvl>
                <c:lvl>
                  <c:pt idx="0">
                    <c:v>Cashback</c:v>
                  </c:pt>
                </c:lvl>
              </c:multiLvlStrCache>
            </c:multiLvlStrRef>
          </c:cat>
          <c:val>
            <c:numRef>
              <c:f>'Tables&amp;Cal.'!$F$23:$F$25</c:f>
              <c:numCache>
                <c:formatCode>"₹"\ #,##0</c:formatCode>
                <c:ptCount val="3"/>
                <c:pt idx="0">
                  <c:v>43</c:v>
                </c:pt>
                <c:pt idx="1">
                  <c:v>170</c:v>
                </c:pt>
                <c:pt idx="2">
                  <c:v>220</c:v>
                </c:pt>
              </c:numCache>
            </c:numRef>
          </c:val>
          <c:extLst>
            <c:ext xmlns:c16="http://schemas.microsoft.com/office/drawing/2014/chart" uri="{C3380CC4-5D6E-409C-BE32-E72D297353CC}">
              <c16:uniqueId val="{00000001-8672-48DC-A0D0-0DB0068C8552}"/>
            </c:ext>
          </c:extLst>
        </c:ser>
        <c:dLbls>
          <c:dLblPos val="outEnd"/>
          <c:showLegendKey val="0"/>
          <c:showVal val="1"/>
          <c:showCatName val="0"/>
          <c:showSerName val="0"/>
          <c:showPercent val="0"/>
          <c:showBubbleSize val="0"/>
        </c:dLbls>
        <c:gapWidth val="219"/>
        <c:overlap val="-27"/>
        <c:axId val="416131503"/>
        <c:axId val="542559951"/>
      </c:barChart>
      <c:catAx>
        <c:axId val="416131503"/>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559951"/>
        <c:crosses val="autoZero"/>
        <c:auto val="1"/>
        <c:lblAlgn val="ctr"/>
        <c:lblOffset val="100"/>
        <c:noMultiLvlLbl val="0"/>
      </c:catAx>
      <c:valAx>
        <c:axId val="542559951"/>
        <c:scaling>
          <c:orientation val="minMax"/>
        </c:scaling>
        <c:delete val="1"/>
        <c:axPos val="l"/>
        <c:numFmt formatCode="&quot;₹&quot;\ #,##0" sourceLinked="1"/>
        <c:majorTickMark val="none"/>
        <c:minorTickMark val="none"/>
        <c:tickLblPos val="nextTo"/>
        <c:crossAx val="4161315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rgbClr val="D0E7D2">
            <a:shade val="30000"/>
            <a:satMod val="115000"/>
          </a:srgbClr>
        </a:gs>
        <a:gs pos="50000">
          <a:srgbClr val="D0E7D2">
            <a:shade val="67500"/>
            <a:satMod val="115000"/>
          </a:srgbClr>
        </a:gs>
        <a:gs pos="100000">
          <a:srgbClr val="D0E7D2">
            <a:shade val="100000"/>
            <a:satMod val="115000"/>
          </a:srgbClr>
        </a:gs>
      </a:gsLst>
      <a:path path="circle">
        <a:fillToRect r="100000" b="100000"/>
      </a:path>
      <a:tileRect l="-100000" t="-100000"/>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4.xml"/><Relationship Id="rId3" Type="http://schemas.openxmlformats.org/officeDocument/2006/relationships/image" Target="../media/image3.png"/><Relationship Id="rId7" Type="http://schemas.openxmlformats.org/officeDocument/2006/relationships/chart" Target="../charts/chart3.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2.xml"/><Relationship Id="rId5" Type="http://schemas.openxmlformats.org/officeDocument/2006/relationships/chart" Target="../charts/chart1.xml"/><Relationship Id="rId4" Type="http://schemas.openxmlformats.org/officeDocument/2006/relationships/image" Target="../media/image4.svg"/><Relationship Id="rId9" Type="http://schemas.openxmlformats.org/officeDocument/2006/relationships/chart" Target="../charts/chart5.xml"/></Relationships>
</file>

<file path=xl/drawings/_rels/drawing5.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8" Type="http://schemas.openxmlformats.org/officeDocument/2006/relationships/chart" Target="../charts/chart11.xml"/><Relationship Id="rId3" Type="http://schemas.openxmlformats.org/officeDocument/2006/relationships/image" Target="../media/image3.png"/><Relationship Id="rId7" Type="http://schemas.openxmlformats.org/officeDocument/2006/relationships/chart" Target="../charts/chart10.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9.xml"/><Relationship Id="rId5" Type="http://schemas.openxmlformats.org/officeDocument/2006/relationships/chart" Target="../charts/chart8.xml"/><Relationship Id="rId10" Type="http://schemas.openxmlformats.org/officeDocument/2006/relationships/chart" Target="../charts/chart13.xml"/><Relationship Id="rId4" Type="http://schemas.openxmlformats.org/officeDocument/2006/relationships/image" Target="../media/image4.svg"/><Relationship Id="rId9"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8</xdr:col>
      <xdr:colOff>190500</xdr:colOff>
      <xdr:row>2</xdr:row>
      <xdr:rowOff>38100</xdr:rowOff>
    </xdr:from>
    <xdr:to>
      <xdr:col>10</xdr:col>
      <xdr:colOff>403860</xdr:colOff>
      <xdr:row>7</xdr:row>
      <xdr:rowOff>167640</xdr:rowOff>
    </xdr:to>
    <xdr:sp macro="" textlink="">
      <xdr:nvSpPr>
        <xdr:cNvPr id="2" name="Rectangle: Rounded Corners 1">
          <a:extLst>
            <a:ext uri="{FF2B5EF4-FFF2-40B4-BE49-F238E27FC236}">
              <a16:creationId xmlns:a16="http://schemas.microsoft.com/office/drawing/2014/main" id="{FBC289F6-3195-9F40-7649-96FAE9FDC044}"/>
            </a:ext>
          </a:extLst>
        </xdr:cNvPr>
        <xdr:cNvSpPr/>
      </xdr:nvSpPr>
      <xdr:spPr>
        <a:xfrm>
          <a:off x="5554980" y="434340"/>
          <a:ext cx="1554480" cy="1120140"/>
        </a:xfrm>
        <a:prstGeom prst="roundRect">
          <a:avLst/>
        </a:prstGeom>
        <a:solidFill>
          <a:srgbClr val="ADC2A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91440</xdr:colOff>
      <xdr:row>2</xdr:row>
      <xdr:rowOff>38100</xdr:rowOff>
    </xdr:from>
    <xdr:to>
      <xdr:col>7</xdr:col>
      <xdr:colOff>304800</xdr:colOff>
      <xdr:row>7</xdr:row>
      <xdr:rowOff>167640</xdr:rowOff>
    </xdr:to>
    <xdr:sp macro="" textlink="">
      <xdr:nvSpPr>
        <xdr:cNvPr id="3" name="Rectangle: Rounded Corners 2">
          <a:extLst>
            <a:ext uri="{FF2B5EF4-FFF2-40B4-BE49-F238E27FC236}">
              <a16:creationId xmlns:a16="http://schemas.microsoft.com/office/drawing/2014/main" id="{D092C2F5-19C5-4679-A51A-A18A5BBC9DFD}"/>
            </a:ext>
          </a:extLst>
        </xdr:cNvPr>
        <xdr:cNvSpPr/>
      </xdr:nvSpPr>
      <xdr:spPr>
        <a:xfrm>
          <a:off x="3444240" y="434340"/>
          <a:ext cx="1554480" cy="1120140"/>
        </a:xfrm>
        <a:prstGeom prst="roundRect">
          <a:avLst/>
        </a:prstGeom>
        <a:solidFill>
          <a:srgbClr val="D0E7D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541020</xdr:colOff>
      <xdr:row>11</xdr:row>
      <xdr:rowOff>38100</xdr:rowOff>
    </xdr:from>
    <xdr:to>
      <xdr:col>9</xdr:col>
      <xdr:colOff>83820</xdr:colOff>
      <xdr:row>16</xdr:row>
      <xdr:rowOff>167640</xdr:rowOff>
    </xdr:to>
    <xdr:sp macro="" textlink="">
      <xdr:nvSpPr>
        <xdr:cNvPr id="4" name="Rectangle: Rounded Corners 3">
          <a:extLst>
            <a:ext uri="{FF2B5EF4-FFF2-40B4-BE49-F238E27FC236}">
              <a16:creationId xmlns:a16="http://schemas.microsoft.com/office/drawing/2014/main" id="{C50B42F5-4DCD-4317-AE75-E9D7FFAE4DF1}"/>
            </a:ext>
          </a:extLst>
        </xdr:cNvPr>
        <xdr:cNvSpPr/>
      </xdr:nvSpPr>
      <xdr:spPr>
        <a:xfrm>
          <a:off x="4564380" y="2217420"/>
          <a:ext cx="1554480" cy="1120140"/>
        </a:xfrm>
        <a:prstGeom prst="roundRect">
          <a:avLst/>
        </a:prstGeom>
        <a:solidFill>
          <a:srgbClr val="618264"/>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601980</xdr:colOff>
      <xdr:row>1</xdr:row>
      <xdr:rowOff>121920</xdr:rowOff>
    </xdr:from>
    <xdr:to>
      <xdr:col>20</xdr:col>
      <xdr:colOff>144780</xdr:colOff>
      <xdr:row>7</xdr:row>
      <xdr:rowOff>53340</xdr:rowOff>
    </xdr:to>
    <xdr:sp macro="" textlink="">
      <xdr:nvSpPr>
        <xdr:cNvPr id="6" name="Rectangle: Rounded Corners 5">
          <a:extLst>
            <a:ext uri="{FF2B5EF4-FFF2-40B4-BE49-F238E27FC236}">
              <a16:creationId xmlns:a16="http://schemas.microsoft.com/office/drawing/2014/main" id="{389EB7FB-D625-4DE0-8EDE-0E954299E2A2}"/>
            </a:ext>
          </a:extLst>
        </xdr:cNvPr>
        <xdr:cNvSpPr/>
      </xdr:nvSpPr>
      <xdr:spPr>
        <a:xfrm>
          <a:off x="12001500" y="320040"/>
          <a:ext cx="1554480" cy="1120140"/>
        </a:xfrm>
        <a:prstGeom prst="roundRect">
          <a:avLst/>
        </a:prstGeom>
        <a:solidFill>
          <a:srgbClr val="79AC78"/>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533400</xdr:colOff>
      <xdr:row>1</xdr:row>
      <xdr:rowOff>114300</xdr:rowOff>
    </xdr:from>
    <xdr:to>
      <xdr:col>17</xdr:col>
      <xdr:colOff>76200</xdr:colOff>
      <xdr:row>7</xdr:row>
      <xdr:rowOff>45720</xdr:rowOff>
    </xdr:to>
    <xdr:sp macro="" textlink="">
      <xdr:nvSpPr>
        <xdr:cNvPr id="7" name="Rectangle: Rounded Corners 6">
          <a:extLst>
            <a:ext uri="{FF2B5EF4-FFF2-40B4-BE49-F238E27FC236}">
              <a16:creationId xmlns:a16="http://schemas.microsoft.com/office/drawing/2014/main" id="{DE3D4803-2DBD-4336-AC43-967CFB7525E0}"/>
            </a:ext>
          </a:extLst>
        </xdr:cNvPr>
        <xdr:cNvSpPr/>
      </xdr:nvSpPr>
      <xdr:spPr>
        <a:xfrm>
          <a:off x="9921240" y="312420"/>
          <a:ext cx="1554480" cy="1120140"/>
        </a:xfrm>
        <a:prstGeom prst="roundRect">
          <a:avLst/>
        </a:prstGeom>
        <a:solidFill>
          <a:srgbClr val="B0D9B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350520</xdr:colOff>
      <xdr:row>4</xdr:row>
      <xdr:rowOff>129540</xdr:rowOff>
    </xdr:from>
    <xdr:to>
      <xdr:col>7</xdr:col>
      <xdr:colOff>38100</xdr:colOff>
      <xdr:row>5</xdr:row>
      <xdr:rowOff>190500</xdr:rowOff>
    </xdr:to>
    <xdr:sp macro="" textlink="">
      <xdr:nvSpPr>
        <xdr:cNvPr id="8" name="TextBox 7">
          <a:extLst>
            <a:ext uri="{FF2B5EF4-FFF2-40B4-BE49-F238E27FC236}">
              <a16:creationId xmlns:a16="http://schemas.microsoft.com/office/drawing/2014/main" id="{A1FC8AD6-159A-ADB7-FF06-DEE6BE14AD1C}"/>
            </a:ext>
          </a:extLst>
        </xdr:cNvPr>
        <xdr:cNvSpPr txBox="1"/>
      </xdr:nvSpPr>
      <xdr:spPr>
        <a:xfrm>
          <a:off x="3703320" y="922020"/>
          <a:ext cx="1028700" cy="259080"/>
        </a:xfrm>
        <a:prstGeom prst="rect">
          <a:avLst/>
        </a:prstGeom>
        <a:solidFill>
          <a:srgbClr val="D0E7D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t>D0E7D2</a:t>
          </a:r>
        </a:p>
      </xdr:txBody>
    </xdr:sp>
    <xdr:clientData/>
  </xdr:twoCellAnchor>
  <xdr:twoCellAnchor>
    <xdr:from>
      <xdr:col>5</xdr:col>
      <xdr:colOff>114300</xdr:colOff>
      <xdr:row>8</xdr:row>
      <xdr:rowOff>76200</xdr:rowOff>
    </xdr:from>
    <xdr:to>
      <xdr:col>7</xdr:col>
      <xdr:colOff>297180</xdr:colOff>
      <xdr:row>9</xdr:row>
      <xdr:rowOff>175260</xdr:rowOff>
    </xdr:to>
    <xdr:sp macro="" textlink="">
      <xdr:nvSpPr>
        <xdr:cNvPr id="9" name="TextBox 8">
          <a:extLst>
            <a:ext uri="{FF2B5EF4-FFF2-40B4-BE49-F238E27FC236}">
              <a16:creationId xmlns:a16="http://schemas.microsoft.com/office/drawing/2014/main" id="{A4428AD6-6DCC-B359-BCE3-033FD3A426E7}"/>
            </a:ext>
          </a:extLst>
        </xdr:cNvPr>
        <xdr:cNvSpPr txBox="1"/>
      </xdr:nvSpPr>
      <xdr:spPr>
        <a:xfrm>
          <a:off x="3467100" y="1661160"/>
          <a:ext cx="1524000" cy="297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Shape Background</a:t>
          </a:r>
        </a:p>
      </xdr:txBody>
    </xdr:sp>
    <xdr:clientData/>
  </xdr:twoCellAnchor>
  <xdr:twoCellAnchor>
    <xdr:from>
      <xdr:col>8</xdr:col>
      <xdr:colOff>281940</xdr:colOff>
      <xdr:row>8</xdr:row>
      <xdr:rowOff>91440</xdr:rowOff>
    </xdr:from>
    <xdr:to>
      <xdr:col>10</xdr:col>
      <xdr:colOff>381000</xdr:colOff>
      <xdr:row>9</xdr:row>
      <xdr:rowOff>144780</xdr:rowOff>
    </xdr:to>
    <xdr:sp macro="" textlink="">
      <xdr:nvSpPr>
        <xdr:cNvPr id="10" name="TextBox 9">
          <a:extLst>
            <a:ext uri="{FF2B5EF4-FFF2-40B4-BE49-F238E27FC236}">
              <a16:creationId xmlns:a16="http://schemas.microsoft.com/office/drawing/2014/main" id="{8809B01C-5EC2-FE40-B732-2BD78DD9D8D9}"/>
            </a:ext>
          </a:extLst>
        </xdr:cNvPr>
        <xdr:cNvSpPr txBox="1"/>
      </xdr:nvSpPr>
      <xdr:spPr>
        <a:xfrm>
          <a:off x="5646420" y="1676400"/>
          <a:ext cx="1440180" cy="251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Main</a:t>
          </a:r>
          <a:r>
            <a:rPr lang="en-IN" sz="1100" b="1" baseline="0"/>
            <a:t> </a:t>
          </a:r>
          <a:r>
            <a:rPr lang="en-IN" sz="1100" b="1"/>
            <a:t>Background</a:t>
          </a:r>
        </a:p>
      </xdr:txBody>
    </xdr:sp>
    <xdr:clientData/>
  </xdr:twoCellAnchor>
  <xdr:twoCellAnchor>
    <xdr:from>
      <xdr:col>8</xdr:col>
      <xdr:colOff>426720</xdr:colOff>
      <xdr:row>4</xdr:row>
      <xdr:rowOff>99060</xdr:rowOff>
    </xdr:from>
    <xdr:to>
      <xdr:col>10</xdr:col>
      <xdr:colOff>220980</xdr:colOff>
      <xdr:row>5</xdr:row>
      <xdr:rowOff>190500</xdr:rowOff>
    </xdr:to>
    <xdr:sp macro="" textlink="">
      <xdr:nvSpPr>
        <xdr:cNvPr id="11" name="TextBox 10">
          <a:extLst>
            <a:ext uri="{FF2B5EF4-FFF2-40B4-BE49-F238E27FC236}">
              <a16:creationId xmlns:a16="http://schemas.microsoft.com/office/drawing/2014/main" id="{59B3CD82-DA20-4167-9FE7-5D0F62A5B429}"/>
            </a:ext>
          </a:extLst>
        </xdr:cNvPr>
        <xdr:cNvSpPr txBox="1"/>
      </xdr:nvSpPr>
      <xdr:spPr>
        <a:xfrm>
          <a:off x="5791200" y="891540"/>
          <a:ext cx="1135380" cy="289560"/>
        </a:xfrm>
        <a:prstGeom prst="rect">
          <a:avLst/>
        </a:prstGeom>
        <a:solidFill>
          <a:srgbClr val="ADC2A9"/>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t>ADC2A9</a:t>
          </a:r>
        </a:p>
      </xdr:txBody>
    </xdr:sp>
    <xdr:clientData/>
  </xdr:twoCellAnchor>
  <xdr:twoCellAnchor>
    <xdr:from>
      <xdr:col>7</xdr:col>
      <xdr:colOff>167640</xdr:colOff>
      <xdr:row>13</xdr:row>
      <xdr:rowOff>99060</xdr:rowOff>
    </xdr:from>
    <xdr:to>
      <xdr:col>8</xdr:col>
      <xdr:colOff>533400</xdr:colOff>
      <xdr:row>14</xdr:row>
      <xdr:rowOff>137160</xdr:rowOff>
    </xdr:to>
    <xdr:sp macro="" textlink="">
      <xdr:nvSpPr>
        <xdr:cNvPr id="13" name="TextBox 12">
          <a:extLst>
            <a:ext uri="{FF2B5EF4-FFF2-40B4-BE49-F238E27FC236}">
              <a16:creationId xmlns:a16="http://schemas.microsoft.com/office/drawing/2014/main" id="{D4C8453D-5A6C-A49A-DA36-8D20CAF8971F}"/>
            </a:ext>
          </a:extLst>
        </xdr:cNvPr>
        <xdr:cNvSpPr txBox="1"/>
      </xdr:nvSpPr>
      <xdr:spPr>
        <a:xfrm>
          <a:off x="4861560" y="2674620"/>
          <a:ext cx="1036320" cy="236220"/>
        </a:xfrm>
        <a:prstGeom prst="rect">
          <a:avLst/>
        </a:prstGeom>
        <a:solidFill>
          <a:srgbClr val="61826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t>618264</a:t>
          </a:r>
        </a:p>
      </xdr:txBody>
    </xdr:sp>
    <xdr:clientData/>
  </xdr:twoCellAnchor>
  <xdr:twoCellAnchor>
    <xdr:from>
      <xdr:col>6</xdr:col>
      <xdr:colOff>662940</xdr:colOff>
      <xdr:row>17</xdr:row>
      <xdr:rowOff>45720</xdr:rowOff>
    </xdr:from>
    <xdr:to>
      <xdr:col>8</xdr:col>
      <xdr:colOff>647700</xdr:colOff>
      <xdr:row>19</xdr:row>
      <xdr:rowOff>106680</xdr:rowOff>
    </xdr:to>
    <xdr:sp macro="" textlink="">
      <xdr:nvSpPr>
        <xdr:cNvPr id="14" name="TextBox 13">
          <a:extLst>
            <a:ext uri="{FF2B5EF4-FFF2-40B4-BE49-F238E27FC236}">
              <a16:creationId xmlns:a16="http://schemas.microsoft.com/office/drawing/2014/main" id="{B0C4C1B9-922F-96D1-972E-0531642879AF}"/>
            </a:ext>
          </a:extLst>
        </xdr:cNvPr>
        <xdr:cNvSpPr txBox="1"/>
      </xdr:nvSpPr>
      <xdr:spPr>
        <a:xfrm>
          <a:off x="4686300" y="3413760"/>
          <a:ext cx="1325880"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Bars</a:t>
          </a:r>
          <a:r>
            <a:rPr lang="en-IN" sz="1100" b="1" baseline="0"/>
            <a:t> / Headings / Icons</a:t>
          </a:r>
          <a:endParaRPr lang="en-IN" sz="1100" b="1"/>
        </a:p>
      </xdr:txBody>
    </xdr:sp>
    <xdr:clientData/>
  </xdr:twoCellAnchor>
  <xdr:twoCellAnchor>
    <xdr:from>
      <xdr:col>15</xdr:col>
      <xdr:colOff>213360</xdr:colOff>
      <xdr:row>4</xdr:row>
      <xdr:rowOff>7620</xdr:rowOff>
    </xdr:from>
    <xdr:to>
      <xdr:col>16</xdr:col>
      <xdr:colOff>426720</xdr:colOff>
      <xdr:row>5</xdr:row>
      <xdr:rowOff>68580</xdr:rowOff>
    </xdr:to>
    <xdr:sp macro="" textlink="">
      <xdr:nvSpPr>
        <xdr:cNvPr id="15" name="TextBox 14">
          <a:extLst>
            <a:ext uri="{FF2B5EF4-FFF2-40B4-BE49-F238E27FC236}">
              <a16:creationId xmlns:a16="http://schemas.microsoft.com/office/drawing/2014/main" id="{FC910F47-CC59-EFD0-458C-901F7EEC1FE9}"/>
            </a:ext>
          </a:extLst>
        </xdr:cNvPr>
        <xdr:cNvSpPr txBox="1"/>
      </xdr:nvSpPr>
      <xdr:spPr>
        <a:xfrm>
          <a:off x="10271760" y="800100"/>
          <a:ext cx="883920" cy="259080"/>
        </a:xfrm>
        <a:prstGeom prst="rect">
          <a:avLst/>
        </a:prstGeom>
        <a:solidFill>
          <a:srgbClr val="B0D9B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t>B0D9B1</a:t>
          </a:r>
        </a:p>
      </xdr:txBody>
    </xdr:sp>
    <xdr:clientData/>
  </xdr:twoCellAnchor>
  <xdr:twoCellAnchor>
    <xdr:from>
      <xdr:col>18</xdr:col>
      <xdr:colOff>396240</xdr:colOff>
      <xdr:row>3</xdr:row>
      <xdr:rowOff>182880</xdr:rowOff>
    </xdr:from>
    <xdr:to>
      <xdr:col>19</xdr:col>
      <xdr:colOff>457200</xdr:colOff>
      <xdr:row>5</xdr:row>
      <xdr:rowOff>60960</xdr:rowOff>
    </xdr:to>
    <xdr:sp macro="" textlink="">
      <xdr:nvSpPr>
        <xdr:cNvPr id="16" name="TextBox 15">
          <a:extLst>
            <a:ext uri="{FF2B5EF4-FFF2-40B4-BE49-F238E27FC236}">
              <a16:creationId xmlns:a16="http://schemas.microsoft.com/office/drawing/2014/main" id="{B882C54B-0EE3-F627-EB3D-83C0B35AFA04}"/>
            </a:ext>
          </a:extLst>
        </xdr:cNvPr>
        <xdr:cNvSpPr txBox="1"/>
      </xdr:nvSpPr>
      <xdr:spPr>
        <a:xfrm>
          <a:off x="12466320" y="777240"/>
          <a:ext cx="731520" cy="274320"/>
        </a:xfrm>
        <a:prstGeom prst="rect">
          <a:avLst/>
        </a:prstGeom>
        <a:solidFill>
          <a:srgbClr val="79AC78"/>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t>79AC78</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53008</xdr:colOff>
      <xdr:row>0</xdr:row>
      <xdr:rowOff>53009</xdr:rowOff>
    </xdr:from>
    <xdr:to>
      <xdr:col>8</xdr:col>
      <xdr:colOff>616226</xdr:colOff>
      <xdr:row>1</xdr:row>
      <xdr:rowOff>183931</xdr:rowOff>
    </xdr:to>
    <xdr:sp macro="" textlink="">
      <xdr:nvSpPr>
        <xdr:cNvPr id="4" name="Rectangle 3">
          <a:extLst>
            <a:ext uri="{FF2B5EF4-FFF2-40B4-BE49-F238E27FC236}">
              <a16:creationId xmlns:a16="http://schemas.microsoft.com/office/drawing/2014/main" id="{A05E40AB-ABDB-6E6B-2B08-D839AACAE6C8}"/>
            </a:ext>
          </a:extLst>
        </xdr:cNvPr>
        <xdr:cNvSpPr/>
      </xdr:nvSpPr>
      <xdr:spPr>
        <a:xfrm>
          <a:off x="53008" y="53009"/>
          <a:ext cx="5944515" cy="330619"/>
        </a:xfrm>
        <a:prstGeom prst="rect">
          <a:avLst/>
        </a:prstGeom>
        <a:gradFill flip="none" rotWithShape="1">
          <a:gsLst>
            <a:gs pos="0">
              <a:srgbClr val="D3E4CD">
                <a:shade val="30000"/>
                <a:satMod val="115000"/>
              </a:srgbClr>
            </a:gs>
            <a:gs pos="50000">
              <a:srgbClr val="D3E4CD">
                <a:shade val="67500"/>
                <a:satMod val="115000"/>
              </a:srgbClr>
            </a:gs>
            <a:gs pos="100000">
              <a:srgbClr val="D3E4CD">
                <a:shade val="100000"/>
                <a:satMod val="115000"/>
              </a:srgbClr>
            </a:gs>
          </a:gsLst>
          <a:path path="circle">
            <a:fillToRect l="50000" t="50000" r="50000" b="50000"/>
          </a:path>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accent6">
                <a:lumMod val="50000"/>
              </a:schemeClr>
            </a:solidFill>
          </a:endParaRPr>
        </a:p>
      </xdr:txBody>
    </xdr:sp>
    <xdr:clientData/>
  </xdr:twoCellAnchor>
  <xdr:twoCellAnchor>
    <xdr:from>
      <xdr:col>0</xdr:col>
      <xdr:colOff>451610</xdr:colOff>
      <xdr:row>0</xdr:row>
      <xdr:rowOff>90290</xdr:rowOff>
    </xdr:from>
    <xdr:to>
      <xdr:col>2</xdr:col>
      <xdr:colOff>621633</xdr:colOff>
      <xdr:row>1</xdr:row>
      <xdr:rowOff>140351</xdr:rowOff>
    </xdr:to>
    <xdr:sp macro="" textlink="">
      <xdr:nvSpPr>
        <xdr:cNvPr id="5" name="TextBox 4">
          <a:extLst>
            <a:ext uri="{FF2B5EF4-FFF2-40B4-BE49-F238E27FC236}">
              <a16:creationId xmlns:a16="http://schemas.microsoft.com/office/drawing/2014/main" id="{6CD908E4-5B8A-F65C-2373-6C0B0A03CC69}"/>
            </a:ext>
          </a:extLst>
        </xdr:cNvPr>
        <xdr:cNvSpPr txBox="1"/>
      </xdr:nvSpPr>
      <xdr:spPr>
        <a:xfrm>
          <a:off x="451610" y="90290"/>
          <a:ext cx="1509539" cy="246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baseline="0">
              <a:solidFill>
                <a:srgbClr val="618264"/>
              </a:solidFill>
            </a:rPr>
            <a:t>Expenditure Tracker </a:t>
          </a:r>
          <a:endParaRPr lang="en-IN" sz="1100" b="1">
            <a:solidFill>
              <a:srgbClr val="618264"/>
            </a:solidFill>
          </a:endParaRPr>
        </a:p>
      </xdr:txBody>
    </xdr:sp>
    <xdr:clientData/>
  </xdr:twoCellAnchor>
  <xdr:twoCellAnchor>
    <xdr:from>
      <xdr:col>6</xdr:col>
      <xdr:colOff>336032</xdr:colOff>
      <xdr:row>0</xdr:row>
      <xdr:rowOff>107723</xdr:rowOff>
    </xdr:from>
    <xdr:to>
      <xdr:col>8</xdr:col>
      <xdr:colOff>609611</xdr:colOff>
      <xdr:row>1</xdr:row>
      <xdr:rowOff>186879</xdr:rowOff>
    </xdr:to>
    <xdr:sp macro="" textlink="'Tables&amp;Cal.'!L8">
      <xdr:nvSpPr>
        <xdr:cNvPr id="7" name="TextBox 6">
          <a:extLst>
            <a:ext uri="{FF2B5EF4-FFF2-40B4-BE49-F238E27FC236}">
              <a16:creationId xmlns:a16="http://schemas.microsoft.com/office/drawing/2014/main" id="{E34A1B45-7073-E9F5-3425-8F0D145D4CAD}"/>
            </a:ext>
          </a:extLst>
        </xdr:cNvPr>
        <xdr:cNvSpPr txBox="1"/>
      </xdr:nvSpPr>
      <xdr:spPr>
        <a:xfrm>
          <a:off x="4354579" y="107723"/>
          <a:ext cx="1613095" cy="2756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B88AFA99-A0E0-453F-901D-91A2AAEA90AB}" type="TxLink">
            <a:rPr lang="en-US" sz="800" b="1" i="0" u="none" strike="noStrike">
              <a:solidFill>
                <a:srgbClr val="618264"/>
              </a:solidFill>
              <a:latin typeface="Calibri"/>
              <a:ea typeface="Calibri"/>
              <a:cs typeface="Calibri"/>
            </a:rPr>
            <a:pPr/>
            <a:t>09 - October - 2023   21 : 20</a:t>
          </a:fld>
          <a:endParaRPr lang="en-IN" sz="700" b="1">
            <a:solidFill>
              <a:srgbClr val="618264"/>
            </a:solidFill>
          </a:endParaRPr>
        </a:p>
      </xdr:txBody>
    </xdr:sp>
    <xdr:clientData/>
  </xdr:twoCellAnchor>
  <xdr:twoCellAnchor>
    <xdr:from>
      <xdr:col>0</xdr:col>
      <xdr:colOff>103047</xdr:colOff>
      <xdr:row>0</xdr:row>
      <xdr:rowOff>16909</xdr:rowOff>
    </xdr:from>
    <xdr:to>
      <xdr:col>0</xdr:col>
      <xdr:colOff>507239</xdr:colOff>
      <xdr:row>2</xdr:row>
      <xdr:rowOff>23536</xdr:rowOff>
    </xdr:to>
    <xdr:pic>
      <xdr:nvPicPr>
        <xdr:cNvPr id="9" name="Graphic 8" descr="Wallet">
          <a:extLst>
            <a:ext uri="{FF2B5EF4-FFF2-40B4-BE49-F238E27FC236}">
              <a16:creationId xmlns:a16="http://schemas.microsoft.com/office/drawing/2014/main" id="{E91BAC71-9140-4A6A-8624-2A1F086D744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3047" y="16909"/>
          <a:ext cx="404192" cy="399659"/>
        </a:xfrm>
        <a:prstGeom prst="rect">
          <a:avLst/>
        </a:prstGeom>
      </xdr:spPr>
    </xdr:pic>
    <xdr:clientData/>
  </xdr:twoCellAnchor>
  <xdr:twoCellAnchor>
    <xdr:from>
      <xdr:col>6</xdr:col>
      <xdr:colOff>183666</xdr:colOff>
      <xdr:row>0</xdr:row>
      <xdr:rowOff>117350</xdr:rowOff>
    </xdr:from>
    <xdr:to>
      <xdr:col>6</xdr:col>
      <xdr:colOff>374902</xdr:colOff>
      <xdr:row>1</xdr:row>
      <xdr:rowOff>110578</xdr:rowOff>
    </xdr:to>
    <xdr:pic>
      <xdr:nvPicPr>
        <xdr:cNvPr id="10" name="Graphic 9" descr="Repeat">
          <a:extLst>
            <a:ext uri="{FF2B5EF4-FFF2-40B4-BE49-F238E27FC236}">
              <a16:creationId xmlns:a16="http://schemas.microsoft.com/office/drawing/2014/main" id="{F6477BED-C2A7-4D9E-8BA8-4D11181A430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rot="21064623">
          <a:off x="4202213" y="117350"/>
          <a:ext cx="191236" cy="189744"/>
        </a:xfrm>
        <a:prstGeom prst="rect">
          <a:avLst/>
        </a:prstGeom>
      </xdr:spPr>
    </xdr:pic>
    <xdr:clientData/>
  </xdr:twoCellAnchor>
  <xdr:twoCellAnchor>
    <xdr:from>
      <xdr:col>0</xdr:col>
      <xdr:colOff>58009</xdr:colOff>
      <xdr:row>2</xdr:row>
      <xdr:rowOff>47700</xdr:rowOff>
    </xdr:from>
    <xdr:to>
      <xdr:col>1</xdr:col>
      <xdr:colOff>625812</xdr:colOff>
      <xdr:row>18</xdr:row>
      <xdr:rowOff>165464</xdr:rowOff>
    </xdr:to>
    <xdr:sp macro="" textlink="">
      <xdr:nvSpPr>
        <xdr:cNvPr id="11" name="Rectangle 10">
          <a:extLst>
            <a:ext uri="{FF2B5EF4-FFF2-40B4-BE49-F238E27FC236}">
              <a16:creationId xmlns:a16="http://schemas.microsoft.com/office/drawing/2014/main" id="{CBE47A3B-E091-4F3E-A142-F35DBD107FB4}"/>
            </a:ext>
          </a:extLst>
        </xdr:cNvPr>
        <xdr:cNvSpPr/>
      </xdr:nvSpPr>
      <xdr:spPr>
        <a:xfrm>
          <a:off x="58009" y="448294"/>
          <a:ext cx="1238363" cy="3322519"/>
        </a:xfrm>
        <a:prstGeom prst="rect">
          <a:avLst/>
        </a:prstGeom>
        <a:gradFill flip="none" rotWithShape="1">
          <a:gsLst>
            <a:gs pos="0">
              <a:srgbClr val="D3E4CD">
                <a:shade val="30000"/>
                <a:satMod val="115000"/>
              </a:srgbClr>
            </a:gs>
            <a:gs pos="50000">
              <a:srgbClr val="D3E4CD">
                <a:shade val="67500"/>
                <a:satMod val="115000"/>
              </a:srgbClr>
            </a:gs>
            <a:gs pos="100000">
              <a:srgbClr val="D3E4CD">
                <a:shade val="100000"/>
                <a:satMod val="115000"/>
              </a:srgbClr>
            </a:gs>
          </a:gsLst>
          <a:lin ang="189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68093</xdr:colOff>
      <xdr:row>14</xdr:row>
      <xdr:rowOff>15795</xdr:rowOff>
    </xdr:from>
    <xdr:to>
      <xdr:col>1</xdr:col>
      <xdr:colOff>609599</xdr:colOff>
      <xdr:row>16</xdr:row>
      <xdr:rowOff>81647</xdr:rowOff>
    </xdr:to>
    <xdr:grpSp>
      <xdr:nvGrpSpPr>
        <xdr:cNvPr id="15" name="Group 14">
          <a:extLst>
            <a:ext uri="{FF2B5EF4-FFF2-40B4-BE49-F238E27FC236}">
              <a16:creationId xmlns:a16="http://schemas.microsoft.com/office/drawing/2014/main" id="{0C30D949-1DB0-6116-11AC-F6715E6F9F6B}"/>
            </a:ext>
          </a:extLst>
        </xdr:cNvPr>
        <xdr:cNvGrpSpPr/>
      </xdr:nvGrpSpPr>
      <xdr:grpSpPr>
        <a:xfrm>
          <a:off x="68093" y="2798752"/>
          <a:ext cx="1210741" cy="463417"/>
          <a:chOff x="68093" y="602518"/>
          <a:chExt cx="1212715" cy="461039"/>
        </a:xfrm>
      </xdr:grpSpPr>
      <xdr:sp macro="" textlink="">
        <xdr:nvSpPr>
          <xdr:cNvPr id="13" name="TextBox 12">
            <a:extLst>
              <a:ext uri="{FF2B5EF4-FFF2-40B4-BE49-F238E27FC236}">
                <a16:creationId xmlns:a16="http://schemas.microsoft.com/office/drawing/2014/main" id="{9CE95C53-5478-31A8-DDFA-42D5BAEBEF02}"/>
              </a:ext>
            </a:extLst>
          </xdr:cNvPr>
          <xdr:cNvSpPr txBox="1"/>
        </xdr:nvSpPr>
        <xdr:spPr>
          <a:xfrm>
            <a:off x="68093" y="602518"/>
            <a:ext cx="1212715" cy="2210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800" b="1">
                <a:solidFill>
                  <a:srgbClr val="618264"/>
                </a:solidFill>
              </a:rPr>
              <a:t>Daily</a:t>
            </a:r>
            <a:r>
              <a:rPr lang="en-IN" sz="800" b="1" baseline="0">
                <a:solidFill>
                  <a:srgbClr val="618264"/>
                </a:solidFill>
              </a:rPr>
              <a:t> Average Expenses:</a:t>
            </a:r>
            <a:endParaRPr lang="en-IN" sz="800" b="1">
              <a:solidFill>
                <a:srgbClr val="618264"/>
              </a:solidFill>
            </a:endParaRPr>
          </a:p>
        </xdr:txBody>
      </xdr:sp>
      <xdr:sp macro="" textlink="'Tables&amp;Cal.'!L6">
        <xdr:nvSpPr>
          <xdr:cNvPr id="14" name="TextBox 13">
            <a:extLst>
              <a:ext uri="{FF2B5EF4-FFF2-40B4-BE49-F238E27FC236}">
                <a16:creationId xmlns:a16="http://schemas.microsoft.com/office/drawing/2014/main" id="{2A5A7EEF-62BD-A6E0-67FD-837D8D5B7685}"/>
              </a:ext>
            </a:extLst>
          </xdr:cNvPr>
          <xdr:cNvSpPr txBox="1"/>
        </xdr:nvSpPr>
        <xdr:spPr>
          <a:xfrm>
            <a:off x="191311" y="764340"/>
            <a:ext cx="948340" cy="299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E1FA1848-F3B5-4511-AACC-95DBE5309CAE}" type="TxLink">
              <a:rPr lang="en-US" sz="1200" b="1" i="0" u="none" strike="noStrike">
                <a:solidFill>
                  <a:srgbClr val="618264"/>
                </a:solidFill>
                <a:latin typeface="Calibri"/>
                <a:ea typeface="Calibri"/>
                <a:cs typeface="Calibri"/>
              </a:rPr>
              <a:pPr algn="ctr"/>
              <a:t>₹ 192</a:t>
            </a:fld>
            <a:endParaRPr lang="en-IN" sz="1400" b="1" u="none">
              <a:solidFill>
                <a:srgbClr val="618264"/>
              </a:solidFill>
            </a:endParaRPr>
          </a:p>
        </xdr:txBody>
      </xdr:sp>
    </xdr:grpSp>
    <xdr:clientData/>
  </xdr:twoCellAnchor>
  <xdr:twoCellAnchor>
    <xdr:from>
      <xdr:col>0</xdr:col>
      <xdr:colOff>201037</xdr:colOff>
      <xdr:row>16</xdr:row>
      <xdr:rowOff>37156</xdr:rowOff>
    </xdr:from>
    <xdr:to>
      <xdr:col>1</xdr:col>
      <xdr:colOff>547980</xdr:colOff>
      <xdr:row>18</xdr:row>
      <xdr:rowOff>67513</xdr:rowOff>
    </xdr:to>
    <xdr:grpSp>
      <xdr:nvGrpSpPr>
        <xdr:cNvPr id="20" name="Group 19">
          <a:extLst>
            <a:ext uri="{FF2B5EF4-FFF2-40B4-BE49-F238E27FC236}">
              <a16:creationId xmlns:a16="http://schemas.microsoft.com/office/drawing/2014/main" id="{50C38895-C859-D0D6-764B-48B2B87DD44B}"/>
            </a:ext>
          </a:extLst>
        </xdr:cNvPr>
        <xdr:cNvGrpSpPr/>
      </xdr:nvGrpSpPr>
      <xdr:grpSpPr>
        <a:xfrm>
          <a:off x="201037" y="3217678"/>
          <a:ext cx="1016178" cy="427922"/>
          <a:chOff x="1355403" y="599873"/>
          <a:chExt cx="1018152" cy="424776"/>
        </a:xfrm>
      </xdr:grpSpPr>
      <xdr:sp macro="" textlink="">
        <xdr:nvSpPr>
          <xdr:cNvPr id="17" name="TextBox 16">
            <a:extLst>
              <a:ext uri="{FF2B5EF4-FFF2-40B4-BE49-F238E27FC236}">
                <a16:creationId xmlns:a16="http://schemas.microsoft.com/office/drawing/2014/main" id="{EC882E2E-9CCC-9956-B469-784A92E1CA95}"/>
              </a:ext>
            </a:extLst>
          </xdr:cNvPr>
          <xdr:cNvSpPr txBox="1"/>
        </xdr:nvSpPr>
        <xdr:spPr>
          <a:xfrm>
            <a:off x="1356529" y="599873"/>
            <a:ext cx="1017026" cy="2042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800" b="1">
                <a:solidFill>
                  <a:srgbClr val="618264"/>
                </a:solidFill>
              </a:rPr>
              <a:t>Available</a:t>
            </a:r>
            <a:r>
              <a:rPr lang="en-IN" sz="800" b="1" baseline="0">
                <a:solidFill>
                  <a:srgbClr val="618264"/>
                </a:solidFill>
              </a:rPr>
              <a:t> Balance:</a:t>
            </a:r>
            <a:endParaRPr lang="en-IN" sz="800" b="1">
              <a:solidFill>
                <a:srgbClr val="618264"/>
              </a:solidFill>
            </a:endParaRPr>
          </a:p>
        </xdr:txBody>
      </xdr:sp>
      <xdr:sp macro="" textlink="'Tables&amp;Cal.'!L5">
        <xdr:nvSpPr>
          <xdr:cNvPr id="18" name="TextBox 17">
            <a:extLst>
              <a:ext uri="{FF2B5EF4-FFF2-40B4-BE49-F238E27FC236}">
                <a16:creationId xmlns:a16="http://schemas.microsoft.com/office/drawing/2014/main" id="{742BF46E-765C-C85F-D4D1-801453C89368}"/>
              </a:ext>
            </a:extLst>
          </xdr:cNvPr>
          <xdr:cNvSpPr txBox="1"/>
        </xdr:nvSpPr>
        <xdr:spPr>
          <a:xfrm>
            <a:off x="1355403" y="764391"/>
            <a:ext cx="927370" cy="2602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CE2195D9-3273-4E4C-BF41-178A6661E1E2}" type="TxLink">
              <a:rPr lang="en-US" sz="1200" b="1" i="0" u="none" strike="noStrike">
                <a:solidFill>
                  <a:srgbClr val="618264"/>
                </a:solidFill>
                <a:latin typeface="Calibri"/>
                <a:ea typeface="Calibri"/>
                <a:cs typeface="Calibri"/>
              </a:rPr>
              <a:pPr algn="ctr"/>
              <a:t>₹ 275</a:t>
            </a:fld>
            <a:endParaRPr lang="en-IN" sz="1200" b="1">
              <a:solidFill>
                <a:srgbClr val="618264"/>
              </a:solidFill>
            </a:endParaRPr>
          </a:p>
        </xdr:txBody>
      </xdr:sp>
    </xdr:grpSp>
    <xdr:clientData/>
  </xdr:twoCellAnchor>
  <xdr:twoCellAnchor>
    <xdr:from>
      <xdr:col>2</xdr:col>
      <xdr:colOff>0</xdr:colOff>
      <xdr:row>2</xdr:row>
      <xdr:rowOff>38100</xdr:rowOff>
    </xdr:from>
    <xdr:to>
      <xdr:col>5</xdr:col>
      <xdr:colOff>667407</xdr:colOff>
      <xdr:row>8</xdr:row>
      <xdr:rowOff>26276</xdr:rowOff>
    </xdr:to>
    <xdr:graphicFrame macro="">
      <xdr:nvGraphicFramePr>
        <xdr:cNvPr id="6" name="Chart 5">
          <a:extLst>
            <a:ext uri="{FF2B5EF4-FFF2-40B4-BE49-F238E27FC236}">
              <a16:creationId xmlns:a16="http://schemas.microsoft.com/office/drawing/2014/main" id="{B03477FA-9BE3-44B0-9A44-7E93EB6C56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667406</xdr:colOff>
      <xdr:row>8</xdr:row>
      <xdr:rowOff>73573</xdr:rowOff>
    </xdr:from>
    <xdr:to>
      <xdr:col>8</xdr:col>
      <xdr:colOff>623888</xdr:colOff>
      <xdr:row>18</xdr:row>
      <xdr:rowOff>148390</xdr:rowOff>
    </xdr:to>
    <xdr:graphicFrame macro="">
      <xdr:nvGraphicFramePr>
        <xdr:cNvPr id="23" name="Chart 22">
          <a:extLst>
            <a:ext uri="{FF2B5EF4-FFF2-40B4-BE49-F238E27FC236}">
              <a16:creationId xmlns:a16="http://schemas.microsoft.com/office/drawing/2014/main" id="{AFA52E5D-9E79-44B4-AF72-6ECD911E34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35123</xdr:colOff>
      <xdr:row>2</xdr:row>
      <xdr:rowOff>30774</xdr:rowOff>
    </xdr:from>
    <xdr:to>
      <xdr:col>5</xdr:col>
      <xdr:colOff>245742</xdr:colOff>
      <xdr:row>3</xdr:row>
      <xdr:rowOff>97320</xdr:rowOff>
    </xdr:to>
    <xdr:grpSp>
      <xdr:nvGrpSpPr>
        <xdr:cNvPr id="44" name="Group 43">
          <a:extLst>
            <a:ext uri="{FF2B5EF4-FFF2-40B4-BE49-F238E27FC236}">
              <a16:creationId xmlns:a16="http://schemas.microsoft.com/office/drawing/2014/main" id="{56836DBE-27B8-BB57-28E3-BD4FAFAC5C66}"/>
            </a:ext>
          </a:extLst>
        </xdr:cNvPr>
        <xdr:cNvGrpSpPr/>
      </xdr:nvGrpSpPr>
      <xdr:grpSpPr>
        <a:xfrm>
          <a:off x="1373593" y="428339"/>
          <a:ext cx="2218323" cy="265329"/>
          <a:chOff x="1583197" y="427817"/>
          <a:chExt cx="2219892" cy="263061"/>
        </a:xfrm>
      </xdr:grpSpPr>
      <xdr:sp macro="" textlink="">
        <xdr:nvSpPr>
          <xdr:cNvPr id="8" name="TextBox 7">
            <a:extLst>
              <a:ext uri="{FF2B5EF4-FFF2-40B4-BE49-F238E27FC236}">
                <a16:creationId xmlns:a16="http://schemas.microsoft.com/office/drawing/2014/main" id="{DA513ACA-DA13-C270-3245-D47D4A32AEBB}"/>
              </a:ext>
            </a:extLst>
          </xdr:cNvPr>
          <xdr:cNvSpPr txBox="1"/>
        </xdr:nvSpPr>
        <xdr:spPr>
          <a:xfrm>
            <a:off x="1583197" y="474042"/>
            <a:ext cx="1264060" cy="2168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800" b="1">
                <a:solidFill>
                  <a:srgbClr val="618264"/>
                </a:solidFill>
              </a:rPr>
              <a:t>Highest Expenditure is in </a:t>
            </a:r>
          </a:p>
        </xdr:txBody>
      </xdr:sp>
      <xdr:sp macro="" textlink="'Tables&amp;Cal.'!$L$13">
        <xdr:nvSpPr>
          <xdr:cNvPr id="12" name="TextBox 11">
            <a:extLst>
              <a:ext uri="{FF2B5EF4-FFF2-40B4-BE49-F238E27FC236}">
                <a16:creationId xmlns:a16="http://schemas.microsoft.com/office/drawing/2014/main" id="{F5AF1160-0E9B-42BB-AAEE-494FDE57F4C8}"/>
              </a:ext>
            </a:extLst>
          </xdr:cNvPr>
          <xdr:cNvSpPr txBox="1"/>
        </xdr:nvSpPr>
        <xdr:spPr>
          <a:xfrm>
            <a:off x="2661756" y="427817"/>
            <a:ext cx="1141333" cy="2196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06B558C-7667-4F74-A8FB-3C9BF908C178}" type="TxLink">
              <a:rPr lang="en-US" sz="1200" b="1" i="0" u="none" strike="noStrike">
                <a:solidFill>
                  <a:srgbClr val="618264"/>
                </a:solidFill>
                <a:latin typeface="Calibri"/>
                <a:ea typeface="Calibri"/>
                <a:cs typeface="Calibri"/>
              </a:rPr>
              <a:pPr/>
              <a:t>August</a:t>
            </a:fld>
            <a:endParaRPr lang="en-IN" sz="1000" b="1">
              <a:solidFill>
                <a:srgbClr val="618264"/>
              </a:solidFill>
            </a:endParaRPr>
          </a:p>
        </xdr:txBody>
      </xdr:sp>
    </xdr:grpSp>
    <xdr:clientData/>
  </xdr:twoCellAnchor>
  <xdr:twoCellAnchor>
    <xdr:from>
      <xdr:col>2</xdr:col>
      <xdr:colOff>35524</xdr:colOff>
      <xdr:row>8</xdr:row>
      <xdr:rowOff>102196</xdr:rowOff>
    </xdr:from>
    <xdr:to>
      <xdr:col>4</xdr:col>
      <xdr:colOff>578105</xdr:colOff>
      <xdr:row>9</xdr:row>
      <xdr:rowOff>154443</xdr:rowOff>
    </xdr:to>
    <xdr:grpSp>
      <xdr:nvGrpSpPr>
        <xdr:cNvPr id="30" name="Group 29">
          <a:extLst>
            <a:ext uri="{FF2B5EF4-FFF2-40B4-BE49-F238E27FC236}">
              <a16:creationId xmlns:a16="http://schemas.microsoft.com/office/drawing/2014/main" id="{A9AFDB92-6543-B80B-C822-E545D66474DB}"/>
            </a:ext>
          </a:extLst>
        </xdr:cNvPr>
        <xdr:cNvGrpSpPr/>
      </xdr:nvGrpSpPr>
      <xdr:grpSpPr>
        <a:xfrm>
          <a:off x="1373994" y="1692457"/>
          <a:ext cx="1881050" cy="251029"/>
          <a:chOff x="3310141" y="2634347"/>
          <a:chExt cx="1884520" cy="252544"/>
        </a:xfrm>
      </xdr:grpSpPr>
      <xdr:sp macro="" textlink="">
        <xdr:nvSpPr>
          <xdr:cNvPr id="28" name="TextBox 27">
            <a:extLst>
              <a:ext uri="{FF2B5EF4-FFF2-40B4-BE49-F238E27FC236}">
                <a16:creationId xmlns:a16="http://schemas.microsoft.com/office/drawing/2014/main" id="{0DAB8DE4-EACE-86A9-6079-61C1644BB793}"/>
              </a:ext>
            </a:extLst>
          </xdr:cNvPr>
          <xdr:cNvSpPr txBox="1"/>
        </xdr:nvSpPr>
        <xdr:spPr>
          <a:xfrm>
            <a:off x="3310141" y="2673531"/>
            <a:ext cx="1027611"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800" b="1">
                <a:solidFill>
                  <a:srgbClr val="618264"/>
                </a:solidFill>
              </a:rPr>
              <a:t>Highest Expenses</a:t>
            </a:r>
            <a:r>
              <a:rPr lang="en-IN" sz="800" b="1" baseline="0">
                <a:solidFill>
                  <a:srgbClr val="618264"/>
                </a:solidFill>
              </a:rPr>
              <a:t> in</a:t>
            </a:r>
            <a:endParaRPr lang="en-IN" sz="800" b="1">
              <a:solidFill>
                <a:srgbClr val="618264"/>
              </a:solidFill>
            </a:endParaRPr>
          </a:p>
        </xdr:txBody>
      </xdr:sp>
      <xdr:sp macro="" textlink="'Tables&amp;Cal.'!L14">
        <xdr:nvSpPr>
          <xdr:cNvPr id="29" name="TextBox 28">
            <a:extLst>
              <a:ext uri="{FF2B5EF4-FFF2-40B4-BE49-F238E27FC236}">
                <a16:creationId xmlns:a16="http://schemas.microsoft.com/office/drawing/2014/main" id="{3A06CA80-08D1-44F0-8C9C-9A2DA53B7A90}"/>
              </a:ext>
            </a:extLst>
          </xdr:cNvPr>
          <xdr:cNvSpPr txBox="1"/>
        </xdr:nvSpPr>
        <xdr:spPr>
          <a:xfrm>
            <a:off x="4167050" y="2634347"/>
            <a:ext cx="1027611"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08F0339B-8707-4FF3-944D-A823D11CF8E7}" type="TxLink">
              <a:rPr lang="en-US" sz="1200" b="1" i="0" u="none" strike="noStrike">
                <a:solidFill>
                  <a:srgbClr val="618264"/>
                </a:solidFill>
                <a:latin typeface="Calibri"/>
                <a:ea typeface="Calibri"/>
                <a:cs typeface="Calibri"/>
              </a:rPr>
              <a:pPr algn="l"/>
              <a:t>College</a:t>
            </a:fld>
            <a:endParaRPr lang="en-IN" sz="800" b="1">
              <a:solidFill>
                <a:srgbClr val="618264"/>
              </a:solidFill>
            </a:endParaRPr>
          </a:p>
        </xdr:txBody>
      </xdr:sp>
    </xdr:grpSp>
    <xdr:clientData/>
  </xdr:twoCellAnchor>
  <xdr:twoCellAnchor>
    <xdr:from>
      <xdr:col>6</xdr:col>
      <xdr:colOff>40661</xdr:colOff>
      <xdr:row>2</xdr:row>
      <xdr:rowOff>41563</xdr:rowOff>
    </xdr:from>
    <xdr:to>
      <xdr:col>8</xdr:col>
      <xdr:colOff>613063</xdr:colOff>
      <xdr:row>8</xdr:row>
      <xdr:rowOff>27709</xdr:rowOff>
    </xdr:to>
    <xdr:graphicFrame macro="">
      <xdr:nvGraphicFramePr>
        <xdr:cNvPr id="34" name="Chart 33">
          <a:extLst>
            <a:ext uri="{FF2B5EF4-FFF2-40B4-BE49-F238E27FC236}">
              <a16:creationId xmlns:a16="http://schemas.microsoft.com/office/drawing/2014/main" id="{451BD56D-EEAC-4B29-AA6C-1C716BAAEC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104508</xdr:colOff>
      <xdr:row>7</xdr:row>
      <xdr:rowOff>17416</xdr:rowOff>
    </xdr:from>
    <xdr:to>
      <xdr:col>7</xdr:col>
      <xdr:colOff>143695</xdr:colOff>
      <xdr:row>8</xdr:row>
      <xdr:rowOff>13063</xdr:rowOff>
    </xdr:to>
    <xdr:sp macro="" textlink="'Tables&amp;Cal.'!$L$19">
      <xdr:nvSpPr>
        <xdr:cNvPr id="35" name="TextBox 34">
          <a:extLst>
            <a:ext uri="{FF2B5EF4-FFF2-40B4-BE49-F238E27FC236}">
              <a16:creationId xmlns:a16="http://schemas.microsoft.com/office/drawing/2014/main" id="{4ED81183-B833-9FCA-7F16-15ABD61A5887}"/>
            </a:ext>
          </a:extLst>
        </xdr:cNvPr>
        <xdr:cNvSpPr txBox="1"/>
      </xdr:nvSpPr>
      <xdr:spPr>
        <a:xfrm>
          <a:off x="4127868" y="1419496"/>
          <a:ext cx="709747" cy="1959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6A4F304-53D6-4322-948F-838B7401DF13}" type="TxLink">
            <a:rPr lang="en-US" sz="800" b="1" i="0" u="none" strike="noStrike">
              <a:solidFill>
                <a:srgbClr val="618264"/>
              </a:solidFill>
              <a:latin typeface="Calibri"/>
              <a:ea typeface="Calibri"/>
              <a:cs typeface="Calibri"/>
            </a:rPr>
            <a:pPr/>
            <a:t>Amazon Pay</a:t>
          </a:fld>
          <a:endParaRPr lang="en-IN" sz="700" b="1">
            <a:solidFill>
              <a:srgbClr val="618264"/>
            </a:solidFill>
          </a:endParaRPr>
        </a:p>
      </xdr:txBody>
    </xdr:sp>
    <xdr:clientData/>
  </xdr:twoCellAnchor>
  <xdr:twoCellAnchor>
    <xdr:from>
      <xdr:col>7</xdr:col>
      <xdr:colOff>4354</xdr:colOff>
      <xdr:row>7</xdr:row>
      <xdr:rowOff>17416</xdr:rowOff>
    </xdr:from>
    <xdr:to>
      <xdr:col>8</xdr:col>
      <xdr:colOff>43542</xdr:colOff>
      <xdr:row>8</xdr:row>
      <xdr:rowOff>39189</xdr:rowOff>
    </xdr:to>
    <xdr:sp macro="" textlink="'Tables&amp;Cal.'!$L$18">
      <xdr:nvSpPr>
        <xdr:cNvPr id="36" name="TextBox 35">
          <a:extLst>
            <a:ext uri="{FF2B5EF4-FFF2-40B4-BE49-F238E27FC236}">
              <a16:creationId xmlns:a16="http://schemas.microsoft.com/office/drawing/2014/main" id="{8438ACAD-F352-4B54-AA90-0533C983E92F}"/>
            </a:ext>
          </a:extLst>
        </xdr:cNvPr>
        <xdr:cNvSpPr txBox="1"/>
      </xdr:nvSpPr>
      <xdr:spPr>
        <a:xfrm>
          <a:off x="4698274" y="1419496"/>
          <a:ext cx="709748" cy="222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1737D82-B282-49CE-8E19-0AA986965834}" type="TxLink">
            <a:rPr lang="en-US" sz="800" b="1" i="0" u="none" strike="noStrike">
              <a:solidFill>
                <a:srgbClr val="618264"/>
              </a:solidFill>
              <a:latin typeface="Calibri"/>
              <a:ea typeface="Calibri"/>
              <a:cs typeface="Calibri"/>
            </a:rPr>
            <a:pPr marL="0" indent="0"/>
            <a:t>Google Pay</a:t>
          </a:fld>
          <a:endParaRPr lang="en-IN" sz="800" b="1" i="0" u="none" strike="noStrike">
            <a:solidFill>
              <a:srgbClr val="618264"/>
            </a:solidFill>
            <a:latin typeface="Calibri"/>
            <a:ea typeface="Calibri"/>
            <a:cs typeface="Calibri"/>
          </a:endParaRPr>
        </a:p>
      </xdr:txBody>
    </xdr:sp>
    <xdr:clientData/>
  </xdr:twoCellAnchor>
  <xdr:twoCellAnchor>
    <xdr:from>
      <xdr:col>7</xdr:col>
      <xdr:colOff>647558</xdr:colOff>
      <xdr:row>7</xdr:row>
      <xdr:rowOff>17420</xdr:rowOff>
    </xdr:from>
    <xdr:to>
      <xdr:col>8</xdr:col>
      <xdr:colOff>490804</xdr:colOff>
      <xdr:row>8</xdr:row>
      <xdr:rowOff>21774</xdr:rowOff>
    </xdr:to>
    <xdr:sp macro="" textlink="'Tables&amp;Cal.'!$L$17">
      <xdr:nvSpPr>
        <xdr:cNvPr id="37" name="TextBox 36">
          <a:extLst>
            <a:ext uri="{FF2B5EF4-FFF2-40B4-BE49-F238E27FC236}">
              <a16:creationId xmlns:a16="http://schemas.microsoft.com/office/drawing/2014/main" id="{1B0BFB77-3A9D-4B50-912B-D4F1D7CB0ED3}"/>
            </a:ext>
          </a:extLst>
        </xdr:cNvPr>
        <xdr:cNvSpPr txBox="1"/>
      </xdr:nvSpPr>
      <xdr:spPr>
        <a:xfrm>
          <a:off x="5348146" y="1417595"/>
          <a:ext cx="514758" cy="2043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95EE19A-9851-4C99-B5AD-0C9D6AAD30CD}" type="TxLink">
            <a:rPr lang="en-US" sz="800" b="1" i="0" u="none" strike="noStrike">
              <a:solidFill>
                <a:srgbClr val="618264"/>
              </a:solidFill>
              <a:latin typeface="Calibri"/>
              <a:ea typeface="Calibri"/>
              <a:cs typeface="Calibri"/>
            </a:rPr>
            <a:pPr marL="0" indent="0"/>
            <a:t>Paytm</a:t>
          </a:fld>
          <a:endParaRPr lang="en-IN" sz="800" b="1" i="0" u="none" strike="noStrike">
            <a:solidFill>
              <a:srgbClr val="618264"/>
            </a:solidFill>
            <a:latin typeface="Calibri"/>
            <a:ea typeface="Calibri"/>
            <a:cs typeface="Calibri"/>
          </a:endParaRPr>
        </a:p>
      </xdr:txBody>
    </xdr:sp>
    <xdr:clientData/>
  </xdr:twoCellAnchor>
  <xdr:twoCellAnchor>
    <xdr:from>
      <xdr:col>6</xdr:col>
      <xdr:colOff>39024</xdr:colOff>
      <xdr:row>2</xdr:row>
      <xdr:rowOff>45371</xdr:rowOff>
    </xdr:from>
    <xdr:to>
      <xdr:col>7</xdr:col>
      <xdr:colOff>523350</xdr:colOff>
      <xdr:row>3</xdr:row>
      <xdr:rowOff>194261</xdr:rowOff>
    </xdr:to>
    <xdr:grpSp>
      <xdr:nvGrpSpPr>
        <xdr:cNvPr id="43" name="Group 42">
          <a:extLst>
            <a:ext uri="{FF2B5EF4-FFF2-40B4-BE49-F238E27FC236}">
              <a16:creationId xmlns:a16="http://schemas.microsoft.com/office/drawing/2014/main" id="{05862321-727D-CE7F-4119-118F8E003988}"/>
            </a:ext>
          </a:extLst>
        </xdr:cNvPr>
        <xdr:cNvGrpSpPr/>
      </xdr:nvGrpSpPr>
      <xdr:grpSpPr>
        <a:xfrm>
          <a:off x="4054433" y="442936"/>
          <a:ext cx="1153560" cy="347673"/>
          <a:chOff x="4065593" y="494557"/>
          <a:chExt cx="1154084" cy="345405"/>
        </a:xfrm>
      </xdr:grpSpPr>
      <xdr:sp macro="" textlink="">
        <xdr:nvSpPr>
          <xdr:cNvPr id="38" name="TextBox 37">
            <a:extLst>
              <a:ext uri="{FF2B5EF4-FFF2-40B4-BE49-F238E27FC236}">
                <a16:creationId xmlns:a16="http://schemas.microsoft.com/office/drawing/2014/main" id="{202E4074-8DC3-012E-F52C-52D3E847F311}"/>
              </a:ext>
            </a:extLst>
          </xdr:cNvPr>
          <xdr:cNvSpPr txBox="1"/>
        </xdr:nvSpPr>
        <xdr:spPr>
          <a:xfrm>
            <a:off x="4065593" y="494557"/>
            <a:ext cx="1103145" cy="3454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800" b="1">
                <a:solidFill>
                  <a:srgbClr val="618264"/>
                </a:solidFill>
              </a:rPr>
              <a:t>Most of the Cashback</a:t>
            </a:r>
            <a:r>
              <a:rPr lang="en-IN" sz="800" b="1" baseline="0">
                <a:solidFill>
                  <a:srgbClr val="618264"/>
                </a:solidFill>
              </a:rPr>
              <a:t> owned from</a:t>
            </a:r>
            <a:endParaRPr lang="en-IN" sz="800" b="1">
              <a:solidFill>
                <a:srgbClr val="618264"/>
              </a:solidFill>
            </a:endParaRPr>
          </a:p>
        </xdr:txBody>
      </xdr:sp>
      <xdr:sp macro="" textlink="'Tables&amp;Cal.'!$L$17">
        <xdr:nvSpPr>
          <xdr:cNvPr id="39" name="TextBox 38">
            <a:extLst>
              <a:ext uri="{FF2B5EF4-FFF2-40B4-BE49-F238E27FC236}">
                <a16:creationId xmlns:a16="http://schemas.microsoft.com/office/drawing/2014/main" id="{072FEBCE-C865-16CA-39BD-D4D3189EED4C}"/>
              </a:ext>
            </a:extLst>
          </xdr:cNvPr>
          <xdr:cNvSpPr txBox="1"/>
        </xdr:nvSpPr>
        <xdr:spPr>
          <a:xfrm>
            <a:off x="4602471" y="571354"/>
            <a:ext cx="617206" cy="227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3E355F19-FE7B-4D32-80B2-CBAAA38F035A}" type="TxLink">
              <a:rPr lang="en-US" sz="1200" b="1">
                <a:solidFill>
                  <a:srgbClr val="618264"/>
                </a:solidFill>
                <a:latin typeface="+mn-lt"/>
                <a:ea typeface="+mn-ea"/>
                <a:cs typeface="+mn-cs"/>
              </a:rPr>
              <a:pPr marL="0" indent="0"/>
              <a:t>Paytm</a:t>
            </a:fld>
            <a:endParaRPr lang="en-IN" sz="1200" b="1">
              <a:solidFill>
                <a:srgbClr val="618264"/>
              </a:solidFill>
              <a:latin typeface="+mn-lt"/>
              <a:ea typeface="+mn-ea"/>
              <a:cs typeface="+mn-cs"/>
            </a:endParaRPr>
          </a:p>
        </xdr:txBody>
      </xdr:sp>
    </xdr:grpSp>
    <xdr:clientData/>
  </xdr:twoCellAnchor>
  <xdr:twoCellAnchor>
    <xdr:from>
      <xdr:col>5</xdr:col>
      <xdr:colOff>306273</xdr:colOff>
      <xdr:row>14</xdr:row>
      <xdr:rowOff>11223</xdr:rowOff>
    </xdr:from>
    <xdr:to>
      <xdr:col>7</xdr:col>
      <xdr:colOff>232341</xdr:colOff>
      <xdr:row>18</xdr:row>
      <xdr:rowOff>40403</xdr:rowOff>
    </xdr:to>
    <xdr:graphicFrame macro="">
      <xdr:nvGraphicFramePr>
        <xdr:cNvPr id="19" name="Chart 18">
          <a:extLst>
            <a:ext uri="{FF2B5EF4-FFF2-40B4-BE49-F238E27FC236}">
              <a16:creationId xmlns:a16="http://schemas.microsoft.com/office/drawing/2014/main" id="{259D9599-BB98-41AA-8486-13946558C3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481254</xdr:colOff>
      <xdr:row>14</xdr:row>
      <xdr:rowOff>50045</xdr:rowOff>
    </xdr:from>
    <xdr:to>
      <xdr:col>8</xdr:col>
      <xdr:colOff>449841</xdr:colOff>
      <xdr:row>18</xdr:row>
      <xdr:rowOff>145700</xdr:rowOff>
    </xdr:to>
    <xdr:graphicFrame macro="">
      <xdr:nvGraphicFramePr>
        <xdr:cNvPr id="22" name="Chart 21">
          <a:extLst>
            <a:ext uri="{FF2B5EF4-FFF2-40B4-BE49-F238E27FC236}">
              <a16:creationId xmlns:a16="http://schemas.microsoft.com/office/drawing/2014/main" id="{C4039392-268D-4F1D-B228-4714C87F1F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0</xdr:col>
      <xdr:colOff>126124</xdr:colOff>
      <xdr:row>2</xdr:row>
      <xdr:rowOff>158612</xdr:rowOff>
    </xdr:from>
    <xdr:to>
      <xdr:col>1</xdr:col>
      <xdr:colOff>551793</xdr:colOff>
      <xdr:row>13</xdr:row>
      <xdr:rowOff>162909</xdr:rowOff>
    </xdr:to>
    <mc:AlternateContent xmlns:mc="http://schemas.openxmlformats.org/markup-compatibility/2006" xmlns:a14="http://schemas.microsoft.com/office/drawing/2010/main">
      <mc:Choice Requires="a14">
        <xdr:graphicFrame macro="">
          <xdr:nvGraphicFramePr>
            <xdr:cNvPr id="2" name="Month 1">
              <a:extLst>
                <a:ext uri="{FF2B5EF4-FFF2-40B4-BE49-F238E27FC236}">
                  <a16:creationId xmlns:a16="http://schemas.microsoft.com/office/drawing/2014/main" id="{30A5122F-3CC5-401A-B187-8CDC9A23B293}"/>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26124" y="556177"/>
              <a:ext cx="1094904" cy="21909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c:userShapes xmlns:c="http://schemas.openxmlformats.org/drawingml/2006/chart">
  <cdr:relSizeAnchor xmlns:cdr="http://schemas.openxmlformats.org/drawingml/2006/chartDrawing">
    <cdr:from>
      <cdr:x>0.39714</cdr:x>
      <cdr:y>0.52837</cdr:y>
    </cdr:from>
    <cdr:to>
      <cdr:x>0.68014</cdr:x>
      <cdr:y>0.76605</cdr:y>
    </cdr:to>
    <cdr:sp macro="" textlink="">
      <cdr:nvSpPr>
        <cdr:cNvPr id="3" name="TextBox 20">
          <a:extLst xmlns:a="http://schemas.openxmlformats.org/drawingml/2006/main">
            <a:ext uri="{FF2B5EF4-FFF2-40B4-BE49-F238E27FC236}">
              <a16:creationId xmlns:a16="http://schemas.microsoft.com/office/drawing/2014/main" id="{637AE34C-D652-601E-9BBD-8A6AC8040423}"/>
            </a:ext>
          </a:extLst>
        </cdr:cNvPr>
        <cdr:cNvSpPr txBox="1"/>
      </cdr:nvSpPr>
      <cdr:spPr>
        <a:xfrm xmlns:a="http://schemas.openxmlformats.org/drawingml/2006/main">
          <a:off x="504003" y="438170"/>
          <a:ext cx="359153" cy="197103"/>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none" rtlCol="0" anchor="t">
          <a:no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fld id="{AD617164-9F88-43EC-91F7-74C35B91C110}" type="TxLink">
            <a:rPr lang="en-US" sz="800" b="1" i="0" u="none" strike="noStrike">
              <a:solidFill>
                <a:srgbClr val="618264"/>
              </a:solidFill>
              <a:latin typeface="Calibri"/>
              <a:ea typeface="Calibri"/>
              <a:cs typeface="Calibri"/>
            </a:rPr>
            <a:pPr/>
            <a:t>95%</a:t>
          </a:fld>
          <a:endParaRPr lang="en-IN" sz="1100" b="1">
            <a:solidFill>
              <a:srgbClr val="618264"/>
            </a:solidFill>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0.4068</cdr:x>
      <cdr:y>0.44745</cdr:y>
    </cdr:from>
    <cdr:to>
      <cdr:x>0.70547</cdr:x>
      <cdr:y>0.64314</cdr:y>
    </cdr:to>
    <cdr:sp macro="" textlink="'Tables&amp;Cal.'!$L$10">
      <cdr:nvSpPr>
        <cdr:cNvPr id="2" name="TextBox 20">
          <a:extLst xmlns:a="http://schemas.openxmlformats.org/drawingml/2006/main">
            <a:ext uri="{FF2B5EF4-FFF2-40B4-BE49-F238E27FC236}">
              <a16:creationId xmlns:a16="http://schemas.microsoft.com/office/drawing/2014/main" id="{42E9C105-FE6E-D508-4B84-094E0595D054}"/>
            </a:ext>
          </a:extLst>
        </cdr:cNvPr>
        <cdr:cNvSpPr txBox="1"/>
      </cdr:nvSpPr>
      <cdr:spPr>
        <a:xfrm xmlns:a="http://schemas.openxmlformats.org/drawingml/2006/main">
          <a:off x="533570" y="400803"/>
          <a:ext cx="391738" cy="175291"/>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no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fld id="{8CA6A0E0-6275-49F3-9F05-71DB0632F313}" type="TxLink">
            <a:rPr lang="en-US" sz="800" b="1" i="0" u="none" strike="noStrike">
              <a:solidFill>
                <a:srgbClr val="618264"/>
              </a:solidFill>
              <a:latin typeface="Calibri"/>
              <a:ea typeface="Calibri"/>
              <a:cs typeface="Calibri"/>
            </a:rPr>
            <a:pPr/>
            <a:t>5%</a:t>
          </a:fld>
          <a:endParaRPr lang="en-IN" sz="800" b="1">
            <a:solidFill>
              <a:srgbClr val="618264"/>
            </a:solidFill>
          </a:endParaRPr>
        </a:p>
      </cdr:txBody>
    </cdr:sp>
  </cdr:relSizeAnchor>
</c:userShapes>
</file>

<file path=xl/drawings/drawing5.xml><?xml version="1.0" encoding="utf-8"?>
<xdr:wsDr xmlns:xdr="http://schemas.openxmlformats.org/drawingml/2006/spreadsheetDrawing" xmlns:a="http://schemas.openxmlformats.org/drawingml/2006/main">
  <xdr:twoCellAnchor>
    <xdr:from>
      <xdr:col>7</xdr:col>
      <xdr:colOff>21068</xdr:colOff>
      <xdr:row>5</xdr:row>
      <xdr:rowOff>80234</xdr:rowOff>
    </xdr:from>
    <xdr:to>
      <xdr:col>9</xdr:col>
      <xdr:colOff>11541</xdr:colOff>
      <xdr:row>12</xdr:row>
      <xdr:rowOff>133394</xdr:rowOff>
    </xdr:to>
    <xdr:grpSp>
      <xdr:nvGrpSpPr>
        <xdr:cNvPr id="6" name="Group 5">
          <a:extLst>
            <a:ext uri="{FF2B5EF4-FFF2-40B4-BE49-F238E27FC236}">
              <a16:creationId xmlns:a16="http://schemas.microsoft.com/office/drawing/2014/main" id="{942CB75A-5432-242A-0B80-333CCF72F8CE}"/>
            </a:ext>
          </a:extLst>
        </xdr:cNvPr>
        <xdr:cNvGrpSpPr/>
      </xdr:nvGrpSpPr>
      <xdr:grpSpPr>
        <a:xfrm>
          <a:off x="7246621" y="1066352"/>
          <a:ext cx="1792379" cy="1433724"/>
          <a:chOff x="7945462" y="1040472"/>
          <a:chExt cx="1838100" cy="1440000"/>
        </a:xfrm>
      </xdr:grpSpPr>
      <xdr:graphicFrame macro="">
        <xdr:nvGraphicFramePr>
          <xdr:cNvPr id="14" name="Chart 13">
            <a:extLst>
              <a:ext uri="{FF2B5EF4-FFF2-40B4-BE49-F238E27FC236}">
                <a16:creationId xmlns:a16="http://schemas.microsoft.com/office/drawing/2014/main" id="{B4C4F4A3-5303-4EC8-AFD9-A71C1AB31D60}"/>
              </a:ext>
            </a:extLst>
          </xdr:cNvPr>
          <xdr:cNvGraphicFramePr>
            <a:graphicFrameLocks/>
          </xdr:cNvGraphicFramePr>
        </xdr:nvGraphicFramePr>
        <xdr:xfrm>
          <a:off x="7945462" y="1040472"/>
          <a:ext cx="1838100" cy="1440000"/>
        </xdr:xfrm>
        <a:graphic>
          <a:graphicData uri="http://schemas.openxmlformats.org/drawingml/2006/chart">
            <c:chart xmlns:c="http://schemas.openxmlformats.org/drawingml/2006/chart" xmlns:r="http://schemas.openxmlformats.org/officeDocument/2006/relationships" r:id="rId1"/>
          </a:graphicData>
        </a:graphic>
      </xdr:graphicFrame>
      <xdr:sp macro="" textlink="$L$9">
        <xdr:nvSpPr>
          <xdr:cNvPr id="9" name="TextBox 8">
            <a:extLst>
              <a:ext uri="{FF2B5EF4-FFF2-40B4-BE49-F238E27FC236}">
                <a16:creationId xmlns:a16="http://schemas.microsoft.com/office/drawing/2014/main" id="{1E40C85C-450E-08C7-FF45-B39766AFD8C6}"/>
              </a:ext>
            </a:extLst>
          </xdr:cNvPr>
          <xdr:cNvSpPr txBox="1"/>
        </xdr:nvSpPr>
        <xdr:spPr>
          <a:xfrm>
            <a:off x="8646502" y="1774075"/>
            <a:ext cx="525780" cy="3733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EBB2BB2D-2611-4F9B-A999-5E5AD4E3844B}" type="TxLink">
              <a:rPr lang="en-US" sz="1200" b="0" i="0" u="none" strike="noStrike">
                <a:solidFill>
                  <a:srgbClr val="000000"/>
                </a:solidFill>
                <a:latin typeface="Calibri"/>
                <a:ea typeface="Calibri"/>
                <a:cs typeface="Calibri"/>
              </a:rPr>
              <a:pPr/>
              <a:t>95%</a:t>
            </a:fld>
            <a:endParaRPr lang="en-IN" sz="1100"/>
          </a:p>
        </xdr:txBody>
      </xdr:sp>
    </xdr:grpSp>
    <xdr:clientData/>
  </xdr:twoCellAnchor>
  <xdr:twoCellAnchor>
    <xdr:from>
      <xdr:col>6</xdr:col>
      <xdr:colOff>536090</xdr:colOff>
      <xdr:row>13</xdr:row>
      <xdr:rowOff>17929</xdr:rowOff>
    </xdr:from>
    <xdr:to>
      <xdr:col>9</xdr:col>
      <xdr:colOff>26781</xdr:colOff>
      <xdr:row>20</xdr:row>
      <xdr:rowOff>70193</xdr:rowOff>
    </xdr:to>
    <xdr:graphicFrame macro="">
      <xdr:nvGraphicFramePr>
        <xdr:cNvPr id="15" name="Chart 14">
          <a:extLst>
            <a:ext uri="{FF2B5EF4-FFF2-40B4-BE49-F238E27FC236}">
              <a16:creationId xmlns:a16="http://schemas.microsoft.com/office/drawing/2014/main" id="{EB4CEC2C-D990-4F28-9AB7-CCE57CDC05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7</xdr:col>
      <xdr:colOff>7620</xdr:colOff>
      <xdr:row>0</xdr:row>
      <xdr:rowOff>114300</xdr:rowOff>
    </xdr:from>
    <xdr:ext cx="1780149" cy="280205"/>
    <xdr:sp macro="" textlink="">
      <xdr:nvSpPr>
        <xdr:cNvPr id="3" name="TextBox 2">
          <a:extLst>
            <a:ext uri="{FF2B5EF4-FFF2-40B4-BE49-F238E27FC236}">
              <a16:creationId xmlns:a16="http://schemas.microsoft.com/office/drawing/2014/main" id="{BF7B2046-18E8-F989-C595-7788D93FEEF8}"/>
            </a:ext>
          </a:extLst>
        </xdr:cNvPr>
        <xdr:cNvSpPr txBox="1"/>
      </xdr:nvSpPr>
      <xdr:spPr>
        <a:xfrm>
          <a:off x="7475220" y="114300"/>
          <a:ext cx="1780149" cy="280205"/>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IN" sz="1200" b="1">
              <a:solidFill>
                <a:schemeClr val="dk1"/>
              </a:solidFill>
              <a:latin typeface="+mn-lt"/>
              <a:ea typeface="+mn-ea"/>
              <a:cs typeface="+mn-cs"/>
            </a:rPr>
            <a:t>Online Vs. Cash Expenses</a:t>
          </a:r>
        </a:p>
      </xdr:txBody>
    </xdr:sp>
    <xdr:clientData/>
  </xdr:oneCellAnchor>
  <xdr:twoCellAnchor>
    <xdr:from>
      <xdr:col>0</xdr:col>
      <xdr:colOff>15240</xdr:colOff>
      <xdr:row>0</xdr:row>
      <xdr:rowOff>99060</xdr:rowOff>
    </xdr:from>
    <xdr:to>
      <xdr:col>2</xdr:col>
      <xdr:colOff>0</xdr:colOff>
      <xdr:row>1</xdr:row>
      <xdr:rowOff>182880</xdr:rowOff>
    </xdr:to>
    <xdr:sp macro="" textlink="">
      <xdr:nvSpPr>
        <xdr:cNvPr id="23" name="TextBox 22">
          <a:extLst>
            <a:ext uri="{FF2B5EF4-FFF2-40B4-BE49-F238E27FC236}">
              <a16:creationId xmlns:a16="http://schemas.microsoft.com/office/drawing/2014/main" id="{E1D1359D-D5EB-3620-0672-C6A23802FAA2}"/>
            </a:ext>
          </a:extLst>
        </xdr:cNvPr>
        <xdr:cNvSpPr txBox="1"/>
      </xdr:nvSpPr>
      <xdr:spPr>
        <a:xfrm>
          <a:off x="15240" y="99060"/>
          <a:ext cx="2186940" cy="281940"/>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t>Months Expenditure</a:t>
          </a:r>
        </a:p>
      </xdr:txBody>
    </xdr:sp>
    <xdr:clientData/>
  </xdr:twoCellAnchor>
  <xdr:twoCellAnchor>
    <xdr:from>
      <xdr:col>3</xdr:col>
      <xdr:colOff>7620</xdr:colOff>
      <xdr:row>0</xdr:row>
      <xdr:rowOff>129540</xdr:rowOff>
    </xdr:from>
    <xdr:to>
      <xdr:col>5</xdr:col>
      <xdr:colOff>0</xdr:colOff>
      <xdr:row>2</xdr:row>
      <xdr:rowOff>15240</xdr:rowOff>
    </xdr:to>
    <xdr:sp macro="" textlink="">
      <xdr:nvSpPr>
        <xdr:cNvPr id="27" name="TextBox 26">
          <a:extLst>
            <a:ext uri="{FF2B5EF4-FFF2-40B4-BE49-F238E27FC236}">
              <a16:creationId xmlns:a16="http://schemas.microsoft.com/office/drawing/2014/main" id="{B86ED6BC-A14E-49F5-B682-F0AB920A91E7}"/>
            </a:ext>
          </a:extLst>
        </xdr:cNvPr>
        <xdr:cNvSpPr txBox="1"/>
      </xdr:nvSpPr>
      <xdr:spPr>
        <a:xfrm>
          <a:off x="2453640" y="129540"/>
          <a:ext cx="2194560" cy="281940"/>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t>Category</a:t>
          </a:r>
          <a:r>
            <a:rPr lang="en-IN" sz="1200" b="1" baseline="0"/>
            <a:t> wise Expenditure</a:t>
          </a:r>
          <a:endParaRPr lang="en-IN" sz="1200" b="1"/>
        </a:p>
      </xdr:txBody>
    </xdr:sp>
    <xdr:clientData/>
  </xdr:twoCellAnchor>
  <xdr:twoCellAnchor>
    <xdr:from>
      <xdr:col>0</xdr:col>
      <xdr:colOff>15240</xdr:colOff>
      <xdr:row>19</xdr:row>
      <xdr:rowOff>91440</xdr:rowOff>
    </xdr:from>
    <xdr:to>
      <xdr:col>2</xdr:col>
      <xdr:colOff>0</xdr:colOff>
      <xdr:row>20</xdr:row>
      <xdr:rowOff>175260</xdr:rowOff>
    </xdr:to>
    <xdr:sp macro="" textlink="">
      <xdr:nvSpPr>
        <xdr:cNvPr id="29" name="TextBox 28">
          <a:extLst>
            <a:ext uri="{FF2B5EF4-FFF2-40B4-BE49-F238E27FC236}">
              <a16:creationId xmlns:a16="http://schemas.microsoft.com/office/drawing/2014/main" id="{ACBCDCFC-803F-4C8C-9609-5E0DB0C2D9D6}"/>
            </a:ext>
          </a:extLst>
        </xdr:cNvPr>
        <xdr:cNvSpPr txBox="1"/>
      </xdr:nvSpPr>
      <xdr:spPr>
        <a:xfrm>
          <a:off x="15240" y="3855720"/>
          <a:ext cx="1912620" cy="281940"/>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t>Health,</a:t>
          </a:r>
          <a:r>
            <a:rPr lang="en-IN" sz="1200" b="1" baseline="0"/>
            <a:t> Food &amp; Study</a:t>
          </a:r>
          <a:endParaRPr lang="en-IN" sz="1200" b="1"/>
        </a:p>
      </xdr:txBody>
    </xdr:sp>
    <xdr:clientData/>
  </xdr:twoCellAnchor>
  <xdr:twoCellAnchor>
    <xdr:from>
      <xdr:col>3</xdr:col>
      <xdr:colOff>7620</xdr:colOff>
      <xdr:row>19</xdr:row>
      <xdr:rowOff>99060</xdr:rowOff>
    </xdr:from>
    <xdr:to>
      <xdr:col>6</xdr:col>
      <xdr:colOff>0</xdr:colOff>
      <xdr:row>20</xdr:row>
      <xdr:rowOff>182880</xdr:rowOff>
    </xdr:to>
    <xdr:sp macro="" textlink="">
      <xdr:nvSpPr>
        <xdr:cNvPr id="2" name="TextBox 1">
          <a:extLst>
            <a:ext uri="{FF2B5EF4-FFF2-40B4-BE49-F238E27FC236}">
              <a16:creationId xmlns:a16="http://schemas.microsoft.com/office/drawing/2014/main" id="{3B88595D-820D-4A1C-BE2D-65772E0BBC24}"/>
            </a:ext>
          </a:extLst>
        </xdr:cNvPr>
        <xdr:cNvSpPr txBox="1"/>
      </xdr:nvSpPr>
      <xdr:spPr>
        <a:xfrm>
          <a:off x="2423160" y="3863340"/>
          <a:ext cx="4511040" cy="281940"/>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t>Platform</a:t>
          </a:r>
          <a:r>
            <a:rPr lang="en-IN" sz="1200" b="1" baseline="0"/>
            <a:t> wise Cashback</a:t>
          </a:r>
        </a:p>
      </xdr:txBody>
    </xdr:sp>
    <xdr:clientData/>
  </xdr:twoCellAnchor>
</xdr:wsDr>
</file>

<file path=xl/drawings/drawing6.xml><?xml version="1.0" encoding="utf-8"?>
<c:userShapes xmlns:c="http://schemas.openxmlformats.org/drawingml/2006/chart">
  <cdr:relSizeAnchor xmlns:cdr="http://schemas.openxmlformats.org/drawingml/2006/chartDrawing">
    <cdr:from>
      <cdr:x>0.39928</cdr:x>
      <cdr:y>0.55058</cdr:y>
    </cdr:from>
    <cdr:to>
      <cdr:x>0.6096</cdr:x>
      <cdr:y>1</cdr:y>
    </cdr:to>
    <cdr:sp macro="" textlink="'Tables&amp;Cal.'!$L$10">
      <cdr:nvSpPr>
        <cdr:cNvPr id="2" name="TextBox 20">
          <a:extLst xmlns:a="http://schemas.openxmlformats.org/drawingml/2006/main">
            <a:ext uri="{FF2B5EF4-FFF2-40B4-BE49-F238E27FC236}">
              <a16:creationId xmlns:a16="http://schemas.microsoft.com/office/drawing/2014/main" id="{42E9C105-FE6E-D508-4B84-094E0595D054}"/>
            </a:ext>
          </a:extLst>
        </cdr:cNvPr>
        <cdr:cNvSpPr txBox="1"/>
      </cdr:nvSpPr>
      <cdr:spPr>
        <a:xfrm xmlns:a="http://schemas.openxmlformats.org/drawingml/2006/main">
          <a:off x="730874" y="788894"/>
          <a:ext cx="384986" cy="643935"/>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no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fld id="{8CA6A0E0-6275-49F3-9F05-71DB0632F313}" type="TxLink">
            <a:rPr lang="en-US" sz="1200" b="0" i="0" u="none" strike="noStrike">
              <a:solidFill>
                <a:srgbClr val="000000"/>
              </a:solidFill>
              <a:latin typeface="Calibri"/>
              <a:ea typeface="Calibri"/>
              <a:cs typeface="Calibri"/>
            </a:rPr>
            <a:pPr/>
            <a:t>5%</a:t>
          </a:fld>
          <a:endParaRPr lang="en-IN" sz="1100"/>
        </a:p>
      </cdr:txBody>
    </cdr:sp>
  </cdr:relSizeAnchor>
</c:userShapes>
</file>

<file path=xl/drawings/drawing7.xml><?xml version="1.0" encoding="utf-8"?>
<xdr:wsDr xmlns:xdr="http://schemas.openxmlformats.org/drawingml/2006/spreadsheetDrawing" xmlns:a="http://schemas.openxmlformats.org/drawingml/2006/main">
  <xdr:twoCellAnchor>
    <xdr:from>
      <xdr:col>0</xdr:col>
      <xdr:colOff>83820</xdr:colOff>
      <xdr:row>0</xdr:row>
      <xdr:rowOff>83820</xdr:rowOff>
    </xdr:from>
    <xdr:to>
      <xdr:col>19</xdr:col>
      <xdr:colOff>22860</xdr:colOff>
      <xdr:row>2</xdr:row>
      <xdr:rowOff>175260</xdr:rowOff>
    </xdr:to>
    <xdr:sp macro="" textlink="">
      <xdr:nvSpPr>
        <xdr:cNvPr id="3" name="Rectangle 2">
          <a:extLst>
            <a:ext uri="{FF2B5EF4-FFF2-40B4-BE49-F238E27FC236}">
              <a16:creationId xmlns:a16="http://schemas.microsoft.com/office/drawing/2014/main" id="{1783C346-D90A-2A7E-4F71-76A47B25B447}"/>
            </a:ext>
          </a:extLst>
        </xdr:cNvPr>
        <xdr:cNvSpPr/>
      </xdr:nvSpPr>
      <xdr:spPr>
        <a:xfrm>
          <a:off x="83820" y="83820"/>
          <a:ext cx="13997940" cy="487680"/>
        </a:xfrm>
        <a:prstGeom prst="rect">
          <a:avLst/>
        </a:prstGeom>
        <a:gradFill flip="none" rotWithShape="1">
          <a:gsLst>
            <a:gs pos="0">
              <a:srgbClr val="D3E4CD">
                <a:shade val="30000"/>
                <a:satMod val="115000"/>
              </a:srgbClr>
            </a:gs>
            <a:gs pos="50000">
              <a:srgbClr val="D3E4CD">
                <a:shade val="67500"/>
                <a:satMod val="115000"/>
              </a:srgbClr>
            </a:gs>
            <a:gs pos="100000">
              <a:srgbClr val="D3E4CD">
                <a:shade val="100000"/>
                <a:satMod val="115000"/>
              </a:srgbClr>
            </a:gs>
          </a:gsLst>
          <a:path path="circle">
            <a:fillToRect l="50000" t="50000" r="50000" b="50000"/>
          </a:path>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accent6">
                <a:lumMod val="50000"/>
              </a:schemeClr>
            </a:solidFill>
          </a:endParaRPr>
        </a:p>
      </xdr:txBody>
    </xdr:sp>
    <xdr:clientData/>
  </xdr:twoCellAnchor>
  <xdr:twoCellAnchor>
    <xdr:from>
      <xdr:col>0</xdr:col>
      <xdr:colOff>624840</xdr:colOff>
      <xdr:row>0</xdr:row>
      <xdr:rowOff>137160</xdr:rowOff>
    </xdr:from>
    <xdr:to>
      <xdr:col>4</xdr:col>
      <xdr:colOff>335280</xdr:colOff>
      <xdr:row>2</xdr:row>
      <xdr:rowOff>68580</xdr:rowOff>
    </xdr:to>
    <xdr:sp macro="" textlink="">
      <xdr:nvSpPr>
        <xdr:cNvPr id="4" name="TextBox 3">
          <a:extLst>
            <a:ext uri="{FF2B5EF4-FFF2-40B4-BE49-F238E27FC236}">
              <a16:creationId xmlns:a16="http://schemas.microsoft.com/office/drawing/2014/main" id="{3C33FFBE-19A5-3F45-477A-4A7727AF6ADF}"/>
            </a:ext>
          </a:extLst>
        </xdr:cNvPr>
        <xdr:cNvSpPr txBox="1"/>
      </xdr:nvSpPr>
      <xdr:spPr>
        <a:xfrm>
          <a:off x="624840" y="137160"/>
          <a:ext cx="239268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baseline="0">
              <a:solidFill>
                <a:srgbClr val="618264"/>
              </a:solidFill>
            </a:rPr>
            <a:t>Expenditure Tracker </a:t>
          </a:r>
          <a:endParaRPr lang="en-IN" sz="1800" b="1">
            <a:solidFill>
              <a:srgbClr val="618264"/>
            </a:solidFill>
          </a:endParaRPr>
        </a:p>
      </xdr:txBody>
    </xdr:sp>
    <xdr:clientData/>
  </xdr:twoCellAnchor>
  <xdr:twoCellAnchor>
    <xdr:from>
      <xdr:col>0</xdr:col>
      <xdr:colOff>213360</xdr:colOff>
      <xdr:row>0</xdr:row>
      <xdr:rowOff>129540</xdr:rowOff>
    </xdr:from>
    <xdr:to>
      <xdr:col>0</xdr:col>
      <xdr:colOff>609600</xdr:colOff>
      <xdr:row>2</xdr:row>
      <xdr:rowOff>129540</xdr:rowOff>
    </xdr:to>
    <xdr:pic>
      <xdr:nvPicPr>
        <xdr:cNvPr id="6" name="Graphic 5" descr="Wallet">
          <a:extLst>
            <a:ext uri="{FF2B5EF4-FFF2-40B4-BE49-F238E27FC236}">
              <a16:creationId xmlns:a16="http://schemas.microsoft.com/office/drawing/2014/main" id="{9EFE587A-BD1B-F410-C765-B89D1E4069C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13360" y="129540"/>
          <a:ext cx="396240" cy="396240"/>
        </a:xfrm>
        <a:prstGeom prst="rect">
          <a:avLst/>
        </a:prstGeom>
      </xdr:spPr>
    </xdr:pic>
    <xdr:clientData/>
  </xdr:twoCellAnchor>
  <xdr:twoCellAnchor>
    <xdr:from>
      <xdr:col>15</xdr:col>
      <xdr:colOff>312420</xdr:colOff>
      <xdr:row>0</xdr:row>
      <xdr:rowOff>190500</xdr:rowOff>
    </xdr:from>
    <xdr:to>
      <xdr:col>19</xdr:col>
      <xdr:colOff>15240</xdr:colOff>
      <xdr:row>2</xdr:row>
      <xdr:rowOff>74465</xdr:rowOff>
    </xdr:to>
    <xdr:sp macro="" textlink="'Tables&amp;Cal.'!L8">
      <xdr:nvSpPr>
        <xdr:cNvPr id="7" name="TextBox 6">
          <a:extLst>
            <a:ext uri="{FF2B5EF4-FFF2-40B4-BE49-F238E27FC236}">
              <a16:creationId xmlns:a16="http://schemas.microsoft.com/office/drawing/2014/main" id="{B0DD644F-BA77-1F77-12FA-DA5E815E0A1C}"/>
            </a:ext>
          </a:extLst>
        </xdr:cNvPr>
        <xdr:cNvSpPr txBox="1"/>
      </xdr:nvSpPr>
      <xdr:spPr>
        <a:xfrm>
          <a:off x="11696700" y="190500"/>
          <a:ext cx="237744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B88AFA99-A0E0-453F-901D-91A2AAEA90AB}" type="TxLink">
            <a:rPr lang="en-US" sz="1200" b="1" i="0" u="none" strike="noStrike">
              <a:solidFill>
                <a:srgbClr val="618264"/>
              </a:solidFill>
              <a:latin typeface="Calibri"/>
              <a:ea typeface="Calibri"/>
              <a:cs typeface="Calibri"/>
            </a:rPr>
            <a:pPr/>
            <a:t>09 - October - 2023   21 : 20</a:t>
          </a:fld>
          <a:endParaRPr lang="en-IN" sz="1100" b="1">
            <a:solidFill>
              <a:srgbClr val="618264"/>
            </a:solidFill>
          </a:endParaRPr>
        </a:p>
      </xdr:txBody>
    </xdr:sp>
    <xdr:clientData/>
  </xdr:twoCellAnchor>
  <xdr:twoCellAnchor>
    <xdr:from>
      <xdr:col>15</xdr:col>
      <xdr:colOff>81199</xdr:colOff>
      <xdr:row>1</xdr:row>
      <xdr:rowOff>19597</xdr:rowOff>
    </xdr:from>
    <xdr:to>
      <xdr:col>15</xdr:col>
      <xdr:colOff>333957</xdr:colOff>
      <xdr:row>2</xdr:row>
      <xdr:rowOff>74235</xdr:rowOff>
    </xdr:to>
    <xdr:pic>
      <xdr:nvPicPr>
        <xdr:cNvPr id="9" name="Graphic 8" descr="Repeat">
          <a:extLst>
            <a:ext uri="{FF2B5EF4-FFF2-40B4-BE49-F238E27FC236}">
              <a16:creationId xmlns:a16="http://schemas.microsoft.com/office/drawing/2014/main" id="{605EB638-7E50-7BD0-C4A1-52E96FA19A1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rot="21064623">
          <a:off x="11465479" y="217717"/>
          <a:ext cx="252758" cy="252758"/>
        </a:xfrm>
        <a:prstGeom prst="rect">
          <a:avLst/>
        </a:prstGeom>
      </xdr:spPr>
    </xdr:pic>
    <xdr:clientData/>
  </xdr:twoCellAnchor>
  <xdr:twoCellAnchor>
    <xdr:from>
      <xdr:col>0</xdr:col>
      <xdr:colOff>83820</xdr:colOff>
      <xdr:row>3</xdr:row>
      <xdr:rowOff>45720</xdr:rowOff>
    </xdr:from>
    <xdr:to>
      <xdr:col>3</xdr:col>
      <xdr:colOff>365760</xdr:colOff>
      <xdr:row>26</xdr:row>
      <xdr:rowOff>22860</xdr:rowOff>
    </xdr:to>
    <xdr:sp macro="" textlink="">
      <xdr:nvSpPr>
        <xdr:cNvPr id="5" name="Rectangle 4">
          <a:extLst>
            <a:ext uri="{FF2B5EF4-FFF2-40B4-BE49-F238E27FC236}">
              <a16:creationId xmlns:a16="http://schemas.microsoft.com/office/drawing/2014/main" id="{FBAE3367-5752-303B-DABA-169F6D3F9969}"/>
            </a:ext>
          </a:extLst>
        </xdr:cNvPr>
        <xdr:cNvSpPr/>
      </xdr:nvSpPr>
      <xdr:spPr>
        <a:xfrm>
          <a:off x="83820" y="640080"/>
          <a:ext cx="2293620" cy="4533900"/>
        </a:xfrm>
        <a:prstGeom prst="rect">
          <a:avLst/>
        </a:prstGeom>
        <a:gradFill flip="none" rotWithShape="1">
          <a:gsLst>
            <a:gs pos="0">
              <a:srgbClr val="D3E4CD">
                <a:shade val="30000"/>
                <a:satMod val="115000"/>
              </a:srgbClr>
            </a:gs>
            <a:gs pos="50000">
              <a:srgbClr val="D3E4CD">
                <a:shade val="67500"/>
                <a:satMod val="115000"/>
              </a:srgbClr>
            </a:gs>
            <a:gs pos="100000">
              <a:srgbClr val="D3E4CD">
                <a:shade val="100000"/>
                <a:satMod val="115000"/>
              </a:srgbClr>
            </a:gs>
          </a:gsLst>
          <a:lin ang="189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220980</xdr:colOff>
      <xdr:row>4</xdr:row>
      <xdr:rowOff>38100</xdr:rowOff>
    </xdr:from>
    <xdr:to>
      <xdr:col>3</xdr:col>
      <xdr:colOff>220980</xdr:colOff>
      <xdr:row>7</xdr:row>
      <xdr:rowOff>129540</xdr:rowOff>
    </xdr:to>
    <xdr:grpSp>
      <xdr:nvGrpSpPr>
        <xdr:cNvPr id="23" name="Group 22">
          <a:extLst>
            <a:ext uri="{FF2B5EF4-FFF2-40B4-BE49-F238E27FC236}">
              <a16:creationId xmlns:a16="http://schemas.microsoft.com/office/drawing/2014/main" id="{5AD99FE5-4F0F-C3A9-1910-E557F44EAD0E}"/>
            </a:ext>
          </a:extLst>
        </xdr:cNvPr>
        <xdr:cNvGrpSpPr/>
      </xdr:nvGrpSpPr>
      <xdr:grpSpPr>
        <a:xfrm>
          <a:off x="220980" y="830580"/>
          <a:ext cx="2011680" cy="685800"/>
          <a:chOff x="236220" y="792480"/>
          <a:chExt cx="2011680" cy="685800"/>
        </a:xfrm>
      </xdr:grpSpPr>
      <xdr:sp macro="" textlink="">
        <xdr:nvSpPr>
          <xdr:cNvPr id="8" name="TextBox 7">
            <a:extLst>
              <a:ext uri="{FF2B5EF4-FFF2-40B4-BE49-F238E27FC236}">
                <a16:creationId xmlns:a16="http://schemas.microsoft.com/office/drawing/2014/main" id="{F96B94FC-4010-EF9B-F938-61BC41530602}"/>
              </a:ext>
            </a:extLst>
          </xdr:cNvPr>
          <xdr:cNvSpPr txBox="1"/>
        </xdr:nvSpPr>
        <xdr:spPr>
          <a:xfrm>
            <a:off x="243840" y="792480"/>
            <a:ext cx="2004060" cy="4724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1400" b="0">
                <a:solidFill>
                  <a:srgbClr val="618264"/>
                </a:solidFill>
              </a:rPr>
              <a:t>Daily</a:t>
            </a:r>
            <a:r>
              <a:rPr lang="en-IN" sz="1400" b="0" baseline="0">
                <a:solidFill>
                  <a:srgbClr val="618264"/>
                </a:solidFill>
              </a:rPr>
              <a:t> Average Expenses:</a:t>
            </a:r>
            <a:endParaRPr lang="en-IN" sz="1400" b="0">
              <a:solidFill>
                <a:srgbClr val="618264"/>
              </a:solidFill>
            </a:endParaRPr>
          </a:p>
        </xdr:txBody>
      </xdr:sp>
      <xdr:sp macro="" textlink="'Tables&amp;Cal.'!L6">
        <xdr:nvSpPr>
          <xdr:cNvPr id="11" name="TextBox 10">
            <a:extLst>
              <a:ext uri="{FF2B5EF4-FFF2-40B4-BE49-F238E27FC236}">
                <a16:creationId xmlns:a16="http://schemas.microsoft.com/office/drawing/2014/main" id="{0FF04EE1-83CA-4A4A-B909-C463C1EFE2D9}"/>
              </a:ext>
            </a:extLst>
          </xdr:cNvPr>
          <xdr:cNvSpPr txBox="1"/>
        </xdr:nvSpPr>
        <xdr:spPr>
          <a:xfrm>
            <a:off x="236220" y="1005840"/>
            <a:ext cx="2004060" cy="4724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E1FA1848-F3B5-4511-AACC-95DBE5309CAE}" type="TxLink">
              <a:rPr lang="en-US" sz="2000" b="1" i="0" u="none" strike="noStrike">
                <a:solidFill>
                  <a:srgbClr val="618264"/>
                </a:solidFill>
                <a:latin typeface="Calibri"/>
                <a:ea typeface="Calibri"/>
                <a:cs typeface="Calibri"/>
              </a:rPr>
              <a:pPr algn="ctr"/>
              <a:t>₹ 192</a:t>
            </a:fld>
            <a:endParaRPr lang="en-IN" sz="2400" b="1" u="none">
              <a:solidFill>
                <a:srgbClr val="618264"/>
              </a:solidFill>
            </a:endParaRPr>
          </a:p>
        </xdr:txBody>
      </xdr:sp>
    </xdr:grpSp>
    <xdr:clientData/>
  </xdr:twoCellAnchor>
  <xdr:twoCellAnchor>
    <xdr:from>
      <xdr:col>0</xdr:col>
      <xdr:colOff>228600</xdr:colOff>
      <xdr:row>7</xdr:row>
      <xdr:rowOff>72557</xdr:rowOff>
    </xdr:from>
    <xdr:to>
      <xdr:col>3</xdr:col>
      <xdr:colOff>228600</xdr:colOff>
      <xdr:row>10</xdr:row>
      <xdr:rowOff>163334</xdr:rowOff>
    </xdr:to>
    <xdr:grpSp>
      <xdr:nvGrpSpPr>
        <xdr:cNvPr id="24" name="Group 23">
          <a:extLst>
            <a:ext uri="{FF2B5EF4-FFF2-40B4-BE49-F238E27FC236}">
              <a16:creationId xmlns:a16="http://schemas.microsoft.com/office/drawing/2014/main" id="{D8A4A706-7765-B286-C0EC-7D3B004A3B18}"/>
            </a:ext>
          </a:extLst>
        </xdr:cNvPr>
        <xdr:cNvGrpSpPr/>
      </xdr:nvGrpSpPr>
      <xdr:grpSpPr>
        <a:xfrm>
          <a:off x="228600" y="1459397"/>
          <a:ext cx="2011680" cy="685137"/>
          <a:chOff x="228600" y="1478280"/>
          <a:chExt cx="2011680" cy="685800"/>
        </a:xfrm>
      </xdr:grpSpPr>
      <xdr:sp macro="" textlink="">
        <xdr:nvSpPr>
          <xdr:cNvPr id="12" name="TextBox 11">
            <a:extLst>
              <a:ext uri="{FF2B5EF4-FFF2-40B4-BE49-F238E27FC236}">
                <a16:creationId xmlns:a16="http://schemas.microsoft.com/office/drawing/2014/main" id="{9B547AB0-D49E-4B34-8CEF-06000476E777}"/>
              </a:ext>
            </a:extLst>
          </xdr:cNvPr>
          <xdr:cNvSpPr txBox="1"/>
        </xdr:nvSpPr>
        <xdr:spPr>
          <a:xfrm>
            <a:off x="236220" y="1478280"/>
            <a:ext cx="2004060" cy="4724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1400" b="0">
                <a:solidFill>
                  <a:srgbClr val="618264"/>
                </a:solidFill>
              </a:rPr>
              <a:t>Available</a:t>
            </a:r>
            <a:r>
              <a:rPr lang="en-IN" sz="1400" b="0" baseline="0">
                <a:solidFill>
                  <a:srgbClr val="618264"/>
                </a:solidFill>
              </a:rPr>
              <a:t> Balance:</a:t>
            </a:r>
            <a:endParaRPr lang="en-IN" sz="1400" b="0">
              <a:solidFill>
                <a:srgbClr val="618264"/>
              </a:solidFill>
            </a:endParaRPr>
          </a:p>
        </xdr:txBody>
      </xdr:sp>
      <xdr:sp macro="" textlink="'Tables&amp;Cal.'!L5">
        <xdr:nvSpPr>
          <xdr:cNvPr id="13" name="TextBox 12">
            <a:extLst>
              <a:ext uri="{FF2B5EF4-FFF2-40B4-BE49-F238E27FC236}">
                <a16:creationId xmlns:a16="http://schemas.microsoft.com/office/drawing/2014/main" id="{4BABDBBA-AE7B-4BE0-B8C2-6E76EF09EEA9}"/>
              </a:ext>
            </a:extLst>
          </xdr:cNvPr>
          <xdr:cNvSpPr txBox="1"/>
        </xdr:nvSpPr>
        <xdr:spPr>
          <a:xfrm>
            <a:off x="228600" y="1691640"/>
            <a:ext cx="2004060" cy="4724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CE2195D9-3273-4E4C-BF41-178A6661E1E2}" type="TxLink">
              <a:rPr lang="en-US" sz="2000" b="1" i="0" u="none" strike="noStrike">
                <a:solidFill>
                  <a:srgbClr val="618264"/>
                </a:solidFill>
                <a:latin typeface="Calibri"/>
                <a:ea typeface="Calibri"/>
                <a:cs typeface="Calibri"/>
              </a:rPr>
              <a:pPr algn="ctr"/>
              <a:t>₹ 275</a:t>
            </a:fld>
            <a:endParaRPr lang="en-IN" sz="2400" b="1">
              <a:solidFill>
                <a:srgbClr val="618264"/>
              </a:solidFill>
            </a:endParaRPr>
          </a:p>
        </xdr:txBody>
      </xdr:sp>
    </xdr:grpSp>
    <xdr:clientData/>
  </xdr:twoCellAnchor>
  <xdr:twoCellAnchor>
    <xdr:from>
      <xdr:col>0</xdr:col>
      <xdr:colOff>335280</xdr:colOff>
      <xdr:row>11</xdr:row>
      <xdr:rowOff>145445</xdr:rowOff>
    </xdr:from>
    <xdr:to>
      <xdr:col>3</xdr:col>
      <xdr:colOff>123600</xdr:colOff>
      <xdr:row>18</xdr:row>
      <xdr:rowOff>197942</xdr:rowOff>
    </xdr:to>
    <xdr:graphicFrame macro="">
      <xdr:nvGraphicFramePr>
        <xdr:cNvPr id="19" name="Chart 18">
          <a:extLst>
            <a:ext uri="{FF2B5EF4-FFF2-40B4-BE49-F238E27FC236}">
              <a16:creationId xmlns:a16="http://schemas.microsoft.com/office/drawing/2014/main" id="{CC8F1E30-A47B-4CF1-8C29-98199487E9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335280</xdr:colOff>
      <xdr:row>18</xdr:row>
      <xdr:rowOff>76532</xdr:rowOff>
    </xdr:from>
    <xdr:to>
      <xdr:col>3</xdr:col>
      <xdr:colOff>123600</xdr:colOff>
      <xdr:row>25</xdr:row>
      <xdr:rowOff>129692</xdr:rowOff>
    </xdr:to>
    <xdr:graphicFrame macro="">
      <xdr:nvGraphicFramePr>
        <xdr:cNvPr id="20" name="Chart 19">
          <a:extLst>
            <a:ext uri="{FF2B5EF4-FFF2-40B4-BE49-F238E27FC236}">
              <a16:creationId xmlns:a16="http://schemas.microsoft.com/office/drawing/2014/main" id="{7FCF9B7B-9886-4648-8A51-A4ED0FA714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358140</xdr:colOff>
      <xdr:row>11</xdr:row>
      <xdr:rowOff>57317</xdr:rowOff>
    </xdr:from>
    <xdr:to>
      <xdr:col>3</xdr:col>
      <xdr:colOff>60960</xdr:colOff>
      <xdr:row>11</xdr:row>
      <xdr:rowOff>57979</xdr:rowOff>
    </xdr:to>
    <xdr:cxnSp macro="">
      <xdr:nvCxnSpPr>
        <xdr:cNvPr id="33" name="Straight Connector 32">
          <a:extLst>
            <a:ext uri="{FF2B5EF4-FFF2-40B4-BE49-F238E27FC236}">
              <a16:creationId xmlns:a16="http://schemas.microsoft.com/office/drawing/2014/main" id="{6E347C85-1A99-4477-8FD5-E7B0175DA0F1}"/>
            </a:ext>
          </a:extLst>
        </xdr:cNvPr>
        <xdr:cNvCxnSpPr/>
      </xdr:nvCxnSpPr>
      <xdr:spPr>
        <a:xfrm>
          <a:off x="358140" y="2236637"/>
          <a:ext cx="1714500" cy="662"/>
        </a:xfrm>
        <a:prstGeom prst="line">
          <a:avLst/>
        </a:prstGeom>
        <a:ln w="12700">
          <a:solidFill>
            <a:srgbClr val="79AC78"/>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457200</xdr:colOff>
      <xdr:row>3</xdr:row>
      <xdr:rowOff>60960</xdr:rowOff>
    </xdr:from>
    <xdr:to>
      <xdr:col>8</xdr:col>
      <xdr:colOff>1676400</xdr:colOff>
      <xdr:row>17</xdr:row>
      <xdr:rowOff>30480</xdr:rowOff>
    </xdr:to>
    <xdr:graphicFrame macro="">
      <xdr:nvGraphicFramePr>
        <xdr:cNvPr id="10" name="Chart 9">
          <a:extLst>
            <a:ext uri="{FF2B5EF4-FFF2-40B4-BE49-F238E27FC236}">
              <a16:creationId xmlns:a16="http://schemas.microsoft.com/office/drawing/2014/main" id="{07DBA6C1-D0EF-4387-9CBF-CAD9825789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1943100</xdr:colOff>
      <xdr:row>3</xdr:row>
      <xdr:rowOff>68580</xdr:rowOff>
    </xdr:from>
    <xdr:to>
      <xdr:col>18</xdr:col>
      <xdr:colOff>114300</xdr:colOff>
      <xdr:row>16</xdr:row>
      <xdr:rowOff>175260</xdr:rowOff>
    </xdr:to>
    <xdr:graphicFrame macro="">
      <xdr:nvGraphicFramePr>
        <xdr:cNvPr id="16" name="Chart 15">
          <a:extLst>
            <a:ext uri="{FF2B5EF4-FFF2-40B4-BE49-F238E27FC236}">
              <a16:creationId xmlns:a16="http://schemas.microsoft.com/office/drawing/2014/main" id="{789065A0-565F-4E38-AF7F-BCCC64C458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464820</xdr:colOff>
      <xdr:row>17</xdr:row>
      <xdr:rowOff>30480</xdr:rowOff>
    </xdr:from>
    <xdr:to>
      <xdr:col>8</xdr:col>
      <xdr:colOff>1684020</xdr:colOff>
      <xdr:row>25</xdr:row>
      <xdr:rowOff>182880</xdr:rowOff>
    </xdr:to>
    <xdr:graphicFrame macro="">
      <xdr:nvGraphicFramePr>
        <xdr:cNvPr id="22" name="Chart 21">
          <a:extLst>
            <a:ext uri="{FF2B5EF4-FFF2-40B4-BE49-F238E27FC236}">
              <a16:creationId xmlns:a16="http://schemas.microsoft.com/office/drawing/2014/main" id="{6DEE4010-6244-4EF7-BDFA-A4669BA4BD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8</xdr:col>
      <xdr:colOff>1844040</xdr:colOff>
      <xdr:row>17</xdr:row>
      <xdr:rowOff>76200</xdr:rowOff>
    </xdr:from>
    <xdr:to>
      <xdr:col>14</xdr:col>
      <xdr:colOff>487680</xdr:colOff>
      <xdr:row>25</xdr:row>
      <xdr:rowOff>45720</xdr:rowOff>
    </xdr:to>
    <xdr:graphicFrame macro="">
      <xdr:nvGraphicFramePr>
        <xdr:cNvPr id="25" name="Chart 24">
          <a:extLst>
            <a:ext uri="{FF2B5EF4-FFF2-40B4-BE49-F238E27FC236}">
              <a16:creationId xmlns:a16="http://schemas.microsoft.com/office/drawing/2014/main" id="{2F4CDACF-671B-48F8-8D88-8EFF46DD35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0.36689</cdr:x>
      <cdr:y>0.51153</cdr:y>
    </cdr:from>
    <cdr:to>
      <cdr:x>0.61724</cdr:x>
      <cdr:y>0.79375</cdr:y>
    </cdr:to>
    <cdr:sp macro="" textlink="">
      <cdr:nvSpPr>
        <cdr:cNvPr id="3" name="TextBox 20">
          <a:extLst xmlns:a="http://schemas.openxmlformats.org/drawingml/2006/main">
            <a:ext uri="{FF2B5EF4-FFF2-40B4-BE49-F238E27FC236}">
              <a16:creationId xmlns:a16="http://schemas.microsoft.com/office/drawing/2014/main" id="{637AE34C-D652-601E-9BBD-8A6AC8040423}"/>
            </a:ext>
          </a:extLst>
        </cdr:cNvPr>
        <cdr:cNvSpPr txBox="1"/>
      </cdr:nvSpPr>
      <cdr:spPr>
        <a:xfrm xmlns:a="http://schemas.openxmlformats.org/drawingml/2006/main">
          <a:off x="660400" y="736600"/>
          <a:ext cx="450636" cy="406400"/>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none" rtlCol="0" anchor="t">
          <a:no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fld id="{AD617164-9F88-43EC-91F7-74C35B91C110}" type="TxLink">
            <a:rPr lang="en-US" sz="1600" b="1" i="0" u="none" strike="noStrike">
              <a:solidFill>
                <a:srgbClr val="618264"/>
              </a:solidFill>
              <a:latin typeface="Calibri"/>
              <a:ea typeface="Calibri"/>
              <a:cs typeface="Calibri"/>
            </a:rPr>
            <a:pPr/>
            <a:t>95%</a:t>
          </a:fld>
          <a:endParaRPr lang="en-IN" sz="1100" b="1">
            <a:solidFill>
              <a:srgbClr val="618264"/>
            </a:solidFill>
          </a:endParaRPr>
        </a:p>
      </cdr:txBody>
    </cdr:sp>
  </cdr:relSizeAnchor>
</c:userShapes>
</file>

<file path=xl/drawings/drawing9.xml><?xml version="1.0" encoding="utf-8"?>
<c:userShapes xmlns:c="http://schemas.openxmlformats.org/drawingml/2006/chart">
  <cdr:relSizeAnchor xmlns:cdr="http://schemas.openxmlformats.org/drawingml/2006/chartDrawing">
    <cdr:from>
      <cdr:x>0.39504</cdr:x>
      <cdr:y>0.51799</cdr:y>
    </cdr:from>
    <cdr:to>
      <cdr:x>0.71543</cdr:x>
      <cdr:y>0.75604</cdr:y>
    </cdr:to>
    <cdr:sp macro="" textlink="'Tables&amp;Cal.'!$L$10">
      <cdr:nvSpPr>
        <cdr:cNvPr id="2" name="TextBox 20">
          <a:extLst xmlns:a="http://schemas.openxmlformats.org/drawingml/2006/main">
            <a:ext uri="{FF2B5EF4-FFF2-40B4-BE49-F238E27FC236}">
              <a16:creationId xmlns:a16="http://schemas.microsoft.com/office/drawing/2014/main" id="{42E9C105-FE6E-D508-4B84-094E0595D054}"/>
            </a:ext>
          </a:extLst>
        </cdr:cNvPr>
        <cdr:cNvSpPr txBox="1"/>
      </cdr:nvSpPr>
      <cdr:spPr>
        <a:xfrm xmlns:a="http://schemas.openxmlformats.org/drawingml/2006/main">
          <a:off x="711080" y="745907"/>
          <a:ext cx="576700" cy="342786"/>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sp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fld id="{8CA6A0E0-6275-49F3-9F05-71DB0632F313}" type="TxLink">
            <a:rPr lang="en-US" sz="1600" b="1" i="0" u="none" strike="noStrike">
              <a:solidFill>
                <a:srgbClr val="618264"/>
              </a:solidFill>
              <a:latin typeface="Calibri"/>
              <a:ea typeface="Calibri"/>
              <a:cs typeface="Calibri"/>
            </a:rPr>
            <a:pPr/>
            <a:t>5%</a:t>
          </a:fld>
          <a:endParaRPr lang="en-IN" sz="1400" b="1">
            <a:solidFill>
              <a:srgbClr val="618264"/>
            </a:solidFill>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ur Hasan" refreshedDate="45206.82982673611" createdVersion="8" refreshedVersion="8" minRefreshableVersion="3" recordCount="564" xr:uid="{CC3569C8-28F9-4A69-8717-575CCF5B2E5C}">
  <cacheSource type="worksheet">
    <worksheetSource name="DailyExpTab"/>
  </cacheSource>
  <cacheFields count="11">
    <cacheField name="Date" numFmtId="14">
      <sharedItems containsSemiMixedTypes="0" containsNonDate="0" containsDate="1" containsString="0" minDate="2022-03-01T00:00:00" maxDate="2022-09-28T00:00:00"/>
    </cacheField>
    <cacheField name="Time" numFmtId="0">
      <sharedItems containsSemiMixedTypes="0" containsNonDate="0" containsDate="1" containsString="0" minDate="1899-12-30T00:00:00" maxDate="1899-12-31T00:00:00"/>
    </cacheField>
    <cacheField name="Remark" numFmtId="0">
      <sharedItems count="225">
        <s v="Budget"/>
        <s v="Cashback"/>
        <s v="Bhel"/>
        <s v="Sinnar to Shivaji Nagar, Pune"/>
        <s v="Shivaji Nagar to Fursungi"/>
        <s v="Sprite"/>
        <s v="Fursungi to Pune Station"/>
        <s v="Vadapav"/>
        <s v="Pohe"/>
        <s v="Tea"/>
        <s v="Bhaji Poli"/>
        <s v="Rice Plate"/>
        <s v="Lassi"/>
        <s v="Room Key"/>
        <s v="Tiffin"/>
        <s v="Maggie"/>
        <s v="Bed &amp; Pillow"/>
        <s v="Anand Clinic  Checkup &amp; Medicines"/>
        <s v="Kulfi"/>
        <s v="Upma"/>
        <s v="Umpa"/>
        <s v="Pune Station to Fursungi"/>
        <s v="Room Rent  March 2022"/>
        <s v="Room Stuff Contri"/>
        <s v="Pulaw"/>
        <s v="Mirinda"/>
        <s v="Masala Dosa"/>
        <s v="Cold Coffee"/>
        <s v="Manchurian"/>
        <s v="Sugarcane Juice"/>
        <s v="Chicken Biryani"/>
        <s v="Panipuri"/>
        <s v="Room Rent  April 2022"/>
        <s v="Pen"/>
        <s v="Fried Rice"/>
        <s v="Misal Pav"/>
        <s v="Grooming"/>
        <s v="Shampoo"/>
        <s v="Flavoured Milk"/>
        <s v="Samosa Chaat"/>
        <s v="Dry Manchurian"/>
        <s v="Misal"/>
        <s v="Room Agreement"/>
        <s v="Vada Sambhar"/>
        <s v="Sponge Dosa"/>
        <s v="8 Bananas"/>
        <s v="Triple Rice"/>
        <s v="Light Bill  March 2022"/>
        <s v="Paratha"/>
        <s v="Mop"/>
        <s v="Harpic"/>
        <s v="Pune Station to Alandi"/>
        <s v="Chaat"/>
        <s v="Alandi to Pune Station"/>
        <s v="Mango Juice"/>
        <s v="Kokam"/>
        <s v="Stationary"/>
        <s v="Aloo Paratha"/>
        <s v="Bisleri"/>
        <s v="Triveni Mess"/>
        <s v="SPDP"/>
        <s v="Bread Sandwich"/>
        <s v="Break Sandwich"/>
        <s v="Swimming Pool"/>
        <s v="Veg Biryani"/>
        <s v="Icecream"/>
        <s v="Interest"/>
        <s v="Chhole Bature"/>
        <s v="Pavbhaji"/>
        <s v="Samosa"/>
        <s v="Wada Pav"/>
        <s v="Print"/>
        <s v="Swimming"/>
        <s v="Sabudana Khichdi"/>
        <s v="Banana"/>
        <s v="Puri Bhaji"/>
        <s v="Mathha"/>
        <s v="Patis"/>
        <s v="Veg Burger"/>
        <s v="Petrol"/>
        <s v="IOT Lab Manual"/>
        <s v="DSA Codes &amp; Outputs"/>
        <s v="File &amp; Pages"/>
        <s v="Egg Curry"/>
        <s v="Room Rent  May 2022"/>
        <s v="Code of Conduct"/>
        <s v="File"/>
        <s v="Certificates Print"/>
        <s v="Pune Station to Sinnar"/>
        <s v="Biscuits"/>
        <s v="Sinnar to Pune Station"/>
        <s v="Banana Chips"/>
        <s v="Exam Form Print"/>
        <s v="Mayas Mess"/>
        <s v="5 Tea"/>
        <s v="Pav"/>
        <s v="Kadhai Paneer"/>
        <s v="Tandoor Biryani"/>
        <s v="Pizza"/>
        <s v="Milk"/>
        <s v="Bhaji Poli Tiffin"/>
        <s v="Wadapav"/>
        <s v="Light Bill  April 2022"/>
        <s v="Noodles"/>
        <s v="Fruit Plate"/>
        <s v="Kurkure"/>
        <s v="Biryani"/>
        <s v="Sealing Tape"/>
        <s v="Pawale Misal"/>
        <s v="Masala Cut Dosa"/>
        <s v="Indori Pohe"/>
        <s v="KEM Hospital to Rajiv Gandhi Zoo"/>
        <s v="Rajiv Gandhi Zoo"/>
        <s v="Rajiv Gandhi Zoo to Natu Baug"/>
        <s v="Rin Soap"/>
        <s v="Dant Kanti Toothpaste"/>
        <s v="Chheda Banana Chips"/>
        <s v="Carry Bag"/>
        <s v="Softy"/>
        <s v="Natu Baug to KEM Hospital"/>
        <s v="Dabeli"/>
        <s v="Ragada Patis"/>
        <s v="Badam Shake"/>
        <s v="KetoZ Soap"/>
        <s v="Tari Pohe"/>
        <s v="Cut Masala Dosa"/>
        <s v="Wada Sambhar"/>
        <s v="Room Rent  June 2022"/>
        <s v="Water Can"/>
        <s v="Sinnar to Fursungi"/>
        <s v="Plumber"/>
        <s v="Grocery"/>
        <s v="Paneer Garlic Bread"/>
        <s v="Paneer Makhani"/>
        <s v="4 Amul Milk"/>
        <s v="Kokani Pohe"/>
        <s v="Shabudana Khichdi"/>
        <s v="Tawa Pulaw"/>
        <s v="Dahi Pohe"/>
        <s v="Dum Biryani"/>
        <s v="2 Samose"/>
        <s v="Dosa"/>
        <s v="Kurkure Pohe"/>
        <s v="Chips"/>
        <s v="Bhurji Pav"/>
        <s v="Coffee"/>
        <s v="Bhaje"/>
        <s v="Chilli Cheese Burger "/>
        <s v="Chips and Biscuits"/>
        <s v="Chicken Fried Rice"/>
        <s v="Vetal Tekadi"/>
        <s v="Veg Burger "/>
        <s v="Light Bill  May 2022"/>
        <s v="Room Rent  July 2022"/>
        <s v="Sinnar to Pune"/>
        <s v="Wakdewadi to Fursungi"/>
        <s v="Peas"/>
        <s v="Egg Rice"/>
        <s v="Electrician"/>
        <s v="Tester"/>
        <s v="Tea "/>
        <s v="Coffee "/>
        <s v="Medical"/>
        <s v="Ice Cream "/>
        <s v="Manapa"/>
        <s v="Anjir Shake"/>
        <s v="Juna Bazar"/>
        <s v="Received From Pappa"/>
        <s v="Oreo"/>
        <s v="Mentos"/>
        <s v="Mess"/>
        <s v="Soda"/>
        <s v="Farhans Birthday "/>
        <s v="Hand Wash"/>
        <s v="Krack Jack"/>
        <s v="Room Rent  August 2022"/>
        <s v="Paneer Paratha"/>
        <s v="Harish"/>
        <s v="Rakhi"/>
        <s v="Received From Rahul Mama"/>
        <s v="Light Bill  August 2022"/>
        <s v="Light Connection"/>
        <s v="Education Loan"/>
        <s v="College Fee"/>
        <s v="Ragda Patis"/>
        <s v="Masala Pav"/>
        <s v="Swargate"/>
        <s v="2 Tea "/>
        <s v="3 Tea "/>
        <s v="Monaco"/>
        <s v="Ma Na Pa"/>
        <s v="Mini Thali"/>
        <s v="Juna Bazaar"/>
        <s v="Rice Plate "/>
        <s v="Tikka Biryani"/>
        <s v="Dahi Bhel"/>
        <s v="Self Transfer"/>
        <s v="Pune to Sinnar"/>
        <s v="Cash"/>
        <s v="Nashik"/>
        <s v="Wakdewadi to Pune Station"/>
        <s v="Bottle"/>
        <s v="Bowl "/>
        <s v="2 Pen "/>
        <s v="Garments"/>
        <s v="Brahmastra  Movie"/>
        <s v="Victory Theatre"/>
        <s v="2 Bisleri"/>
        <s v="Room Rent  September 2022"/>
        <s v="Chhole Bhature"/>
        <s v="Misal &amp; Mattha"/>
        <s v="Pune to Visapur"/>
        <s v="Received From Mummy"/>
        <s v="Van"/>
        <s v="Visapur to Pune"/>
        <s v="Detergent"/>
        <s v="Veg Roll"/>
        <s v="Soap"/>
        <s v="AISA"/>
        <s v="Prints"/>
        <s v="Bhurji Paratha"/>
        <s v="Light Bill"/>
        <s v="Baner Hills"/>
        <s v="Pizza Party"/>
        <s v="Breakfast"/>
      </sharedItems>
    </cacheField>
    <cacheField name="Category" numFmtId="0">
      <sharedItems count="14">
        <s v="Money"/>
        <s v="Bonus"/>
        <s v="Food"/>
        <s v="Travel"/>
        <s v="Drink"/>
        <s v="Labour Charges"/>
        <s v="Personal"/>
        <s v="Health"/>
        <s v="Dessert"/>
        <s v="Rent"/>
        <s v="Maintenance"/>
        <s v="College"/>
        <s v="Bills"/>
        <s v="Entertainment"/>
      </sharedItems>
      <fieldGroup par="10"/>
    </cacheField>
    <cacheField name="Mode" numFmtId="0">
      <sharedItems count="6">
        <s v="Online"/>
        <s v="Google Pay"/>
        <s v="Paytm"/>
        <s v="Cash"/>
        <s v="Amazon Pay"/>
        <s v="PhonePe"/>
      </sharedItems>
      <fieldGroup par="9"/>
    </cacheField>
    <cacheField name="Cash In" numFmtId="0">
      <sharedItems containsSemiMixedTypes="0" containsString="0" containsNumber="1" containsInteger="1" minValue="0" maxValue="61100"/>
    </cacheField>
    <cacheField name="Cash Out" numFmtId="0">
      <sharedItems containsSemiMixedTypes="0" containsString="0" containsNumber="1" containsInteger="1" minValue="0" maxValue="65044"/>
    </cacheField>
    <cacheField name="Balance" numFmtId="0">
      <sharedItems containsSemiMixedTypes="0" containsString="0" containsNumber="1" containsInteger="1" minValue="-343" maxValue="66320"/>
    </cacheField>
    <cacheField name="Month" numFmtId="0">
      <sharedItems count="13">
        <s v="Mar"/>
        <s v="Apr"/>
        <s v="May"/>
        <s v="Jun"/>
        <s v="Jul"/>
        <s v="Aug"/>
        <s v="Sep"/>
        <s v="March" u="1"/>
        <s v="April" u="1"/>
        <s v="June" u="1"/>
        <s v="July" u="1"/>
        <s v="August" u="1"/>
        <s v="September" u="1"/>
      </sharedItems>
    </cacheField>
    <cacheField name="Mode2" numFmtId="0" databaseField="0">
      <fieldGroup base="4">
        <discretePr count="6">
          <x v="1"/>
          <x v="1"/>
          <x v="1"/>
          <x v="0"/>
          <x v="1"/>
          <x v="1"/>
        </discretePr>
        <groupItems count="2">
          <s v="Cash"/>
          <s v="Group1"/>
        </groupItems>
      </fieldGroup>
    </cacheField>
    <cacheField name="Category2" numFmtId="0" databaseField="0">
      <fieldGroup base="3">
        <discretePr count="14">
          <x v="0"/>
          <x v="1"/>
          <x v="11"/>
          <x v="2"/>
          <x v="3"/>
          <x v="4"/>
          <x v="5"/>
          <x v="11"/>
          <x v="6"/>
          <x v="7"/>
          <x v="8"/>
          <x v="11"/>
          <x v="9"/>
          <x v="10"/>
        </discretePr>
        <groupItems count="12">
          <s v="Money"/>
          <s v="Bonus"/>
          <s v="Travel"/>
          <s v="Drink"/>
          <s v="Labour Charges"/>
          <s v="Personal"/>
          <s v="Dessert"/>
          <s v="Rent"/>
          <s v="Maintenance"/>
          <s v="Bills"/>
          <s v="Entertainment"/>
          <s v="Group1"/>
        </groupItems>
      </fieldGroup>
    </cacheField>
  </cacheFields>
  <extLst>
    <ext xmlns:x14="http://schemas.microsoft.com/office/spreadsheetml/2009/9/main" uri="{725AE2AE-9491-48be-B2B4-4EB974FC3084}">
      <x14:pivotCacheDefinition pivotCacheId="8070216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4">
  <r>
    <d v="2022-03-01T00:00:00"/>
    <d v="1899-12-30T00:00:00"/>
    <x v="0"/>
    <x v="0"/>
    <x v="0"/>
    <n v="5000"/>
    <n v="0"/>
    <n v="5000"/>
    <x v="0"/>
  </r>
  <r>
    <d v="2022-03-02T00:00:00"/>
    <d v="1899-12-30T18:00:00"/>
    <x v="1"/>
    <x v="1"/>
    <x v="1"/>
    <n v="5"/>
    <n v="0"/>
    <n v="5005"/>
    <x v="0"/>
  </r>
  <r>
    <d v="2022-03-04T00:00:00"/>
    <d v="1899-12-30T20:00:00"/>
    <x v="1"/>
    <x v="1"/>
    <x v="2"/>
    <n v="100"/>
    <n v="0"/>
    <n v="5105"/>
    <x v="0"/>
  </r>
  <r>
    <d v="2022-03-19T00:00:00"/>
    <d v="1899-12-30T08:00:00"/>
    <x v="2"/>
    <x v="2"/>
    <x v="3"/>
    <n v="0"/>
    <n v="50"/>
    <n v="5055"/>
    <x v="0"/>
  </r>
  <r>
    <d v="2022-03-19T00:00:00"/>
    <d v="1899-12-30T09:15:00"/>
    <x v="3"/>
    <x v="3"/>
    <x v="3"/>
    <n v="0"/>
    <n v="260"/>
    <n v="4795"/>
    <x v="0"/>
  </r>
  <r>
    <d v="2022-03-19T00:00:00"/>
    <d v="1899-12-30T15:00:00"/>
    <x v="4"/>
    <x v="3"/>
    <x v="3"/>
    <n v="0"/>
    <n v="25"/>
    <n v="4770"/>
    <x v="0"/>
  </r>
  <r>
    <d v="2022-03-19T00:00:00"/>
    <d v="1899-12-30T17:00:00"/>
    <x v="5"/>
    <x v="4"/>
    <x v="3"/>
    <n v="0"/>
    <n v="20"/>
    <n v="4750"/>
    <x v="0"/>
  </r>
  <r>
    <d v="2022-03-20T00:00:00"/>
    <d v="1899-12-30T19:45:00"/>
    <x v="6"/>
    <x v="3"/>
    <x v="3"/>
    <n v="0"/>
    <n v="20"/>
    <n v="4730"/>
    <x v="0"/>
  </r>
  <r>
    <d v="2022-03-20T00:00:00"/>
    <d v="1899-12-30T22:30:00"/>
    <x v="7"/>
    <x v="2"/>
    <x v="3"/>
    <n v="0"/>
    <n v="20"/>
    <n v="4710"/>
    <x v="0"/>
  </r>
  <r>
    <d v="2022-03-21T00:00:00"/>
    <d v="1899-12-30T07:45:00"/>
    <x v="8"/>
    <x v="2"/>
    <x v="4"/>
    <n v="0"/>
    <n v="10"/>
    <n v="4700"/>
    <x v="0"/>
  </r>
  <r>
    <d v="2022-03-21T00:00:00"/>
    <d v="1899-12-30T07:55:00"/>
    <x v="9"/>
    <x v="4"/>
    <x v="4"/>
    <n v="0"/>
    <n v="10"/>
    <n v="4690"/>
    <x v="0"/>
  </r>
  <r>
    <d v="2022-03-21T00:00:00"/>
    <d v="1899-12-30T12:15:00"/>
    <x v="10"/>
    <x v="2"/>
    <x v="4"/>
    <n v="0"/>
    <n v="50"/>
    <n v="4640"/>
    <x v="0"/>
  </r>
  <r>
    <d v="2022-03-21T00:00:00"/>
    <d v="1899-12-30T21:00:00"/>
    <x v="11"/>
    <x v="2"/>
    <x v="2"/>
    <n v="0"/>
    <n v="50"/>
    <n v="4590"/>
    <x v="0"/>
  </r>
  <r>
    <d v="2022-03-21T00:00:00"/>
    <d v="1899-12-30T21:30:00"/>
    <x v="12"/>
    <x v="4"/>
    <x v="2"/>
    <n v="0"/>
    <n v="20"/>
    <n v="4570"/>
    <x v="0"/>
  </r>
  <r>
    <d v="2022-03-21T00:00:00"/>
    <d v="1899-12-30T22:00:00"/>
    <x v="13"/>
    <x v="5"/>
    <x v="4"/>
    <n v="0"/>
    <n v="30"/>
    <n v="4540"/>
    <x v="0"/>
  </r>
  <r>
    <d v="2022-03-21T00:00:00"/>
    <d v="1899-12-30T22:00:00"/>
    <x v="1"/>
    <x v="1"/>
    <x v="2"/>
    <n v="10"/>
    <n v="0"/>
    <n v="4550"/>
    <x v="0"/>
  </r>
  <r>
    <d v="2022-03-22T00:00:00"/>
    <d v="1899-12-30T07:45:00"/>
    <x v="9"/>
    <x v="2"/>
    <x v="1"/>
    <n v="0"/>
    <n v="10"/>
    <n v="4540"/>
    <x v="0"/>
  </r>
  <r>
    <d v="2022-03-22T00:00:00"/>
    <d v="1899-12-30T12:30:00"/>
    <x v="10"/>
    <x v="2"/>
    <x v="1"/>
    <n v="0"/>
    <n v="50"/>
    <n v="4490"/>
    <x v="0"/>
  </r>
  <r>
    <d v="2022-03-22T00:00:00"/>
    <d v="1899-12-30T21:37:00"/>
    <x v="14"/>
    <x v="2"/>
    <x v="1"/>
    <n v="0"/>
    <n v="60"/>
    <n v="4430"/>
    <x v="0"/>
  </r>
  <r>
    <d v="2022-03-23T00:00:00"/>
    <d v="1899-12-30T12:30:00"/>
    <x v="15"/>
    <x v="2"/>
    <x v="3"/>
    <n v="0"/>
    <n v="30"/>
    <n v="4400"/>
    <x v="0"/>
  </r>
  <r>
    <d v="2022-03-23T00:00:00"/>
    <d v="1899-12-30T17:00:00"/>
    <x v="7"/>
    <x v="2"/>
    <x v="1"/>
    <n v="0"/>
    <n v="15"/>
    <n v="4385"/>
    <x v="0"/>
  </r>
  <r>
    <d v="2022-03-23T00:00:00"/>
    <d v="1899-12-30T18:00:00"/>
    <x v="16"/>
    <x v="6"/>
    <x v="2"/>
    <n v="0"/>
    <n v="550"/>
    <n v="3835"/>
    <x v="0"/>
  </r>
  <r>
    <d v="2022-03-23T00:00:00"/>
    <d v="1899-12-30T20:00:00"/>
    <x v="17"/>
    <x v="7"/>
    <x v="2"/>
    <n v="0"/>
    <n v="150"/>
    <n v="3685"/>
    <x v="0"/>
  </r>
  <r>
    <d v="2022-03-23T00:00:00"/>
    <d v="1899-12-30T20:15:00"/>
    <x v="1"/>
    <x v="1"/>
    <x v="2"/>
    <n v="10"/>
    <n v="0"/>
    <n v="3695"/>
    <x v="0"/>
  </r>
  <r>
    <d v="2022-03-23T00:00:00"/>
    <d v="1899-12-30T22:30:00"/>
    <x v="11"/>
    <x v="2"/>
    <x v="4"/>
    <n v="0"/>
    <n v="45"/>
    <n v="3650"/>
    <x v="0"/>
  </r>
  <r>
    <d v="2022-03-23T00:00:00"/>
    <d v="1899-12-30T23:00:00"/>
    <x v="18"/>
    <x v="8"/>
    <x v="3"/>
    <n v="0"/>
    <n v="20"/>
    <n v="3630"/>
    <x v="0"/>
  </r>
  <r>
    <d v="2022-03-24T00:00:00"/>
    <d v="1899-12-30T08:00:00"/>
    <x v="19"/>
    <x v="2"/>
    <x v="2"/>
    <n v="0"/>
    <n v="20"/>
    <n v="3610"/>
    <x v="0"/>
  </r>
  <r>
    <d v="2022-03-24T00:00:00"/>
    <d v="1899-12-30T12:15:00"/>
    <x v="10"/>
    <x v="2"/>
    <x v="2"/>
    <n v="0"/>
    <n v="50"/>
    <n v="3560"/>
    <x v="0"/>
  </r>
  <r>
    <d v="2022-03-24T00:00:00"/>
    <d v="1899-12-30T21:00:00"/>
    <x v="14"/>
    <x v="2"/>
    <x v="2"/>
    <n v="0"/>
    <n v="40"/>
    <n v="3520"/>
    <x v="0"/>
  </r>
  <r>
    <d v="2022-03-25T00:00:00"/>
    <d v="1899-12-30T08:00:00"/>
    <x v="20"/>
    <x v="2"/>
    <x v="2"/>
    <n v="0"/>
    <n v="10"/>
    <n v="3510"/>
    <x v="0"/>
  </r>
  <r>
    <d v="2022-03-25T00:00:00"/>
    <d v="1899-12-30T12:15:00"/>
    <x v="14"/>
    <x v="2"/>
    <x v="2"/>
    <n v="0"/>
    <n v="40"/>
    <n v="3470"/>
    <x v="0"/>
  </r>
  <r>
    <d v="2022-03-25T00:00:00"/>
    <d v="1899-12-30T16:00:00"/>
    <x v="21"/>
    <x v="3"/>
    <x v="3"/>
    <n v="0"/>
    <n v="20"/>
    <n v="3450"/>
    <x v="0"/>
  </r>
  <r>
    <d v="2022-03-27T00:00:00"/>
    <d v="1899-12-30T16:00:00"/>
    <x v="6"/>
    <x v="3"/>
    <x v="3"/>
    <n v="0"/>
    <n v="20"/>
    <n v="3430"/>
    <x v="0"/>
  </r>
  <r>
    <d v="2022-03-27T00:00:00"/>
    <d v="1899-12-30T21:00:00"/>
    <x v="10"/>
    <x v="2"/>
    <x v="1"/>
    <n v="0"/>
    <n v="30"/>
    <n v="3400"/>
    <x v="0"/>
  </r>
  <r>
    <d v="2022-03-27T00:00:00"/>
    <d v="1899-12-30T21:20:00"/>
    <x v="22"/>
    <x v="9"/>
    <x v="1"/>
    <n v="0"/>
    <n v="2800"/>
    <n v="600"/>
    <x v="0"/>
  </r>
  <r>
    <d v="2022-03-27T00:00:00"/>
    <d v="1899-12-30T21:30:00"/>
    <x v="23"/>
    <x v="10"/>
    <x v="1"/>
    <n v="0"/>
    <n v="135"/>
    <n v="465"/>
    <x v="0"/>
  </r>
  <r>
    <d v="2022-03-28T00:00:00"/>
    <d v="1899-12-30T08:00:00"/>
    <x v="19"/>
    <x v="2"/>
    <x v="1"/>
    <n v="0"/>
    <n v="10"/>
    <n v="455"/>
    <x v="0"/>
  </r>
  <r>
    <d v="2022-03-28T00:00:00"/>
    <d v="1899-12-30T12:30:00"/>
    <x v="10"/>
    <x v="2"/>
    <x v="3"/>
    <n v="0"/>
    <n v="40"/>
    <n v="415"/>
    <x v="0"/>
  </r>
  <r>
    <d v="2022-03-28T00:00:00"/>
    <d v="1899-12-30T21:00:00"/>
    <x v="10"/>
    <x v="2"/>
    <x v="1"/>
    <n v="0"/>
    <n v="30"/>
    <n v="385"/>
    <x v="0"/>
  </r>
  <r>
    <d v="2022-03-28T00:00:00"/>
    <d v="1899-12-30T21:05:00"/>
    <x v="1"/>
    <x v="1"/>
    <x v="4"/>
    <n v="3"/>
    <n v="0"/>
    <n v="388"/>
    <x v="0"/>
  </r>
  <r>
    <d v="2022-03-29T00:00:00"/>
    <d v="1899-12-30T13:00:00"/>
    <x v="24"/>
    <x v="2"/>
    <x v="5"/>
    <n v="0"/>
    <n v="40"/>
    <n v="348"/>
    <x v="0"/>
  </r>
  <r>
    <d v="2022-03-29T00:00:00"/>
    <d v="1899-12-30T15:30:00"/>
    <x v="25"/>
    <x v="4"/>
    <x v="2"/>
    <n v="0"/>
    <n v="20"/>
    <n v="328"/>
    <x v="0"/>
  </r>
  <r>
    <d v="2022-03-29T00:00:00"/>
    <d v="1899-12-30T21:15:00"/>
    <x v="10"/>
    <x v="2"/>
    <x v="1"/>
    <n v="0"/>
    <n v="30"/>
    <n v="298"/>
    <x v="0"/>
  </r>
  <r>
    <d v="2022-03-30T00:00:00"/>
    <d v="1899-12-30T08:00:00"/>
    <x v="19"/>
    <x v="2"/>
    <x v="4"/>
    <n v="0"/>
    <n v="10"/>
    <n v="288"/>
    <x v="0"/>
  </r>
  <r>
    <d v="2022-03-30T00:00:00"/>
    <d v="1899-12-30T12:30:00"/>
    <x v="10"/>
    <x v="2"/>
    <x v="2"/>
    <n v="0"/>
    <n v="55"/>
    <n v="233"/>
    <x v="0"/>
  </r>
  <r>
    <d v="2022-03-30T00:00:00"/>
    <d v="1899-12-30T20:15:00"/>
    <x v="10"/>
    <x v="2"/>
    <x v="2"/>
    <n v="0"/>
    <n v="35"/>
    <n v="198"/>
    <x v="0"/>
  </r>
  <r>
    <d v="2022-03-31T00:00:00"/>
    <d v="1899-12-30T12:30:00"/>
    <x v="10"/>
    <x v="2"/>
    <x v="1"/>
    <n v="0"/>
    <n v="55"/>
    <n v="143"/>
    <x v="0"/>
  </r>
  <r>
    <d v="2022-03-31T00:00:00"/>
    <d v="1899-12-30T13:00:00"/>
    <x v="1"/>
    <x v="1"/>
    <x v="1"/>
    <n v="5"/>
    <n v="0"/>
    <n v="148"/>
    <x v="0"/>
  </r>
  <r>
    <d v="2022-03-31T00:00:00"/>
    <d v="1899-12-30T18:00:00"/>
    <x v="1"/>
    <x v="1"/>
    <x v="2"/>
    <n v="100"/>
    <n v="0"/>
    <n v="248"/>
    <x v="0"/>
  </r>
  <r>
    <d v="2022-04-01T00:00:00"/>
    <d v="1899-12-30T00:00:00"/>
    <x v="0"/>
    <x v="0"/>
    <x v="0"/>
    <n v="7000"/>
    <n v="0"/>
    <n v="7248"/>
    <x v="1"/>
  </r>
  <r>
    <d v="2022-04-01T00:00:00"/>
    <d v="1899-12-30T08:00:00"/>
    <x v="8"/>
    <x v="2"/>
    <x v="1"/>
    <n v="0"/>
    <n v="20"/>
    <n v="7228"/>
    <x v="1"/>
  </r>
  <r>
    <d v="2022-04-01T00:00:00"/>
    <d v="1899-12-30T12:00:00"/>
    <x v="26"/>
    <x v="2"/>
    <x v="1"/>
    <n v="0"/>
    <n v="30"/>
    <n v="7198"/>
    <x v="1"/>
  </r>
  <r>
    <d v="2022-04-02T00:00:00"/>
    <d v="1899-12-30T21:00:00"/>
    <x v="26"/>
    <x v="2"/>
    <x v="1"/>
    <n v="0"/>
    <n v="50"/>
    <n v="7148"/>
    <x v="1"/>
  </r>
  <r>
    <d v="2022-04-02T00:00:00"/>
    <d v="1899-12-30T21:15:00"/>
    <x v="27"/>
    <x v="2"/>
    <x v="2"/>
    <n v="0"/>
    <n v="20"/>
    <n v="7128"/>
    <x v="1"/>
  </r>
  <r>
    <d v="2022-04-03T00:00:00"/>
    <d v="1899-12-30T20:27:00"/>
    <x v="28"/>
    <x v="2"/>
    <x v="1"/>
    <n v="0"/>
    <n v="80"/>
    <n v="7048"/>
    <x v="1"/>
  </r>
  <r>
    <d v="2022-04-03T00:00:00"/>
    <d v="1899-12-30T21:00:00"/>
    <x v="29"/>
    <x v="2"/>
    <x v="1"/>
    <n v="0"/>
    <n v="20"/>
    <n v="7028"/>
    <x v="1"/>
  </r>
  <r>
    <d v="2022-04-04T00:00:00"/>
    <d v="1899-12-30T09:00:00"/>
    <x v="19"/>
    <x v="2"/>
    <x v="1"/>
    <n v="0"/>
    <n v="10"/>
    <n v="7018"/>
    <x v="1"/>
  </r>
  <r>
    <d v="2022-04-04T00:00:00"/>
    <d v="1899-12-30T14:30:00"/>
    <x v="24"/>
    <x v="2"/>
    <x v="1"/>
    <n v="0"/>
    <n v="40"/>
    <n v="6978"/>
    <x v="1"/>
  </r>
  <r>
    <d v="2022-04-04T00:00:00"/>
    <d v="1899-12-30T20:24:00"/>
    <x v="30"/>
    <x v="2"/>
    <x v="1"/>
    <n v="0"/>
    <n v="55"/>
    <n v="6923"/>
    <x v="1"/>
  </r>
  <r>
    <d v="2022-04-05T00:00:00"/>
    <d v="1899-12-30T12:30:00"/>
    <x v="10"/>
    <x v="2"/>
    <x v="1"/>
    <n v="0"/>
    <n v="50"/>
    <n v="6873"/>
    <x v="1"/>
  </r>
  <r>
    <d v="2022-04-06T00:00:00"/>
    <d v="1899-12-30T08:30:00"/>
    <x v="7"/>
    <x v="2"/>
    <x v="1"/>
    <n v="0"/>
    <n v="15"/>
    <n v="6858"/>
    <x v="1"/>
  </r>
  <r>
    <d v="2022-04-06T00:00:00"/>
    <d v="1899-12-30T12:30:00"/>
    <x v="10"/>
    <x v="2"/>
    <x v="1"/>
    <n v="0"/>
    <n v="40"/>
    <n v="6818"/>
    <x v="1"/>
  </r>
  <r>
    <d v="2022-04-06T00:00:00"/>
    <d v="1899-12-30T20:30:00"/>
    <x v="31"/>
    <x v="8"/>
    <x v="1"/>
    <n v="0"/>
    <n v="20"/>
    <n v="6798"/>
    <x v="1"/>
  </r>
  <r>
    <d v="2022-04-07T00:00:00"/>
    <d v="1899-12-30T12:15:00"/>
    <x v="10"/>
    <x v="2"/>
    <x v="2"/>
    <n v="0"/>
    <n v="40"/>
    <n v="6758"/>
    <x v="1"/>
  </r>
  <r>
    <d v="2022-04-07T00:00:00"/>
    <d v="1899-12-30T21:00:00"/>
    <x v="32"/>
    <x v="9"/>
    <x v="1"/>
    <n v="0"/>
    <n v="2800"/>
    <n v="3958"/>
    <x v="1"/>
  </r>
  <r>
    <d v="2022-04-08T00:00:00"/>
    <d v="1899-12-30T11:00:00"/>
    <x v="33"/>
    <x v="11"/>
    <x v="2"/>
    <n v="0"/>
    <n v="10"/>
    <n v="3948"/>
    <x v="1"/>
  </r>
  <r>
    <d v="2022-04-08T00:00:00"/>
    <d v="1899-12-30T12:30:00"/>
    <x v="10"/>
    <x v="2"/>
    <x v="4"/>
    <n v="0"/>
    <n v="40"/>
    <n v="3908"/>
    <x v="1"/>
  </r>
  <r>
    <d v="2022-04-09T00:00:00"/>
    <d v="1899-12-30T13:00:00"/>
    <x v="34"/>
    <x v="2"/>
    <x v="1"/>
    <n v="0"/>
    <n v="60"/>
    <n v="3848"/>
    <x v="1"/>
  </r>
  <r>
    <d v="2022-04-10T00:00:00"/>
    <d v="1899-12-30T12:15:00"/>
    <x v="35"/>
    <x v="2"/>
    <x v="1"/>
    <n v="0"/>
    <n v="60"/>
    <n v="3788"/>
    <x v="1"/>
  </r>
  <r>
    <d v="2022-04-10T00:00:00"/>
    <d v="1899-12-30T20:00:00"/>
    <x v="36"/>
    <x v="6"/>
    <x v="1"/>
    <n v="0"/>
    <n v="100"/>
    <n v="3688"/>
    <x v="1"/>
  </r>
  <r>
    <d v="2022-04-10T00:00:00"/>
    <d v="1899-12-30T21:26:00"/>
    <x v="37"/>
    <x v="6"/>
    <x v="2"/>
    <n v="0"/>
    <n v="4"/>
    <n v="3684"/>
    <x v="1"/>
  </r>
  <r>
    <d v="2022-04-10T00:00:00"/>
    <d v="1899-12-30T21:26:00"/>
    <x v="10"/>
    <x v="2"/>
    <x v="1"/>
    <n v="0"/>
    <n v="50"/>
    <n v="3634"/>
    <x v="1"/>
  </r>
  <r>
    <d v="2022-04-11T00:00:00"/>
    <d v="1899-12-30T08:30:00"/>
    <x v="9"/>
    <x v="4"/>
    <x v="2"/>
    <n v="0"/>
    <n v="10"/>
    <n v="3624"/>
    <x v="1"/>
  </r>
  <r>
    <d v="2022-04-11T00:00:00"/>
    <d v="1899-12-30T12:20:00"/>
    <x v="26"/>
    <x v="2"/>
    <x v="1"/>
    <n v="0"/>
    <n v="30"/>
    <n v="3594"/>
    <x v="1"/>
  </r>
  <r>
    <d v="2022-04-11T00:00:00"/>
    <d v="1899-12-30T12:40:00"/>
    <x v="12"/>
    <x v="4"/>
    <x v="1"/>
    <n v="0"/>
    <n v="35"/>
    <n v="3559"/>
    <x v="1"/>
  </r>
  <r>
    <d v="2022-04-12T00:00:00"/>
    <d v="1899-12-30T12:00:00"/>
    <x v="10"/>
    <x v="2"/>
    <x v="1"/>
    <n v="0"/>
    <n v="50"/>
    <n v="3509"/>
    <x v="1"/>
  </r>
  <r>
    <d v="2022-04-13T00:00:00"/>
    <d v="1899-12-30T12:30:00"/>
    <x v="10"/>
    <x v="2"/>
    <x v="1"/>
    <n v="0"/>
    <n v="40"/>
    <n v="3469"/>
    <x v="1"/>
  </r>
  <r>
    <d v="2022-04-13T00:00:00"/>
    <d v="1899-12-30T18:15:00"/>
    <x v="21"/>
    <x v="3"/>
    <x v="3"/>
    <n v="0"/>
    <n v="25"/>
    <n v="3444"/>
    <x v="1"/>
  </r>
  <r>
    <d v="2022-04-15T00:00:00"/>
    <d v="1899-12-30T09:00:00"/>
    <x v="6"/>
    <x v="3"/>
    <x v="3"/>
    <n v="0"/>
    <n v="20"/>
    <n v="3424"/>
    <x v="1"/>
  </r>
  <r>
    <d v="2022-04-15T00:00:00"/>
    <d v="1899-12-30T13:00:00"/>
    <x v="15"/>
    <x v="2"/>
    <x v="1"/>
    <n v="0"/>
    <n v="35"/>
    <n v="3389"/>
    <x v="1"/>
  </r>
  <r>
    <d v="2022-04-15T00:00:00"/>
    <d v="1899-12-30T13:20:00"/>
    <x v="38"/>
    <x v="4"/>
    <x v="1"/>
    <n v="0"/>
    <n v="25"/>
    <n v="3364"/>
    <x v="1"/>
  </r>
  <r>
    <d v="2022-04-15T00:00:00"/>
    <d v="1899-12-30T18:00:00"/>
    <x v="1"/>
    <x v="1"/>
    <x v="1"/>
    <n v="5"/>
    <n v="0"/>
    <n v="3369"/>
    <x v="1"/>
  </r>
  <r>
    <d v="2022-04-15T00:00:00"/>
    <d v="1899-12-30T21:00:00"/>
    <x v="10"/>
    <x v="2"/>
    <x v="1"/>
    <n v="0"/>
    <n v="40"/>
    <n v="3329"/>
    <x v="1"/>
  </r>
  <r>
    <d v="2022-04-15T00:00:00"/>
    <d v="1899-12-30T21:40:00"/>
    <x v="12"/>
    <x v="4"/>
    <x v="1"/>
    <n v="0"/>
    <n v="35"/>
    <n v="3294"/>
    <x v="1"/>
  </r>
  <r>
    <d v="2022-04-16T00:00:00"/>
    <d v="1899-12-30T12:30:00"/>
    <x v="39"/>
    <x v="2"/>
    <x v="1"/>
    <n v="0"/>
    <n v="30"/>
    <n v="3264"/>
    <x v="1"/>
  </r>
  <r>
    <d v="2022-04-17T00:00:00"/>
    <d v="1899-12-30T09:00:00"/>
    <x v="19"/>
    <x v="2"/>
    <x v="1"/>
    <n v="0"/>
    <n v="10"/>
    <n v="3254"/>
    <x v="1"/>
  </r>
  <r>
    <d v="2022-04-17T00:00:00"/>
    <d v="1899-12-30T12:30:00"/>
    <x v="2"/>
    <x v="2"/>
    <x v="1"/>
    <n v="0"/>
    <n v="30"/>
    <n v="3224"/>
    <x v="1"/>
  </r>
  <r>
    <d v="2022-04-17T00:00:00"/>
    <d v="1899-12-30T16:00:00"/>
    <x v="40"/>
    <x v="2"/>
    <x v="1"/>
    <n v="0"/>
    <n v="20"/>
    <n v="3204"/>
    <x v="1"/>
  </r>
  <r>
    <d v="2022-04-18T00:00:00"/>
    <d v="1899-12-30T13:00:00"/>
    <x v="24"/>
    <x v="2"/>
    <x v="2"/>
    <n v="0"/>
    <n v="40"/>
    <n v="3164"/>
    <x v="1"/>
  </r>
  <r>
    <d v="2022-04-19T00:00:00"/>
    <d v="1899-12-30T17:00:00"/>
    <x v="9"/>
    <x v="4"/>
    <x v="1"/>
    <n v="0"/>
    <n v="10"/>
    <n v="3154"/>
    <x v="1"/>
  </r>
  <r>
    <d v="2022-04-20T00:00:00"/>
    <d v="1899-12-30T12:15:00"/>
    <x v="41"/>
    <x v="2"/>
    <x v="1"/>
    <n v="0"/>
    <n v="65"/>
    <n v="3089"/>
    <x v="1"/>
  </r>
  <r>
    <d v="2022-04-20T00:00:00"/>
    <d v="1899-12-30T12:45:00"/>
    <x v="12"/>
    <x v="4"/>
    <x v="1"/>
    <n v="0"/>
    <n v="17"/>
    <n v="3072"/>
    <x v="1"/>
  </r>
  <r>
    <d v="2022-04-20T00:00:00"/>
    <d v="1899-12-30T20:00:00"/>
    <x v="42"/>
    <x v="9"/>
    <x v="1"/>
    <n v="0"/>
    <n v="313"/>
    <n v="2759"/>
    <x v="1"/>
  </r>
  <r>
    <d v="2022-04-21T00:00:00"/>
    <d v="1899-12-30T10:20:00"/>
    <x v="43"/>
    <x v="2"/>
    <x v="1"/>
    <n v="0"/>
    <n v="40"/>
    <n v="2719"/>
    <x v="1"/>
  </r>
  <r>
    <d v="2022-04-21T00:00:00"/>
    <d v="1899-12-30T14:30:00"/>
    <x v="44"/>
    <x v="2"/>
    <x v="1"/>
    <n v="0"/>
    <n v="30"/>
    <n v="2689"/>
    <x v="1"/>
  </r>
  <r>
    <d v="2022-04-21T00:00:00"/>
    <d v="1899-12-30T15:00:00"/>
    <x v="45"/>
    <x v="2"/>
    <x v="1"/>
    <n v="0"/>
    <n v="30"/>
    <n v="2659"/>
    <x v="1"/>
  </r>
  <r>
    <d v="2022-04-21T00:00:00"/>
    <d v="1899-12-30T17:55:00"/>
    <x v="9"/>
    <x v="4"/>
    <x v="2"/>
    <n v="0"/>
    <n v="10"/>
    <n v="2649"/>
    <x v="1"/>
  </r>
  <r>
    <d v="2022-04-22T00:00:00"/>
    <d v="1899-12-30T12:30:00"/>
    <x v="46"/>
    <x v="2"/>
    <x v="1"/>
    <n v="0"/>
    <n v="50"/>
    <n v="2599"/>
    <x v="1"/>
  </r>
  <r>
    <d v="2022-04-22T00:00:00"/>
    <d v="1899-12-30T17:30:00"/>
    <x v="47"/>
    <x v="10"/>
    <x v="4"/>
    <n v="0"/>
    <n v="142"/>
    <n v="2457"/>
    <x v="1"/>
  </r>
  <r>
    <d v="2022-04-22T00:00:00"/>
    <d v="1899-12-30T18:00:00"/>
    <x v="1"/>
    <x v="1"/>
    <x v="4"/>
    <n v="3"/>
    <n v="0"/>
    <n v="2460"/>
    <x v="1"/>
  </r>
  <r>
    <d v="2022-04-23T00:00:00"/>
    <d v="1899-12-30T11:00:00"/>
    <x v="48"/>
    <x v="2"/>
    <x v="1"/>
    <n v="0"/>
    <n v="50"/>
    <n v="2410"/>
    <x v="1"/>
  </r>
  <r>
    <d v="2022-04-23T00:00:00"/>
    <d v="1899-12-30T13:00:00"/>
    <x v="49"/>
    <x v="10"/>
    <x v="4"/>
    <n v="0"/>
    <n v="36"/>
    <n v="2374"/>
    <x v="1"/>
  </r>
  <r>
    <d v="2022-04-23T00:00:00"/>
    <d v="1899-12-30T13:00:00"/>
    <x v="50"/>
    <x v="10"/>
    <x v="1"/>
    <n v="0"/>
    <n v="8"/>
    <n v="2366"/>
    <x v="1"/>
  </r>
  <r>
    <d v="2022-04-23T00:00:00"/>
    <d v="1899-12-30T15:00:00"/>
    <x v="51"/>
    <x v="3"/>
    <x v="3"/>
    <n v="0"/>
    <n v="25"/>
    <n v="2341"/>
    <x v="1"/>
  </r>
  <r>
    <d v="2022-04-23T00:00:00"/>
    <d v="1899-12-30T20:15:00"/>
    <x v="52"/>
    <x v="2"/>
    <x v="1"/>
    <n v="0"/>
    <n v="55"/>
    <n v="2286"/>
    <x v="1"/>
  </r>
  <r>
    <d v="2022-04-23T00:00:00"/>
    <d v="1899-12-30T20:45:00"/>
    <x v="53"/>
    <x v="3"/>
    <x v="3"/>
    <n v="0"/>
    <n v="30"/>
    <n v="2256"/>
    <x v="1"/>
  </r>
  <r>
    <d v="2022-04-24T00:00:00"/>
    <d v="1899-12-30T18:00:00"/>
    <x v="1"/>
    <x v="1"/>
    <x v="4"/>
    <n v="3"/>
    <n v="0"/>
    <n v="2259"/>
    <x v="1"/>
  </r>
  <r>
    <d v="2022-04-24T00:00:00"/>
    <d v="1899-12-30T20:30:00"/>
    <x v="40"/>
    <x v="2"/>
    <x v="5"/>
    <n v="0"/>
    <n v="20"/>
    <n v="2239"/>
    <x v="1"/>
  </r>
  <r>
    <d v="2022-04-24T00:00:00"/>
    <d v="1899-12-30T20:50:00"/>
    <x v="54"/>
    <x v="4"/>
    <x v="5"/>
    <n v="0"/>
    <n v="10"/>
    <n v="2229"/>
    <x v="1"/>
  </r>
  <r>
    <d v="2022-04-25T00:00:00"/>
    <d v="1899-12-30T10:00:00"/>
    <x v="8"/>
    <x v="2"/>
    <x v="1"/>
    <n v="0"/>
    <n v="20"/>
    <n v="2209"/>
    <x v="1"/>
  </r>
  <r>
    <d v="2022-04-25T00:00:00"/>
    <d v="1899-12-30T10:20:00"/>
    <x v="9"/>
    <x v="4"/>
    <x v="1"/>
    <n v="0"/>
    <n v="10"/>
    <n v="2199"/>
    <x v="1"/>
  </r>
  <r>
    <d v="2022-04-25T00:00:00"/>
    <d v="1899-12-30T12:00:00"/>
    <x v="10"/>
    <x v="2"/>
    <x v="1"/>
    <n v="0"/>
    <n v="40"/>
    <n v="2159"/>
    <x v="1"/>
  </r>
  <r>
    <d v="2022-04-25T00:00:00"/>
    <d v="1899-12-30T12:30:00"/>
    <x v="55"/>
    <x v="4"/>
    <x v="1"/>
    <n v="0"/>
    <n v="10"/>
    <n v="2149"/>
    <x v="1"/>
  </r>
  <r>
    <d v="2022-04-25T00:00:00"/>
    <d v="1899-12-30T17:00:00"/>
    <x v="31"/>
    <x v="8"/>
    <x v="1"/>
    <n v="0"/>
    <n v="15"/>
    <n v="2134"/>
    <x v="1"/>
  </r>
  <r>
    <d v="2022-04-26T00:00:00"/>
    <d v="1899-12-30T12:00:00"/>
    <x v="56"/>
    <x v="11"/>
    <x v="1"/>
    <n v="0"/>
    <n v="15"/>
    <n v="2119"/>
    <x v="1"/>
  </r>
  <r>
    <d v="2022-04-26T00:00:00"/>
    <d v="1899-12-30T12:30:00"/>
    <x v="57"/>
    <x v="2"/>
    <x v="1"/>
    <n v="0"/>
    <n v="30"/>
    <n v="2089"/>
    <x v="1"/>
  </r>
  <r>
    <d v="2022-04-26T00:00:00"/>
    <d v="1899-12-30T16:30:00"/>
    <x v="58"/>
    <x v="4"/>
    <x v="1"/>
    <n v="0"/>
    <n v="20"/>
    <n v="2069"/>
    <x v="1"/>
  </r>
  <r>
    <d v="2022-04-27T00:00:00"/>
    <d v="1899-12-30T12:30:00"/>
    <x v="26"/>
    <x v="2"/>
    <x v="1"/>
    <n v="0"/>
    <n v="30"/>
    <n v="2039"/>
    <x v="1"/>
  </r>
  <r>
    <d v="2022-04-27T00:00:00"/>
    <d v="1899-12-30T18:00:00"/>
    <x v="31"/>
    <x v="8"/>
    <x v="1"/>
    <n v="0"/>
    <n v="30"/>
    <n v="2009"/>
    <x v="1"/>
  </r>
  <r>
    <d v="2022-04-27T00:00:00"/>
    <d v="1899-12-30T18:00:00"/>
    <x v="59"/>
    <x v="2"/>
    <x v="1"/>
    <n v="0"/>
    <n v="1400"/>
    <n v="609"/>
    <x v="1"/>
  </r>
  <r>
    <d v="2022-04-27T00:00:00"/>
    <d v="1899-12-30T20:30:00"/>
    <x v="30"/>
    <x v="2"/>
    <x v="1"/>
    <n v="0"/>
    <n v="55"/>
    <n v="554"/>
    <x v="1"/>
  </r>
  <r>
    <d v="2022-04-28T00:00:00"/>
    <d v="1899-12-30T09:30:00"/>
    <x v="9"/>
    <x v="4"/>
    <x v="1"/>
    <n v="0"/>
    <n v="10"/>
    <n v="544"/>
    <x v="1"/>
  </r>
  <r>
    <d v="2022-04-28T00:00:00"/>
    <d v="1899-12-30T12:15:00"/>
    <x v="60"/>
    <x v="2"/>
    <x v="1"/>
    <n v="0"/>
    <n v="30"/>
    <n v="514"/>
    <x v="1"/>
  </r>
  <r>
    <d v="2022-04-28T00:00:00"/>
    <d v="1899-12-30T16:45:00"/>
    <x v="58"/>
    <x v="4"/>
    <x v="1"/>
    <n v="0"/>
    <n v="20"/>
    <n v="494"/>
    <x v="1"/>
  </r>
  <r>
    <d v="2022-04-28T00:00:00"/>
    <d v="1899-12-30T18:30:00"/>
    <x v="61"/>
    <x v="2"/>
    <x v="1"/>
    <n v="0"/>
    <n v="15"/>
    <n v="479"/>
    <x v="1"/>
  </r>
  <r>
    <d v="2022-04-29T00:00:00"/>
    <d v="1899-12-30T09:30:00"/>
    <x v="9"/>
    <x v="4"/>
    <x v="1"/>
    <n v="0"/>
    <n v="10"/>
    <n v="469"/>
    <x v="1"/>
  </r>
  <r>
    <d v="2022-04-29T00:00:00"/>
    <d v="1899-12-30T12:00:00"/>
    <x v="10"/>
    <x v="2"/>
    <x v="1"/>
    <n v="0"/>
    <n v="40"/>
    <n v="429"/>
    <x v="1"/>
  </r>
  <r>
    <d v="2022-04-29T00:00:00"/>
    <d v="1899-12-30T15:45:00"/>
    <x v="12"/>
    <x v="4"/>
    <x v="1"/>
    <n v="0"/>
    <n v="35"/>
    <n v="394"/>
    <x v="1"/>
  </r>
  <r>
    <d v="2022-04-29T00:00:00"/>
    <d v="1899-12-30T18:00:00"/>
    <x v="62"/>
    <x v="2"/>
    <x v="1"/>
    <n v="0"/>
    <n v="15"/>
    <n v="379"/>
    <x v="1"/>
  </r>
  <r>
    <d v="2022-04-30T00:00:00"/>
    <d v="1899-12-30T10:00:00"/>
    <x v="63"/>
    <x v="7"/>
    <x v="1"/>
    <n v="0"/>
    <n v="30"/>
    <n v="349"/>
    <x v="1"/>
  </r>
  <r>
    <d v="2022-04-30T00:00:00"/>
    <d v="1899-12-30T11:30:00"/>
    <x v="7"/>
    <x v="2"/>
    <x v="1"/>
    <n v="0"/>
    <n v="20"/>
    <n v="329"/>
    <x v="1"/>
  </r>
  <r>
    <d v="2022-04-30T00:00:00"/>
    <d v="1899-12-30T20:15:00"/>
    <x v="64"/>
    <x v="2"/>
    <x v="1"/>
    <n v="0"/>
    <n v="45"/>
    <n v="284"/>
    <x v="1"/>
  </r>
  <r>
    <d v="2022-04-30T00:00:00"/>
    <d v="1899-12-30T23:50:00"/>
    <x v="65"/>
    <x v="8"/>
    <x v="1"/>
    <n v="0"/>
    <n v="30"/>
    <n v="254"/>
    <x v="1"/>
  </r>
  <r>
    <d v="2022-05-01T00:00:00"/>
    <d v="1899-12-30T00:00:00"/>
    <x v="0"/>
    <x v="0"/>
    <x v="0"/>
    <n v="7000"/>
    <n v="0"/>
    <n v="7254"/>
    <x v="2"/>
  </r>
  <r>
    <d v="2022-05-01T00:00:00"/>
    <d v="1899-12-30T08:00:00"/>
    <x v="66"/>
    <x v="1"/>
    <x v="0"/>
    <n v="6"/>
    <n v="0"/>
    <n v="7260"/>
    <x v="2"/>
  </r>
  <r>
    <d v="2022-05-01T00:00:00"/>
    <d v="1899-12-30T09:30:00"/>
    <x v="9"/>
    <x v="4"/>
    <x v="1"/>
    <n v="0"/>
    <n v="10"/>
    <n v="7250"/>
    <x v="2"/>
  </r>
  <r>
    <d v="2022-05-01T00:00:00"/>
    <d v="1899-12-30T20:50:00"/>
    <x v="67"/>
    <x v="2"/>
    <x v="1"/>
    <n v="0"/>
    <n v="80"/>
    <n v="7170"/>
    <x v="2"/>
  </r>
  <r>
    <d v="2022-05-01T00:00:00"/>
    <d v="1899-12-30T21:00:00"/>
    <x v="58"/>
    <x v="4"/>
    <x v="1"/>
    <n v="0"/>
    <n v="30"/>
    <n v="7140"/>
    <x v="2"/>
  </r>
  <r>
    <d v="2022-05-02T00:00:00"/>
    <d v="1899-12-30T09:00:00"/>
    <x v="1"/>
    <x v="1"/>
    <x v="1"/>
    <n v="51"/>
    <n v="0"/>
    <n v="7191"/>
    <x v="2"/>
  </r>
  <r>
    <d v="2022-05-02T00:00:00"/>
    <d v="1899-12-30T11:30:00"/>
    <x v="44"/>
    <x v="2"/>
    <x v="1"/>
    <n v="0"/>
    <n v="30"/>
    <n v="7161"/>
    <x v="2"/>
  </r>
  <r>
    <d v="2022-05-02T00:00:00"/>
    <d v="1899-12-30T21:00:00"/>
    <x v="68"/>
    <x v="2"/>
    <x v="2"/>
    <n v="0"/>
    <n v="35"/>
    <n v="7126"/>
    <x v="2"/>
  </r>
  <r>
    <d v="2022-05-03T00:00:00"/>
    <d v="1899-12-30T08:00:00"/>
    <x v="63"/>
    <x v="7"/>
    <x v="1"/>
    <n v="0"/>
    <n v="60"/>
    <n v="7066"/>
    <x v="2"/>
  </r>
  <r>
    <d v="2022-05-03T00:00:00"/>
    <d v="1899-12-30T10:30:00"/>
    <x v="69"/>
    <x v="2"/>
    <x v="1"/>
    <n v="0"/>
    <n v="20"/>
    <n v="7046"/>
    <x v="2"/>
  </r>
  <r>
    <d v="2022-05-03T00:00:00"/>
    <d v="1899-12-30T15:00:00"/>
    <x v="70"/>
    <x v="2"/>
    <x v="1"/>
    <n v="0"/>
    <n v="20"/>
    <n v="7026"/>
    <x v="2"/>
  </r>
  <r>
    <d v="2022-05-03T00:00:00"/>
    <d v="1899-12-30T20:30:00"/>
    <x v="24"/>
    <x v="2"/>
    <x v="1"/>
    <n v="0"/>
    <n v="60"/>
    <n v="6966"/>
    <x v="2"/>
  </r>
  <r>
    <d v="2022-05-04T00:00:00"/>
    <d v="1899-12-30T12:15:00"/>
    <x v="57"/>
    <x v="2"/>
    <x v="1"/>
    <n v="0"/>
    <n v="30"/>
    <n v="6936"/>
    <x v="2"/>
  </r>
  <r>
    <d v="2022-05-04T00:00:00"/>
    <d v="1899-12-30T13:30:00"/>
    <x v="71"/>
    <x v="11"/>
    <x v="1"/>
    <n v="0"/>
    <n v="13"/>
    <n v="6923"/>
    <x v="2"/>
  </r>
  <r>
    <d v="2022-05-04T00:00:00"/>
    <d v="1899-12-30T15:00:00"/>
    <x v="72"/>
    <x v="7"/>
    <x v="1"/>
    <n v="0"/>
    <n v="30"/>
    <n v="6893"/>
    <x v="2"/>
  </r>
  <r>
    <d v="2022-05-04T00:00:00"/>
    <d v="1899-12-30T16:30:00"/>
    <x v="9"/>
    <x v="4"/>
    <x v="1"/>
    <n v="0"/>
    <n v="10"/>
    <n v="6883"/>
    <x v="2"/>
  </r>
  <r>
    <d v="2022-05-04T00:00:00"/>
    <d v="1899-12-30T22:00:00"/>
    <x v="1"/>
    <x v="1"/>
    <x v="4"/>
    <n v="3"/>
    <n v="0"/>
    <n v="6886"/>
    <x v="2"/>
  </r>
  <r>
    <d v="2022-05-05T00:00:00"/>
    <d v="1899-12-30T13:30:00"/>
    <x v="73"/>
    <x v="2"/>
    <x v="1"/>
    <n v="0"/>
    <n v="40"/>
    <n v="6846"/>
    <x v="2"/>
  </r>
  <r>
    <d v="2022-05-05T00:00:00"/>
    <d v="1899-12-30T14:00:00"/>
    <x v="74"/>
    <x v="2"/>
    <x v="1"/>
    <n v="0"/>
    <n v="20"/>
    <n v="6826"/>
    <x v="2"/>
  </r>
  <r>
    <d v="2022-05-05T00:00:00"/>
    <d v="1899-12-30T23:00:00"/>
    <x v="65"/>
    <x v="8"/>
    <x v="1"/>
    <n v="0"/>
    <n v="20"/>
    <n v="6806"/>
    <x v="2"/>
  </r>
  <r>
    <d v="2022-05-06T00:00:00"/>
    <d v="1899-12-30T12:15:00"/>
    <x v="75"/>
    <x v="2"/>
    <x v="1"/>
    <n v="0"/>
    <n v="50"/>
    <n v="6756"/>
    <x v="2"/>
  </r>
  <r>
    <d v="2022-05-06T00:00:00"/>
    <d v="1899-12-30T12:45:00"/>
    <x v="76"/>
    <x v="4"/>
    <x v="1"/>
    <n v="0"/>
    <n v="20"/>
    <n v="6736"/>
    <x v="2"/>
  </r>
  <r>
    <d v="2022-05-07T00:00:00"/>
    <d v="1899-12-30T00:20:00"/>
    <x v="65"/>
    <x v="8"/>
    <x v="1"/>
    <n v="0"/>
    <n v="30"/>
    <n v="6706"/>
    <x v="2"/>
  </r>
  <r>
    <d v="2022-05-07T00:00:00"/>
    <d v="1899-12-30T12:00:00"/>
    <x v="24"/>
    <x v="2"/>
    <x v="4"/>
    <n v="0"/>
    <n v="60"/>
    <n v="6646"/>
    <x v="2"/>
  </r>
  <r>
    <d v="2022-05-07T00:00:00"/>
    <d v="1899-12-30T13:45:00"/>
    <x v="1"/>
    <x v="1"/>
    <x v="4"/>
    <n v="6"/>
    <n v="0"/>
    <n v="6652"/>
    <x v="2"/>
  </r>
  <r>
    <d v="2022-05-07T00:00:00"/>
    <d v="1899-12-30T23:42:00"/>
    <x v="65"/>
    <x v="8"/>
    <x v="1"/>
    <n v="0"/>
    <n v="20"/>
    <n v="6632"/>
    <x v="2"/>
  </r>
  <r>
    <d v="2022-05-08T00:00:00"/>
    <d v="1899-12-30T10:45:00"/>
    <x v="9"/>
    <x v="4"/>
    <x v="1"/>
    <n v="0"/>
    <n v="10"/>
    <n v="6622"/>
    <x v="2"/>
  </r>
  <r>
    <d v="2022-05-08T00:00:00"/>
    <d v="1899-12-30T12:00:00"/>
    <x v="77"/>
    <x v="2"/>
    <x v="1"/>
    <n v="0"/>
    <n v="25"/>
    <n v="6597"/>
    <x v="2"/>
  </r>
  <r>
    <d v="2022-05-08T00:00:00"/>
    <d v="1899-12-30T20:30:00"/>
    <x v="78"/>
    <x v="2"/>
    <x v="1"/>
    <n v="0"/>
    <n v="84"/>
    <n v="6513"/>
    <x v="2"/>
  </r>
  <r>
    <d v="2022-05-08T00:00:00"/>
    <d v="1899-12-30T20:30:00"/>
    <x v="79"/>
    <x v="10"/>
    <x v="1"/>
    <n v="0"/>
    <n v="10"/>
    <n v="6503"/>
    <x v="2"/>
  </r>
  <r>
    <d v="2022-05-09T00:00:00"/>
    <d v="1899-12-30T12:00:00"/>
    <x v="10"/>
    <x v="2"/>
    <x v="1"/>
    <n v="0"/>
    <n v="50"/>
    <n v="6453"/>
    <x v="2"/>
  </r>
  <r>
    <d v="2022-05-09T00:00:00"/>
    <d v="1899-12-30T22:30:00"/>
    <x v="65"/>
    <x v="8"/>
    <x v="1"/>
    <n v="0"/>
    <n v="30"/>
    <n v="6423"/>
    <x v="2"/>
  </r>
  <r>
    <d v="2022-05-10T00:00:00"/>
    <d v="1899-12-30T12:00:00"/>
    <x v="57"/>
    <x v="2"/>
    <x v="1"/>
    <n v="0"/>
    <n v="40"/>
    <n v="6383"/>
    <x v="2"/>
  </r>
  <r>
    <d v="2022-05-10T00:00:00"/>
    <d v="1899-12-30T13:00:00"/>
    <x v="80"/>
    <x v="11"/>
    <x v="1"/>
    <n v="0"/>
    <n v="61"/>
    <n v="6322"/>
    <x v="2"/>
  </r>
  <r>
    <d v="2022-05-10T00:00:00"/>
    <d v="1899-12-30T19:15:00"/>
    <x v="12"/>
    <x v="4"/>
    <x v="1"/>
    <n v="0"/>
    <n v="40"/>
    <n v="6282"/>
    <x v="2"/>
  </r>
  <r>
    <d v="2022-05-11T00:00:00"/>
    <d v="1899-12-30T06:00:00"/>
    <x v="72"/>
    <x v="7"/>
    <x v="1"/>
    <n v="0"/>
    <n v="30"/>
    <n v="6252"/>
    <x v="2"/>
  </r>
  <r>
    <d v="2022-05-11T00:00:00"/>
    <d v="1899-12-30T10:00:00"/>
    <x v="81"/>
    <x v="11"/>
    <x v="5"/>
    <n v="0"/>
    <n v="65"/>
    <n v="6187"/>
    <x v="2"/>
  </r>
  <r>
    <d v="2022-05-11T00:00:00"/>
    <d v="1899-12-30T11:00:00"/>
    <x v="82"/>
    <x v="11"/>
    <x v="1"/>
    <n v="0"/>
    <n v="24"/>
    <n v="6163"/>
    <x v="2"/>
  </r>
  <r>
    <d v="2022-05-11T00:00:00"/>
    <d v="1899-12-30T12:54:00"/>
    <x v="83"/>
    <x v="2"/>
    <x v="5"/>
    <n v="0"/>
    <n v="45"/>
    <n v="6118"/>
    <x v="2"/>
  </r>
  <r>
    <d v="2022-05-11T00:00:00"/>
    <d v="1899-12-30T13:00:00"/>
    <x v="71"/>
    <x v="11"/>
    <x v="3"/>
    <n v="0"/>
    <n v="15"/>
    <n v="6103"/>
    <x v="2"/>
  </r>
  <r>
    <d v="2022-05-11T00:00:00"/>
    <d v="1899-12-30T17:23:00"/>
    <x v="84"/>
    <x v="9"/>
    <x v="1"/>
    <n v="0"/>
    <n v="2800"/>
    <n v="3303"/>
    <x v="2"/>
  </r>
  <r>
    <d v="2022-05-11T00:00:00"/>
    <d v="1899-12-30T17:25:00"/>
    <x v="1"/>
    <x v="1"/>
    <x v="1"/>
    <n v="4"/>
    <n v="0"/>
    <n v="3307"/>
    <x v="2"/>
  </r>
  <r>
    <d v="2022-05-11T00:00:00"/>
    <d v="1899-12-30T22:30:00"/>
    <x v="27"/>
    <x v="4"/>
    <x v="1"/>
    <n v="0"/>
    <n v="15"/>
    <n v="3292"/>
    <x v="2"/>
  </r>
  <r>
    <d v="2022-05-12T00:00:00"/>
    <d v="1899-12-30T12:00:00"/>
    <x v="57"/>
    <x v="2"/>
    <x v="1"/>
    <n v="0"/>
    <n v="30"/>
    <n v="3262"/>
    <x v="2"/>
  </r>
  <r>
    <d v="2022-05-12T00:00:00"/>
    <d v="1899-12-30T15:30:00"/>
    <x v="85"/>
    <x v="11"/>
    <x v="1"/>
    <n v="0"/>
    <n v="16"/>
    <n v="3246"/>
    <x v="2"/>
  </r>
  <r>
    <d v="2022-05-12T00:00:00"/>
    <d v="1899-12-30T15:45:00"/>
    <x v="86"/>
    <x v="11"/>
    <x v="1"/>
    <n v="0"/>
    <n v="25"/>
    <n v="3221"/>
    <x v="2"/>
  </r>
  <r>
    <d v="2022-05-12T00:00:00"/>
    <d v="1899-12-30T22:30:00"/>
    <x v="65"/>
    <x v="8"/>
    <x v="1"/>
    <n v="0"/>
    <n v="30"/>
    <n v="3191"/>
    <x v="2"/>
  </r>
  <r>
    <d v="2022-05-13T00:00:00"/>
    <d v="1899-12-30T10:05:00"/>
    <x v="1"/>
    <x v="1"/>
    <x v="4"/>
    <n v="25"/>
    <n v="0"/>
    <n v="3216"/>
    <x v="2"/>
  </r>
  <r>
    <d v="2022-05-13T00:00:00"/>
    <d v="1899-12-30T11:00:00"/>
    <x v="87"/>
    <x v="11"/>
    <x v="1"/>
    <n v="0"/>
    <n v="29"/>
    <n v="3187"/>
    <x v="2"/>
  </r>
  <r>
    <d v="2022-05-13T00:00:00"/>
    <d v="1899-12-30T12:30:00"/>
    <x v="10"/>
    <x v="2"/>
    <x v="1"/>
    <n v="0"/>
    <n v="55"/>
    <n v="3132"/>
    <x v="2"/>
  </r>
  <r>
    <d v="2022-05-13T00:00:00"/>
    <d v="1899-12-30T16:30:00"/>
    <x v="88"/>
    <x v="3"/>
    <x v="3"/>
    <n v="0"/>
    <n v="270"/>
    <n v="2862"/>
    <x v="2"/>
  </r>
  <r>
    <d v="2022-05-13T00:00:00"/>
    <d v="1899-12-30T20:50:00"/>
    <x v="18"/>
    <x v="8"/>
    <x v="3"/>
    <n v="0"/>
    <n v="20"/>
    <n v="2842"/>
    <x v="2"/>
  </r>
  <r>
    <d v="2022-05-13T00:00:00"/>
    <d v="1899-12-30T21:06:00"/>
    <x v="89"/>
    <x v="2"/>
    <x v="3"/>
    <n v="0"/>
    <n v="10"/>
    <n v="2832"/>
    <x v="2"/>
  </r>
  <r>
    <d v="2022-05-18T00:00:00"/>
    <d v="1899-12-30T15:45:00"/>
    <x v="90"/>
    <x v="3"/>
    <x v="3"/>
    <n v="0"/>
    <n v="270"/>
    <n v="2562"/>
    <x v="2"/>
  </r>
  <r>
    <d v="2022-05-19T00:00:00"/>
    <d v="1899-12-30T18:00:00"/>
    <x v="91"/>
    <x v="2"/>
    <x v="1"/>
    <n v="0"/>
    <n v="100"/>
    <n v="2462"/>
    <x v="2"/>
  </r>
  <r>
    <d v="2022-05-19T00:00:00"/>
    <d v="1899-12-30T21:15:00"/>
    <x v="24"/>
    <x v="2"/>
    <x v="1"/>
    <n v="0"/>
    <n v="60"/>
    <n v="2402"/>
    <x v="2"/>
  </r>
  <r>
    <d v="2022-05-20T00:00:00"/>
    <d v="1899-12-30T13:30:00"/>
    <x v="10"/>
    <x v="2"/>
    <x v="1"/>
    <n v="0"/>
    <n v="45"/>
    <n v="2357"/>
    <x v="2"/>
  </r>
  <r>
    <d v="2022-05-20T00:00:00"/>
    <d v="1899-12-30T14:00:00"/>
    <x v="92"/>
    <x v="11"/>
    <x v="1"/>
    <n v="0"/>
    <n v="15"/>
    <n v="2342"/>
    <x v="2"/>
  </r>
  <r>
    <d v="2022-05-20T00:00:00"/>
    <d v="1899-12-30T20:00:00"/>
    <x v="93"/>
    <x v="2"/>
    <x v="1"/>
    <n v="0"/>
    <n v="70"/>
    <n v="2272"/>
    <x v="2"/>
  </r>
  <r>
    <d v="2022-05-21T00:00:00"/>
    <d v="1899-12-30T13:30:00"/>
    <x v="44"/>
    <x v="2"/>
    <x v="1"/>
    <n v="0"/>
    <n v="30"/>
    <n v="2242"/>
    <x v="2"/>
  </r>
  <r>
    <d v="2022-05-21T00:00:00"/>
    <d v="1899-12-30T14:00:00"/>
    <x v="29"/>
    <x v="4"/>
    <x v="1"/>
    <n v="0"/>
    <n v="10"/>
    <n v="2232"/>
    <x v="2"/>
  </r>
  <r>
    <d v="2022-05-21T00:00:00"/>
    <d v="1899-12-30T18:16:00"/>
    <x v="94"/>
    <x v="4"/>
    <x v="1"/>
    <n v="0"/>
    <n v="50"/>
    <n v="2182"/>
    <x v="2"/>
  </r>
  <r>
    <d v="2022-05-21T00:00:00"/>
    <d v="1899-12-30T19:03:00"/>
    <x v="1"/>
    <x v="1"/>
    <x v="1"/>
    <n v="54"/>
    <n v="0"/>
    <n v="2236"/>
    <x v="2"/>
  </r>
  <r>
    <d v="2022-05-21T00:00:00"/>
    <d v="1899-12-30T21:15:00"/>
    <x v="95"/>
    <x v="2"/>
    <x v="1"/>
    <n v="0"/>
    <n v="10"/>
    <n v="2226"/>
    <x v="2"/>
  </r>
  <r>
    <d v="2022-05-21T00:00:00"/>
    <d v="1899-12-30T21:30:00"/>
    <x v="96"/>
    <x v="2"/>
    <x v="1"/>
    <n v="0"/>
    <n v="35"/>
    <n v="2191"/>
    <x v="2"/>
  </r>
  <r>
    <d v="2022-05-22T00:00:00"/>
    <d v="1899-12-30T10:21:00"/>
    <x v="37"/>
    <x v="6"/>
    <x v="1"/>
    <n v="0"/>
    <n v="4"/>
    <n v="2187"/>
    <x v="2"/>
  </r>
  <r>
    <d v="2022-05-22T00:00:00"/>
    <d v="1899-12-30T12:00:00"/>
    <x v="75"/>
    <x v="2"/>
    <x v="1"/>
    <n v="0"/>
    <n v="40"/>
    <n v="2147"/>
    <x v="2"/>
  </r>
  <r>
    <d v="2022-05-22T00:00:00"/>
    <d v="1899-12-30T20:15:00"/>
    <x v="97"/>
    <x v="2"/>
    <x v="1"/>
    <n v="0"/>
    <n v="65"/>
    <n v="2082"/>
    <x v="2"/>
  </r>
  <r>
    <d v="2022-05-23T00:00:00"/>
    <d v="1899-12-30T17:30:00"/>
    <x v="98"/>
    <x v="2"/>
    <x v="2"/>
    <n v="0"/>
    <n v="49"/>
    <n v="2033"/>
    <x v="2"/>
  </r>
  <r>
    <d v="2022-05-23T00:00:00"/>
    <d v="1899-12-30T18:30:00"/>
    <x v="9"/>
    <x v="4"/>
    <x v="1"/>
    <n v="0"/>
    <n v="10"/>
    <n v="2023"/>
    <x v="2"/>
  </r>
  <r>
    <d v="2022-05-23T00:00:00"/>
    <d v="1899-12-30T20:00:00"/>
    <x v="99"/>
    <x v="4"/>
    <x v="1"/>
    <n v="0"/>
    <n v="15"/>
    <n v="2008"/>
    <x v="2"/>
  </r>
  <r>
    <d v="2022-05-24T00:00:00"/>
    <d v="1899-12-30T13:00:00"/>
    <x v="57"/>
    <x v="2"/>
    <x v="1"/>
    <n v="0"/>
    <n v="40"/>
    <n v="1968"/>
    <x v="2"/>
  </r>
  <r>
    <d v="2022-05-24T00:00:00"/>
    <d v="1899-12-30T17:00:00"/>
    <x v="9"/>
    <x v="4"/>
    <x v="1"/>
    <n v="0"/>
    <n v="10"/>
    <n v="1958"/>
    <x v="2"/>
  </r>
  <r>
    <d v="2022-05-24T00:00:00"/>
    <d v="1899-12-30T22:00:00"/>
    <x v="100"/>
    <x v="2"/>
    <x v="1"/>
    <n v="0"/>
    <n v="60"/>
    <n v="1898"/>
    <x v="2"/>
  </r>
  <r>
    <d v="2022-05-25T00:00:00"/>
    <d v="1899-12-30T09:30:00"/>
    <x v="101"/>
    <x v="2"/>
    <x v="1"/>
    <n v="0"/>
    <n v="15"/>
    <n v="1883"/>
    <x v="2"/>
  </r>
  <r>
    <d v="2022-05-25T00:00:00"/>
    <d v="1899-12-30T14:00:00"/>
    <x v="57"/>
    <x v="2"/>
    <x v="1"/>
    <n v="0"/>
    <n v="25"/>
    <n v="1858"/>
    <x v="2"/>
  </r>
  <r>
    <d v="2022-05-25T00:00:00"/>
    <d v="1899-12-30T17:00:00"/>
    <x v="9"/>
    <x v="4"/>
    <x v="1"/>
    <n v="0"/>
    <n v="10"/>
    <n v="1848"/>
    <x v="2"/>
  </r>
  <r>
    <d v="2022-05-25T00:00:00"/>
    <d v="1899-12-30T18:00:00"/>
    <x v="102"/>
    <x v="10"/>
    <x v="1"/>
    <n v="0"/>
    <n v="184"/>
    <n v="1664"/>
    <x v="2"/>
  </r>
  <r>
    <d v="2022-05-25T00:00:00"/>
    <d v="1899-12-30T22:00:00"/>
    <x v="100"/>
    <x v="2"/>
    <x v="1"/>
    <n v="0"/>
    <n v="60"/>
    <n v="1604"/>
    <x v="2"/>
  </r>
  <r>
    <d v="2022-05-25T00:00:00"/>
    <d v="1899-12-30T22:30:00"/>
    <x v="65"/>
    <x v="8"/>
    <x v="1"/>
    <n v="0"/>
    <n v="30"/>
    <n v="1574"/>
    <x v="2"/>
  </r>
  <r>
    <d v="2022-05-26T00:00:00"/>
    <d v="1899-12-30T14:00:00"/>
    <x v="11"/>
    <x v="2"/>
    <x v="1"/>
    <n v="0"/>
    <n v="50"/>
    <n v="1524"/>
    <x v="2"/>
  </r>
  <r>
    <d v="2022-05-26T00:00:00"/>
    <d v="1899-12-30T18:15:00"/>
    <x v="9"/>
    <x v="4"/>
    <x v="1"/>
    <n v="0"/>
    <n v="10"/>
    <n v="1514"/>
    <x v="2"/>
  </r>
  <r>
    <d v="2022-05-26T00:00:00"/>
    <d v="1899-12-30T20:30:00"/>
    <x v="103"/>
    <x v="2"/>
    <x v="1"/>
    <n v="0"/>
    <n v="43"/>
    <n v="1471"/>
    <x v="2"/>
  </r>
  <r>
    <d v="2022-05-27T00:00:00"/>
    <d v="1899-12-30T13:00:00"/>
    <x v="104"/>
    <x v="2"/>
    <x v="1"/>
    <n v="0"/>
    <n v="30"/>
    <n v="1441"/>
    <x v="2"/>
  </r>
  <r>
    <d v="2022-05-27T00:00:00"/>
    <d v="1899-12-30T14:30:00"/>
    <x v="105"/>
    <x v="2"/>
    <x v="1"/>
    <n v="0"/>
    <n v="5"/>
    <n v="1436"/>
    <x v="2"/>
  </r>
  <r>
    <d v="2022-05-27T00:00:00"/>
    <d v="1899-12-30T17:50:00"/>
    <x v="37"/>
    <x v="6"/>
    <x v="3"/>
    <n v="0"/>
    <n v="10"/>
    <n v="1426"/>
    <x v="2"/>
  </r>
  <r>
    <d v="2022-05-27T00:00:00"/>
    <d v="1899-12-30T20:30:00"/>
    <x v="106"/>
    <x v="2"/>
    <x v="1"/>
    <n v="0"/>
    <n v="74"/>
    <n v="1352"/>
    <x v="2"/>
  </r>
  <r>
    <d v="2022-05-27T00:00:00"/>
    <d v="1899-12-30T21:30:00"/>
    <x v="107"/>
    <x v="6"/>
    <x v="1"/>
    <n v="0"/>
    <n v="12"/>
    <n v="1340"/>
    <x v="2"/>
  </r>
  <r>
    <d v="2022-05-28T00:00:00"/>
    <d v="1899-12-30T12:00:00"/>
    <x v="1"/>
    <x v="1"/>
    <x v="1"/>
    <n v="5"/>
    <n v="0"/>
    <n v="1345"/>
    <x v="2"/>
  </r>
  <r>
    <d v="2022-05-28T00:00:00"/>
    <d v="1899-12-30T13:45:00"/>
    <x v="108"/>
    <x v="2"/>
    <x v="1"/>
    <n v="0"/>
    <n v="70"/>
    <n v="1275"/>
    <x v="2"/>
  </r>
  <r>
    <d v="2022-05-28T00:00:00"/>
    <d v="1899-12-30T20:30:00"/>
    <x v="109"/>
    <x v="2"/>
    <x v="1"/>
    <n v="0"/>
    <n v="45"/>
    <n v="1230"/>
    <x v="2"/>
  </r>
  <r>
    <d v="2022-05-28T00:00:00"/>
    <d v="1899-12-30T21:00:00"/>
    <x v="29"/>
    <x v="4"/>
    <x v="1"/>
    <n v="0"/>
    <n v="10"/>
    <n v="1220"/>
    <x v="2"/>
  </r>
  <r>
    <d v="2022-05-29T00:00:00"/>
    <d v="1899-12-30T09:30:00"/>
    <x v="110"/>
    <x v="2"/>
    <x v="1"/>
    <n v="0"/>
    <n v="20"/>
    <n v="1200"/>
    <x v="2"/>
  </r>
  <r>
    <d v="2022-05-29T00:00:00"/>
    <d v="1899-12-30T09:45:00"/>
    <x v="9"/>
    <x v="4"/>
    <x v="1"/>
    <n v="0"/>
    <n v="10"/>
    <n v="1190"/>
    <x v="2"/>
  </r>
  <r>
    <d v="2022-05-29T00:00:00"/>
    <d v="1899-12-30T10:15:00"/>
    <x v="111"/>
    <x v="3"/>
    <x v="1"/>
    <n v="0"/>
    <n v="20"/>
    <n v="1170"/>
    <x v="2"/>
  </r>
  <r>
    <d v="2022-05-29T00:00:00"/>
    <d v="1899-12-30T10:40:00"/>
    <x v="112"/>
    <x v="3"/>
    <x v="1"/>
    <n v="0"/>
    <n v="40"/>
    <n v="1130"/>
    <x v="2"/>
  </r>
  <r>
    <d v="2022-05-29T00:00:00"/>
    <d v="1899-12-30T12:45:00"/>
    <x v="29"/>
    <x v="4"/>
    <x v="1"/>
    <n v="0"/>
    <n v="20"/>
    <n v="1110"/>
    <x v="2"/>
  </r>
  <r>
    <d v="2022-05-29T00:00:00"/>
    <d v="1899-12-30T12:50:00"/>
    <x v="113"/>
    <x v="3"/>
    <x v="1"/>
    <n v="0"/>
    <n v="10"/>
    <n v="1100"/>
    <x v="2"/>
  </r>
  <r>
    <d v="2022-05-29T00:00:00"/>
    <d v="1899-12-30T13:00:00"/>
    <x v="114"/>
    <x v="6"/>
    <x v="1"/>
    <n v="0"/>
    <n v="17"/>
    <n v="1083"/>
    <x v="2"/>
  </r>
  <r>
    <d v="2022-05-29T00:00:00"/>
    <d v="1899-12-30T13:05:00"/>
    <x v="115"/>
    <x v="6"/>
    <x v="1"/>
    <n v="0"/>
    <n v="70"/>
    <n v="1013"/>
    <x v="2"/>
  </r>
  <r>
    <d v="2022-05-29T00:00:00"/>
    <d v="1899-12-30T13:15:00"/>
    <x v="116"/>
    <x v="2"/>
    <x v="1"/>
    <n v="0"/>
    <n v="37"/>
    <n v="976"/>
    <x v="2"/>
  </r>
  <r>
    <d v="2022-05-29T00:00:00"/>
    <d v="1899-12-30T13:35:00"/>
    <x v="117"/>
    <x v="6"/>
    <x v="1"/>
    <n v="0"/>
    <n v="6"/>
    <n v="970"/>
    <x v="2"/>
  </r>
  <r>
    <d v="2022-05-29T00:00:00"/>
    <d v="1899-12-30T13:45:00"/>
    <x v="118"/>
    <x v="8"/>
    <x v="1"/>
    <n v="0"/>
    <n v="15"/>
    <n v="955"/>
    <x v="2"/>
  </r>
  <r>
    <d v="2022-05-29T00:00:00"/>
    <d v="1899-12-30T14:30:00"/>
    <x v="119"/>
    <x v="3"/>
    <x v="1"/>
    <n v="0"/>
    <n v="15"/>
    <n v="940"/>
    <x v="2"/>
  </r>
  <r>
    <d v="2022-05-29T00:00:00"/>
    <d v="1899-12-30T20:45:00"/>
    <x v="120"/>
    <x v="2"/>
    <x v="1"/>
    <n v="0"/>
    <n v="15"/>
    <n v="925"/>
    <x v="2"/>
  </r>
  <r>
    <d v="2022-05-29T00:00:00"/>
    <d v="1899-12-30T21:10:00"/>
    <x v="121"/>
    <x v="2"/>
    <x v="1"/>
    <n v="0"/>
    <n v="30"/>
    <n v="895"/>
    <x v="2"/>
  </r>
  <r>
    <d v="2022-05-29T00:00:00"/>
    <d v="1899-12-30T22:15:00"/>
    <x v="122"/>
    <x v="4"/>
    <x v="1"/>
    <n v="0"/>
    <n v="35"/>
    <n v="860"/>
    <x v="2"/>
  </r>
  <r>
    <d v="2022-05-30T00:00:00"/>
    <d v="1899-12-30T10:15:00"/>
    <x v="123"/>
    <x v="6"/>
    <x v="1"/>
    <n v="0"/>
    <n v="85"/>
    <n v="775"/>
    <x v="2"/>
  </r>
  <r>
    <d v="2022-05-30T00:00:00"/>
    <d v="1899-12-30T13:00:00"/>
    <x v="57"/>
    <x v="2"/>
    <x v="1"/>
    <n v="0"/>
    <n v="40"/>
    <n v="735"/>
    <x v="2"/>
  </r>
  <r>
    <d v="2022-05-30T00:00:00"/>
    <d v="1899-12-30T21:00:00"/>
    <x v="100"/>
    <x v="2"/>
    <x v="1"/>
    <n v="0"/>
    <n v="60"/>
    <n v="675"/>
    <x v="2"/>
  </r>
  <r>
    <d v="2022-05-31T00:00:00"/>
    <d v="1899-12-30T10:30:00"/>
    <x v="124"/>
    <x v="2"/>
    <x v="1"/>
    <n v="0"/>
    <n v="20"/>
    <n v="655"/>
    <x v="2"/>
  </r>
  <r>
    <d v="2022-05-31T00:00:00"/>
    <d v="1899-12-30T20:00:00"/>
    <x v="125"/>
    <x v="2"/>
    <x v="1"/>
    <n v="0"/>
    <n v="45"/>
    <n v="610"/>
    <x v="2"/>
  </r>
  <r>
    <d v="2022-06-01T00:00:00"/>
    <d v="1899-12-30T00:00:00"/>
    <x v="0"/>
    <x v="0"/>
    <x v="0"/>
    <n v="6000"/>
    <n v="0"/>
    <n v="6610"/>
    <x v="3"/>
  </r>
  <r>
    <d v="2022-06-01T00:00:00"/>
    <d v="1899-12-30T13:30:00"/>
    <x v="126"/>
    <x v="2"/>
    <x v="1"/>
    <n v="0"/>
    <n v="40"/>
    <n v="6570"/>
    <x v="3"/>
  </r>
  <r>
    <d v="2022-06-01T00:00:00"/>
    <d v="1899-12-30T17:15:00"/>
    <x v="88"/>
    <x v="3"/>
    <x v="3"/>
    <n v="0"/>
    <n v="270"/>
    <n v="6300"/>
    <x v="3"/>
  </r>
  <r>
    <d v="2022-06-01T00:00:00"/>
    <d v="1899-12-30T21:30:00"/>
    <x v="120"/>
    <x v="2"/>
    <x v="1"/>
    <n v="0"/>
    <n v="15"/>
    <n v="6285"/>
    <x v="3"/>
  </r>
  <r>
    <d v="2022-06-01T00:00:00"/>
    <d v="1899-12-30T21:45:00"/>
    <x v="89"/>
    <x v="2"/>
    <x v="1"/>
    <n v="0"/>
    <n v="10"/>
    <n v="6275"/>
    <x v="3"/>
  </r>
  <r>
    <d v="2022-06-05T00:00:00"/>
    <d v="1899-12-30T20:00:00"/>
    <x v="127"/>
    <x v="9"/>
    <x v="1"/>
    <n v="0"/>
    <n v="2800"/>
    <n v="3475"/>
    <x v="3"/>
  </r>
  <r>
    <d v="2022-06-10T00:00:00"/>
    <d v="1899-12-30T20:00:00"/>
    <x v="128"/>
    <x v="10"/>
    <x v="1"/>
    <n v="0"/>
    <n v="107"/>
    <n v="3368"/>
    <x v="3"/>
  </r>
  <r>
    <d v="2022-06-11T00:00:00"/>
    <d v="1899-12-30T07:30:00"/>
    <x v="129"/>
    <x v="3"/>
    <x v="3"/>
    <n v="0"/>
    <n v="250"/>
    <n v="3118"/>
    <x v="3"/>
  </r>
  <r>
    <d v="2022-06-12T00:00:00"/>
    <d v="1899-12-30T18:00:00"/>
    <x v="130"/>
    <x v="10"/>
    <x v="1"/>
    <n v="0"/>
    <n v="100"/>
    <n v="3018"/>
    <x v="3"/>
  </r>
  <r>
    <d v="2022-06-13T00:00:00"/>
    <d v="1899-12-30T11:00:00"/>
    <x v="6"/>
    <x v="3"/>
    <x v="3"/>
    <n v="0"/>
    <n v="20"/>
    <n v="2998"/>
    <x v="3"/>
  </r>
  <r>
    <d v="2022-06-13T00:00:00"/>
    <d v="1899-12-30T17:30:00"/>
    <x v="9"/>
    <x v="4"/>
    <x v="1"/>
    <n v="0"/>
    <n v="10"/>
    <n v="2988"/>
    <x v="3"/>
  </r>
  <r>
    <d v="2022-06-13T00:00:00"/>
    <d v="1899-12-30T20:30:00"/>
    <x v="78"/>
    <x v="2"/>
    <x v="1"/>
    <n v="0"/>
    <n v="50"/>
    <n v="2938"/>
    <x v="3"/>
  </r>
  <r>
    <d v="2022-06-14T00:00:00"/>
    <d v="1899-12-30T12:30:00"/>
    <x v="131"/>
    <x v="2"/>
    <x v="1"/>
    <n v="0"/>
    <n v="281"/>
    <n v="2657"/>
    <x v="3"/>
  </r>
  <r>
    <d v="2022-06-14T00:00:00"/>
    <d v="1899-12-30T18:30:00"/>
    <x v="9"/>
    <x v="4"/>
    <x v="1"/>
    <n v="0"/>
    <n v="10"/>
    <n v="2647"/>
    <x v="3"/>
  </r>
  <r>
    <d v="2022-06-14T00:00:00"/>
    <d v="1899-12-30T20:00:00"/>
    <x v="132"/>
    <x v="2"/>
    <x v="1"/>
    <n v="0"/>
    <n v="30"/>
    <n v="2617"/>
    <x v="3"/>
  </r>
  <r>
    <d v="2022-06-15T00:00:00"/>
    <d v="1899-12-30T19:40:00"/>
    <x v="95"/>
    <x v="2"/>
    <x v="2"/>
    <n v="0"/>
    <n v="7"/>
    <n v="2610"/>
    <x v="3"/>
  </r>
  <r>
    <d v="2022-06-15T00:00:00"/>
    <d v="1899-12-30T19:45:00"/>
    <x v="133"/>
    <x v="2"/>
    <x v="1"/>
    <n v="0"/>
    <n v="35"/>
    <n v="2575"/>
    <x v="3"/>
  </r>
  <r>
    <d v="2022-06-16T00:00:00"/>
    <d v="1899-12-30T18:15:00"/>
    <x v="9"/>
    <x v="4"/>
    <x v="1"/>
    <n v="0"/>
    <n v="10"/>
    <n v="2565"/>
    <x v="3"/>
  </r>
  <r>
    <d v="2022-06-16T00:00:00"/>
    <d v="1899-12-30T18:40:00"/>
    <x v="134"/>
    <x v="4"/>
    <x v="1"/>
    <n v="0"/>
    <n v="60"/>
    <n v="2505"/>
    <x v="3"/>
  </r>
  <r>
    <d v="2022-06-16T00:00:00"/>
    <d v="1899-12-30T20:30:00"/>
    <x v="68"/>
    <x v="2"/>
    <x v="1"/>
    <n v="0"/>
    <n v="40"/>
    <n v="2465"/>
    <x v="3"/>
  </r>
  <r>
    <d v="2022-06-17T00:00:00"/>
    <d v="1899-12-30T09:00:00"/>
    <x v="135"/>
    <x v="2"/>
    <x v="1"/>
    <n v="0"/>
    <n v="20"/>
    <n v="2445"/>
    <x v="3"/>
  </r>
  <r>
    <d v="2022-06-17T00:00:00"/>
    <d v="1899-12-30T17:30:00"/>
    <x v="9"/>
    <x v="4"/>
    <x v="1"/>
    <n v="0"/>
    <n v="10"/>
    <n v="2435"/>
    <x v="3"/>
  </r>
  <r>
    <d v="2022-06-17T00:00:00"/>
    <d v="1899-12-30T22:00:00"/>
    <x v="2"/>
    <x v="2"/>
    <x v="1"/>
    <n v="0"/>
    <n v="35"/>
    <n v="2400"/>
    <x v="3"/>
  </r>
  <r>
    <d v="2022-06-18T00:00:00"/>
    <d v="1899-12-30T12:35:00"/>
    <x v="136"/>
    <x v="2"/>
    <x v="1"/>
    <n v="0"/>
    <n v="50"/>
    <n v="2350"/>
    <x v="3"/>
  </r>
  <r>
    <d v="2022-06-18T00:00:00"/>
    <d v="1899-12-30T20:15:00"/>
    <x v="137"/>
    <x v="2"/>
    <x v="1"/>
    <n v="0"/>
    <n v="50"/>
    <n v="2300"/>
    <x v="3"/>
  </r>
  <r>
    <d v="2022-06-19T00:00:00"/>
    <d v="1899-12-30T07:45:00"/>
    <x v="138"/>
    <x v="2"/>
    <x v="1"/>
    <n v="0"/>
    <n v="25"/>
    <n v="2275"/>
    <x v="3"/>
  </r>
  <r>
    <d v="2022-06-19T00:00:00"/>
    <d v="1899-12-30T12:30:00"/>
    <x v="57"/>
    <x v="2"/>
    <x v="1"/>
    <n v="0"/>
    <n v="40"/>
    <n v="2235"/>
    <x v="3"/>
  </r>
  <r>
    <d v="2022-06-19T00:00:00"/>
    <d v="1899-12-30T18:20:00"/>
    <x v="9"/>
    <x v="4"/>
    <x v="1"/>
    <n v="0"/>
    <n v="10"/>
    <n v="2225"/>
    <x v="3"/>
  </r>
  <r>
    <d v="2022-06-19T00:00:00"/>
    <d v="1899-12-30T20:15:00"/>
    <x v="33"/>
    <x v="11"/>
    <x v="2"/>
    <n v="0"/>
    <n v="20"/>
    <n v="2205"/>
    <x v="3"/>
  </r>
  <r>
    <d v="2022-06-19T00:00:00"/>
    <d v="1899-12-30T20:45:00"/>
    <x v="44"/>
    <x v="2"/>
    <x v="2"/>
    <n v="0"/>
    <n v="40"/>
    <n v="2165"/>
    <x v="3"/>
  </r>
  <r>
    <d v="2022-06-20T00:00:00"/>
    <d v="1899-12-30T07:00:00"/>
    <x v="110"/>
    <x v="2"/>
    <x v="1"/>
    <n v="0"/>
    <n v="20"/>
    <n v="2145"/>
    <x v="3"/>
  </r>
  <r>
    <d v="2022-06-20T00:00:00"/>
    <d v="1899-12-30T13:00:00"/>
    <x v="10"/>
    <x v="2"/>
    <x v="1"/>
    <n v="0"/>
    <n v="50"/>
    <n v="2095"/>
    <x v="3"/>
  </r>
  <r>
    <d v="2022-06-20T00:00:00"/>
    <d v="1899-12-30T19:00:00"/>
    <x v="59"/>
    <x v="2"/>
    <x v="1"/>
    <n v="0"/>
    <n v="300"/>
    <n v="1795"/>
    <x v="3"/>
  </r>
  <r>
    <d v="2022-06-20T00:00:00"/>
    <d v="1899-12-30T20:00:00"/>
    <x v="139"/>
    <x v="2"/>
    <x v="1"/>
    <n v="0"/>
    <n v="55"/>
    <n v="1740"/>
    <x v="3"/>
  </r>
  <r>
    <d v="2022-06-21T00:00:00"/>
    <d v="1899-12-30T13:00:00"/>
    <x v="41"/>
    <x v="2"/>
    <x v="1"/>
    <n v="0"/>
    <n v="60"/>
    <n v="1680"/>
    <x v="3"/>
  </r>
  <r>
    <d v="2022-06-21T00:00:00"/>
    <d v="1899-12-30T13:10:00"/>
    <x v="95"/>
    <x v="2"/>
    <x v="1"/>
    <n v="0"/>
    <n v="14"/>
    <n v="1666"/>
    <x v="3"/>
  </r>
  <r>
    <d v="2022-06-21T00:00:00"/>
    <d v="1899-12-30T21:00:00"/>
    <x v="131"/>
    <x v="2"/>
    <x v="1"/>
    <n v="0"/>
    <n v="88"/>
    <n v="1578"/>
    <x v="3"/>
  </r>
  <r>
    <d v="2022-06-22T00:00:00"/>
    <d v="1899-12-30T09:00:00"/>
    <x v="140"/>
    <x v="2"/>
    <x v="1"/>
    <n v="0"/>
    <n v="36"/>
    <n v="1542"/>
    <x v="3"/>
  </r>
  <r>
    <d v="2022-06-22T00:00:00"/>
    <d v="1899-12-30T20:15:00"/>
    <x v="141"/>
    <x v="2"/>
    <x v="1"/>
    <n v="0"/>
    <n v="30"/>
    <n v="1512"/>
    <x v="3"/>
  </r>
  <r>
    <d v="2022-06-23T00:00:00"/>
    <d v="1899-12-30T07:45:00"/>
    <x v="142"/>
    <x v="2"/>
    <x v="1"/>
    <n v="0"/>
    <n v="20"/>
    <n v="1492"/>
    <x v="3"/>
  </r>
  <r>
    <d v="2022-06-23T00:00:00"/>
    <d v="1899-12-30T13:30:00"/>
    <x v="35"/>
    <x v="2"/>
    <x v="1"/>
    <n v="0"/>
    <n v="70"/>
    <n v="1422"/>
    <x v="3"/>
  </r>
  <r>
    <d v="2022-06-23T00:00:00"/>
    <d v="1899-12-30T18:00:00"/>
    <x v="9"/>
    <x v="4"/>
    <x v="1"/>
    <n v="0"/>
    <n v="10"/>
    <n v="1412"/>
    <x v="3"/>
  </r>
  <r>
    <d v="2022-06-24T00:00:00"/>
    <d v="1899-12-30T11:30:00"/>
    <x v="10"/>
    <x v="2"/>
    <x v="1"/>
    <n v="0"/>
    <n v="50"/>
    <n v="1362"/>
    <x v="3"/>
  </r>
  <r>
    <d v="2022-06-24T00:00:00"/>
    <d v="1899-12-30T12:00:00"/>
    <x v="37"/>
    <x v="6"/>
    <x v="1"/>
    <n v="0"/>
    <n v="6"/>
    <n v="1356"/>
    <x v="3"/>
  </r>
  <r>
    <d v="2022-06-24T00:00:00"/>
    <d v="1899-12-30T18:06:00"/>
    <x v="9"/>
    <x v="4"/>
    <x v="1"/>
    <n v="0"/>
    <n v="5"/>
    <n v="1351"/>
    <x v="3"/>
  </r>
  <r>
    <d v="2022-06-24T00:00:00"/>
    <d v="1899-12-30T19:00:00"/>
    <x v="143"/>
    <x v="2"/>
    <x v="1"/>
    <n v="0"/>
    <n v="20"/>
    <n v="1331"/>
    <x v="3"/>
  </r>
  <r>
    <d v="2022-06-24T00:00:00"/>
    <d v="1899-12-30T21:00:00"/>
    <x v="10"/>
    <x v="2"/>
    <x v="1"/>
    <n v="0"/>
    <n v="50"/>
    <n v="1281"/>
    <x v="3"/>
  </r>
  <r>
    <d v="2022-06-25T00:00:00"/>
    <d v="1899-12-30T09:00:00"/>
    <x v="9"/>
    <x v="4"/>
    <x v="1"/>
    <n v="0"/>
    <n v="10"/>
    <n v="1271"/>
    <x v="3"/>
  </r>
  <r>
    <d v="2022-06-25T00:00:00"/>
    <d v="1899-12-30T13:00:00"/>
    <x v="10"/>
    <x v="2"/>
    <x v="1"/>
    <n v="0"/>
    <n v="50"/>
    <n v="1221"/>
    <x v="3"/>
  </r>
  <r>
    <d v="2022-06-25T00:00:00"/>
    <d v="1899-12-30T20:00:00"/>
    <x v="10"/>
    <x v="2"/>
    <x v="1"/>
    <n v="0"/>
    <n v="50"/>
    <n v="1171"/>
    <x v="3"/>
  </r>
  <r>
    <d v="2022-06-26T00:00:00"/>
    <d v="1899-12-30T19:00:00"/>
    <x v="9"/>
    <x v="4"/>
    <x v="1"/>
    <n v="0"/>
    <n v="10"/>
    <n v="1161"/>
    <x v="3"/>
  </r>
  <r>
    <d v="2022-06-26T00:00:00"/>
    <d v="1899-12-30T20:15:00"/>
    <x v="144"/>
    <x v="2"/>
    <x v="1"/>
    <n v="0"/>
    <n v="50"/>
    <n v="1111"/>
    <x v="3"/>
  </r>
  <r>
    <d v="2022-06-26T00:00:00"/>
    <d v="1899-12-30T20:25:00"/>
    <x v="95"/>
    <x v="2"/>
    <x v="1"/>
    <n v="0"/>
    <n v="9"/>
    <n v="1102"/>
    <x v="3"/>
  </r>
  <r>
    <d v="2022-06-26T00:00:00"/>
    <d v="1899-12-30T20:40:00"/>
    <x v="1"/>
    <x v="1"/>
    <x v="1"/>
    <n v="3"/>
    <n v="0"/>
    <n v="1105"/>
    <x v="3"/>
  </r>
  <r>
    <d v="2022-06-27T00:00:00"/>
    <d v="1899-12-30T07:45:00"/>
    <x v="19"/>
    <x v="2"/>
    <x v="1"/>
    <n v="0"/>
    <n v="10"/>
    <n v="1095"/>
    <x v="3"/>
  </r>
  <r>
    <d v="2022-06-27T00:00:00"/>
    <d v="1899-12-30T08:00:00"/>
    <x v="9"/>
    <x v="4"/>
    <x v="1"/>
    <n v="0"/>
    <n v="10"/>
    <n v="1085"/>
    <x v="3"/>
  </r>
  <r>
    <d v="2022-06-27T00:00:00"/>
    <d v="1899-12-30T13:30:00"/>
    <x v="137"/>
    <x v="2"/>
    <x v="1"/>
    <n v="0"/>
    <n v="50"/>
    <n v="1035"/>
    <x v="3"/>
  </r>
  <r>
    <d v="2022-06-28T00:00:00"/>
    <d v="1899-12-30T12:15:00"/>
    <x v="10"/>
    <x v="2"/>
    <x v="1"/>
    <n v="0"/>
    <n v="50"/>
    <n v="985"/>
    <x v="3"/>
  </r>
  <r>
    <d v="2022-06-28T00:00:00"/>
    <d v="1899-12-30T17:30:00"/>
    <x v="145"/>
    <x v="4"/>
    <x v="1"/>
    <n v="0"/>
    <n v="10"/>
    <n v="975"/>
    <x v="3"/>
  </r>
  <r>
    <d v="2022-06-29T00:00:00"/>
    <d v="1899-12-30T13:00:00"/>
    <x v="57"/>
    <x v="2"/>
    <x v="1"/>
    <n v="0"/>
    <n v="40"/>
    <n v="935"/>
    <x v="3"/>
  </r>
  <r>
    <d v="2022-06-29T00:00:00"/>
    <d v="1899-12-30T17:30:00"/>
    <x v="9"/>
    <x v="2"/>
    <x v="1"/>
    <n v="0"/>
    <n v="10"/>
    <n v="925"/>
    <x v="3"/>
  </r>
  <r>
    <d v="2022-06-29T00:00:00"/>
    <d v="1899-12-30T18:45:00"/>
    <x v="105"/>
    <x v="2"/>
    <x v="1"/>
    <n v="0"/>
    <n v="20"/>
    <n v="905"/>
    <x v="3"/>
  </r>
  <r>
    <d v="2022-06-30T00:00:00"/>
    <d v="1899-12-30T08:00:00"/>
    <x v="19"/>
    <x v="2"/>
    <x v="1"/>
    <n v="0"/>
    <n v="10"/>
    <n v="895"/>
    <x v="3"/>
  </r>
  <r>
    <d v="2022-06-30T00:00:00"/>
    <d v="1899-12-30T12:30:00"/>
    <x v="24"/>
    <x v="2"/>
    <x v="1"/>
    <n v="0"/>
    <n v="40"/>
    <n v="855"/>
    <x v="3"/>
  </r>
  <r>
    <d v="2022-06-30T00:00:00"/>
    <d v="1899-12-30T18:00:00"/>
    <x v="146"/>
    <x v="2"/>
    <x v="1"/>
    <n v="0"/>
    <n v="20"/>
    <n v="835"/>
    <x v="3"/>
  </r>
  <r>
    <d v="2022-06-30T00:00:00"/>
    <d v="1899-12-30T18:10:00"/>
    <x v="9"/>
    <x v="4"/>
    <x v="1"/>
    <n v="0"/>
    <n v="10"/>
    <n v="825"/>
    <x v="3"/>
  </r>
  <r>
    <d v="2022-07-01T00:00:00"/>
    <d v="1899-12-30T00:00:00"/>
    <x v="0"/>
    <x v="0"/>
    <x v="0"/>
    <n v="3840"/>
    <n v="0"/>
    <n v="4665"/>
    <x v="4"/>
  </r>
  <r>
    <d v="2022-07-01T00:00:00"/>
    <d v="1899-12-30T12:45:00"/>
    <x v="147"/>
    <x v="2"/>
    <x v="1"/>
    <n v="0"/>
    <n v="60"/>
    <n v="4605"/>
    <x v="4"/>
  </r>
  <r>
    <d v="2022-07-01T00:00:00"/>
    <d v="1899-12-30T17:30:00"/>
    <x v="9"/>
    <x v="4"/>
    <x v="1"/>
    <n v="0"/>
    <n v="10"/>
    <n v="4595"/>
    <x v="4"/>
  </r>
  <r>
    <d v="2022-07-02T00:00:00"/>
    <d v="1899-12-30T18:00:00"/>
    <x v="9"/>
    <x v="4"/>
    <x v="1"/>
    <n v="0"/>
    <n v="10"/>
    <n v="4585"/>
    <x v="4"/>
  </r>
  <r>
    <d v="2022-07-02T00:00:00"/>
    <d v="1899-12-30T22:30:00"/>
    <x v="9"/>
    <x v="4"/>
    <x v="1"/>
    <n v="0"/>
    <n v="10"/>
    <n v="4575"/>
    <x v="4"/>
  </r>
  <r>
    <d v="2022-07-03T00:00:00"/>
    <d v="1899-12-30T14:00:00"/>
    <x v="122"/>
    <x v="4"/>
    <x v="1"/>
    <n v="0"/>
    <n v="35"/>
    <n v="4540"/>
    <x v="4"/>
  </r>
  <r>
    <d v="2022-07-03T00:00:00"/>
    <d v="1899-12-30T19:30:00"/>
    <x v="148"/>
    <x v="2"/>
    <x v="1"/>
    <n v="0"/>
    <n v="44"/>
    <n v="4496"/>
    <x v="4"/>
  </r>
  <r>
    <d v="2022-07-04T00:00:00"/>
    <d v="1899-12-30T08:00:00"/>
    <x v="19"/>
    <x v="2"/>
    <x v="1"/>
    <n v="0"/>
    <n v="10"/>
    <n v="4486"/>
    <x v="4"/>
  </r>
  <r>
    <d v="2022-07-04T00:00:00"/>
    <d v="1899-12-30T08:10:00"/>
    <x v="9"/>
    <x v="4"/>
    <x v="1"/>
    <n v="0"/>
    <n v="10"/>
    <n v="4476"/>
    <x v="4"/>
  </r>
  <r>
    <d v="2022-07-04T00:00:00"/>
    <d v="1899-12-30T12:45:00"/>
    <x v="149"/>
    <x v="2"/>
    <x v="1"/>
    <n v="0"/>
    <n v="55"/>
    <n v="4421"/>
    <x v="4"/>
  </r>
  <r>
    <d v="2022-07-04T00:00:00"/>
    <d v="1899-12-30T14:30:00"/>
    <x v="150"/>
    <x v="3"/>
    <x v="1"/>
    <n v="0"/>
    <n v="30"/>
    <n v="4391"/>
    <x v="4"/>
  </r>
  <r>
    <d v="2022-07-04T00:00:00"/>
    <d v="1899-12-30T21:00:00"/>
    <x v="151"/>
    <x v="2"/>
    <x v="1"/>
    <n v="0"/>
    <n v="50"/>
    <n v="4341"/>
    <x v="4"/>
  </r>
  <r>
    <d v="2022-07-04T00:00:00"/>
    <d v="1899-12-30T22:30:00"/>
    <x v="152"/>
    <x v="10"/>
    <x v="1"/>
    <n v="0"/>
    <n v="206"/>
    <n v="4135"/>
    <x v="4"/>
  </r>
  <r>
    <d v="2022-07-05T00:00:00"/>
    <d v="1899-12-30T11:00:00"/>
    <x v="126"/>
    <x v="2"/>
    <x v="1"/>
    <n v="0"/>
    <n v="40"/>
    <n v="4095"/>
    <x v="4"/>
  </r>
  <r>
    <d v="2022-07-05T00:00:00"/>
    <d v="1899-12-30T11:30:00"/>
    <x v="9"/>
    <x v="4"/>
    <x v="1"/>
    <n v="0"/>
    <n v="10"/>
    <n v="4085"/>
    <x v="4"/>
  </r>
  <r>
    <d v="2022-07-05T00:00:00"/>
    <d v="1899-12-30T18:00:00"/>
    <x v="88"/>
    <x v="3"/>
    <x v="3"/>
    <n v="0"/>
    <n v="365"/>
    <n v="3720"/>
    <x v="4"/>
  </r>
  <r>
    <d v="2022-07-10T00:00:00"/>
    <d v="1899-12-30T17:00:00"/>
    <x v="153"/>
    <x v="9"/>
    <x v="1"/>
    <n v="0"/>
    <n v="2800"/>
    <n v="920"/>
    <x v="4"/>
  </r>
  <r>
    <d v="2022-07-24T00:00:00"/>
    <d v="1899-12-30T08:00:00"/>
    <x v="154"/>
    <x v="3"/>
    <x v="3"/>
    <n v="0"/>
    <n v="260"/>
    <n v="660"/>
    <x v="4"/>
  </r>
  <r>
    <d v="2022-07-24T00:00:00"/>
    <d v="1899-12-30T13:00:00"/>
    <x v="155"/>
    <x v="3"/>
    <x v="3"/>
    <n v="0"/>
    <n v="25"/>
    <n v="635"/>
    <x v="4"/>
  </r>
  <r>
    <d v="2022-07-24T00:00:00"/>
    <d v="1899-12-30T14:00:00"/>
    <x v="156"/>
    <x v="2"/>
    <x v="3"/>
    <n v="0"/>
    <n v="10"/>
    <n v="625"/>
    <x v="4"/>
  </r>
  <r>
    <d v="2022-07-24T00:00:00"/>
    <d v="1899-12-30T18:30:00"/>
    <x v="6"/>
    <x v="3"/>
    <x v="3"/>
    <n v="0"/>
    <n v="20"/>
    <n v="605"/>
    <x v="4"/>
  </r>
  <r>
    <d v="2022-07-24T00:00:00"/>
    <d v="1899-12-30T20:30:00"/>
    <x v="157"/>
    <x v="2"/>
    <x v="1"/>
    <n v="0"/>
    <n v="60"/>
    <n v="545"/>
    <x v="4"/>
  </r>
  <r>
    <d v="2022-07-25T00:00:00"/>
    <d v="1899-12-30T12:00:00"/>
    <x v="158"/>
    <x v="10"/>
    <x v="1"/>
    <n v="0"/>
    <n v="50"/>
    <n v="495"/>
    <x v="4"/>
  </r>
  <r>
    <d v="2022-07-25T00:00:00"/>
    <d v="1899-12-30T12:15:00"/>
    <x v="159"/>
    <x v="10"/>
    <x v="1"/>
    <n v="0"/>
    <n v="11"/>
    <n v="484"/>
    <x v="4"/>
  </r>
  <r>
    <d v="2022-07-25T00:00:00"/>
    <d v="1899-12-30T12:20:00"/>
    <x v="52"/>
    <x v="2"/>
    <x v="2"/>
    <n v="0"/>
    <n v="45"/>
    <n v="439"/>
    <x v="4"/>
  </r>
  <r>
    <d v="2022-07-25T00:00:00"/>
    <d v="1899-12-30T17:00:00"/>
    <x v="101"/>
    <x v="2"/>
    <x v="1"/>
    <n v="0"/>
    <n v="15"/>
    <n v="424"/>
    <x v="4"/>
  </r>
  <r>
    <d v="2022-07-25T00:00:00"/>
    <d v="1899-12-30T17:30:00"/>
    <x v="145"/>
    <x v="4"/>
    <x v="1"/>
    <n v="0"/>
    <n v="10"/>
    <n v="414"/>
    <x v="4"/>
  </r>
  <r>
    <d v="2022-07-26T00:00:00"/>
    <d v="1899-12-30T12:05:00"/>
    <x v="83"/>
    <x v="2"/>
    <x v="1"/>
    <n v="0"/>
    <n v="55"/>
    <n v="359"/>
    <x v="4"/>
  </r>
  <r>
    <d v="2022-07-26T00:00:00"/>
    <d v="1899-12-30T17:00:00"/>
    <x v="9"/>
    <x v="4"/>
    <x v="1"/>
    <n v="0"/>
    <n v="10"/>
    <n v="349"/>
    <x v="4"/>
  </r>
  <r>
    <d v="2022-07-27T00:00:00"/>
    <d v="1899-12-30T10:00:00"/>
    <x v="101"/>
    <x v="2"/>
    <x v="4"/>
    <n v="0"/>
    <n v="15"/>
    <n v="334"/>
    <x v="4"/>
  </r>
  <r>
    <d v="2022-07-27T00:00:00"/>
    <d v="1899-12-30T12:30:00"/>
    <x v="10"/>
    <x v="2"/>
    <x v="1"/>
    <n v="0"/>
    <n v="50"/>
    <n v="284"/>
    <x v="4"/>
  </r>
  <r>
    <d v="2022-07-28T00:00:00"/>
    <d v="1899-12-30T08:40:00"/>
    <x v="160"/>
    <x v="4"/>
    <x v="1"/>
    <n v="0"/>
    <n v="10"/>
    <n v="274"/>
    <x v="4"/>
  </r>
  <r>
    <d v="2022-07-28T00:00:00"/>
    <d v="1899-12-30T12:15:00"/>
    <x v="108"/>
    <x v="2"/>
    <x v="1"/>
    <n v="0"/>
    <n v="70"/>
    <n v="204"/>
    <x v="4"/>
  </r>
  <r>
    <d v="2022-07-28T00:00:00"/>
    <d v="1899-12-30T17:30:00"/>
    <x v="161"/>
    <x v="4"/>
    <x v="1"/>
    <n v="0"/>
    <n v="10"/>
    <n v="194"/>
    <x v="4"/>
  </r>
  <r>
    <d v="2022-07-29T00:00:00"/>
    <d v="1899-12-30T12:15:00"/>
    <x v="44"/>
    <x v="2"/>
    <x v="1"/>
    <n v="0"/>
    <n v="40"/>
    <n v="154"/>
    <x v="4"/>
  </r>
  <r>
    <d v="2022-07-29T00:00:00"/>
    <d v="1899-12-30T14:30:00"/>
    <x v="162"/>
    <x v="7"/>
    <x v="1"/>
    <n v="0"/>
    <n v="40"/>
    <n v="114"/>
    <x v="4"/>
  </r>
  <r>
    <d v="2022-07-29T00:00:00"/>
    <d v="1899-12-30T17:30:00"/>
    <x v="160"/>
    <x v="4"/>
    <x v="1"/>
    <n v="0"/>
    <n v="10"/>
    <n v="104"/>
    <x v="4"/>
  </r>
  <r>
    <d v="2022-07-29T00:00:00"/>
    <d v="1899-12-30T21:00:00"/>
    <x v="131"/>
    <x v="2"/>
    <x v="1"/>
    <n v="0"/>
    <n v="74"/>
    <n v="30"/>
    <x v="4"/>
  </r>
  <r>
    <d v="2022-07-30T00:00:00"/>
    <d v="1899-12-30T17:00:00"/>
    <x v="160"/>
    <x v="4"/>
    <x v="1"/>
    <n v="0"/>
    <n v="10"/>
    <n v="20"/>
    <x v="4"/>
  </r>
  <r>
    <d v="2022-07-30T00:00:00"/>
    <d v="1899-12-30T21:30:00"/>
    <x v="163"/>
    <x v="8"/>
    <x v="1"/>
    <n v="0"/>
    <n v="20"/>
    <n v="0"/>
    <x v="4"/>
  </r>
  <r>
    <d v="2022-07-31T00:00:00"/>
    <d v="1899-12-30T11:30:00"/>
    <x v="160"/>
    <x v="4"/>
    <x v="1"/>
    <n v="0"/>
    <n v="10"/>
    <n v="-10"/>
    <x v="4"/>
  </r>
  <r>
    <d v="2022-07-31T00:00:00"/>
    <d v="1899-12-30T17:30:00"/>
    <x v="164"/>
    <x v="3"/>
    <x v="3"/>
    <n v="0"/>
    <n v="5"/>
    <n v="-15"/>
    <x v="4"/>
  </r>
  <r>
    <d v="2022-07-31T00:00:00"/>
    <d v="1899-12-30T18:00:00"/>
    <x v="160"/>
    <x v="4"/>
    <x v="1"/>
    <n v="0"/>
    <n v="6"/>
    <n v="-21"/>
    <x v="4"/>
  </r>
  <r>
    <d v="2022-07-31T00:00:00"/>
    <d v="1899-12-30T19:00:00"/>
    <x v="31"/>
    <x v="8"/>
    <x v="1"/>
    <n v="0"/>
    <n v="25"/>
    <n v="-46"/>
    <x v="4"/>
  </r>
  <r>
    <d v="2022-07-31T00:00:00"/>
    <d v="1899-12-30T19:45:00"/>
    <x v="69"/>
    <x v="2"/>
    <x v="1"/>
    <n v="0"/>
    <n v="20"/>
    <n v="-66"/>
    <x v="4"/>
  </r>
  <r>
    <d v="2022-07-31T00:00:00"/>
    <d v="1899-12-30T21:30:00"/>
    <x v="165"/>
    <x v="4"/>
    <x v="1"/>
    <n v="0"/>
    <n v="35"/>
    <n v="-101"/>
    <x v="4"/>
  </r>
  <r>
    <d v="2022-07-31T00:00:00"/>
    <d v="1899-12-30T22:00:00"/>
    <x v="166"/>
    <x v="3"/>
    <x v="3"/>
    <n v="0"/>
    <n v="5"/>
    <n v="-106"/>
    <x v="4"/>
  </r>
  <r>
    <d v="2022-08-01T00:00:00"/>
    <d v="1899-12-30T00:00:00"/>
    <x v="66"/>
    <x v="1"/>
    <x v="0"/>
    <n v="3"/>
    <n v="0"/>
    <n v="-103"/>
    <x v="5"/>
  </r>
  <r>
    <d v="2022-08-01T00:00:00"/>
    <d v="1899-12-30T12:20:00"/>
    <x v="57"/>
    <x v="2"/>
    <x v="1"/>
    <n v="0"/>
    <n v="40"/>
    <n v="-143"/>
    <x v="5"/>
  </r>
  <r>
    <d v="2022-08-01T00:00:00"/>
    <d v="1899-12-30T16:45:00"/>
    <x v="160"/>
    <x v="4"/>
    <x v="1"/>
    <n v="0"/>
    <n v="10"/>
    <n v="-153"/>
    <x v="5"/>
  </r>
  <r>
    <d v="2022-08-02T00:00:00"/>
    <d v="1899-12-30T10:00:00"/>
    <x v="160"/>
    <x v="4"/>
    <x v="1"/>
    <n v="0"/>
    <n v="6"/>
    <n v="-159"/>
    <x v="5"/>
  </r>
  <r>
    <d v="2022-08-02T00:00:00"/>
    <d v="1899-12-30T12:25:00"/>
    <x v="75"/>
    <x v="2"/>
    <x v="1"/>
    <n v="0"/>
    <n v="50"/>
    <n v="-209"/>
    <x v="5"/>
  </r>
  <r>
    <d v="2022-08-02T00:00:00"/>
    <d v="1899-12-30T16:30:00"/>
    <x v="161"/>
    <x v="4"/>
    <x v="1"/>
    <n v="0"/>
    <n v="6"/>
    <n v="-215"/>
    <x v="5"/>
  </r>
  <r>
    <d v="2022-08-02T00:00:00"/>
    <d v="1899-12-30T22:00:00"/>
    <x v="167"/>
    <x v="0"/>
    <x v="5"/>
    <n v="200"/>
    <n v="0"/>
    <n v="-15"/>
    <x v="5"/>
  </r>
  <r>
    <d v="2022-08-03T00:00:00"/>
    <d v="1899-12-30T07:40:00"/>
    <x v="19"/>
    <x v="2"/>
    <x v="1"/>
    <n v="0"/>
    <n v="15"/>
    <n v="-30"/>
    <x v="5"/>
  </r>
  <r>
    <d v="2022-08-03T00:00:00"/>
    <d v="1899-12-30T12:15:00"/>
    <x v="57"/>
    <x v="2"/>
    <x v="1"/>
    <n v="0"/>
    <n v="25"/>
    <n v="-55"/>
    <x v="5"/>
  </r>
  <r>
    <d v="2022-08-03T00:00:00"/>
    <d v="1899-12-30T12:30:00"/>
    <x v="120"/>
    <x v="2"/>
    <x v="1"/>
    <n v="0"/>
    <n v="15"/>
    <n v="-70"/>
    <x v="5"/>
  </r>
  <r>
    <d v="2022-08-03T00:00:00"/>
    <d v="1899-12-30T17:45:00"/>
    <x v="160"/>
    <x v="4"/>
    <x v="1"/>
    <n v="0"/>
    <n v="10"/>
    <n v="-80"/>
    <x v="5"/>
  </r>
  <r>
    <d v="2022-08-04T00:00:00"/>
    <d v="1899-12-30T10:30:00"/>
    <x v="120"/>
    <x v="2"/>
    <x v="1"/>
    <n v="0"/>
    <n v="15"/>
    <n v="-95"/>
    <x v="5"/>
  </r>
  <r>
    <d v="2022-08-04T00:00:00"/>
    <d v="1899-12-30T12:30:00"/>
    <x v="24"/>
    <x v="2"/>
    <x v="1"/>
    <n v="0"/>
    <n v="40"/>
    <n v="-135"/>
    <x v="5"/>
  </r>
  <r>
    <d v="2022-08-04T00:00:00"/>
    <d v="1899-12-30T18:45:00"/>
    <x v="160"/>
    <x v="4"/>
    <x v="1"/>
    <n v="0"/>
    <n v="10"/>
    <n v="-145"/>
    <x v="5"/>
  </r>
  <r>
    <d v="2022-08-04T00:00:00"/>
    <d v="1899-12-30T19:00:00"/>
    <x v="1"/>
    <x v="1"/>
    <x v="1"/>
    <n v="4"/>
    <n v="0"/>
    <n v="-141"/>
    <x v="5"/>
  </r>
  <r>
    <d v="2022-08-05T00:00:00"/>
    <d v="1899-12-30T09:00:00"/>
    <x v="160"/>
    <x v="4"/>
    <x v="1"/>
    <n v="0"/>
    <n v="6"/>
    <n v="-147"/>
    <x v="5"/>
  </r>
  <r>
    <d v="2022-08-05T00:00:00"/>
    <d v="1899-12-30T12:15:00"/>
    <x v="57"/>
    <x v="2"/>
    <x v="1"/>
    <n v="0"/>
    <n v="25"/>
    <n v="-172"/>
    <x v="5"/>
  </r>
  <r>
    <d v="2022-08-05T00:00:00"/>
    <d v="1899-12-30T12:30:00"/>
    <x v="71"/>
    <x v="11"/>
    <x v="3"/>
    <n v="0"/>
    <n v="1"/>
    <n v="-173"/>
    <x v="5"/>
  </r>
  <r>
    <d v="2022-08-05T00:00:00"/>
    <d v="1899-12-30T17:00:00"/>
    <x v="160"/>
    <x v="4"/>
    <x v="1"/>
    <n v="0"/>
    <n v="10"/>
    <n v="-183"/>
    <x v="5"/>
  </r>
  <r>
    <d v="2022-08-05T00:00:00"/>
    <d v="1899-12-30T21:30:00"/>
    <x v="131"/>
    <x v="2"/>
    <x v="1"/>
    <n v="0"/>
    <n v="58"/>
    <n v="-241"/>
    <x v="5"/>
  </r>
  <r>
    <d v="2022-08-06T00:00:00"/>
    <d v="1899-12-30T12:00:00"/>
    <x v="168"/>
    <x v="2"/>
    <x v="1"/>
    <n v="0"/>
    <n v="23"/>
    <n v="-264"/>
    <x v="5"/>
  </r>
  <r>
    <d v="2022-08-06T00:00:00"/>
    <d v="1899-12-30T13:15:00"/>
    <x v="0"/>
    <x v="0"/>
    <x v="5"/>
    <n v="3000"/>
    <n v="0"/>
    <n v="2736"/>
    <x v="5"/>
  </r>
  <r>
    <d v="2022-08-06T00:00:00"/>
    <d v="1899-12-30T13:30:00"/>
    <x v="169"/>
    <x v="8"/>
    <x v="1"/>
    <n v="0"/>
    <n v="5"/>
    <n v="2731"/>
    <x v="5"/>
  </r>
  <r>
    <d v="2022-08-06T00:00:00"/>
    <d v="1899-12-30T17:30:00"/>
    <x v="160"/>
    <x v="4"/>
    <x v="1"/>
    <n v="0"/>
    <n v="10"/>
    <n v="2721"/>
    <x v="5"/>
  </r>
  <r>
    <d v="2022-08-06T00:00:00"/>
    <d v="1899-12-30T21:00:00"/>
    <x v="170"/>
    <x v="2"/>
    <x v="1"/>
    <n v="44"/>
    <n v="0"/>
    <n v="2765"/>
    <x v="5"/>
  </r>
  <r>
    <d v="2022-08-07T00:00:00"/>
    <d v="1899-12-30T17:30:00"/>
    <x v="101"/>
    <x v="2"/>
    <x v="1"/>
    <n v="0"/>
    <n v="15"/>
    <n v="2750"/>
    <x v="5"/>
  </r>
  <r>
    <d v="2022-08-07T00:00:00"/>
    <d v="1899-12-30T17:45:00"/>
    <x v="160"/>
    <x v="4"/>
    <x v="1"/>
    <n v="0"/>
    <n v="7"/>
    <n v="2743"/>
    <x v="5"/>
  </r>
  <r>
    <d v="2022-08-07T00:00:00"/>
    <d v="1899-12-30T20:15:00"/>
    <x v="24"/>
    <x v="2"/>
    <x v="1"/>
    <n v="0"/>
    <n v="50"/>
    <n v="2693"/>
    <x v="5"/>
  </r>
  <r>
    <d v="2022-08-07T00:00:00"/>
    <d v="1899-12-30T20:40:00"/>
    <x v="120"/>
    <x v="2"/>
    <x v="1"/>
    <n v="0"/>
    <n v="15"/>
    <n v="2678"/>
    <x v="5"/>
  </r>
  <r>
    <d v="2022-08-07T00:00:00"/>
    <d v="1899-12-30T21:00:00"/>
    <x v="171"/>
    <x v="4"/>
    <x v="1"/>
    <n v="0"/>
    <n v="10"/>
    <n v="2668"/>
    <x v="5"/>
  </r>
  <r>
    <d v="2022-08-08T00:00:00"/>
    <d v="1899-12-30T12:20:00"/>
    <x v="11"/>
    <x v="2"/>
    <x v="1"/>
    <n v="0"/>
    <n v="50"/>
    <n v="2618"/>
    <x v="5"/>
  </r>
  <r>
    <d v="2022-08-08T00:00:00"/>
    <d v="1899-12-30T15:00:00"/>
    <x v="172"/>
    <x v="12"/>
    <x v="2"/>
    <n v="0"/>
    <n v="60"/>
    <n v="2558"/>
    <x v="5"/>
  </r>
  <r>
    <d v="2022-08-08T00:00:00"/>
    <d v="1899-12-30T16:00:00"/>
    <x v="173"/>
    <x v="10"/>
    <x v="1"/>
    <n v="0"/>
    <n v="15"/>
    <n v="2543"/>
    <x v="5"/>
  </r>
  <r>
    <d v="2022-08-08T00:00:00"/>
    <d v="1899-12-30T16:00:00"/>
    <x v="174"/>
    <x v="2"/>
    <x v="1"/>
    <n v="0"/>
    <n v="10"/>
    <n v="2533"/>
    <x v="5"/>
  </r>
  <r>
    <d v="2022-08-08T00:00:00"/>
    <d v="1899-12-30T16:15:00"/>
    <x v="161"/>
    <x v="4"/>
    <x v="1"/>
    <n v="0"/>
    <n v="6"/>
    <n v="2527"/>
    <x v="5"/>
  </r>
  <r>
    <d v="2022-08-09T00:00:00"/>
    <d v="1899-12-30T09:40:00"/>
    <x v="175"/>
    <x v="9"/>
    <x v="1"/>
    <n v="0"/>
    <n v="2800"/>
    <n v="-273"/>
    <x v="5"/>
  </r>
  <r>
    <d v="2022-08-09T00:00:00"/>
    <d v="1899-12-30T18:00:00"/>
    <x v="77"/>
    <x v="2"/>
    <x v="1"/>
    <n v="0"/>
    <n v="15"/>
    <n v="-288"/>
    <x v="5"/>
  </r>
  <r>
    <d v="2022-08-09T00:00:00"/>
    <d v="1899-12-30T18:20:00"/>
    <x v="160"/>
    <x v="4"/>
    <x v="1"/>
    <n v="0"/>
    <n v="10"/>
    <n v="-298"/>
    <x v="5"/>
  </r>
  <r>
    <d v="2022-08-10T00:00:00"/>
    <d v="1899-12-30T07:45:00"/>
    <x v="160"/>
    <x v="4"/>
    <x v="1"/>
    <n v="0"/>
    <n v="10"/>
    <n v="-308"/>
    <x v="5"/>
  </r>
  <r>
    <d v="2022-08-10T00:00:00"/>
    <d v="1899-12-30T12:15:00"/>
    <x v="176"/>
    <x v="2"/>
    <x v="1"/>
    <n v="0"/>
    <n v="35"/>
    <n v="-343"/>
    <x v="5"/>
  </r>
  <r>
    <d v="2022-08-10T00:00:00"/>
    <d v="1899-12-30T15:33:00"/>
    <x v="177"/>
    <x v="9"/>
    <x v="1"/>
    <n v="400"/>
    <n v="0"/>
    <n v="57"/>
    <x v="5"/>
  </r>
  <r>
    <d v="2022-08-10T00:00:00"/>
    <d v="1899-12-30T17:15:00"/>
    <x v="160"/>
    <x v="4"/>
    <x v="1"/>
    <n v="0"/>
    <n v="10"/>
    <n v="47"/>
    <x v="5"/>
  </r>
  <r>
    <d v="2022-08-10T00:00:00"/>
    <d v="1899-12-30T22:30:00"/>
    <x v="167"/>
    <x v="0"/>
    <x v="5"/>
    <n v="2000"/>
    <n v="0"/>
    <n v="2047"/>
    <x v="5"/>
  </r>
  <r>
    <d v="2022-08-11T00:00:00"/>
    <d v="1899-12-30T11:30:00"/>
    <x v="71"/>
    <x v="11"/>
    <x v="1"/>
    <n v="0"/>
    <n v="5"/>
    <n v="2042"/>
    <x v="5"/>
  </r>
  <r>
    <d v="2022-08-11T00:00:00"/>
    <d v="1899-12-30T12:00:00"/>
    <x v="57"/>
    <x v="2"/>
    <x v="1"/>
    <n v="0"/>
    <n v="25"/>
    <n v="2017"/>
    <x v="5"/>
  </r>
  <r>
    <d v="2022-08-11T00:00:00"/>
    <d v="1899-12-30T12:20:00"/>
    <x v="1"/>
    <x v="1"/>
    <x v="1"/>
    <n v="4"/>
    <n v="0"/>
    <n v="2021"/>
    <x v="5"/>
  </r>
  <r>
    <d v="2022-08-11T00:00:00"/>
    <d v="1899-12-30T12:25:00"/>
    <x v="120"/>
    <x v="2"/>
    <x v="1"/>
    <n v="0"/>
    <n v="15"/>
    <n v="2006"/>
    <x v="5"/>
  </r>
  <r>
    <d v="2022-08-11T00:00:00"/>
    <d v="1899-12-30T17:00:00"/>
    <x v="77"/>
    <x v="2"/>
    <x v="1"/>
    <n v="0"/>
    <n v="15"/>
    <n v="1991"/>
    <x v="5"/>
  </r>
  <r>
    <d v="2022-08-11T00:00:00"/>
    <d v="1899-12-30T17:30:00"/>
    <x v="9"/>
    <x v="4"/>
    <x v="1"/>
    <n v="0"/>
    <n v="10"/>
    <n v="1981"/>
    <x v="5"/>
  </r>
  <r>
    <d v="2022-08-11T00:00:00"/>
    <d v="1899-12-30T21:00:00"/>
    <x v="178"/>
    <x v="6"/>
    <x v="1"/>
    <n v="0"/>
    <n v="40"/>
    <n v="1941"/>
    <x v="5"/>
  </r>
  <r>
    <d v="2022-08-12T00:00:00"/>
    <d v="1899-12-30T11:00:00"/>
    <x v="126"/>
    <x v="2"/>
    <x v="1"/>
    <n v="0"/>
    <n v="40"/>
    <n v="1901"/>
    <x v="5"/>
  </r>
  <r>
    <d v="2022-08-12T00:00:00"/>
    <d v="1899-12-30T11:30:00"/>
    <x v="160"/>
    <x v="4"/>
    <x v="1"/>
    <n v="0"/>
    <n v="10"/>
    <n v="1891"/>
    <x v="5"/>
  </r>
  <r>
    <d v="2022-08-12T00:00:00"/>
    <d v="1899-12-30T13:00:00"/>
    <x v="126"/>
    <x v="2"/>
    <x v="1"/>
    <n v="0"/>
    <n v="40"/>
    <n v="1851"/>
    <x v="5"/>
  </r>
  <r>
    <d v="2022-08-12T00:00:00"/>
    <d v="1899-12-30T15:30:00"/>
    <x v="21"/>
    <x v="3"/>
    <x v="3"/>
    <n v="0"/>
    <n v="20"/>
    <n v="1831"/>
    <x v="5"/>
  </r>
  <r>
    <d v="2022-08-16T00:00:00"/>
    <d v="1899-12-30T17:15:00"/>
    <x v="6"/>
    <x v="3"/>
    <x v="3"/>
    <n v="0"/>
    <n v="20"/>
    <n v="1811"/>
    <x v="5"/>
  </r>
  <r>
    <d v="2022-08-16T00:00:00"/>
    <d v="1899-12-30T18:15:00"/>
    <x v="160"/>
    <x v="4"/>
    <x v="1"/>
    <n v="0"/>
    <n v="10"/>
    <n v="1801"/>
    <x v="5"/>
  </r>
  <r>
    <d v="2022-08-16T00:00:00"/>
    <d v="1899-12-30T21:00:00"/>
    <x v="163"/>
    <x v="8"/>
    <x v="1"/>
    <n v="0"/>
    <n v="15"/>
    <n v="1786"/>
    <x v="5"/>
  </r>
  <r>
    <d v="2022-08-17T00:00:00"/>
    <d v="1899-12-30T08:00:00"/>
    <x v="160"/>
    <x v="4"/>
    <x v="1"/>
    <n v="0"/>
    <n v="10"/>
    <n v="1776"/>
    <x v="5"/>
  </r>
  <r>
    <d v="2022-08-17T00:00:00"/>
    <d v="1899-12-30T11:00:00"/>
    <x v="179"/>
    <x v="0"/>
    <x v="1"/>
    <n v="4000"/>
    <n v="0"/>
    <n v="5776"/>
    <x v="5"/>
  </r>
  <r>
    <d v="2022-08-17T00:00:00"/>
    <d v="1899-12-30T12:10:00"/>
    <x v="11"/>
    <x v="2"/>
    <x v="1"/>
    <n v="0"/>
    <n v="50"/>
    <n v="5726"/>
    <x v="5"/>
  </r>
  <r>
    <d v="2022-08-17T00:00:00"/>
    <d v="1899-12-30T16:00:00"/>
    <x v="180"/>
    <x v="10"/>
    <x v="1"/>
    <n v="0"/>
    <n v="458"/>
    <n v="5268"/>
    <x v="5"/>
  </r>
  <r>
    <d v="2022-08-17T00:00:00"/>
    <d v="1899-12-30T16:30:00"/>
    <x v="181"/>
    <x v="10"/>
    <x v="1"/>
    <n v="0"/>
    <n v="48"/>
    <n v="5220"/>
    <x v="5"/>
  </r>
  <r>
    <d v="2022-08-17T00:00:00"/>
    <d v="1899-12-30T17:45:00"/>
    <x v="182"/>
    <x v="0"/>
    <x v="0"/>
    <n v="61100"/>
    <n v="0"/>
    <n v="66320"/>
    <x v="5"/>
  </r>
  <r>
    <d v="2022-08-17T00:00:00"/>
    <d v="1899-12-30T19:00:00"/>
    <x v="183"/>
    <x v="11"/>
    <x v="0"/>
    <n v="0"/>
    <n v="65044"/>
    <n v="1276"/>
    <x v="5"/>
  </r>
  <r>
    <d v="2022-08-17T00:00:00"/>
    <d v="1899-12-30T20:00:00"/>
    <x v="151"/>
    <x v="2"/>
    <x v="1"/>
    <n v="0"/>
    <n v="50"/>
    <n v="1226"/>
    <x v="5"/>
  </r>
  <r>
    <d v="2022-08-17T00:00:00"/>
    <d v="1899-12-30T20:30:00"/>
    <x v="184"/>
    <x v="2"/>
    <x v="1"/>
    <n v="0"/>
    <n v="35"/>
    <n v="1191"/>
    <x v="5"/>
  </r>
  <r>
    <d v="2022-08-18T00:00:00"/>
    <d v="1899-12-30T12:30:00"/>
    <x v="11"/>
    <x v="2"/>
    <x v="1"/>
    <n v="0"/>
    <n v="40"/>
    <n v="1151"/>
    <x v="5"/>
  </r>
  <r>
    <d v="2022-08-19T00:00:00"/>
    <d v="1899-12-30T12:15:00"/>
    <x v="77"/>
    <x v="2"/>
    <x v="1"/>
    <n v="0"/>
    <n v="15"/>
    <n v="1136"/>
    <x v="5"/>
  </r>
  <r>
    <d v="2022-08-19T00:00:00"/>
    <d v="1899-12-30T12:30:00"/>
    <x v="39"/>
    <x v="2"/>
    <x v="1"/>
    <n v="0"/>
    <n v="30"/>
    <n v="1106"/>
    <x v="5"/>
  </r>
  <r>
    <d v="2022-08-19T00:00:00"/>
    <d v="1899-12-30T13:00:00"/>
    <x v="1"/>
    <x v="1"/>
    <x v="1"/>
    <n v="6"/>
    <n v="0"/>
    <n v="1112"/>
    <x v="5"/>
  </r>
  <r>
    <d v="2022-08-19T00:00:00"/>
    <d v="1899-12-30T15:00:00"/>
    <x v="161"/>
    <x v="4"/>
    <x v="1"/>
    <n v="0"/>
    <n v="6"/>
    <n v="1106"/>
    <x v="5"/>
  </r>
  <r>
    <d v="2022-08-19T00:00:00"/>
    <d v="1899-12-30T19:00:00"/>
    <x v="131"/>
    <x v="2"/>
    <x v="1"/>
    <n v="0"/>
    <n v="71"/>
    <n v="1035"/>
    <x v="5"/>
  </r>
  <r>
    <d v="2022-08-19T00:00:00"/>
    <d v="1899-12-30T23:00:00"/>
    <x v="185"/>
    <x v="2"/>
    <x v="1"/>
    <n v="0"/>
    <n v="50"/>
    <n v="985"/>
    <x v="5"/>
  </r>
  <r>
    <d v="2022-08-20T00:00:00"/>
    <d v="1899-12-30T14:00:00"/>
    <x v="186"/>
    <x v="3"/>
    <x v="3"/>
    <n v="0"/>
    <n v="10"/>
    <n v="975"/>
    <x v="5"/>
  </r>
  <r>
    <d v="2022-08-20T00:00:00"/>
    <d v="1899-12-30T15:00:00"/>
    <x v="187"/>
    <x v="4"/>
    <x v="1"/>
    <n v="0"/>
    <n v="20"/>
    <n v="955"/>
    <x v="5"/>
  </r>
  <r>
    <d v="2022-08-20T00:00:00"/>
    <d v="1899-12-30T17:00:00"/>
    <x v="188"/>
    <x v="2"/>
    <x v="1"/>
    <n v="0"/>
    <n v="30"/>
    <n v="925"/>
    <x v="5"/>
  </r>
  <r>
    <d v="2022-08-20T00:00:00"/>
    <d v="1899-12-30T18:00:00"/>
    <x v="167"/>
    <x v="0"/>
    <x v="5"/>
    <n v="1300"/>
    <n v="0"/>
    <n v="2225"/>
    <x v="5"/>
  </r>
  <r>
    <d v="2022-08-20T00:00:00"/>
    <d v="1899-12-30T19:00:00"/>
    <x v="189"/>
    <x v="2"/>
    <x v="1"/>
    <n v="0"/>
    <n v="28"/>
    <n v="2197"/>
    <x v="5"/>
  </r>
  <r>
    <d v="2022-08-21T00:00:00"/>
    <d v="1899-12-30T18:00:00"/>
    <x v="190"/>
    <x v="3"/>
    <x v="3"/>
    <n v="0"/>
    <n v="5"/>
    <n v="2192"/>
    <x v="5"/>
  </r>
  <r>
    <d v="2022-08-21T00:00:00"/>
    <d v="1899-12-30T20:00:00"/>
    <x v="191"/>
    <x v="2"/>
    <x v="1"/>
    <n v="0"/>
    <n v="70"/>
    <n v="2122"/>
    <x v="5"/>
  </r>
  <r>
    <d v="2022-08-21T00:00:00"/>
    <d v="1899-12-30T21:30:00"/>
    <x v="192"/>
    <x v="3"/>
    <x v="3"/>
    <n v="0"/>
    <n v="5"/>
    <n v="2117"/>
    <x v="5"/>
  </r>
  <r>
    <d v="2022-08-21T00:00:00"/>
    <d v="1899-12-30T22:00:00"/>
    <x v="163"/>
    <x v="8"/>
    <x v="1"/>
    <n v="0"/>
    <n v="20"/>
    <n v="2097"/>
    <x v="5"/>
  </r>
  <r>
    <d v="2022-08-22T00:00:00"/>
    <d v="1899-12-30T10:00:00"/>
    <x v="8"/>
    <x v="2"/>
    <x v="1"/>
    <n v="0"/>
    <n v="20"/>
    <n v="2077"/>
    <x v="5"/>
  </r>
  <r>
    <d v="2022-08-22T00:00:00"/>
    <d v="1899-12-30T12:20:00"/>
    <x v="69"/>
    <x v="2"/>
    <x v="1"/>
    <n v="0"/>
    <n v="15"/>
    <n v="2062"/>
    <x v="5"/>
  </r>
  <r>
    <d v="2022-08-22T00:00:00"/>
    <d v="1899-12-30T18:00:00"/>
    <x v="160"/>
    <x v="4"/>
    <x v="1"/>
    <n v="0"/>
    <n v="10"/>
    <n v="2052"/>
    <x v="5"/>
  </r>
  <r>
    <d v="2022-08-23T00:00:00"/>
    <d v="1899-12-30T12:15:00"/>
    <x v="193"/>
    <x v="2"/>
    <x v="1"/>
    <n v="0"/>
    <n v="40"/>
    <n v="2012"/>
    <x v="5"/>
  </r>
  <r>
    <d v="2022-08-23T00:00:00"/>
    <d v="1899-12-30T12:55:00"/>
    <x v="1"/>
    <x v="1"/>
    <x v="1"/>
    <n v="5"/>
    <n v="0"/>
    <n v="2017"/>
    <x v="5"/>
  </r>
  <r>
    <d v="2022-08-23T00:00:00"/>
    <d v="1899-12-30T20:00:00"/>
    <x v="170"/>
    <x v="2"/>
    <x v="3"/>
    <n v="0"/>
    <n v="1300"/>
    <n v="717"/>
    <x v="5"/>
  </r>
  <r>
    <d v="2022-08-24T00:00:00"/>
    <d v="1899-12-30T12:15:00"/>
    <x v="193"/>
    <x v="2"/>
    <x v="1"/>
    <n v="0"/>
    <n v="40"/>
    <n v="677"/>
    <x v="5"/>
  </r>
  <r>
    <d v="2022-08-25T00:00:00"/>
    <d v="1899-12-30T21:00:00"/>
    <x v="156"/>
    <x v="2"/>
    <x v="1"/>
    <n v="0"/>
    <n v="5"/>
    <n v="672"/>
    <x v="5"/>
  </r>
  <r>
    <d v="2022-08-26T00:00:00"/>
    <d v="1899-12-30T12:15:00"/>
    <x v="176"/>
    <x v="2"/>
    <x v="1"/>
    <n v="0"/>
    <n v="35"/>
    <n v="637"/>
    <x v="5"/>
  </r>
  <r>
    <d v="2022-08-26T00:00:00"/>
    <d v="1899-12-30T21:00:00"/>
    <x v="163"/>
    <x v="8"/>
    <x v="1"/>
    <n v="0"/>
    <n v="25"/>
    <n v="612"/>
    <x v="5"/>
  </r>
  <r>
    <d v="2022-08-27T00:00:00"/>
    <d v="1899-12-30T10:00:00"/>
    <x v="160"/>
    <x v="4"/>
    <x v="1"/>
    <n v="0"/>
    <n v="10"/>
    <n v="602"/>
    <x v="5"/>
  </r>
  <r>
    <d v="2022-08-27T00:00:00"/>
    <d v="1899-12-30T17:15:00"/>
    <x v="160"/>
    <x v="4"/>
    <x v="1"/>
    <n v="0"/>
    <n v="10"/>
    <n v="592"/>
    <x v="5"/>
  </r>
  <r>
    <d v="2022-08-27T00:00:00"/>
    <d v="1899-12-30T19:00:00"/>
    <x v="40"/>
    <x v="2"/>
    <x v="1"/>
    <n v="0"/>
    <n v="10"/>
    <n v="582"/>
    <x v="5"/>
  </r>
  <r>
    <d v="2022-08-28T00:00:00"/>
    <d v="1899-12-30T09:15:00"/>
    <x v="19"/>
    <x v="2"/>
    <x v="1"/>
    <n v="0"/>
    <n v="15"/>
    <n v="567"/>
    <x v="5"/>
  </r>
  <r>
    <d v="2022-08-28T00:00:00"/>
    <d v="1899-12-30T09:45:00"/>
    <x v="160"/>
    <x v="4"/>
    <x v="1"/>
    <n v="0"/>
    <n v="5"/>
    <n v="562"/>
    <x v="5"/>
  </r>
  <r>
    <d v="2022-08-28T00:00:00"/>
    <d v="1899-12-30T20:00:00"/>
    <x v="194"/>
    <x v="2"/>
    <x v="1"/>
    <n v="0"/>
    <n v="65"/>
    <n v="497"/>
    <x v="5"/>
  </r>
  <r>
    <d v="2022-08-29T00:00:00"/>
    <d v="1899-12-30T12:15:00"/>
    <x v="57"/>
    <x v="2"/>
    <x v="1"/>
    <n v="0"/>
    <n v="25"/>
    <n v="472"/>
    <x v="5"/>
  </r>
  <r>
    <d v="2022-08-29T00:00:00"/>
    <d v="1899-12-30T12:45:00"/>
    <x v="195"/>
    <x v="2"/>
    <x v="1"/>
    <n v="0"/>
    <n v="30"/>
    <n v="442"/>
    <x v="5"/>
  </r>
  <r>
    <d v="2022-08-29T00:00:00"/>
    <d v="1899-12-30T16:45:00"/>
    <x v="40"/>
    <x v="2"/>
    <x v="1"/>
    <n v="0"/>
    <n v="20"/>
    <n v="422"/>
    <x v="5"/>
  </r>
  <r>
    <d v="2022-08-29T00:00:00"/>
    <d v="1899-12-30T17:10:00"/>
    <x v="160"/>
    <x v="4"/>
    <x v="1"/>
    <n v="0"/>
    <n v="10"/>
    <n v="412"/>
    <x v="5"/>
  </r>
  <r>
    <d v="2022-08-30T00:00:00"/>
    <d v="1899-12-30T10:10:00"/>
    <x v="160"/>
    <x v="4"/>
    <x v="1"/>
    <n v="0"/>
    <n v="6"/>
    <n v="406"/>
    <x v="5"/>
  </r>
  <r>
    <d v="2022-08-30T00:00:00"/>
    <d v="1899-12-30T12:15:00"/>
    <x v="193"/>
    <x v="2"/>
    <x v="1"/>
    <n v="0"/>
    <n v="50"/>
    <n v="356"/>
    <x v="5"/>
  </r>
  <r>
    <d v="2022-08-30T00:00:00"/>
    <d v="1899-12-30T14:00:00"/>
    <x v="167"/>
    <x v="0"/>
    <x v="5"/>
    <n v="100"/>
    <n v="0"/>
    <n v="456"/>
    <x v="5"/>
  </r>
  <r>
    <d v="2022-08-30T00:00:00"/>
    <d v="1899-12-30T15:00:00"/>
    <x v="58"/>
    <x v="4"/>
    <x v="1"/>
    <n v="0"/>
    <n v="20"/>
    <n v="436"/>
    <x v="5"/>
  </r>
  <r>
    <d v="2022-08-30T00:00:00"/>
    <d v="1899-12-30T16:00:00"/>
    <x v="196"/>
    <x v="0"/>
    <x v="1"/>
    <n v="22"/>
    <n v="0"/>
    <n v="458"/>
    <x v="5"/>
  </r>
  <r>
    <d v="2022-08-30T00:00:00"/>
    <d v="1899-12-30T17:00:00"/>
    <x v="197"/>
    <x v="3"/>
    <x v="3"/>
    <n v="0"/>
    <n v="300"/>
    <n v="158"/>
    <x v="5"/>
  </r>
  <r>
    <d v="2022-09-02T00:00:00"/>
    <d v="1899-12-30T09:00:00"/>
    <x v="198"/>
    <x v="0"/>
    <x v="3"/>
    <n v="50"/>
    <n v="0"/>
    <n v="208"/>
    <x v="6"/>
  </r>
  <r>
    <d v="2022-09-02T00:00:00"/>
    <d v="1899-12-30T10:30:00"/>
    <x v="199"/>
    <x v="3"/>
    <x v="3"/>
    <n v="0"/>
    <n v="70"/>
    <n v="138"/>
    <x v="6"/>
  </r>
  <r>
    <d v="2022-09-06T00:00:00"/>
    <d v="1899-12-30T10:00:00"/>
    <x v="198"/>
    <x v="0"/>
    <x v="3"/>
    <n v="500"/>
    <n v="0"/>
    <n v="638"/>
    <x v="6"/>
  </r>
  <r>
    <d v="2022-09-06T00:00:00"/>
    <d v="1899-12-30T23:30:00"/>
    <x v="200"/>
    <x v="3"/>
    <x v="3"/>
    <n v="0"/>
    <n v="15"/>
    <n v="623"/>
    <x v="6"/>
  </r>
  <r>
    <d v="2022-09-07T00:00:00"/>
    <d v="1899-12-30T12:15:00"/>
    <x v="193"/>
    <x v="2"/>
    <x v="1"/>
    <n v="0"/>
    <n v="50"/>
    <n v="573"/>
    <x v="6"/>
  </r>
  <r>
    <d v="2022-09-07T00:00:00"/>
    <d v="1899-12-30T17:00:00"/>
    <x v="160"/>
    <x v="4"/>
    <x v="1"/>
    <n v="0"/>
    <n v="10"/>
    <n v="563"/>
    <x v="6"/>
  </r>
  <r>
    <d v="2022-09-07T00:00:00"/>
    <d v="1899-12-30T17:30:00"/>
    <x v="201"/>
    <x v="6"/>
    <x v="3"/>
    <n v="0"/>
    <n v="39"/>
    <n v="524"/>
    <x v="6"/>
  </r>
  <r>
    <d v="2022-09-07T00:00:00"/>
    <d v="1899-12-30T17:30:00"/>
    <x v="202"/>
    <x v="6"/>
    <x v="3"/>
    <n v="0"/>
    <n v="29"/>
    <n v="495"/>
    <x v="6"/>
  </r>
  <r>
    <d v="2022-09-07T00:00:00"/>
    <d v="1899-12-30T17:30:00"/>
    <x v="203"/>
    <x v="11"/>
    <x v="3"/>
    <n v="0"/>
    <n v="18"/>
    <n v="477"/>
    <x v="6"/>
  </r>
  <r>
    <d v="2022-09-08T00:00:00"/>
    <d v="1899-12-30T10:00:00"/>
    <x v="126"/>
    <x v="2"/>
    <x v="1"/>
    <n v="0"/>
    <n v="15"/>
    <n v="462"/>
    <x v="6"/>
  </r>
  <r>
    <d v="2022-09-08T00:00:00"/>
    <d v="1899-12-30T12:15:00"/>
    <x v="193"/>
    <x v="2"/>
    <x v="1"/>
    <n v="0"/>
    <n v="50"/>
    <n v="412"/>
    <x v="6"/>
  </r>
  <r>
    <d v="2022-09-08T00:00:00"/>
    <d v="1899-12-30T19:00:00"/>
    <x v="131"/>
    <x v="2"/>
    <x v="1"/>
    <n v="0"/>
    <n v="45"/>
    <n v="367"/>
    <x v="6"/>
  </r>
  <r>
    <d v="2022-09-08T00:00:00"/>
    <d v="1899-12-30T20:52:00"/>
    <x v="204"/>
    <x v="6"/>
    <x v="3"/>
    <n v="0"/>
    <n v="130"/>
    <n v="237"/>
    <x v="6"/>
  </r>
  <r>
    <d v="2022-09-08T00:00:00"/>
    <d v="1899-12-30T21:00:00"/>
    <x v="205"/>
    <x v="13"/>
    <x v="1"/>
    <n v="0"/>
    <n v="200"/>
    <n v="37"/>
    <x v="6"/>
  </r>
  <r>
    <d v="2022-09-09T00:00:00"/>
    <d v="1899-12-30T08:30:00"/>
    <x v="160"/>
    <x v="4"/>
    <x v="1"/>
    <n v="0"/>
    <n v="10"/>
    <n v="27"/>
    <x v="6"/>
  </r>
  <r>
    <d v="2022-09-09T00:00:00"/>
    <d v="1899-12-30T12:00:00"/>
    <x v="206"/>
    <x v="3"/>
    <x v="3"/>
    <n v="0"/>
    <n v="40"/>
    <n v="-13"/>
    <x v="6"/>
  </r>
  <r>
    <d v="2022-09-09T00:00:00"/>
    <d v="1899-12-30T16:30:00"/>
    <x v="151"/>
    <x v="2"/>
    <x v="1"/>
    <n v="0"/>
    <n v="87"/>
    <n v="-100"/>
    <x v="6"/>
  </r>
  <r>
    <d v="2022-09-09T00:00:00"/>
    <d v="1899-12-30T18:00:00"/>
    <x v="160"/>
    <x v="4"/>
    <x v="1"/>
    <n v="0"/>
    <n v="10"/>
    <n v="-110"/>
    <x v="6"/>
  </r>
  <r>
    <d v="2022-09-09T00:00:00"/>
    <d v="1899-12-30T20:00:00"/>
    <x v="207"/>
    <x v="4"/>
    <x v="3"/>
    <n v="0"/>
    <n v="40"/>
    <n v="-150"/>
    <x v="6"/>
  </r>
  <r>
    <d v="2022-09-09T00:00:00"/>
    <d v="1899-12-30T21:00:00"/>
    <x v="101"/>
    <x v="2"/>
    <x v="1"/>
    <n v="0"/>
    <n v="15"/>
    <n v="-165"/>
    <x v="6"/>
  </r>
  <r>
    <d v="2022-09-09T00:00:00"/>
    <d v="1899-12-30T21:15:00"/>
    <x v="122"/>
    <x v="4"/>
    <x v="1"/>
    <n v="0"/>
    <n v="30"/>
    <n v="-195"/>
    <x v="6"/>
  </r>
  <r>
    <d v="2022-09-10T00:00:00"/>
    <d v="1899-12-30T14:00:00"/>
    <x v="171"/>
    <x v="4"/>
    <x v="1"/>
    <n v="0"/>
    <n v="10"/>
    <n v="-205"/>
    <x v="6"/>
  </r>
  <r>
    <d v="2022-09-10T00:00:00"/>
    <d v="1899-12-30T15:00:00"/>
    <x v="1"/>
    <x v="1"/>
    <x v="1"/>
    <n v="10"/>
    <n v="0"/>
    <n v="-195"/>
    <x v="6"/>
  </r>
  <r>
    <d v="2022-09-10T00:00:00"/>
    <d v="1899-12-30T17:07:00"/>
    <x v="160"/>
    <x v="4"/>
    <x v="3"/>
    <n v="0"/>
    <n v="10"/>
    <n v="-205"/>
    <x v="6"/>
  </r>
  <r>
    <d v="2022-09-10T00:00:00"/>
    <d v="1899-12-30T19:00:00"/>
    <x v="167"/>
    <x v="0"/>
    <x v="5"/>
    <n v="2800"/>
    <n v="0"/>
    <n v="2595"/>
    <x v="6"/>
  </r>
  <r>
    <d v="2022-09-10T00:00:00"/>
    <d v="1899-12-30T21:00:00"/>
    <x v="208"/>
    <x v="9"/>
    <x v="1"/>
    <n v="0"/>
    <n v="2800"/>
    <n v="-205"/>
    <x v="6"/>
  </r>
  <r>
    <d v="2022-09-11T00:00:00"/>
    <d v="1899-12-30T17:00:00"/>
    <x v="160"/>
    <x v="4"/>
    <x v="1"/>
    <n v="0"/>
    <n v="10"/>
    <n v="-215"/>
    <x v="6"/>
  </r>
  <r>
    <d v="2022-09-11T00:00:00"/>
    <d v="1899-12-30T19:45:00"/>
    <x v="139"/>
    <x v="2"/>
    <x v="1"/>
    <n v="0"/>
    <n v="80"/>
    <n v="-295"/>
    <x v="6"/>
  </r>
  <r>
    <d v="2022-09-12T00:00:00"/>
    <d v="1899-12-30T11:00:00"/>
    <x v="167"/>
    <x v="0"/>
    <x v="1"/>
    <n v="800"/>
    <n v="0"/>
    <n v="505"/>
    <x v="6"/>
  </r>
  <r>
    <d v="2022-09-12T00:00:00"/>
    <d v="1899-12-30T12:20:00"/>
    <x v="57"/>
    <x v="2"/>
    <x v="1"/>
    <n v="0"/>
    <n v="25"/>
    <n v="480"/>
    <x v="6"/>
  </r>
  <r>
    <d v="2022-09-12T00:00:00"/>
    <d v="1899-12-30T12:45:00"/>
    <x v="120"/>
    <x v="2"/>
    <x v="1"/>
    <n v="0"/>
    <n v="15"/>
    <n v="465"/>
    <x v="6"/>
  </r>
  <r>
    <d v="2022-09-12T00:00:00"/>
    <d v="1899-12-30T16:30:00"/>
    <x v="160"/>
    <x v="4"/>
    <x v="1"/>
    <n v="0"/>
    <n v="10"/>
    <n v="455"/>
    <x v="6"/>
  </r>
  <r>
    <d v="2022-09-12T00:00:00"/>
    <d v="1899-12-30T17:01:00"/>
    <x v="131"/>
    <x v="2"/>
    <x v="1"/>
    <n v="0"/>
    <n v="53"/>
    <n v="402"/>
    <x v="6"/>
  </r>
  <r>
    <d v="2022-09-12T00:00:00"/>
    <d v="1899-12-30T19:00:00"/>
    <x v="89"/>
    <x v="2"/>
    <x v="1"/>
    <n v="0"/>
    <n v="5"/>
    <n v="397"/>
    <x v="6"/>
  </r>
  <r>
    <d v="2022-09-13T00:00:00"/>
    <d v="1899-12-30T12:15:00"/>
    <x v="10"/>
    <x v="2"/>
    <x v="1"/>
    <n v="0"/>
    <n v="40"/>
    <n v="357"/>
    <x v="6"/>
  </r>
  <r>
    <d v="2022-09-13T00:00:00"/>
    <d v="1899-12-30T17:00:00"/>
    <x v="160"/>
    <x v="4"/>
    <x v="1"/>
    <n v="0"/>
    <n v="5"/>
    <n v="352"/>
    <x v="6"/>
  </r>
  <r>
    <d v="2022-09-13T00:00:00"/>
    <d v="1899-12-30T17:45:00"/>
    <x v="91"/>
    <x v="2"/>
    <x v="1"/>
    <n v="0"/>
    <n v="50"/>
    <n v="302"/>
    <x v="6"/>
  </r>
  <r>
    <d v="2022-09-14T00:00:00"/>
    <d v="1899-12-30T12:00:00"/>
    <x v="39"/>
    <x v="2"/>
    <x v="1"/>
    <n v="0"/>
    <n v="30"/>
    <n v="272"/>
    <x v="6"/>
  </r>
  <r>
    <d v="2022-09-14T00:00:00"/>
    <d v="1899-12-30T17:00:00"/>
    <x v="160"/>
    <x v="4"/>
    <x v="1"/>
    <n v="0"/>
    <n v="10"/>
    <n v="262"/>
    <x v="6"/>
  </r>
  <r>
    <d v="2022-09-14T00:00:00"/>
    <d v="1899-12-30T20:30:00"/>
    <x v="18"/>
    <x v="8"/>
    <x v="1"/>
    <n v="0"/>
    <n v="25"/>
    <n v="237"/>
    <x v="6"/>
  </r>
  <r>
    <d v="2022-09-15T00:00:00"/>
    <d v="1899-12-30T12:15:00"/>
    <x v="209"/>
    <x v="2"/>
    <x v="1"/>
    <n v="0"/>
    <n v="40"/>
    <n v="197"/>
    <x v="6"/>
  </r>
  <r>
    <d v="2022-09-15T00:00:00"/>
    <d v="1899-12-30T17:00:00"/>
    <x v="160"/>
    <x v="4"/>
    <x v="1"/>
    <n v="0"/>
    <n v="10"/>
    <n v="187"/>
    <x v="6"/>
  </r>
  <r>
    <d v="2022-09-16T00:00:00"/>
    <d v="1899-12-30T12:45:00"/>
    <x v="210"/>
    <x v="2"/>
    <x v="1"/>
    <n v="0"/>
    <n v="126"/>
    <n v="61"/>
    <x v="6"/>
  </r>
  <r>
    <d v="2022-09-16T00:00:00"/>
    <d v="1899-12-30T21:30:00"/>
    <x v="167"/>
    <x v="0"/>
    <x v="5"/>
    <n v="200"/>
    <n v="0"/>
    <n v="261"/>
    <x v="6"/>
  </r>
  <r>
    <d v="2022-09-17T00:00:00"/>
    <d v="1899-12-30T07:30:00"/>
    <x v="89"/>
    <x v="2"/>
    <x v="1"/>
    <n v="0"/>
    <n v="15"/>
    <n v="246"/>
    <x v="6"/>
  </r>
  <r>
    <d v="2022-09-17T00:00:00"/>
    <d v="1899-12-30T08:00:00"/>
    <x v="211"/>
    <x v="3"/>
    <x v="3"/>
    <n v="0"/>
    <n v="15"/>
    <n v="231"/>
    <x v="6"/>
  </r>
  <r>
    <d v="2022-09-17T00:00:00"/>
    <d v="1899-12-30T09:00:00"/>
    <x v="101"/>
    <x v="2"/>
    <x v="1"/>
    <n v="0"/>
    <n v="15"/>
    <n v="216"/>
    <x v="6"/>
  </r>
  <r>
    <d v="2022-09-17T00:00:00"/>
    <d v="1899-12-30T13:00:00"/>
    <x v="160"/>
    <x v="4"/>
    <x v="1"/>
    <n v="0"/>
    <n v="15"/>
    <n v="201"/>
    <x v="6"/>
  </r>
  <r>
    <d v="2022-09-17T00:00:00"/>
    <d v="1899-12-30T13:30:00"/>
    <x v="212"/>
    <x v="0"/>
    <x v="5"/>
    <n v="2000"/>
    <n v="0"/>
    <n v="2201"/>
    <x v="6"/>
  </r>
  <r>
    <d v="2022-09-17T00:00:00"/>
    <d v="1899-12-30T15:30:00"/>
    <x v="213"/>
    <x v="3"/>
    <x v="1"/>
    <n v="0"/>
    <n v="40"/>
    <n v="2161"/>
    <x v="6"/>
  </r>
  <r>
    <d v="2022-09-17T00:00:00"/>
    <d v="1899-12-30T15:50:00"/>
    <x v="214"/>
    <x v="3"/>
    <x v="3"/>
    <n v="0"/>
    <n v="15"/>
    <n v="2146"/>
    <x v="6"/>
  </r>
  <r>
    <d v="2022-09-17T00:00:00"/>
    <d v="1899-12-30T18:00:00"/>
    <x v="40"/>
    <x v="2"/>
    <x v="1"/>
    <n v="0"/>
    <n v="20"/>
    <n v="2126"/>
    <x v="6"/>
  </r>
  <r>
    <d v="2022-09-17T00:00:00"/>
    <d v="1899-12-30T20:45:00"/>
    <x v="1"/>
    <x v="1"/>
    <x v="1"/>
    <n v="6"/>
    <n v="0"/>
    <n v="2132"/>
    <x v="6"/>
  </r>
  <r>
    <d v="2022-09-17T00:00:00"/>
    <d v="1899-12-30T21:00:00"/>
    <x v="99"/>
    <x v="4"/>
    <x v="1"/>
    <n v="0"/>
    <n v="15"/>
    <n v="2117"/>
    <x v="6"/>
  </r>
  <r>
    <d v="2022-09-18T00:00:00"/>
    <d v="1899-12-30T10:30:00"/>
    <x v="126"/>
    <x v="2"/>
    <x v="1"/>
    <n v="0"/>
    <n v="30"/>
    <n v="2087"/>
    <x v="6"/>
  </r>
  <r>
    <d v="2022-09-18T00:00:00"/>
    <d v="1899-12-30T10:50:00"/>
    <x v="160"/>
    <x v="4"/>
    <x v="1"/>
    <n v="0"/>
    <n v="10"/>
    <n v="2077"/>
    <x v="6"/>
  </r>
  <r>
    <d v="2022-09-18T00:00:00"/>
    <d v="1899-12-30T17:30:00"/>
    <x v="69"/>
    <x v="2"/>
    <x v="1"/>
    <n v="0"/>
    <n v="18"/>
    <n v="2059"/>
    <x v="6"/>
  </r>
  <r>
    <d v="2022-09-18T00:00:00"/>
    <d v="1899-12-30T20:30:00"/>
    <x v="144"/>
    <x v="2"/>
    <x v="1"/>
    <n v="0"/>
    <n v="57"/>
    <n v="2002"/>
    <x v="6"/>
  </r>
  <r>
    <d v="2022-09-18T00:00:00"/>
    <d v="1899-12-30T21:30:00"/>
    <x v="131"/>
    <x v="2"/>
    <x v="1"/>
    <n v="0"/>
    <n v="58"/>
    <n v="1944"/>
    <x v="6"/>
  </r>
  <r>
    <d v="2022-09-19T00:00:00"/>
    <d v="1899-12-30T12:15:00"/>
    <x v="209"/>
    <x v="2"/>
    <x v="1"/>
    <n v="0"/>
    <n v="45"/>
    <n v="1899"/>
    <x v="6"/>
  </r>
  <r>
    <d v="2022-09-19T00:00:00"/>
    <d v="1899-12-30T16:30:00"/>
    <x v="143"/>
    <x v="2"/>
    <x v="3"/>
    <n v="0"/>
    <n v="10"/>
    <n v="1889"/>
    <x v="6"/>
  </r>
  <r>
    <d v="2022-09-19T00:00:00"/>
    <d v="1899-12-30T20:45:00"/>
    <x v="171"/>
    <x v="4"/>
    <x v="1"/>
    <n v="0"/>
    <n v="10"/>
    <n v="1879"/>
    <x v="6"/>
  </r>
  <r>
    <d v="2022-09-19T00:00:00"/>
    <d v="1899-12-30T21:00:00"/>
    <x v="215"/>
    <x v="10"/>
    <x v="1"/>
    <n v="0"/>
    <n v="10"/>
    <n v="1869"/>
    <x v="6"/>
  </r>
  <r>
    <d v="2022-09-20T00:00:00"/>
    <d v="1899-12-30T12:30:00"/>
    <x v="216"/>
    <x v="2"/>
    <x v="1"/>
    <n v="0"/>
    <n v="50"/>
    <n v="1819"/>
    <x v="6"/>
  </r>
  <r>
    <d v="2022-09-20T00:00:00"/>
    <d v="1899-12-30T16:00:00"/>
    <x v="160"/>
    <x v="4"/>
    <x v="1"/>
    <n v="0"/>
    <n v="10"/>
    <n v="1809"/>
    <x v="6"/>
  </r>
  <r>
    <d v="2022-09-20T00:00:00"/>
    <d v="1899-12-30T18:00:00"/>
    <x v="101"/>
    <x v="2"/>
    <x v="1"/>
    <n v="0"/>
    <n v="20"/>
    <n v="1789"/>
    <x v="6"/>
  </r>
  <r>
    <d v="2022-09-21T00:00:00"/>
    <d v="1899-12-30T12:30:00"/>
    <x v="75"/>
    <x v="2"/>
    <x v="1"/>
    <n v="0"/>
    <n v="45"/>
    <n v="1744"/>
    <x v="6"/>
  </r>
  <r>
    <d v="2022-09-21T00:00:00"/>
    <d v="1899-12-30T17:00:00"/>
    <x v="160"/>
    <x v="4"/>
    <x v="1"/>
    <n v="0"/>
    <n v="10"/>
    <n v="1734"/>
    <x v="6"/>
  </r>
  <r>
    <d v="2022-09-21T00:00:00"/>
    <d v="1899-12-30T21:00:00"/>
    <x v="217"/>
    <x v="6"/>
    <x v="1"/>
    <n v="0"/>
    <n v="10"/>
    <n v="1724"/>
    <x v="6"/>
  </r>
  <r>
    <d v="2022-09-22T00:00:00"/>
    <d v="1899-12-30T08:00:00"/>
    <x v="19"/>
    <x v="2"/>
    <x v="1"/>
    <n v="0"/>
    <n v="15"/>
    <n v="1709"/>
    <x v="6"/>
  </r>
  <r>
    <d v="2022-09-22T00:00:00"/>
    <d v="1899-12-30T09:00:00"/>
    <x v="218"/>
    <x v="11"/>
    <x v="1"/>
    <n v="0"/>
    <n v="100"/>
    <n v="1609"/>
    <x v="6"/>
  </r>
  <r>
    <d v="2022-09-22T00:00:00"/>
    <d v="1899-12-30T10:00:00"/>
    <x v="219"/>
    <x v="11"/>
    <x v="1"/>
    <n v="0"/>
    <n v="15"/>
    <n v="1594"/>
    <x v="6"/>
  </r>
  <r>
    <d v="2022-09-22T00:00:00"/>
    <d v="1899-12-30T12:15:00"/>
    <x v="220"/>
    <x v="2"/>
    <x v="1"/>
    <n v="0"/>
    <n v="50"/>
    <n v="1544"/>
    <x v="6"/>
  </r>
  <r>
    <d v="2022-09-22T00:00:00"/>
    <d v="1899-12-30T17:00:00"/>
    <x v="160"/>
    <x v="4"/>
    <x v="1"/>
    <n v="0"/>
    <n v="9"/>
    <n v="1535"/>
    <x v="6"/>
  </r>
  <r>
    <d v="2022-09-22T00:00:00"/>
    <d v="1899-12-30T17:30:00"/>
    <x v="1"/>
    <x v="1"/>
    <x v="1"/>
    <n v="3"/>
    <n v="0"/>
    <n v="1538"/>
    <x v="6"/>
  </r>
  <r>
    <d v="2022-09-22T00:00:00"/>
    <d v="1899-12-30T20:00:00"/>
    <x v="170"/>
    <x v="2"/>
    <x v="3"/>
    <n v="0"/>
    <n v="1300"/>
    <n v="238"/>
    <x v="6"/>
  </r>
  <r>
    <d v="2022-09-23T00:00:00"/>
    <d v="1899-12-30T10:00:00"/>
    <x v="8"/>
    <x v="2"/>
    <x v="1"/>
    <n v="0"/>
    <n v="20"/>
    <n v="218"/>
    <x v="6"/>
  </r>
  <r>
    <d v="2022-09-23T00:00:00"/>
    <d v="1899-12-30T12:30:00"/>
    <x v="35"/>
    <x v="2"/>
    <x v="1"/>
    <n v="0"/>
    <n v="30"/>
    <n v="188"/>
    <x v="6"/>
  </r>
  <r>
    <d v="2022-09-23T00:00:00"/>
    <d v="1899-12-30T17:30:00"/>
    <x v="160"/>
    <x v="4"/>
    <x v="1"/>
    <n v="0"/>
    <n v="10"/>
    <n v="178"/>
    <x v="6"/>
  </r>
  <r>
    <d v="2022-09-23T00:00:00"/>
    <d v="1899-12-30T20:30:00"/>
    <x v="171"/>
    <x v="4"/>
    <x v="1"/>
    <n v="0"/>
    <n v="10"/>
    <n v="168"/>
    <x v="6"/>
  </r>
  <r>
    <d v="2022-09-23T00:00:00"/>
    <d v="1899-12-30T21:00:00"/>
    <x v="89"/>
    <x v="2"/>
    <x v="1"/>
    <n v="0"/>
    <n v="10"/>
    <n v="158"/>
    <x v="6"/>
  </r>
  <r>
    <d v="2022-09-24T00:00:00"/>
    <d v="1899-12-30T10:00:00"/>
    <x v="160"/>
    <x v="4"/>
    <x v="1"/>
    <n v="0"/>
    <n v="10"/>
    <n v="148"/>
    <x v="6"/>
  </r>
  <r>
    <d v="2022-09-24T00:00:00"/>
    <d v="1899-12-30T17:00:00"/>
    <x v="160"/>
    <x v="4"/>
    <x v="1"/>
    <n v="0"/>
    <n v="10"/>
    <n v="138"/>
    <x v="6"/>
  </r>
  <r>
    <d v="2022-09-24T00:00:00"/>
    <d v="1899-12-30T19:00:00"/>
    <x v="221"/>
    <x v="10"/>
    <x v="1"/>
    <n v="0"/>
    <n v="128"/>
    <n v="10"/>
    <x v="6"/>
  </r>
  <r>
    <d v="2022-09-25T00:00:00"/>
    <d v="1899-12-30T07:00:00"/>
    <x v="222"/>
    <x v="3"/>
    <x v="3"/>
    <n v="0"/>
    <n v="20"/>
    <n v="-10"/>
    <x v="6"/>
  </r>
  <r>
    <d v="2022-09-25T00:00:00"/>
    <d v="1899-12-30T09:00:00"/>
    <x v="143"/>
    <x v="2"/>
    <x v="1"/>
    <n v="0"/>
    <n v="40"/>
    <n v="-50"/>
    <x v="6"/>
  </r>
  <r>
    <d v="2022-09-25T00:00:00"/>
    <d v="1899-12-30T11:15:00"/>
    <x v="126"/>
    <x v="2"/>
    <x v="1"/>
    <n v="0"/>
    <n v="15"/>
    <n v="-65"/>
    <x v="6"/>
  </r>
  <r>
    <d v="2022-09-25T00:00:00"/>
    <d v="1899-12-30T11:30:00"/>
    <x v="160"/>
    <x v="4"/>
    <x v="1"/>
    <n v="0"/>
    <n v="5"/>
    <n v="-70"/>
    <x v="6"/>
  </r>
  <r>
    <d v="2022-09-25T00:00:00"/>
    <d v="1899-12-30T12:00:00"/>
    <x v="66"/>
    <x v="1"/>
    <x v="0"/>
    <n v="5"/>
    <n v="0"/>
    <n v="-65"/>
    <x v="6"/>
  </r>
  <r>
    <d v="2022-09-25T00:00:00"/>
    <d v="1899-12-30T12:30:00"/>
    <x v="192"/>
    <x v="3"/>
    <x v="3"/>
    <n v="0"/>
    <n v="20"/>
    <n v="-85"/>
    <x v="6"/>
  </r>
  <r>
    <d v="2022-09-25T00:00:00"/>
    <d v="1899-12-30T13:30:00"/>
    <x v="223"/>
    <x v="2"/>
    <x v="1"/>
    <n v="0"/>
    <n v="20"/>
    <n v="-105"/>
    <x v="6"/>
  </r>
  <r>
    <d v="2022-09-25T00:00:00"/>
    <d v="1899-12-30T17:45:00"/>
    <x v="160"/>
    <x v="4"/>
    <x v="1"/>
    <n v="0"/>
    <n v="10"/>
    <n v="-115"/>
    <x v="6"/>
  </r>
  <r>
    <d v="2022-09-25T00:00:00"/>
    <d v="1899-12-30T19:00:00"/>
    <x v="212"/>
    <x v="0"/>
    <x v="5"/>
    <n v="500"/>
    <n v="0"/>
    <n v="385"/>
    <x v="6"/>
  </r>
  <r>
    <d v="2022-09-25T00:00:00"/>
    <d v="1899-12-30T20:30:00"/>
    <x v="109"/>
    <x v="2"/>
    <x v="1"/>
    <n v="0"/>
    <n v="45"/>
    <n v="340"/>
    <x v="6"/>
  </r>
  <r>
    <d v="2022-09-26T00:00:00"/>
    <d v="1899-12-30T09:30:00"/>
    <x v="160"/>
    <x v="4"/>
    <x v="4"/>
    <n v="0"/>
    <n v="10"/>
    <n v="330"/>
    <x v="6"/>
  </r>
  <r>
    <d v="2022-09-26T00:00:00"/>
    <d v="1899-12-30T17:00:00"/>
    <x v="160"/>
    <x v="4"/>
    <x v="1"/>
    <n v="0"/>
    <n v="10"/>
    <n v="320"/>
    <x v="6"/>
  </r>
  <r>
    <d v="2022-09-27T00:00:00"/>
    <d v="1899-12-30T10:00:00"/>
    <x v="224"/>
    <x v="2"/>
    <x v="1"/>
    <n v="0"/>
    <n v="25"/>
    <n v="295"/>
    <x v="6"/>
  </r>
  <r>
    <d v="2022-09-27T00:00:00"/>
    <d v="1899-12-30T16:30:00"/>
    <x v="224"/>
    <x v="2"/>
    <x v="1"/>
    <n v="0"/>
    <n v="20"/>
    <n v="275"/>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C34310E-F1EC-4E4D-AC32-EADD740D8FB5}" name="Exp.Months"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5">
  <location ref="A3:B10" firstHeaderRow="1" firstDataRow="1" firstDataCol="1"/>
  <pivotFields count="11">
    <pivotField numFmtId="14" showAll="0"/>
    <pivotField showAll="0"/>
    <pivotField showAll="0"/>
    <pivotField showAll="0">
      <items count="15">
        <item h="1" x="12"/>
        <item h="1" x="1"/>
        <item x="11"/>
        <item h="1" x="8"/>
        <item h="1" x="4"/>
        <item h="1" x="13"/>
        <item x="2"/>
        <item x="7"/>
        <item h="1" x="5"/>
        <item h="1" x="10"/>
        <item h="1" x="0"/>
        <item h="1" x="6"/>
        <item h="1" x="9"/>
        <item h="1" x="3"/>
        <item t="default"/>
      </items>
    </pivotField>
    <pivotField showAll="0">
      <items count="7">
        <item x="4"/>
        <item x="3"/>
        <item x="1"/>
        <item x="0"/>
        <item x="2"/>
        <item x="5"/>
        <item t="default"/>
      </items>
    </pivotField>
    <pivotField dataField="1" showAll="0"/>
    <pivotField showAll="0"/>
    <pivotField showAll="0"/>
    <pivotField axis="axisRow" showAll="0" sortType="ascending">
      <items count="14">
        <item x="0"/>
        <item x="1"/>
        <item x="2"/>
        <item x="3"/>
        <item x="4"/>
        <item x="5"/>
        <item x="6"/>
        <item m="1" x="11"/>
        <item m="1" x="7"/>
        <item m="1" x="8"/>
        <item m="1" x="9"/>
        <item m="1" x="10"/>
        <item m="1" x="12"/>
        <item t="default"/>
      </items>
      <autoSortScope>
        <pivotArea dataOnly="0" outline="0" fieldPosition="0">
          <references count="1">
            <reference field="4294967294" count="1" selected="0">
              <x v="0"/>
            </reference>
          </references>
        </pivotArea>
      </autoSortScope>
    </pivotField>
    <pivotField showAll="0" defaultSubtotal="0">
      <items count="2">
        <item x="0"/>
        <item x="1"/>
      </items>
    </pivotField>
    <pivotField showAll="0" defaultSubtotal="0">
      <items count="12">
        <item x="0"/>
        <item x="1"/>
        <item x="2"/>
        <item x="3"/>
        <item x="4"/>
        <item x="5"/>
        <item x="6"/>
        <item x="7"/>
        <item x="8"/>
        <item x="9"/>
        <item x="10"/>
        <item x="11"/>
      </items>
    </pivotField>
  </pivotFields>
  <rowFields count="1">
    <field x="8"/>
  </rowFields>
  <rowItems count="7">
    <i>
      <x v="4"/>
    </i>
    <i>
      <x/>
    </i>
    <i>
      <x v="3"/>
    </i>
    <i>
      <x v="6"/>
    </i>
    <i>
      <x v="1"/>
    </i>
    <i>
      <x v="2"/>
    </i>
    <i>
      <x v="5"/>
    </i>
  </rowItems>
  <colItems count="1">
    <i/>
  </colItems>
  <dataFields count="1">
    <dataField name="Sum of Cash In" fld="5" baseField="8" baseItem="6" numFmtId="164"/>
  </dataFields>
  <formats count="2">
    <format>
      <pivotArea dataOnly="0" labelOnly="1" fieldPosition="0">
        <references count="1">
          <reference field="8" count="0"/>
        </references>
      </pivotArea>
    </format>
    <format dxfId="0">
      <pivotArea outline="0" fieldPosition="0">
        <references count="1">
          <reference field="4294967294" count="1">
            <x v="0"/>
          </reference>
        </references>
      </pivotArea>
    </format>
  </formats>
  <chartFormats count="3">
    <chartFormat chart="8" format="6" series="1">
      <pivotArea type="data" outline="0" fieldPosition="0">
        <references count="1">
          <reference field="4294967294" count="1" selected="0">
            <x v="0"/>
          </reference>
        </references>
      </pivotArea>
    </chartFormat>
    <chartFormat chart="10" format="8" series="1">
      <pivotArea type="data" outline="0" fieldPosition="0">
        <references count="1">
          <reference field="4294967294" count="1" selected="0">
            <x v="0"/>
          </reference>
        </references>
      </pivotArea>
    </chartFormat>
    <chartFormat chart="10" format="9">
      <pivotArea type="data" outline="0" fieldPosition="0">
        <references count="2">
          <reference field="4294967294" count="1" selected="0">
            <x v="0"/>
          </reference>
          <reference field="8"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CF0784A-0419-4ABD-878F-F83DEC800F7A}" name="Exp.Category" cacheId="0" applyNumberFormats="0" applyBorderFormats="0" applyFontFormats="0" applyPatternFormats="0" applyAlignmentFormats="0" applyWidthHeightFormats="1" dataCaption="Values" updatedVersion="8" minRefreshableVersion="3" rowGrandTotals="0" colGrandTotals="0" itemPrintTitles="1" createdVersion="8" indent="0" compact="0" compactData="0" multipleFieldFilters="0" chartFormat="9">
  <location ref="D3:E15" firstHeaderRow="1" firstDataRow="1" firstDataCol="1"/>
  <pivotFields count="11">
    <pivotField compact="0" numFmtId="14" outline="0" showAll="0"/>
    <pivotField compact="0" outline="0" showAll="0"/>
    <pivotField compact="0" outline="0" showAll="0"/>
    <pivotField axis="axisRow" compact="0" outline="0" showAll="0" sortType="ascending">
      <items count="15">
        <item x="12"/>
        <item h="1" x="1"/>
        <item x="11"/>
        <item x="8"/>
        <item x="4"/>
        <item x="13"/>
        <item x="2"/>
        <item x="7"/>
        <item x="5"/>
        <item x="10"/>
        <item h="1" x="0"/>
        <item x="6"/>
        <item x="9"/>
        <item x="3"/>
        <item t="default"/>
      </items>
      <autoSortScope>
        <pivotArea dataOnly="0" outline="0" fieldPosition="0">
          <references count="1">
            <reference field="4294967294" count="1" selected="0">
              <x v="0"/>
            </reference>
          </references>
        </pivotArea>
      </autoSortScope>
    </pivotField>
    <pivotField compact="0" outline="0" showAll="0">
      <items count="7">
        <item x="4"/>
        <item x="3"/>
        <item x="1"/>
        <item x="0"/>
        <item x="2"/>
        <item x="5"/>
        <item t="default"/>
      </items>
    </pivotField>
    <pivotField compact="0" outline="0" showAll="0"/>
    <pivotField dataField="1" compact="0" outline="0" showAll="0"/>
    <pivotField compact="0" outline="0" showAll="0"/>
    <pivotField compact="0" outline="0" showAll="0">
      <items count="14">
        <item h="1" m="1" x="7"/>
        <item h="1" m="1" x="8"/>
        <item x="0"/>
        <item x="1"/>
        <item x="2"/>
        <item h="1" m="1" x="9"/>
        <item x="3"/>
        <item h="1" m="1" x="10"/>
        <item h="1" m="1" x="11"/>
        <item x="4"/>
        <item h="1" m="1" x="12"/>
        <item x="5"/>
        <item x="6"/>
        <item t="default"/>
      </items>
    </pivotField>
    <pivotField compact="0" outline="0" showAll="0" defaultSubtotal="0">
      <items count="2">
        <item x="0"/>
        <item x="1"/>
      </items>
    </pivotField>
    <pivotField compact="0" outline="0" showAll="0" defaultSubtotal="0">
      <items count="12">
        <item x="0"/>
        <item x="1"/>
        <item x="2"/>
        <item x="3"/>
        <item x="4"/>
        <item x="5"/>
        <item x="6"/>
        <item x="7"/>
        <item x="8"/>
        <item x="9"/>
        <item x="10"/>
        <item x="11"/>
      </items>
    </pivotField>
  </pivotFields>
  <rowFields count="1">
    <field x="3"/>
  </rowFields>
  <rowItems count="12">
    <i>
      <x v="8"/>
    </i>
    <i>
      <x/>
    </i>
    <i>
      <x v="5"/>
    </i>
    <i>
      <x v="7"/>
    </i>
    <i>
      <x v="3"/>
    </i>
    <i>
      <x v="11"/>
    </i>
    <i>
      <x v="4"/>
    </i>
    <i>
      <x v="9"/>
    </i>
    <i>
      <x v="13"/>
    </i>
    <i>
      <x v="6"/>
    </i>
    <i>
      <x v="12"/>
    </i>
    <i>
      <x v="2"/>
    </i>
  </rowItems>
  <colItems count="1">
    <i/>
  </colItems>
  <dataFields count="1">
    <dataField name="Sum of Cash Out" fld="6" baseField="3" baseItem="8" numFmtId="164"/>
  </dataFields>
  <chartFormats count="2">
    <chartFormat chart="2" format="2"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76D62EC-999A-4DFE-9450-70BF292C2F42}"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3">
  <location ref="A22:B25" firstHeaderRow="1" firstDataRow="1" firstDataCol="1"/>
  <pivotFields count="11">
    <pivotField compact="0" numFmtId="14" outline="0" showAll="0"/>
    <pivotField compact="0" outline="0" showAll="0"/>
    <pivotField compact="0" outline="0" showAll="0"/>
    <pivotField axis="axisRow" compact="0" outline="0" showAll="0" sortType="ascending">
      <items count="15">
        <item h="1" x="12"/>
        <item h="1" x="1"/>
        <item n="Study" x="11"/>
        <item h="1" x="8"/>
        <item h="1" x="4"/>
        <item h="1" x="13"/>
        <item x="2"/>
        <item x="7"/>
        <item h="1" x="5"/>
        <item h="1" x="10"/>
        <item h="1" x="0"/>
        <item h="1" x="6"/>
        <item h="1" x="9"/>
        <item h="1" x="3"/>
        <item t="default"/>
      </items>
      <autoSortScope>
        <pivotArea dataOnly="0" outline="0" fieldPosition="0">
          <references count="1">
            <reference field="4294967294" count="1" selected="0">
              <x v="0"/>
            </reference>
          </references>
        </pivotArea>
      </autoSortScope>
    </pivotField>
    <pivotField compact="0" outline="0" showAll="0">
      <items count="7">
        <item x="4"/>
        <item x="3"/>
        <item x="1"/>
        <item x="0"/>
        <item x="2"/>
        <item x="5"/>
        <item t="default"/>
      </items>
    </pivotField>
    <pivotField compact="0" outline="0" showAll="0"/>
    <pivotField dataField="1" compact="0" outline="0" showAll="0"/>
    <pivotField compact="0" outline="0" showAll="0"/>
    <pivotField compact="0" outline="0" showAll="0">
      <items count="14">
        <item h="1" m="1" x="7"/>
        <item h="1" m="1" x="8"/>
        <item x="0"/>
        <item x="1"/>
        <item x="2"/>
        <item h="1" m="1" x="9"/>
        <item x="3"/>
        <item h="1" m="1" x="10"/>
        <item h="1" m="1" x="11"/>
        <item x="4"/>
        <item h="1" m="1" x="12"/>
        <item x="5"/>
        <item x="6"/>
        <item t="default"/>
      </items>
    </pivotField>
    <pivotField compact="0" outline="0" showAll="0" defaultSubtotal="0">
      <items count="2">
        <item x="0"/>
        <item x="1"/>
      </items>
    </pivotField>
    <pivotField compact="0" outline="0" showAll="0" defaultSubtotal="0">
      <items count="12">
        <item x="0"/>
        <item x="1"/>
        <item x="2"/>
        <item x="3"/>
        <item x="4"/>
        <item x="5"/>
        <item x="6"/>
        <item x="7"/>
        <item x="8"/>
        <item x="9"/>
        <item x="10"/>
        <item x="11"/>
      </items>
    </pivotField>
  </pivotFields>
  <rowFields count="1">
    <field x="3"/>
  </rowFields>
  <rowItems count="3">
    <i>
      <x v="7"/>
    </i>
    <i>
      <x v="6"/>
    </i>
    <i>
      <x v="2"/>
    </i>
  </rowItems>
  <colItems count="1">
    <i/>
  </colItems>
  <dataFields count="1">
    <dataField name="Sum of Cash Out" fld="6" baseField="3" baseItem="6" numFmtId="164"/>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F49C32-64E8-4C65-A525-94722BD91CB4}" name="Cashback"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6">
  <location ref="D22:F25" firstHeaderRow="1" firstDataRow="1" firstDataCol="2"/>
  <pivotFields count="11">
    <pivotField compact="0" numFmtId="14" outline="0" showAll="0" defaultSubtotal="0"/>
    <pivotField compact="0" outline="0" showAll="0" defaultSubtotal="0"/>
    <pivotField axis="axisRow" compact="0" outline="0" showAll="0" defaultSubtotal="0">
      <items count="225">
        <item h="1" x="207"/>
        <item h="1" x="203"/>
        <item h="1" x="140"/>
        <item h="1" x="187"/>
        <item h="1" x="188"/>
        <item h="1" x="134"/>
        <item h="1" x="94"/>
        <item h="1" x="45"/>
        <item h="1" x="218"/>
        <item h="1" x="53"/>
        <item h="1" x="57"/>
        <item h="1" x="17"/>
        <item h="1" x="165"/>
        <item h="1" x="122"/>
        <item h="1" x="74"/>
        <item h="1" x="91"/>
        <item h="1" x="222"/>
        <item h="1" x="16"/>
        <item h="1" x="146"/>
        <item h="1" x="10"/>
        <item h="1" x="100"/>
        <item h="1" x="2"/>
        <item h="1" x="220"/>
        <item h="1" x="144"/>
        <item h="1" x="106"/>
        <item h="1" x="89"/>
        <item h="1" x="58"/>
        <item h="1" x="201"/>
        <item h="1" x="202"/>
        <item h="1" x="205"/>
        <item h="1" x="61"/>
        <item h="1" x="62"/>
        <item h="1" x="224"/>
        <item h="1" x="0"/>
        <item h="1" x="117"/>
        <item h="1" x="198"/>
        <item x="1"/>
        <item h="1" x="87"/>
        <item h="1" x="52"/>
        <item h="1" x="116"/>
        <item h="1" x="67"/>
        <item h="1" x="209"/>
        <item h="1" x="30"/>
        <item h="1" x="149"/>
        <item h="1" x="147"/>
        <item h="1" x="143"/>
        <item h="1" x="148"/>
        <item h="1" x="85"/>
        <item h="1" x="145"/>
        <item h="1" x="161"/>
        <item h="1" x="27"/>
        <item h="1" x="183"/>
        <item h="1" x="125"/>
        <item h="1" x="120"/>
        <item h="1" x="195"/>
        <item h="1" x="138"/>
        <item h="1" x="115"/>
        <item h="1" x="215"/>
        <item h="1" x="141"/>
        <item h="1" x="40"/>
        <item h="1" x="81"/>
        <item h="1" x="139"/>
        <item h="1" x="182"/>
        <item h="1" x="83"/>
        <item h="1" x="157"/>
        <item h="1" x="158"/>
        <item h="1" x="92"/>
        <item h="1" x="172"/>
        <item h="1" x="86"/>
        <item h="1" x="82"/>
        <item h="1" x="38"/>
        <item h="1" x="34"/>
        <item h="1" x="104"/>
        <item h="1" x="6"/>
        <item h="1" x="204"/>
        <item h="1" x="131"/>
        <item h="1" x="36"/>
        <item h="1" x="173"/>
        <item h="1" x="177"/>
        <item h="1" x="50"/>
        <item h="1" x="163"/>
        <item h="1" x="65"/>
        <item h="1" x="110"/>
        <item h="1" x="66"/>
        <item h="1" x="80"/>
        <item h="1" x="192"/>
        <item h="1" x="166"/>
        <item h="1" x="96"/>
        <item h="1" x="111"/>
        <item h="1" x="123"/>
        <item h="1" x="55"/>
        <item h="1" x="135"/>
        <item h="1" x="174"/>
        <item h="1" x="18"/>
        <item h="1" x="105"/>
        <item h="1" x="142"/>
        <item h="1" x="12"/>
        <item h="1" x="221"/>
        <item h="1" x="102"/>
        <item h="1" x="180"/>
        <item h="1" x="47"/>
        <item h="1" x="152"/>
        <item h="1" x="181"/>
        <item h="1" x="190"/>
        <item h="1" x="15"/>
        <item h="1" x="164"/>
        <item h="1" x="28"/>
        <item h="1" x="54"/>
        <item h="1" x="109"/>
        <item h="1" x="26"/>
        <item h="1" x="185"/>
        <item h="1" x="76"/>
        <item h="1" x="93"/>
        <item h="1" x="162"/>
        <item h="1" x="169"/>
        <item h="1" x="170"/>
        <item h="1" x="99"/>
        <item h="1" x="191"/>
        <item h="1" x="25"/>
        <item h="1" x="41"/>
        <item h="1" x="210"/>
        <item h="1" x="35"/>
        <item h="1" x="189"/>
        <item h="1" x="49"/>
        <item h="1" x="199"/>
        <item h="1" x="119"/>
        <item h="1" x="103"/>
        <item h="1" x="168"/>
        <item h="1" x="132"/>
        <item h="1" x="133"/>
        <item h="1" x="176"/>
        <item h="1" x="31"/>
        <item h="1" x="48"/>
        <item h="1" x="77"/>
        <item h="1" x="95"/>
        <item h="1" x="68"/>
        <item h="1" x="108"/>
        <item h="1" x="156"/>
        <item h="1" x="33"/>
        <item h="1" x="79"/>
        <item h="1" x="98"/>
        <item h="1" x="223"/>
        <item h="1" x="130"/>
        <item h="1" x="8"/>
        <item h="1" x="71"/>
        <item h="1" x="219"/>
        <item h="1" x="24"/>
        <item h="1" x="51"/>
        <item h="1" x="21"/>
        <item h="1" x="88"/>
        <item h="1" x="197"/>
        <item h="1" x="211"/>
        <item h="1" x="75"/>
        <item h="1" x="121"/>
        <item h="1" x="184"/>
        <item h="1" x="112"/>
        <item h="1" x="113"/>
        <item h="1" x="178"/>
        <item h="1" x="212"/>
        <item h="1" x="167"/>
        <item h="1" x="179"/>
        <item h="1" x="11"/>
        <item h="1" x="193"/>
        <item h="1" x="114"/>
        <item h="1" x="42"/>
        <item h="1" x="13"/>
        <item h="1" x="32"/>
        <item h="1" x="175"/>
        <item h="1" x="153"/>
        <item h="1" x="127"/>
        <item h="1" x="22"/>
        <item h="1" x="84"/>
        <item h="1" x="208"/>
        <item h="1" x="23"/>
        <item h="1" x="73"/>
        <item h="1" x="69"/>
        <item h="1" x="39"/>
        <item h="1" x="107"/>
        <item h="1" x="196"/>
        <item h="1" x="136"/>
        <item h="1" x="37"/>
        <item h="1" x="4"/>
        <item h="1" x="129"/>
        <item h="1" x="154"/>
        <item h="1" x="90"/>
        <item h="1" x="3"/>
        <item h="1" x="217"/>
        <item h="1" x="171"/>
        <item h="1" x="118"/>
        <item h="1" x="60"/>
        <item h="1" x="44"/>
        <item h="1" x="5"/>
        <item h="1" x="56"/>
        <item h="1" x="29"/>
        <item h="1" x="186"/>
        <item h="1" x="72"/>
        <item h="1" x="63"/>
        <item h="1" x="97"/>
        <item h="1" x="124"/>
        <item h="1" x="137"/>
        <item h="1" x="9"/>
        <item h="1" x="160"/>
        <item h="1" x="159"/>
        <item h="1" x="14"/>
        <item h="1" x="194"/>
        <item h="1" x="46"/>
        <item h="1" x="59"/>
        <item h="1" x="20"/>
        <item h="1" x="19"/>
        <item h="1" x="43"/>
        <item h="1" x="7"/>
        <item h="1" x="213"/>
        <item h="1" x="64"/>
        <item h="1" x="78"/>
        <item h="1" x="151"/>
        <item h="1" x="216"/>
        <item h="1" x="150"/>
        <item h="1" x="206"/>
        <item h="1" x="214"/>
        <item h="1" x="70"/>
        <item h="1" x="126"/>
        <item h="1" x="101"/>
        <item h="1" x="155"/>
        <item h="1" x="200"/>
        <item h="1" x="128"/>
      </items>
    </pivotField>
    <pivotField compact="0" outline="0" showAll="0" defaultSubtotal="0">
      <items count="14">
        <item x="12"/>
        <item x="1"/>
        <item x="11"/>
        <item x="8"/>
        <item x="4"/>
        <item x="13"/>
        <item x="2"/>
        <item x="7"/>
        <item x="5"/>
        <item x="10"/>
        <item x="0"/>
        <item x="6"/>
        <item x="9"/>
        <item x="3"/>
      </items>
    </pivotField>
    <pivotField axis="axisRow" compact="0" outline="0" showAll="0" defaultSubtotal="0">
      <items count="6">
        <item x="4"/>
        <item x="3"/>
        <item x="1"/>
        <item x="0"/>
        <item x="2"/>
        <item x="5"/>
      </items>
    </pivotField>
    <pivotField dataField="1" compact="0" outline="0" showAll="0" defaultSubtotal="0"/>
    <pivotField compact="0" outline="0" showAll="0" defaultSubtotal="0"/>
    <pivotField compact="0" outline="0" showAll="0" defaultSubtotal="0"/>
    <pivotField compact="0" outline="0" showAll="0" defaultSubtotal="0">
      <items count="13">
        <item h="1" m="1" x="7"/>
        <item h="1" m="1" x="8"/>
        <item h="1" x="0"/>
        <item h="1" x="1"/>
        <item x="2"/>
        <item h="1" m="1" x="9"/>
        <item h="1" x="3"/>
        <item h="1" m="1" x="10"/>
        <item h="1" m="1" x="11"/>
        <item h="1" x="4"/>
        <item h="1" m="1" x="12"/>
        <item h="1" x="5"/>
        <item h="1" x="6"/>
      </items>
    </pivotField>
    <pivotField compact="0" outline="0" showAll="0" defaultSubtotal="0">
      <items count="2">
        <item x="0"/>
        <item x="1"/>
      </items>
    </pivotField>
    <pivotField compact="0" outline="0" showAll="0" defaultSubtotal="0">
      <items count="12">
        <item x="0"/>
        <item x="1"/>
        <item x="2"/>
        <item x="3"/>
        <item x="4"/>
        <item x="5"/>
        <item x="6"/>
        <item x="7"/>
        <item x="8"/>
        <item x="9"/>
        <item x="10"/>
        <item x="11"/>
      </items>
    </pivotField>
  </pivotFields>
  <rowFields count="2">
    <field x="2"/>
    <field x="4"/>
  </rowFields>
  <rowItems count="3">
    <i>
      <x v="36"/>
      <x/>
    </i>
    <i r="1">
      <x v="2"/>
    </i>
    <i r="1">
      <x v="4"/>
    </i>
  </rowItems>
  <colItems count="1">
    <i/>
  </colItems>
  <dataFields count="1">
    <dataField name="Sum of Cash In" fld="5" baseField="4" baseItem="0" numFmtId="164"/>
  </dataFields>
  <chartFormats count="2">
    <chartFormat chart="2" format="2"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FD1D5D1-C55C-493A-A863-81801A568161}" name="CashOrOnlin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41">
  <location ref="H3:I5" firstHeaderRow="1" firstDataRow="1" firstDataCol="1"/>
  <pivotFields count="11">
    <pivotField compact="0" numFmtId="14" outline="0" showAll="0" defaultSubtotal="0"/>
    <pivotField compact="0" outline="0" showAll="0" defaultSubtotal="0"/>
    <pivotField compact="0" outline="0" showAll="0" defaultSubtotal="0"/>
    <pivotField compact="0" outline="0" showAll="0" defaultSubtotal="0">
      <items count="14">
        <item x="12"/>
        <item x="1"/>
        <item x="11"/>
        <item x="8"/>
        <item x="4"/>
        <item x="13"/>
        <item x="2"/>
        <item x="7"/>
        <item x="5"/>
        <item x="10"/>
        <item x="0"/>
        <item x="6"/>
        <item x="9"/>
        <item x="3"/>
      </items>
    </pivotField>
    <pivotField compact="0" outline="0" showAll="0" defaultSubtotal="0">
      <items count="6">
        <item x="4"/>
        <item x="3"/>
        <item x="1"/>
        <item x="0"/>
        <item x="2"/>
        <item x="5"/>
      </items>
    </pivotField>
    <pivotField compact="0" outline="0" showAll="0" defaultSubtotal="0"/>
    <pivotField dataField="1" compact="0" outline="0" showAll="0" defaultSubtotal="0"/>
    <pivotField compact="0" outline="0" showAll="0" defaultSubtotal="0"/>
    <pivotField compact="0" outline="0" showAll="0" defaultSubtotal="0">
      <items count="13">
        <item h="1" m="1" x="7"/>
        <item h="1" m="1" x="8"/>
        <item x="0"/>
        <item x="1"/>
        <item x="2"/>
        <item h="1" m="1" x="9"/>
        <item x="3"/>
        <item h="1" m="1" x="10"/>
        <item h="1" m="1" x="11"/>
        <item x="4"/>
        <item h="1" m="1" x="12"/>
        <item x="5"/>
        <item x="6"/>
      </items>
    </pivotField>
    <pivotField name="Group" axis="axisRow" compact="0" outline="0" showAll="0" defaultSubtotal="0">
      <items count="2">
        <item n="Online" x="1"/>
        <item x="0"/>
      </items>
    </pivotField>
    <pivotField compact="0" outline="0" subtotalTop="0" showAll="0" defaultSubtotal="0">
      <items count="12">
        <item x="9"/>
        <item x="1"/>
        <item x="11"/>
        <item x="6"/>
        <item x="3"/>
        <item x="10"/>
        <item x="4"/>
        <item x="8"/>
        <item x="0"/>
        <item x="5"/>
        <item x="7"/>
        <item x="2"/>
      </items>
    </pivotField>
  </pivotFields>
  <rowFields count="1">
    <field x="9"/>
  </rowFields>
  <rowItems count="2">
    <i>
      <x/>
    </i>
    <i>
      <x v="1"/>
    </i>
  </rowItems>
  <colItems count="1">
    <i/>
  </colItems>
  <dataFields count="1">
    <dataField name="Sum of Cash Out" fld="6" showDataAs="percentOfTotal" baseField="9" baseItem="0" numFmtId="10"/>
  </dataFields>
  <formats count="2">
    <format dxfId="2">
      <pivotArea outline="0" fieldPosition="0">
        <references count="1">
          <reference field="9" count="1" selected="0">
            <x v="0"/>
          </reference>
        </references>
      </pivotArea>
    </format>
    <format dxfId="1">
      <pivotArea outline="0" fieldPosition="0">
        <references count="1">
          <reference field="9" count="1" selected="0">
            <x v="1"/>
          </reference>
        </references>
      </pivotArea>
    </format>
  </formats>
  <chartFormats count="25">
    <chartFormat chart="0" format="0" series="1">
      <pivotArea type="data" outline="0" fieldPosition="0">
        <references count="1">
          <reference field="4294967294" count="1" selected="0">
            <x v="0"/>
          </reference>
        </references>
      </pivotArea>
    </chartFormat>
    <chartFormat chart="24" format="13" series="1">
      <pivotArea type="data" outline="0" fieldPosition="0">
        <references count="1">
          <reference field="4294967294" count="1" selected="0">
            <x v="0"/>
          </reference>
        </references>
      </pivotArea>
    </chartFormat>
    <chartFormat chart="24" format="14">
      <pivotArea type="data" outline="0" fieldPosition="0">
        <references count="2">
          <reference field="4294967294" count="1" selected="0">
            <x v="0"/>
          </reference>
          <reference field="9" count="1" selected="0">
            <x v="0"/>
          </reference>
        </references>
      </pivotArea>
    </chartFormat>
    <chartFormat chart="24" format="15">
      <pivotArea type="data" outline="0" fieldPosition="0">
        <references count="2">
          <reference field="4294967294" count="1" selected="0">
            <x v="0"/>
          </reference>
          <reference field="9" count="1" selected="0">
            <x v="1"/>
          </reference>
        </references>
      </pivotArea>
    </chartFormat>
    <chartFormat chart="25" format="4" series="1">
      <pivotArea type="data" outline="0" fieldPosition="0">
        <references count="1">
          <reference field="4294967294" count="1" selected="0">
            <x v="0"/>
          </reference>
        </references>
      </pivotArea>
    </chartFormat>
    <chartFormat chart="25" format="5">
      <pivotArea type="data" outline="0" fieldPosition="0">
        <references count="2">
          <reference field="4294967294" count="1" selected="0">
            <x v="0"/>
          </reference>
          <reference field="9" count="1" selected="0">
            <x v="0"/>
          </reference>
        </references>
      </pivotArea>
    </chartFormat>
    <chartFormat chart="25" format="6">
      <pivotArea type="data" outline="0" fieldPosition="0">
        <references count="2">
          <reference field="4294967294" count="1" selected="0">
            <x v="0"/>
          </reference>
          <reference field="9" count="1" selected="0">
            <x v="1"/>
          </reference>
        </references>
      </pivotArea>
    </chartFormat>
    <chartFormat chart="30" format="19" series="1">
      <pivotArea type="data" outline="0" fieldPosition="0">
        <references count="1">
          <reference field="4294967294" count="1" selected="0">
            <x v="0"/>
          </reference>
        </references>
      </pivotArea>
    </chartFormat>
    <chartFormat chart="30" format="20">
      <pivotArea type="data" outline="0" fieldPosition="0">
        <references count="2">
          <reference field="4294967294" count="1" selected="0">
            <x v="0"/>
          </reference>
          <reference field="9" count="1" selected="0">
            <x v="0"/>
          </reference>
        </references>
      </pivotArea>
    </chartFormat>
    <chartFormat chart="30" format="21">
      <pivotArea type="data" outline="0" fieldPosition="0">
        <references count="2">
          <reference field="4294967294" count="1" selected="0">
            <x v="0"/>
          </reference>
          <reference field="9" count="1" selected="0">
            <x v="1"/>
          </reference>
        </references>
      </pivotArea>
    </chartFormat>
    <chartFormat chart="31" format="10" series="1">
      <pivotArea type="data" outline="0" fieldPosition="0">
        <references count="1">
          <reference field="4294967294" count="1" selected="0">
            <x v="0"/>
          </reference>
        </references>
      </pivotArea>
    </chartFormat>
    <chartFormat chart="31" format="11">
      <pivotArea type="data" outline="0" fieldPosition="0">
        <references count="2">
          <reference field="4294967294" count="1" selected="0">
            <x v="0"/>
          </reference>
          <reference field="9" count="1" selected="0">
            <x v="0"/>
          </reference>
        </references>
      </pivotArea>
    </chartFormat>
    <chartFormat chart="31" format="12">
      <pivotArea type="data" outline="0" fieldPosition="0">
        <references count="2">
          <reference field="4294967294" count="1" selected="0">
            <x v="0"/>
          </reference>
          <reference field="9" count="1" selected="0">
            <x v="1"/>
          </reference>
        </references>
      </pivotArea>
    </chartFormat>
    <chartFormat chart="34" format="19" series="1">
      <pivotArea type="data" outline="0" fieldPosition="0">
        <references count="1">
          <reference field="4294967294" count="1" selected="0">
            <x v="0"/>
          </reference>
        </references>
      </pivotArea>
    </chartFormat>
    <chartFormat chart="34" format="20">
      <pivotArea type="data" outline="0" fieldPosition="0">
        <references count="2">
          <reference field="4294967294" count="1" selected="0">
            <x v="0"/>
          </reference>
          <reference field="9" count="1" selected="0">
            <x v="0"/>
          </reference>
        </references>
      </pivotArea>
    </chartFormat>
    <chartFormat chart="34" format="21">
      <pivotArea type="data" outline="0" fieldPosition="0">
        <references count="2">
          <reference field="4294967294" count="1" selected="0">
            <x v="0"/>
          </reference>
          <reference field="9" count="1" selected="0">
            <x v="1"/>
          </reference>
        </references>
      </pivotArea>
    </chartFormat>
    <chartFormat chart="35" format="7" series="1">
      <pivotArea type="data" outline="0" fieldPosition="0">
        <references count="1">
          <reference field="4294967294" count="1" selected="0">
            <x v="0"/>
          </reference>
        </references>
      </pivotArea>
    </chartFormat>
    <chartFormat chart="35" format="8">
      <pivotArea type="data" outline="0" fieldPosition="0">
        <references count="2">
          <reference field="4294967294" count="1" selected="0">
            <x v="0"/>
          </reference>
          <reference field="9" count="1" selected="0">
            <x v="0"/>
          </reference>
        </references>
      </pivotArea>
    </chartFormat>
    <chartFormat chart="35" format="9">
      <pivotArea type="data" outline="0" fieldPosition="0">
        <references count="2">
          <reference field="4294967294" count="1" selected="0">
            <x v="0"/>
          </reference>
          <reference field="9" count="1" selected="0">
            <x v="1"/>
          </reference>
        </references>
      </pivotArea>
    </chartFormat>
    <chartFormat chart="39" format="7" series="1">
      <pivotArea type="data" outline="0" fieldPosition="0">
        <references count="1">
          <reference field="4294967294" count="1" selected="0">
            <x v="0"/>
          </reference>
        </references>
      </pivotArea>
    </chartFormat>
    <chartFormat chart="39" format="8">
      <pivotArea type="data" outline="0" fieldPosition="0">
        <references count="2">
          <reference field="4294967294" count="1" selected="0">
            <x v="0"/>
          </reference>
          <reference field="9" count="1" selected="0">
            <x v="0"/>
          </reference>
        </references>
      </pivotArea>
    </chartFormat>
    <chartFormat chart="39" format="9">
      <pivotArea type="data" outline="0" fieldPosition="0">
        <references count="2">
          <reference field="4294967294" count="1" selected="0">
            <x v="0"/>
          </reference>
          <reference field="9" count="1" selected="0">
            <x v="1"/>
          </reference>
        </references>
      </pivotArea>
    </chartFormat>
    <chartFormat chart="40" format="10" series="1">
      <pivotArea type="data" outline="0" fieldPosition="0">
        <references count="1">
          <reference field="4294967294" count="1" selected="0">
            <x v="0"/>
          </reference>
        </references>
      </pivotArea>
    </chartFormat>
    <chartFormat chart="40" format="11">
      <pivotArea type="data" outline="0" fieldPosition="0">
        <references count="2">
          <reference field="4294967294" count="1" selected="0">
            <x v="0"/>
          </reference>
          <reference field="9" count="1" selected="0">
            <x v="0"/>
          </reference>
        </references>
      </pivotArea>
    </chartFormat>
    <chartFormat chart="40" format="12">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10" unboundColumnsRight="1">
    <queryTableFields count="9">
      <queryTableField id="1" name="Date" tableColumnId="1"/>
      <queryTableField id="2" name="Time" tableColumnId="2"/>
      <queryTableField id="3" name="Remark" tableColumnId="3"/>
      <queryTableField id="4" name="Category" tableColumnId="4"/>
      <queryTableField id="5" name="Mode" tableColumnId="5"/>
      <queryTableField id="6" name="Cash In" tableColumnId="6"/>
      <queryTableField id="7" name="Cash Out" tableColumnId="7"/>
      <queryTableField id="8" name="Balance" tableColumnId="8"/>
      <queryTableField id="9" dataBound="0"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277E6ECF-169D-4E61-BFF5-CFCE34D3874C}" sourceName="Month">
  <pivotTables>
    <pivotTable tabId="3" name="Exp.Category"/>
    <pivotTable tabId="3" name="CashOrOnline"/>
    <pivotTable tabId="3" name="PivotTable8"/>
  </pivotTables>
  <data>
    <tabular pivotCacheId="807021608">
      <items count="13">
        <i x="0" s="1"/>
        <i x="1" s="1"/>
        <i x="2" s="1"/>
        <i x="3" s="1"/>
        <i x="4" s="1"/>
        <i x="5" s="1"/>
        <i x="6" s="1"/>
        <i x="7" nd="1"/>
        <i x="9" nd="1"/>
        <i x="8" nd="1"/>
        <i x="10" nd="1"/>
        <i x="11" nd="1"/>
        <i x="12"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8327317A-780B-4BF7-8611-9F860C3A8172}" cache="Slicer_Month" caption="Month" showCaption="0" style="SlicerEpic" rowHeight="2603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DailyExpTab" displayName="DailyExpTab" ref="A1:I565" tableType="queryTable" totalsRowShown="0">
  <autoFilter ref="A1:I565" xr:uid="{00000000-0009-0000-0100-000002000000}"/>
  <tableColumns count="9">
    <tableColumn id="1" xr3:uid="{00000000-0010-0000-0000-000001000000}" uniqueName="1" name="Date" queryTableFieldId="1"/>
    <tableColumn id="2" xr3:uid="{00000000-0010-0000-0000-000002000000}" uniqueName="2" name="Time" queryTableFieldId="2"/>
    <tableColumn id="3" xr3:uid="{00000000-0010-0000-0000-000003000000}" uniqueName="3" name="Remark" queryTableFieldId="3"/>
    <tableColumn id="4" xr3:uid="{00000000-0010-0000-0000-000004000000}" uniqueName="4" name="Category" queryTableFieldId="4"/>
    <tableColumn id="5" xr3:uid="{00000000-0010-0000-0000-000005000000}" uniqueName="5" name="Mode" queryTableFieldId="5"/>
    <tableColumn id="6" xr3:uid="{00000000-0010-0000-0000-000006000000}" uniqueName="6" name="Cash In" queryTableFieldId="6"/>
    <tableColumn id="7" xr3:uid="{00000000-0010-0000-0000-000007000000}" uniqueName="7" name="Cash Out" queryTableFieldId="7"/>
    <tableColumn id="8" xr3:uid="{00000000-0010-0000-0000-000008000000}" uniqueName="8" name="Balance" queryTableFieldId="8"/>
    <tableColumn id="9" xr3:uid="{958E99B7-8E4F-4E4C-B6AF-2E7C2F686DCD}" uniqueName="9" name="Month" queryTableFieldId="9">
      <calculatedColumnFormula>TEXT(DailyExpTab[[#This Row],[Date]],"mmm")</calculatedColumnFormula>
    </tableColumn>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5.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2.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D8B7D-72E0-4D47-A073-8A48C66FB006}">
  <dimension ref="A1"/>
  <sheetViews>
    <sheetView workbookViewId="0">
      <selection activeCell="O14" sqref="O14"/>
    </sheetView>
  </sheetViews>
  <sheetFormatPr defaultRowHeight="15.6"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F757F-E012-4BDF-95A2-51EDC554DE85}">
  <dimension ref="A1:I19"/>
  <sheetViews>
    <sheetView zoomScale="115" zoomScaleNormal="115" workbookViewId="0">
      <selection activeCell="K20" sqref="K20"/>
    </sheetView>
  </sheetViews>
  <sheetFormatPr defaultRowHeight="15.6" x14ac:dyDescent="0.3"/>
  <sheetData>
    <row r="1" spans="1:9" x14ac:dyDescent="0.3">
      <c r="A1" s="6"/>
      <c r="B1" s="6"/>
      <c r="C1" s="6"/>
      <c r="D1" s="6"/>
      <c r="E1" s="6"/>
      <c r="F1" s="6"/>
      <c r="G1" s="6"/>
      <c r="H1" s="6"/>
      <c r="I1" s="6"/>
    </row>
    <row r="2" spans="1:9" x14ac:dyDescent="0.3">
      <c r="A2" s="6"/>
      <c r="B2" s="6"/>
      <c r="C2" s="6"/>
      <c r="D2" s="6"/>
      <c r="E2" s="6"/>
      <c r="F2" s="6"/>
      <c r="G2" s="6"/>
      <c r="H2" s="6"/>
      <c r="I2" s="6"/>
    </row>
    <row r="3" spans="1:9" x14ac:dyDescent="0.3">
      <c r="A3" s="6"/>
      <c r="B3" s="6"/>
      <c r="C3" s="6"/>
      <c r="D3" s="6"/>
      <c r="E3" s="6"/>
      <c r="F3" s="6"/>
      <c r="G3" s="6"/>
      <c r="H3" s="6"/>
      <c r="I3" s="6"/>
    </row>
    <row r="4" spans="1:9" x14ac:dyDescent="0.3">
      <c r="A4" s="6"/>
      <c r="B4" s="6"/>
      <c r="C4" s="6"/>
      <c r="D4" s="6"/>
      <c r="E4" s="6"/>
      <c r="F4" s="6"/>
      <c r="G4" s="6"/>
      <c r="H4" s="6"/>
      <c r="I4" s="6"/>
    </row>
    <row r="5" spans="1:9" x14ac:dyDescent="0.3">
      <c r="A5" s="6"/>
      <c r="B5" s="6"/>
      <c r="C5" s="6"/>
      <c r="D5" s="6"/>
      <c r="E5" s="6"/>
      <c r="F5" s="6"/>
      <c r="G5" s="6"/>
      <c r="H5" s="6"/>
      <c r="I5" s="6"/>
    </row>
    <row r="6" spans="1:9" x14ac:dyDescent="0.3">
      <c r="A6" s="6"/>
      <c r="B6" s="6"/>
      <c r="C6" s="6"/>
      <c r="D6" s="6"/>
      <c r="E6" s="6"/>
      <c r="F6" s="6"/>
      <c r="G6" s="6"/>
      <c r="H6" s="6"/>
      <c r="I6" s="6"/>
    </row>
    <row r="7" spans="1:9" x14ac:dyDescent="0.3">
      <c r="A7" s="6"/>
      <c r="B7" s="6"/>
      <c r="C7" s="6"/>
      <c r="D7" s="6"/>
      <c r="E7" s="6"/>
      <c r="F7" s="6"/>
      <c r="G7" s="6"/>
      <c r="H7" s="6"/>
      <c r="I7" s="6"/>
    </row>
    <row r="8" spans="1:9" x14ac:dyDescent="0.3">
      <c r="A8" s="6"/>
      <c r="B8" s="6"/>
      <c r="C8" s="6"/>
      <c r="D8" s="6"/>
      <c r="E8" s="6"/>
      <c r="F8" s="6"/>
      <c r="G8" s="6"/>
      <c r="H8" s="6"/>
      <c r="I8" s="6"/>
    </row>
    <row r="9" spans="1:9" x14ac:dyDescent="0.3">
      <c r="A9" s="6"/>
      <c r="B9" s="6"/>
      <c r="C9" s="6"/>
      <c r="D9" s="6"/>
      <c r="E9" s="6"/>
      <c r="F9" s="6"/>
      <c r="G9" s="6"/>
      <c r="H9" s="6"/>
      <c r="I9" s="6"/>
    </row>
    <row r="10" spans="1:9" x14ac:dyDescent="0.3">
      <c r="A10" s="6"/>
      <c r="B10" s="6"/>
      <c r="C10" s="6"/>
      <c r="D10" s="6"/>
      <c r="E10" s="6"/>
      <c r="F10" s="6"/>
      <c r="G10" s="6"/>
      <c r="H10" s="6"/>
      <c r="I10" s="6"/>
    </row>
    <row r="11" spans="1:9" x14ac:dyDescent="0.3">
      <c r="A11" s="6"/>
      <c r="B11" s="6"/>
      <c r="C11" s="6"/>
      <c r="D11" s="6"/>
      <c r="E11" s="6"/>
      <c r="F11" s="6"/>
      <c r="G11" s="6"/>
      <c r="H11" s="6"/>
      <c r="I11" s="6"/>
    </row>
    <row r="12" spans="1:9" x14ac:dyDescent="0.3">
      <c r="A12" s="6"/>
      <c r="B12" s="6"/>
      <c r="C12" s="6"/>
      <c r="D12" s="6"/>
      <c r="E12" s="6"/>
      <c r="F12" s="6"/>
      <c r="G12" s="6"/>
      <c r="H12" s="6"/>
      <c r="I12" s="6"/>
    </row>
    <row r="13" spans="1:9" x14ac:dyDescent="0.3">
      <c r="A13" s="6"/>
      <c r="B13" s="6"/>
      <c r="C13" s="6"/>
      <c r="D13" s="6"/>
      <c r="E13" s="6"/>
      <c r="F13" s="6"/>
      <c r="G13" s="6"/>
      <c r="H13" s="6"/>
      <c r="I13" s="6"/>
    </row>
    <row r="14" spans="1:9" x14ac:dyDescent="0.3">
      <c r="A14" s="6"/>
      <c r="B14" s="6"/>
      <c r="C14" s="6"/>
      <c r="D14" s="6"/>
      <c r="E14" s="6"/>
      <c r="F14" s="6"/>
      <c r="G14" s="6"/>
      <c r="H14" s="6"/>
      <c r="I14" s="6"/>
    </row>
    <row r="15" spans="1:9" x14ac:dyDescent="0.3">
      <c r="A15" s="6"/>
      <c r="B15" s="6"/>
      <c r="C15" s="6"/>
      <c r="D15" s="6"/>
      <c r="E15" s="6"/>
      <c r="F15" s="6"/>
      <c r="G15" s="6"/>
      <c r="H15" s="6"/>
      <c r="I15" s="6"/>
    </row>
    <row r="16" spans="1:9" x14ac:dyDescent="0.3">
      <c r="A16" s="6"/>
      <c r="B16" s="6"/>
      <c r="C16" s="6"/>
      <c r="D16" s="6"/>
      <c r="E16" s="6"/>
      <c r="F16" s="6"/>
      <c r="G16" s="6"/>
      <c r="H16" s="6"/>
      <c r="I16" s="6"/>
    </row>
    <row r="17" spans="1:9" x14ac:dyDescent="0.3">
      <c r="A17" s="6"/>
      <c r="B17" s="6"/>
      <c r="C17" s="6"/>
      <c r="D17" s="6"/>
      <c r="E17" s="6"/>
      <c r="F17" s="6"/>
      <c r="G17" s="6"/>
      <c r="H17" s="6"/>
      <c r="I17" s="6"/>
    </row>
    <row r="18" spans="1:9" x14ac:dyDescent="0.3">
      <c r="A18" s="6"/>
      <c r="B18" s="6"/>
      <c r="C18" s="6"/>
      <c r="D18" s="6"/>
      <c r="E18" s="6"/>
      <c r="F18" s="6"/>
      <c r="G18" s="6"/>
      <c r="H18" s="6"/>
      <c r="I18" s="6"/>
    </row>
    <row r="19" spans="1:9" x14ac:dyDescent="0.3">
      <c r="A19" s="6"/>
      <c r="B19" s="6"/>
      <c r="C19" s="6"/>
      <c r="D19" s="6"/>
      <c r="E19" s="6"/>
      <c r="F19" s="6"/>
      <c r="G19" s="6"/>
      <c r="H19" s="6"/>
      <c r="I19" s="6"/>
    </row>
  </sheetData>
  <pageMargins left="0.7" right="0.7" top="0.75" bottom="0.75" header="0.3" footer="0.3"/>
  <pageSetup paperSize="11" orientation="landscape"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65"/>
  <sheetViews>
    <sheetView tabSelected="1" zoomScaleNormal="100" workbookViewId="0">
      <selection activeCell="N12" sqref="N12"/>
    </sheetView>
  </sheetViews>
  <sheetFormatPr defaultRowHeight="15.6" x14ac:dyDescent="0.3"/>
  <cols>
    <col min="1" max="1" width="10.09765625" bestFit="1" customWidth="1"/>
    <col min="2" max="2" width="7.8984375" bestFit="1" customWidth="1"/>
    <col min="3" max="3" width="30.8984375" bestFit="1" customWidth="1"/>
    <col min="4" max="4" width="13.8984375" bestFit="1" customWidth="1"/>
    <col min="5" max="5" width="11.09765625" bestFit="1" customWidth="1"/>
    <col min="6" max="6" width="10.3984375" bestFit="1" customWidth="1"/>
    <col min="7" max="7" width="10.59765625" bestFit="1" customWidth="1"/>
    <col min="8" max="8" width="10.3984375" bestFit="1" customWidth="1"/>
    <col min="9" max="9" width="10" bestFit="1" customWidth="1"/>
    <col min="10" max="10" width="5.5" customWidth="1"/>
    <col min="11" max="11" width="8.296875" customWidth="1"/>
    <col min="13" max="13" width="9.3984375" customWidth="1"/>
  </cols>
  <sheetData>
    <row r="1" spans="1:9" x14ac:dyDescent="0.3">
      <c r="A1" t="s">
        <v>0</v>
      </c>
      <c r="B1" t="s">
        <v>1</v>
      </c>
      <c r="C1" t="s">
        <v>2</v>
      </c>
      <c r="D1" t="s">
        <v>3</v>
      </c>
      <c r="E1" t="s">
        <v>4</v>
      </c>
      <c r="F1" t="s">
        <v>5</v>
      </c>
      <c r="G1" t="s">
        <v>6</v>
      </c>
      <c r="H1" t="s">
        <v>7</v>
      </c>
      <c r="I1" t="s">
        <v>255</v>
      </c>
    </row>
    <row r="2" spans="1:9" x14ac:dyDescent="0.3">
      <c r="A2">
        <v>44621</v>
      </c>
      <c r="B2">
        <v>0</v>
      </c>
      <c r="C2" t="s">
        <v>8</v>
      </c>
      <c r="D2" t="s">
        <v>9</v>
      </c>
      <c r="E2" t="s">
        <v>10</v>
      </c>
      <c r="F2">
        <v>5000</v>
      </c>
      <c r="G2">
        <v>0</v>
      </c>
      <c r="H2">
        <v>5000</v>
      </c>
      <c r="I2" t="str">
        <f>TEXT(DailyExpTab[[#This Row],[Date]],"mmm")</f>
        <v>Mar</v>
      </c>
    </row>
    <row r="3" spans="1:9" x14ac:dyDescent="0.3">
      <c r="A3">
        <v>44622</v>
      </c>
      <c r="B3">
        <v>0.75</v>
      </c>
      <c r="C3" t="s">
        <v>11</v>
      </c>
      <c r="D3" t="s">
        <v>12</v>
      </c>
      <c r="E3" t="s">
        <v>13</v>
      </c>
      <c r="F3">
        <v>5</v>
      </c>
      <c r="G3">
        <v>0</v>
      </c>
      <c r="H3">
        <v>5005</v>
      </c>
      <c r="I3" t="str">
        <f>TEXT(DailyExpTab[[#This Row],[Date]],"mmm")</f>
        <v>Mar</v>
      </c>
    </row>
    <row r="4" spans="1:9" x14ac:dyDescent="0.3">
      <c r="A4">
        <v>44624</v>
      </c>
      <c r="B4">
        <v>0.83333333333333337</v>
      </c>
      <c r="C4" t="s">
        <v>11</v>
      </c>
      <c r="D4" t="s">
        <v>12</v>
      </c>
      <c r="E4" t="s">
        <v>14</v>
      </c>
      <c r="F4">
        <v>100</v>
      </c>
      <c r="G4">
        <v>0</v>
      </c>
      <c r="H4">
        <v>5105</v>
      </c>
      <c r="I4" t="str">
        <f>TEXT(DailyExpTab[[#This Row],[Date]],"mmm")</f>
        <v>Mar</v>
      </c>
    </row>
    <row r="5" spans="1:9" x14ac:dyDescent="0.3">
      <c r="A5">
        <v>44639</v>
      </c>
      <c r="B5">
        <v>0.33333333333333331</v>
      </c>
      <c r="C5" t="s">
        <v>15</v>
      </c>
      <c r="D5" t="s">
        <v>16</v>
      </c>
      <c r="E5" t="s">
        <v>17</v>
      </c>
      <c r="F5">
        <v>0</v>
      </c>
      <c r="G5">
        <v>50</v>
      </c>
      <c r="H5">
        <v>5055</v>
      </c>
      <c r="I5" t="str">
        <f>TEXT(DailyExpTab[[#This Row],[Date]],"mmm")</f>
        <v>Mar</v>
      </c>
    </row>
    <row r="6" spans="1:9" x14ac:dyDescent="0.3">
      <c r="A6">
        <v>44639</v>
      </c>
      <c r="B6">
        <v>0.38541666666666669</v>
      </c>
      <c r="C6" t="s">
        <v>18</v>
      </c>
      <c r="D6" t="s">
        <v>19</v>
      </c>
      <c r="E6" t="s">
        <v>17</v>
      </c>
      <c r="F6">
        <v>0</v>
      </c>
      <c r="G6">
        <v>260</v>
      </c>
      <c r="H6">
        <v>4795</v>
      </c>
      <c r="I6" t="str">
        <f>TEXT(DailyExpTab[[#This Row],[Date]],"mmm")</f>
        <v>Mar</v>
      </c>
    </row>
    <row r="7" spans="1:9" x14ac:dyDescent="0.3">
      <c r="A7">
        <v>44639</v>
      </c>
      <c r="B7">
        <v>0.625</v>
      </c>
      <c r="C7" t="s">
        <v>20</v>
      </c>
      <c r="D7" t="s">
        <v>19</v>
      </c>
      <c r="E7" t="s">
        <v>17</v>
      </c>
      <c r="F7">
        <v>0</v>
      </c>
      <c r="G7">
        <v>25</v>
      </c>
      <c r="H7">
        <v>4770</v>
      </c>
      <c r="I7" t="str">
        <f>TEXT(DailyExpTab[[#This Row],[Date]],"mmm")</f>
        <v>Mar</v>
      </c>
    </row>
    <row r="8" spans="1:9" x14ac:dyDescent="0.3">
      <c r="A8">
        <v>44639</v>
      </c>
      <c r="B8">
        <v>0.70833333333333337</v>
      </c>
      <c r="C8" t="s">
        <v>21</v>
      </c>
      <c r="D8" t="s">
        <v>22</v>
      </c>
      <c r="E8" t="s">
        <v>17</v>
      </c>
      <c r="F8">
        <v>0</v>
      </c>
      <c r="G8">
        <v>20</v>
      </c>
      <c r="H8">
        <v>4750</v>
      </c>
      <c r="I8" t="str">
        <f>TEXT(DailyExpTab[[#This Row],[Date]],"mmm")</f>
        <v>Mar</v>
      </c>
    </row>
    <row r="9" spans="1:9" x14ac:dyDescent="0.3">
      <c r="A9">
        <v>44640</v>
      </c>
      <c r="B9">
        <v>0.82291666666666663</v>
      </c>
      <c r="C9" t="s">
        <v>23</v>
      </c>
      <c r="D9" t="s">
        <v>19</v>
      </c>
      <c r="E9" t="s">
        <v>17</v>
      </c>
      <c r="F9">
        <v>0</v>
      </c>
      <c r="G9">
        <v>20</v>
      </c>
      <c r="H9">
        <v>4730</v>
      </c>
      <c r="I9" t="str">
        <f>TEXT(DailyExpTab[[#This Row],[Date]],"mmm")</f>
        <v>Mar</v>
      </c>
    </row>
    <row r="10" spans="1:9" x14ac:dyDescent="0.3">
      <c r="A10">
        <v>44640</v>
      </c>
      <c r="B10">
        <v>0.9375</v>
      </c>
      <c r="C10" t="s">
        <v>24</v>
      </c>
      <c r="D10" t="s">
        <v>16</v>
      </c>
      <c r="E10" t="s">
        <v>17</v>
      </c>
      <c r="F10">
        <v>0</v>
      </c>
      <c r="G10">
        <v>20</v>
      </c>
      <c r="H10">
        <v>4710</v>
      </c>
      <c r="I10" t="str">
        <f>TEXT(DailyExpTab[[#This Row],[Date]],"mmm")</f>
        <v>Mar</v>
      </c>
    </row>
    <row r="11" spans="1:9" x14ac:dyDescent="0.3">
      <c r="A11">
        <v>44641</v>
      </c>
      <c r="B11">
        <v>0.32291666666666669</v>
      </c>
      <c r="C11" t="s">
        <v>25</v>
      </c>
      <c r="D11" t="s">
        <v>16</v>
      </c>
      <c r="E11" t="s">
        <v>26</v>
      </c>
      <c r="F11">
        <v>0</v>
      </c>
      <c r="G11">
        <v>10</v>
      </c>
      <c r="H11">
        <v>4700</v>
      </c>
      <c r="I11" t="str">
        <f>TEXT(DailyExpTab[[#This Row],[Date]],"mmm")</f>
        <v>Mar</v>
      </c>
    </row>
    <row r="12" spans="1:9" x14ac:dyDescent="0.3">
      <c r="A12">
        <v>44641</v>
      </c>
      <c r="B12">
        <v>0.3298611111111111</v>
      </c>
      <c r="C12" t="s">
        <v>27</v>
      </c>
      <c r="D12" t="s">
        <v>22</v>
      </c>
      <c r="E12" t="s">
        <v>26</v>
      </c>
      <c r="F12">
        <v>0</v>
      </c>
      <c r="G12">
        <v>10</v>
      </c>
      <c r="H12">
        <v>4690</v>
      </c>
      <c r="I12" t="str">
        <f>TEXT(DailyExpTab[[#This Row],[Date]],"mmm")</f>
        <v>Mar</v>
      </c>
    </row>
    <row r="13" spans="1:9" x14ac:dyDescent="0.3">
      <c r="A13">
        <v>44641</v>
      </c>
      <c r="B13">
        <v>0.51041666666666663</v>
      </c>
      <c r="C13" t="s">
        <v>28</v>
      </c>
      <c r="D13" t="s">
        <v>16</v>
      </c>
      <c r="E13" t="s">
        <v>26</v>
      </c>
      <c r="F13">
        <v>0</v>
      </c>
      <c r="G13">
        <v>50</v>
      </c>
      <c r="H13">
        <v>4640</v>
      </c>
      <c r="I13" t="str">
        <f>TEXT(DailyExpTab[[#This Row],[Date]],"mmm")</f>
        <v>Mar</v>
      </c>
    </row>
    <row r="14" spans="1:9" x14ac:dyDescent="0.3">
      <c r="A14">
        <v>44641</v>
      </c>
      <c r="B14">
        <v>0.875</v>
      </c>
      <c r="C14" t="s">
        <v>29</v>
      </c>
      <c r="D14" t="s">
        <v>16</v>
      </c>
      <c r="E14" t="s">
        <v>14</v>
      </c>
      <c r="F14">
        <v>0</v>
      </c>
      <c r="G14">
        <v>50</v>
      </c>
      <c r="H14">
        <v>4590</v>
      </c>
      <c r="I14" t="str">
        <f>TEXT(DailyExpTab[[#This Row],[Date]],"mmm")</f>
        <v>Mar</v>
      </c>
    </row>
    <row r="15" spans="1:9" x14ac:dyDescent="0.3">
      <c r="A15">
        <v>44641</v>
      </c>
      <c r="B15">
        <v>0.89583333333333337</v>
      </c>
      <c r="C15" t="s">
        <v>30</v>
      </c>
      <c r="D15" t="s">
        <v>22</v>
      </c>
      <c r="E15" t="s">
        <v>14</v>
      </c>
      <c r="F15">
        <v>0</v>
      </c>
      <c r="G15">
        <v>20</v>
      </c>
      <c r="H15">
        <v>4570</v>
      </c>
      <c r="I15" t="str">
        <f>TEXT(DailyExpTab[[#This Row],[Date]],"mmm")</f>
        <v>Mar</v>
      </c>
    </row>
    <row r="16" spans="1:9" x14ac:dyDescent="0.3">
      <c r="A16">
        <v>44641</v>
      </c>
      <c r="B16">
        <v>0.91666666666666663</v>
      </c>
      <c r="C16" t="s">
        <v>31</v>
      </c>
      <c r="D16" t="s">
        <v>32</v>
      </c>
      <c r="E16" t="s">
        <v>26</v>
      </c>
      <c r="F16">
        <v>0</v>
      </c>
      <c r="G16">
        <v>30</v>
      </c>
      <c r="H16">
        <v>4540</v>
      </c>
      <c r="I16" t="str">
        <f>TEXT(DailyExpTab[[#This Row],[Date]],"mmm")</f>
        <v>Mar</v>
      </c>
    </row>
    <row r="17" spans="1:9" x14ac:dyDescent="0.3">
      <c r="A17">
        <v>44641</v>
      </c>
      <c r="B17">
        <v>0.91666666666666663</v>
      </c>
      <c r="C17" t="s">
        <v>11</v>
      </c>
      <c r="D17" t="s">
        <v>12</v>
      </c>
      <c r="E17" t="s">
        <v>14</v>
      </c>
      <c r="F17">
        <v>10</v>
      </c>
      <c r="G17">
        <v>0</v>
      </c>
      <c r="H17">
        <v>4550</v>
      </c>
      <c r="I17" t="str">
        <f>TEXT(DailyExpTab[[#This Row],[Date]],"mmm")</f>
        <v>Mar</v>
      </c>
    </row>
    <row r="18" spans="1:9" x14ac:dyDescent="0.3">
      <c r="A18">
        <v>44642</v>
      </c>
      <c r="B18">
        <v>0.32291666666666669</v>
      </c>
      <c r="C18" t="s">
        <v>27</v>
      </c>
      <c r="D18" t="s">
        <v>16</v>
      </c>
      <c r="E18" t="s">
        <v>13</v>
      </c>
      <c r="F18">
        <v>0</v>
      </c>
      <c r="G18">
        <v>10</v>
      </c>
      <c r="H18">
        <v>4540</v>
      </c>
      <c r="I18" t="str">
        <f>TEXT(DailyExpTab[[#This Row],[Date]],"mmm")</f>
        <v>Mar</v>
      </c>
    </row>
    <row r="19" spans="1:9" x14ac:dyDescent="0.3">
      <c r="A19">
        <v>44642</v>
      </c>
      <c r="B19">
        <v>0.52083333333333337</v>
      </c>
      <c r="C19" t="s">
        <v>28</v>
      </c>
      <c r="D19" t="s">
        <v>16</v>
      </c>
      <c r="E19" t="s">
        <v>13</v>
      </c>
      <c r="F19">
        <v>0</v>
      </c>
      <c r="G19">
        <v>50</v>
      </c>
      <c r="H19">
        <v>4490</v>
      </c>
      <c r="I19" t="str">
        <f>TEXT(DailyExpTab[[#This Row],[Date]],"mmm")</f>
        <v>Mar</v>
      </c>
    </row>
    <row r="20" spans="1:9" x14ac:dyDescent="0.3">
      <c r="A20">
        <v>44642</v>
      </c>
      <c r="B20">
        <v>0.90069444444444446</v>
      </c>
      <c r="C20" t="s">
        <v>33</v>
      </c>
      <c r="D20" t="s">
        <v>16</v>
      </c>
      <c r="E20" t="s">
        <v>13</v>
      </c>
      <c r="F20">
        <v>0</v>
      </c>
      <c r="G20">
        <v>60</v>
      </c>
      <c r="H20">
        <v>4430</v>
      </c>
      <c r="I20" t="str">
        <f>TEXT(DailyExpTab[[#This Row],[Date]],"mmm")</f>
        <v>Mar</v>
      </c>
    </row>
    <row r="21" spans="1:9" x14ac:dyDescent="0.3">
      <c r="A21">
        <v>44643</v>
      </c>
      <c r="B21">
        <v>0.52083333333333337</v>
      </c>
      <c r="C21" t="s">
        <v>34</v>
      </c>
      <c r="D21" t="s">
        <v>16</v>
      </c>
      <c r="E21" t="s">
        <v>17</v>
      </c>
      <c r="F21">
        <v>0</v>
      </c>
      <c r="G21">
        <v>30</v>
      </c>
      <c r="H21">
        <v>4400</v>
      </c>
      <c r="I21" t="str">
        <f>TEXT(DailyExpTab[[#This Row],[Date]],"mmm")</f>
        <v>Mar</v>
      </c>
    </row>
    <row r="22" spans="1:9" x14ac:dyDescent="0.3">
      <c r="A22">
        <v>44643</v>
      </c>
      <c r="B22">
        <v>0.70833333333333337</v>
      </c>
      <c r="C22" t="s">
        <v>24</v>
      </c>
      <c r="D22" t="s">
        <v>16</v>
      </c>
      <c r="E22" t="s">
        <v>13</v>
      </c>
      <c r="F22">
        <v>0</v>
      </c>
      <c r="G22">
        <v>15</v>
      </c>
      <c r="H22">
        <v>4385</v>
      </c>
      <c r="I22" t="str">
        <f>TEXT(DailyExpTab[[#This Row],[Date]],"mmm")</f>
        <v>Mar</v>
      </c>
    </row>
    <row r="23" spans="1:9" x14ac:dyDescent="0.3">
      <c r="A23">
        <v>44643</v>
      </c>
      <c r="B23">
        <v>0.75</v>
      </c>
      <c r="C23" t="s">
        <v>35</v>
      </c>
      <c r="D23" t="s">
        <v>36</v>
      </c>
      <c r="E23" t="s">
        <v>14</v>
      </c>
      <c r="F23">
        <v>0</v>
      </c>
      <c r="G23">
        <v>550</v>
      </c>
      <c r="H23">
        <v>3835</v>
      </c>
      <c r="I23" t="str">
        <f>TEXT(DailyExpTab[[#This Row],[Date]],"mmm")</f>
        <v>Mar</v>
      </c>
    </row>
    <row r="24" spans="1:9" x14ac:dyDescent="0.3">
      <c r="A24">
        <v>44643</v>
      </c>
      <c r="B24">
        <v>0.83333333333333337</v>
      </c>
      <c r="C24" t="s">
        <v>223</v>
      </c>
      <c r="D24" t="s">
        <v>37</v>
      </c>
      <c r="E24" t="s">
        <v>14</v>
      </c>
      <c r="F24">
        <v>0</v>
      </c>
      <c r="G24">
        <v>150</v>
      </c>
      <c r="H24">
        <v>3685</v>
      </c>
      <c r="I24" t="str">
        <f>TEXT(DailyExpTab[[#This Row],[Date]],"mmm")</f>
        <v>Mar</v>
      </c>
    </row>
    <row r="25" spans="1:9" x14ac:dyDescent="0.3">
      <c r="A25">
        <v>44643</v>
      </c>
      <c r="B25">
        <v>0.84375</v>
      </c>
      <c r="C25" t="s">
        <v>11</v>
      </c>
      <c r="D25" t="s">
        <v>12</v>
      </c>
      <c r="E25" t="s">
        <v>14</v>
      </c>
      <c r="F25">
        <v>10</v>
      </c>
      <c r="G25">
        <v>0</v>
      </c>
      <c r="H25">
        <v>3695</v>
      </c>
      <c r="I25" t="str">
        <f>TEXT(DailyExpTab[[#This Row],[Date]],"mmm")</f>
        <v>Mar</v>
      </c>
    </row>
    <row r="26" spans="1:9" x14ac:dyDescent="0.3">
      <c r="A26">
        <v>44643</v>
      </c>
      <c r="B26">
        <v>0.9375</v>
      </c>
      <c r="C26" t="s">
        <v>29</v>
      </c>
      <c r="D26" t="s">
        <v>16</v>
      </c>
      <c r="E26" t="s">
        <v>26</v>
      </c>
      <c r="F26">
        <v>0</v>
      </c>
      <c r="G26">
        <v>45</v>
      </c>
      <c r="H26">
        <v>3650</v>
      </c>
      <c r="I26" t="str">
        <f>TEXT(DailyExpTab[[#This Row],[Date]],"mmm")</f>
        <v>Mar</v>
      </c>
    </row>
    <row r="27" spans="1:9" x14ac:dyDescent="0.3">
      <c r="A27">
        <v>44643</v>
      </c>
      <c r="B27">
        <v>0.95833333333333337</v>
      </c>
      <c r="C27" t="s">
        <v>38</v>
      </c>
      <c r="D27" t="s">
        <v>39</v>
      </c>
      <c r="E27" t="s">
        <v>17</v>
      </c>
      <c r="F27">
        <v>0</v>
      </c>
      <c r="G27">
        <v>20</v>
      </c>
      <c r="H27">
        <v>3630</v>
      </c>
      <c r="I27" t="str">
        <f>TEXT(DailyExpTab[[#This Row],[Date]],"mmm")</f>
        <v>Mar</v>
      </c>
    </row>
    <row r="28" spans="1:9" x14ac:dyDescent="0.3">
      <c r="A28">
        <v>44644</v>
      </c>
      <c r="B28">
        <v>0.33333333333333331</v>
      </c>
      <c r="C28" t="s">
        <v>40</v>
      </c>
      <c r="D28" t="s">
        <v>16</v>
      </c>
      <c r="E28" t="s">
        <v>14</v>
      </c>
      <c r="F28">
        <v>0</v>
      </c>
      <c r="G28">
        <v>20</v>
      </c>
      <c r="H28">
        <v>3610</v>
      </c>
      <c r="I28" t="str">
        <f>TEXT(DailyExpTab[[#This Row],[Date]],"mmm")</f>
        <v>Mar</v>
      </c>
    </row>
    <row r="29" spans="1:9" x14ac:dyDescent="0.3">
      <c r="A29">
        <v>44644</v>
      </c>
      <c r="B29">
        <v>0.51041666666666663</v>
      </c>
      <c r="C29" t="s">
        <v>28</v>
      </c>
      <c r="D29" t="s">
        <v>16</v>
      </c>
      <c r="E29" t="s">
        <v>14</v>
      </c>
      <c r="F29">
        <v>0</v>
      </c>
      <c r="G29">
        <v>50</v>
      </c>
      <c r="H29">
        <v>3560</v>
      </c>
      <c r="I29" t="str">
        <f>TEXT(DailyExpTab[[#This Row],[Date]],"mmm")</f>
        <v>Mar</v>
      </c>
    </row>
    <row r="30" spans="1:9" x14ac:dyDescent="0.3">
      <c r="A30">
        <v>44644</v>
      </c>
      <c r="B30">
        <v>0.875</v>
      </c>
      <c r="C30" t="s">
        <v>33</v>
      </c>
      <c r="D30" t="s">
        <v>16</v>
      </c>
      <c r="E30" t="s">
        <v>14</v>
      </c>
      <c r="F30">
        <v>0</v>
      </c>
      <c r="G30">
        <v>40</v>
      </c>
      <c r="H30">
        <v>3520</v>
      </c>
      <c r="I30" t="str">
        <f>TEXT(DailyExpTab[[#This Row],[Date]],"mmm")</f>
        <v>Mar</v>
      </c>
    </row>
    <row r="31" spans="1:9" x14ac:dyDescent="0.3">
      <c r="A31">
        <v>44645</v>
      </c>
      <c r="B31">
        <v>0.33333333333333331</v>
      </c>
      <c r="C31" t="s">
        <v>41</v>
      </c>
      <c r="D31" t="s">
        <v>16</v>
      </c>
      <c r="E31" t="s">
        <v>14</v>
      </c>
      <c r="F31">
        <v>0</v>
      </c>
      <c r="G31">
        <v>10</v>
      </c>
      <c r="H31">
        <v>3510</v>
      </c>
      <c r="I31" t="str">
        <f>TEXT(DailyExpTab[[#This Row],[Date]],"mmm")</f>
        <v>Mar</v>
      </c>
    </row>
    <row r="32" spans="1:9" x14ac:dyDescent="0.3">
      <c r="A32">
        <v>44645</v>
      </c>
      <c r="B32">
        <v>0.51041666666666663</v>
      </c>
      <c r="C32" t="s">
        <v>33</v>
      </c>
      <c r="D32" t="s">
        <v>16</v>
      </c>
      <c r="E32" t="s">
        <v>14</v>
      </c>
      <c r="F32">
        <v>0</v>
      </c>
      <c r="G32">
        <v>40</v>
      </c>
      <c r="H32">
        <v>3470</v>
      </c>
      <c r="I32" t="str">
        <f>TEXT(DailyExpTab[[#This Row],[Date]],"mmm")</f>
        <v>Mar</v>
      </c>
    </row>
    <row r="33" spans="1:9" x14ac:dyDescent="0.3">
      <c r="A33">
        <v>44645</v>
      </c>
      <c r="B33">
        <v>0.66666666666666663</v>
      </c>
      <c r="C33" t="s">
        <v>42</v>
      </c>
      <c r="D33" t="s">
        <v>19</v>
      </c>
      <c r="E33" t="s">
        <v>17</v>
      </c>
      <c r="F33">
        <v>0</v>
      </c>
      <c r="G33">
        <v>20</v>
      </c>
      <c r="H33">
        <v>3450</v>
      </c>
      <c r="I33" t="str">
        <f>TEXT(DailyExpTab[[#This Row],[Date]],"mmm")</f>
        <v>Mar</v>
      </c>
    </row>
    <row r="34" spans="1:9" x14ac:dyDescent="0.3">
      <c r="A34">
        <v>44647</v>
      </c>
      <c r="B34">
        <v>0.66666666666666663</v>
      </c>
      <c r="C34" t="s">
        <v>23</v>
      </c>
      <c r="D34" t="s">
        <v>19</v>
      </c>
      <c r="E34" t="s">
        <v>17</v>
      </c>
      <c r="F34">
        <v>0</v>
      </c>
      <c r="G34">
        <v>20</v>
      </c>
      <c r="H34">
        <v>3430</v>
      </c>
      <c r="I34" t="str">
        <f>TEXT(DailyExpTab[[#This Row],[Date]],"mmm")</f>
        <v>Mar</v>
      </c>
    </row>
    <row r="35" spans="1:9" x14ac:dyDescent="0.3">
      <c r="A35">
        <v>44647</v>
      </c>
      <c r="B35">
        <v>0.875</v>
      </c>
      <c r="C35" t="s">
        <v>28</v>
      </c>
      <c r="D35" t="s">
        <v>16</v>
      </c>
      <c r="E35" t="s">
        <v>13</v>
      </c>
      <c r="F35">
        <v>0</v>
      </c>
      <c r="G35">
        <v>30</v>
      </c>
      <c r="H35">
        <v>3400</v>
      </c>
      <c r="I35" t="str">
        <f>TEXT(DailyExpTab[[#This Row],[Date]],"mmm")</f>
        <v>Mar</v>
      </c>
    </row>
    <row r="36" spans="1:9" x14ac:dyDescent="0.3">
      <c r="A36">
        <v>44647</v>
      </c>
      <c r="B36">
        <v>0.88888888888888884</v>
      </c>
      <c r="C36" t="s">
        <v>224</v>
      </c>
      <c r="D36" t="s">
        <v>43</v>
      </c>
      <c r="E36" t="s">
        <v>13</v>
      </c>
      <c r="F36">
        <v>0</v>
      </c>
      <c r="G36">
        <v>2800</v>
      </c>
      <c r="H36">
        <v>600</v>
      </c>
      <c r="I36" t="str">
        <f>TEXT(DailyExpTab[[#This Row],[Date]],"mmm")</f>
        <v>Mar</v>
      </c>
    </row>
    <row r="37" spans="1:9" x14ac:dyDescent="0.3">
      <c r="A37">
        <v>44647</v>
      </c>
      <c r="B37">
        <v>0.89583333333333337</v>
      </c>
      <c r="C37" t="s">
        <v>44</v>
      </c>
      <c r="D37" t="s">
        <v>45</v>
      </c>
      <c r="E37" t="s">
        <v>13</v>
      </c>
      <c r="F37">
        <v>0</v>
      </c>
      <c r="G37">
        <v>135</v>
      </c>
      <c r="H37">
        <v>465</v>
      </c>
      <c r="I37" t="str">
        <f>TEXT(DailyExpTab[[#This Row],[Date]],"mmm")</f>
        <v>Mar</v>
      </c>
    </row>
    <row r="38" spans="1:9" x14ac:dyDescent="0.3">
      <c r="A38">
        <v>44648</v>
      </c>
      <c r="B38">
        <v>0.33333333333333331</v>
      </c>
      <c r="C38" t="s">
        <v>40</v>
      </c>
      <c r="D38" t="s">
        <v>16</v>
      </c>
      <c r="E38" t="s">
        <v>13</v>
      </c>
      <c r="F38">
        <v>0</v>
      </c>
      <c r="G38">
        <v>10</v>
      </c>
      <c r="H38">
        <v>455</v>
      </c>
      <c r="I38" t="str">
        <f>TEXT(DailyExpTab[[#This Row],[Date]],"mmm")</f>
        <v>Mar</v>
      </c>
    </row>
    <row r="39" spans="1:9" x14ac:dyDescent="0.3">
      <c r="A39">
        <v>44648</v>
      </c>
      <c r="B39">
        <v>0.52083333333333337</v>
      </c>
      <c r="C39" t="s">
        <v>28</v>
      </c>
      <c r="D39" t="s">
        <v>16</v>
      </c>
      <c r="E39" t="s">
        <v>17</v>
      </c>
      <c r="F39">
        <v>0</v>
      </c>
      <c r="G39">
        <v>40</v>
      </c>
      <c r="H39">
        <v>415</v>
      </c>
      <c r="I39" t="str">
        <f>TEXT(DailyExpTab[[#This Row],[Date]],"mmm")</f>
        <v>Mar</v>
      </c>
    </row>
    <row r="40" spans="1:9" x14ac:dyDescent="0.3">
      <c r="A40">
        <v>44648</v>
      </c>
      <c r="B40">
        <v>0.875</v>
      </c>
      <c r="C40" t="s">
        <v>28</v>
      </c>
      <c r="D40" t="s">
        <v>16</v>
      </c>
      <c r="E40" t="s">
        <v>13</v>
      </c>
      <c r="F40">
        <v>0</v>
      </c>
      <c r="G40">
        <v>30</v>
      </c>
      <c r="H40">
        <v>385</v>
      </c>
      <c r="I40" t="str">
        <f>TEXT(DailyExpTab[[#This Row],[Date]],"mmm")</f>
        <v>Mar</v>
      </c>
    </row>
    <row r="41" spans="1:9" x14ac:dyDescent="0.3">
      <c r="A41">
        <v>44648</v>
      </c>
      <c r="B41">
        <v>0.87847222222222221</v>
      </c>
      <c r="C41" t="s">
        <v>11</v>
      </c>
      <c r="D41" t="s">
        <v>12</v>
      </c>
      <c r="E41" t="s">
        <v>26</v>
      </c>
      <c r="F41">
        <v>3</v>
      </c>
      <c r="G41">
        <v>0</v>
      </c>
      <c r="H41">
        <v>388</v>
      </c>
      <c r="I41" t="str">
        <f>TEXT(DailyExpTab[[#This Row],[Date]],"mmm")</f>
        <v>Mar</v>
      </c>
    </row>
    <row r="42" spans="1:9" x14ac:dyDescent="0.3">
      <c r="A42">
        <v>44649</v>
      </c>
      <c r="B42">
        <v>0.54166666666666663</v>
      </c>
      <c r="C42" t="s">
        <v>46</v>
      </c>
      <c r="D42" t="s">
        <v>16</v>
      </c>
      <c r="E42" t="s">
        <v>47</v>
      </c>
      <c r="F42">
        <v>0</v>
      </c>
      <c r="G42">
        <v>40</v>
      </c>
      <c r="H42">
        <v>348</v>
      </c>
      <c r="I42" t="str">
        <f>TEXT(DailyExpTab[[#This Row],[Date]],"mmm")</f>
        <v>Mar</v>
      </c>
    </row>
    <row r="43" spans="1:9" x14ac:dyDescent="0.3">
      <c r="A43">
        <v>44649</v>
      </c>
      <c r="B43">
        <v>0.64583333333333337</v>
      </c>
      <c r="C43" t="s">
        <v>48</v>
      </c>
      <c r="D43" t="s">
        <v>22</v>
      </c>
      <c r="E43" t="s">
        <v>14</v>
      </c>
      <c r="F43">
        <v>0</v>
      </c>
      <c r="G43">
        <v>20</v>
      </c>
      <c r="H43">
        <v>328</v>
      </c>
      <c r="I43" t="str">
        <f>TEXT(DailyExpTab[[#This Row],[Date]],"mmm")</f>
        <v>Mar</v>
      </c>
    </row>
    <row r="44" spans="1:9" x14ac:dyDescent="0.3">
      <c r="A44">
        <v>44649</v>
      </c>
      <c r="B44">
        <v>0.88541666666666663</v>
      </c>
      <c r="C44" t="s">
        <v>28</v>
      </c>
      <c r="D44" t="s">
        <v>16</v>
      </c>
      <c r="E44" t="s">
        <v>13</v>
      </c>
      <c r="F44">
        <v>0</v>
      </c>
      <c r="G44">
        <v>30</v>
      </c>
      <c r="H44">
        <v>298</v>
      </c>
      <c r="I44" t="str">
        <f>TEXT(DailyExpTab[[#This Row],[Date]],"mmm")</f>
        <v>Mar</v>
      </c>
    </row>
    <row r="45" spans="1:9" x14ac:dyDescent="0.3">
      <c r="A45">
        <v>44650</v>
      </c>
      <c r="B45">
        <v>0.33333333333333331</v>
      </c>
      <c r="C45" t="s">
        <v>40</v>
      </c>
      <c r="D45" t="s">
        <v>16</v>
      </c>
      <c r="E45" t="s">
        <v>26</v>
      </c>
      <c r="F45">
        <v>0</v>
      </c>
      <c r="G45">
        <v>10</v>
      </c>
      <c r="H45">
        <v>288</v>
      </c>
      <c r="I45" t="str">
        <f>TEXT(DailyExpTab[[#This Row],[Date]],"mmm")</f>
        <v>Mar</v>
      </c>
    </row>
    <row r="46" spans="1:9" x14ac:dyDescent="0.3">
      <c r="A46">
        <v>44650</v>
      </c>
      <c r="B46">
        <v>0.52083333333333337</v>
      </c>
      <c r="C46" t="s">
        <v>28</v>
      </c>
      <c r="D46" t="s">
        <v>16</v>
      </c>
      <c r="E46" t="s">
        <v>14</v>
      </c>
      <c r="F46">
        <v>0</v>
      </c>
      <c r="G46">
        <v>55</v>
      </c>
      <c r="H46">
        <v>233</v>
      </c>
      <c r="I46" t="str">
        <f>TEXT(DailyExpTab[[#This Row],[Date]],"mmm")</f>
        <v>Mar</v>
      </c>
    </row>
    <row r="47" spans="1:9" x14ac:dyDescent="0.3">
      <c r="A47">
        <v>44650</v>
      </c>
      <c r="B47">
        <v>0.84375</v>
      </c>
      <c r="C47" t="s">
        <v>28</v>
      </c>
      <c r="D47" t="s">
        <v>16</v>
      </c>
      <c r="E47" t="s">
        <v>14</v>
      </c>
      <c r="F47">
        <v>0</v>
      </c>
      <c r="G47">
        <v>35</v>
      </c>
      <c r="H47">
        <v>198</v>
      </c>
      <c r="I47" t="str">
        <f>TEXT(DailyExpTab[[#This Row],[Date]],"mmm")</f>
        <v>Mar</v>
      </c>
    </row>
    <row r="48" spans="1:9" x14ac:dyDescent="0.3">
      <c r="A48">
        <v>44651</v>
      </c>
      <c r="B48">
        <v>0.52083333333333337</v>
      </c>
      <c r="C48" t="s">
        <v>28</v>
      </c>
      <c r="D48" t="s">
        <v>16</v>
      </c>
      <c r="E48" t="s">
        <v>13</v>
      </c>
      <c r="F48">
        <v>0</v>
      </c>
      <c r="G48">
        <v>55</v>
      </c>
      <c r="H48">
        <v>143</v>
      </c>
      <c r="I48" t="str">
        <f>TEXT(DailyExpTab[[#This Row],[Date]],"mmm")</f>
        <v>Mar</v>
      </c>
    </row>
    <row r="49" spans="1:9" x14ac:dyDescent="0.3">
      <c r="A49">
        <v>44651</v>
      </c>
      <c r="B49">
        <v>0.54166666666666663</v>
      </c>
      <c r="C49" t="s">
        <v>11</v>
      </c>
      <c r="D49" t="s">
        <v>12</v>
      </c>
      <c r="E49" t="s">
        <v>13</v>
      </c>
      <c r="F49">
        <v>5</v>
      </c>
      <c r="G49">
        <v>0</v>
      </c>
      <c r="H49">
        <v>148</v>
      </c>
      <c r="I49" t="str">
        <f>TEXT(DailyExpTab[[#This Row],[Date]],"mmm")</f>
        <v>Mar</v>
      </c>
    </row>
    <row r="50" spans="1:9" x14ac:dyDescent="0.3">
      <c r="A50">
        <v>44651</v>
      </c>
      <c r="B50">
        <v>0.75</v>
      </c>
      <c r="C50" t="s">
        <v>11</v>
      </c>
      <c r="D50" t="s">
        <v>12</v>
      </c>
      <c r="E50" t="s">
        <v>14</v>
      </c>
      <c r="F50">
        <v>100</v>
      </c>
      <c r="G50">
        <v>0</v>
      </c>
      <c r="H50">
        <v>248</v>
      </c>
      <c r="I50" t="str">
        <f>TEXT(DailyExpTab[[#This Row],[Date]],"mmm")</f>
        <v>Mar</v>
      </c>
    </row>
    <row r="51" spans="1:9" x14ac:dyDescent="0.3">
      <c r="A51">
        <v>44652</v>
      </c>
      <c r="B51">
        <v>0</v>
      </c>
      <c r="C51" t="s">
        <v>8</v>
      </c>
      <c r="D51" t="s">
        <v>9</v>
      </c>
      <c r="E51" t="s">
        <v>10</v>
      </c>
      <c r="F51">
        <v>7000</v>
      </c>
      <c r="G51">
        <v>0</v>
      </c>
      <c r="H51">
        <v>7248</v>
      </c>
      <c r="I51" t="str">
        <f>TEXT(DailyExpTab[[#This Row],[Date]],"mmm")</f>
        <v>Apr</v>
      </c>
    </row>
    <row r="52" spans="1:9" x14ac:dyDescent="0.3">
      <c r="A52">
        <v>44652</v>
      </c>
      <c r="B52">
        <v>0.33333333333333331</v>
      </c>
      <c r="C52" t="s">
        <v>25</v>
      </c>
      <c r="D52" t="s">
        <v>16</v>
      </c>
      <c r="E52" t="s">
        <v>13</v>
      </c>
      <c r="F52">
        <v>0</v>
      </c>
      <c r="G52">
        <v>20</v>
      </c>
      <c r="H52">
        <v>7228</v>
      </c>
      <c r="I52" t="str">
        <f>TEXT(DailyExpTab[[#This Row],[Date]],"mmm")</f>
        <v>Apr</v>
      </c>
    </row>
    <row r="53" spans="1:9" x14ac:dyDescent="0.3">
      <c r="A53">
        <v>44652</v>
      </c>
      <c r="B53">
        <v>0.5</v>
      </c>
      <c r="C53" t="s">
        <v>49</v>
      </c>
      <c r="D53" t="s">
        <v>16</v>
      </c>
      <c r="E53" t="s">
        <v>13</v>
      </c>
      <c r="F53">
        <v>0</v>
      </c>
      <c r="G53">
        <v>30</v>
      </c>
      <c r="H53">
        <v>7198</v>
      </c>
      <c r="I53" t="str">
        <f>TEXT(DailyExpTab[[#This Row],[Date]],"mmm")</f>
        <v>Apr</v>
      </c>
    </row>
    <row r="54" spans="1:9" x14ac:dyDescent="0.3">
      <c r="A54">
        <v>44653</v>
      </c>
      <c r="B54">
        <v>0.875</v>
      </c>
      <c r="C54" t="s">
        <v>49</v>
      </c>
      <c r="D54" t="s">
        <v>16</v>
      </c>
      <c r="E54" t="s">
        <v>13</v>
      </c>
      <c r="F54">
        <v>0</v>
      </c>
      <c r="G54">
        <v>50</v>
      </c>
      <c r="H54">
        <v>7148</v>
      </c>
      <c r="I54" t="str">
        <f>TEXT(DailyExpTab[[#This Row],[Date]],"mmm")</f>
        <v>Apr</v>
      </c>
    </row>
    <row r="55" spans="1:9" x14ac:dyDescent="0.3">
      <c r="A55">
        <v>44653</v>
      </c>
      <c r="B55">
        <v>0.88541666666666663</v>
      </c>
      <c r="C55" t="s">
        <v>50</v>
      </c>
      <c r="D55" t="s">
        <v>16</v>
      </c>
      <c r="E55" t="s">
        <v>14</v>
      </c>
      <c r="F55">
        <v>0</v>
      </c>
      <c r="G55">
        <v>20</v>
      </c>
      <c r="H55">
        <v>7128</v>
      </c>
      <c r="I55" t="str">
        <f>TEXT(DailyExpTab[[#This Row],[Date]],"mmm")</f>
        <v>Apr</v>
      </c>
    </row>
    <row r="56" spans="1:9" x14ac:dyDescent="0.3">
      <c r="A56">
        <v>44654</v>
      </c>
      <c r="B56">
        <v>0.8520833333333333</v>
      </c>
      <c r="C56" t="s">
        <v>51</v>
      </c>
      <c r="D56" t="s">
        <v>16</v>
      </c>
      <c r="E56" t="s">
        <v>13</v>
      </c>
      <c r="F56">
        <v>0</v>
      </c>
      <c r="G56">
        <v>80</v>
      </c>
      <c r="H56">
        <v>7048</v>
      </c>
      <c r="I56" t="str">
        <f>TEXT(DailyExpTab[[#This Row],[Date]],"mmm")</f>
        <v>Apr</v>
      </c>
    </row>
    <row r="57" spans="1:9" x14ac:dyDescent="0.3">
      <c r="A57">
        <v>44654</v>
      </c>
      <c r="B57">
        <v>0.875</v>
      </c>
      <c r="C57" t="s">
        <v>52</v>
      </c>
      <c r="D57" t="s">
        <v>16</v>
      </c>
      <c r="E57" t="s">
        <v>13</v>
      </c>
      <c r="F57">
        <v>0</v>
      </c>
      <c r="G57">
        <v>20</v>
      </c>
      <c r="H57">
        <v>7028</v>
      </c>
      <c r="I57" t="str">
        <f>TEXT(DailyExpTab[[#This Row],[Date]],"mmm")</f>
        <v>Apr</v>
      </c>
    </row>
    <row r="58" spans="1:9" x14ac:dyDescent="0.3">
      <c r="A58">
        <v>44655</v>
      </c>
      <c r="B58">
        <v>0.375</v>
      </c>
      <c r="C58" t="s">
        <v>40</v>
      </c>
      <c r="D58" t="s">
        <v>16</v>
      </c>
      <c r="E58" t="s">
        <v>13</v>
      </c>
      <c r="F58">
        <v>0</v>
      </c>
      <c r="G58">
        <v>10</v>
      </c>
      <c r="H58">
        <v>7018</v>
      </c>
      <c r="I58" t="str">
        <f>TEXT(DailyExpTab[[#This Row],[Date]],"mmm")</f>
        <v>Apr</v>
      </c>
    </row>
    <row r="59" spans="1:9" x14ac:dyDescent="0.3">
      <c r="A59">
        <v>44655</v>
      </c>
      <c r="B59">
        <v>0.60416666666666663</v>
      </c>
      <c r="C59" t="s">
        <v>46</v>
      </c>
      <c r="D59" t="s">
        <v>16</v>
      </c>
      <c r="E59" t="s">
        <v>13</v>
      </c>
      <c r="F59">
        <v>0</v>
      </c>
      <c r="G59">
        <v>40</v>
      </c>
      <c r="H59">
        <v>6978</v>
      </c>
      <c r="I59" t="str">
        <f>TEXT(DailyExpTab[[#This Row],[Date]],"mmm")</f>
        <v>Apr</v>
      </c>
    </row>
    <row r="60" spans="1:9" x14ac:dyDescent="0.3">
      <c r="A60">
        <v>44655</v>
      </c>
      <c r="B60">
        <v>0.85</v>
      </c>
      <c r="C60" t="s">
        <v>53</v>
      </c>
      <c r="D60" t="s">
        <v>16</v>
      </c>
      <c r="E60" t="s">
        <v>13</v>
      </c>
      <c r="F60">
        <v>0</v>
      </c>
      <c r="G60">
        <v>55</v>
      </c>
      <c r="H60">
        <v>6923</v>
      </c>
      <c r="I60" t="str">
        <f>TEXT(DailyExpTab[[#This Row],[Date]],"mmm")</f>
        <v>Apr</v>
      </c>
    </row>
    <row r="61" spans="1:9" x14ac:dyDescent="0.3">
      <c r="A61">
        <v>44656</v>
      </c>
      <c r="B61">
        <v>0.52083333333333337</v>
      </c>
      <c r="C61" t="s">
        <v>28</v>
      </c>
      <c r="D61" t="s">
        <v>16</v>
      </c>
      <c r="E61" t="s">
        <v>13</v>
      </c>
      <c r="F61">
        <v>0</v>
      </c>
      <c r="G61">
        <v>50</v>
      </c>
      <c r="H61">
        <v>6873</v>
      </c>
      <c r="I61" t="str">
        <f>TEXT(DailyExpTab[[#This Row],[Date]],"mmm")</f>
        <v>Apr</v>
      </c>
    </row>
    <row r="62" spans="1:9" x14ac:dyDescent="0.3">
      <c r="A62">
        <v>44657</v>
      </c>
      <c r="B62">
        <v>0.35416666666666669</v>
      </c>
      <c r="C62" t="s">
        <v>24</v>
      </c>
      <c r="D62" t="s">
        <v>16</v>
      </c>
      <c r="E62" t="s">
        <v>13</v>
      </c>
      <c r="F62">
        <v>0</v>
      </c>
      <c r="G62">
        <v>15</v>
      </c>
      <c r="H62">
        <v>6858</v>
      </c>
      <c r="I62" t="str">
        <f>TEXT(DailyExpTab[[#This Row],[Date]],"mmm")</f>
        <v>Apr</v>
      </c>
    </row>
    <row r="63" spans="1:9" x14ac:dyDescent="0.3">
      <c r="A63">
        <v>44657</v>
      </c>
      <c r="B63">
        <v>0.52083333333333337</v>
      </c>
      <c r="C63" t="s">
        <v>28</v>
      </c>
      <c r="D63" t="s">
        <v>16</v>
      </c>
      <c r="E63" t="s">
        <v>13</v>
      </c>
      <c r="F63">
        <v>0</v>
      </c>
      <c r="G63">
        <v>40</v>
      </c>
      <c r="H63">
        <v>6818</v>
      </c>
      <c r="I63" t="str">
        <f>TEXT(DailyExpTab[[#This Row],[Date]],"mmm")</f>
        <v>Apr</v>
      </c>
    </row>
    <row r="64" spans="1:9" x14ac:dyDescent="0.3">
      <c r="A64">
        <v>44657</v>
      </c>
      <c r="B64">
        <v>0.85416666666666663</v>
      </c>
      <c r="C64" t="s">
        <v>54</v>
      </c>
      <c r="D64" t="s">
        <v>39</v>
      </c>
      <c r="E64" t="s">
        <v>13</v>
      </c>
      <c r="F64">
        <v>0</v>
      </c>
      <c r="G64">
        <v>20</v>
      </c>
      <c r="H64">
        <v>6798</v>
      </c>
      <c r="I64" t="str">
        <f>TEXT(DailyExpTab[[#This Row],[Date]],"mmm")</f>
        <v>Apr</v>
      </c>
    </row>
    <row r="65" spans="1:9" x14ac:dyDescent="0.3">
      <c r="A65">
        <v>44658</v>
      </c>
      <c r="B65">
        <v>0.51041666666666663</v>
      </c>
      <c r="C65" t="s">
        <v>28</v>
      </c>
      <c r="D65" t="s">
        <v>16</v>
      </c>
      <c r="E65" t="s">
        <v>14</v>
      </c>
      <c r="F65">
        <v>0</v>
      </c>
      <c r="G65">
        <v>40</v>
      </c>
      <c r="H65">
        <v>6758</v>
      </c>
      <c r="I65" t="str">
        <f>TEXT(DailyExpTab[[#This Row],[Date]],"mmm")</f>
        <v>Apr</v>
      </c>
    </row>
    <row r="66" spans="1:9" x14ac:dyDescent="0.3">
      <c r="A66">
        <v>44658</v>
      </c>
      <c r="B66">
        <v>0.875</v>
      </c>
      <c r="C66" t="s">
        <v>225</v>
      </c>
      <c r="D66" t="s">
        <v>43</v>
      </c>
      <c r="E66" t="s">
        <v>13</v>
      </c>
      <c r="F66">
        <v>0</v>
      </c>
      <c r="G66">
        <v>2800</v>
      </c>
      <c r="H66">
        <v>3958</v>
      </c>
      <c r="I66" t="str">
        <f>TEXT(DailyExpTab[[#This Row],[Date]],"mmm")</f>
        <v>Apr</v>
      </c>
    </row>
    <row r="67" spans="1:9" x14ac:dyDescent="0.3">
      <c r="A67">
        <v>44659</v>
      </c>
      <c r="B67">
        <v>0.45833333333333331</v>
      </c>
      <c r="C67" t="s">
        <v>55</v>
      </c>
      <c r="D67" t="s">
        <v>56</v>
      </c>
      <c r="E67" t="s">
        <v>14</v>
      </c>
      <c r="F67">
        <v>0</v>
      </c>
      <c r="G67">
        <v>10</v>
      </c>
      <c r="H67">
        <v>3948</v>
      </c>
      <c r="I67" t="str">
        <f>TEXT(DailyExpTab[[#This Row],[Date]],"mmm")</f>
        <v>Apr</v>
      </c>
    </row>
    <row r="68" spans="1:9" x14ac:dyDescent="0.3">
      <c r="A68">
        <v>44659</v>
      </c>
      <c r="B68">
        <v>0.52083333333333337</v>
      </c>
      <c r="C68" t="s">
        <v>28</v>
      </c>
      <c r="D68" t="s">
        <v>16</v>
      </c>
      <c r="E68" t="s">
        <v>26</v>
      </c>
      <c r="F68">
        <v>0</v>
      </c>
      <c r="G68">
        <v>40</v>
      </c>
      <c r="H68">
        <v>3908</v>
      </c>
      <c r="I68" t="str">
        <f>TEXT(DailyExpTab[[#This Row],[Date]],"mmm")</f>
        <v>Apr</v>
      </c>
    </row>
    <row r="69" spans="1:9" x14ac:dyDescent="0.3">
      <c r="A69">
        <v>44660</v>
      </c>
      <c r="B69">
        <v>0.54166666666666663</v>
      </c>
      <c r="C69" t="s">
        <v>57</v>
      </c>
      <c r="D69" t="s">
        <v>16</v>
      </c>
      <c r="E69" t="s">
        <v>13</v>
      </c>
      <c r="F69">
        <v>0</v>
      </c>
      <c r="G69">
        <v>60</v>
      </c>
      <c r="H69">
        <v>3848</v>
      </c>
      <c r="I69" t="str">
        <f>TEXT(DailyExpTab[[#This Row],[Date]],"mmm")</f>
        <v>Apr</v>
      </c>
    </row>
    <row r="70" spans="1:9" x14ac:dyDescent="0.3">
      <c r="A70">
        <v>44661</v>
      </c>
      <c r="B70">
        <v>0.51041666666666663</v>
      </c>
      <c r="C70" t="s">
        <v>58</v>
      </c>
      <c r="D70" t="s">
        <v>16</v>
      </c>
      <c r="E70" t="s">
        <v>13</v>
      </c>
      <c r="F70">
        <v>0</v>
      </c>
      <c r="G70">
        <v>60</v>
      </c>
      <c r="H70">
        <v>3788</v>
      </c>
      <c r="I70" t="str">
        <f>TEXT(DailyExpTab[[#This Row],[Date]],"mmm")</f>
        <v>Apr</v>
      </c>
    </row>
    <row r="71" spans="1:9" x14ac:dyDescent="0.3">
      <c r="A71">
        <v>44661</v>
      </c>
      <c r="B71">
        <v>0.83333333333333337</v>
      </c>
      <c r="C71" t="s">
        <v>59</v>
      </c>
      <c r="D71" t="s">
        <v>36</v>
      </c>
      <c r="E71" t="s">
        <v>13</v>
      </c>
      <c r="F71">
        <v>0</v>
      </c>
      <c r="G71">
        <v>100</v>
      </c>
      <c r="H71">
        <v>3688</v>
      </c>
      <c r="I71" t="str">
        <f>TEXT(DailyExpTab[[#This Row],[Date]],"mmm")</f>
        <v>Apr</v>
      </c>
    </row>
    <row r="72" spans="1:9" x14ac:dyDescent="0.3">
      <c r="A72">
        <v>44661</v>
      </c>
      <c r="B72">
        <v>0.8930555555555556</v>
      </c>
      <c r="C72" t="s">
        <v>60</v>
      </c>
      <c r="D72" t="s">
        <v>36</v>
      </c>
      <c r="E72" t="s">
        <v>14</v>
      </c>
      <c r="F72">
        <v>0</v>
      </c>
      <c r="G72">
        <v>4</v>
      </c>
      <c r="H72">
        <v>3684</v>
      </c>
      <c r="I72" t="str">
        <f>TEXT(DailyExpTab[[#This Row],[Date]],"mmm")</f>
        <v>Apr</v>
      </c>
    </row>
    <row r="73" spans="1:9" x14ac:dyDescent="0.3">
      <c r="A73">
        <v>44661</v>
      </c>
      <c r="B73">
        <v>0.8930555555555556</v>
      </c>
      <c r="C73" t="s">
        <v>28</v>
      </c>
      <c r="D73" t="s">
        <v>16</v>
      </c>
      <c r="E73" t="s">
        <v>13</v>
      </c>
      <c r="F73">
        <v>0</v>
      </c>
      <c r="G73">
        <v>50</v>
      </c>
      <c r="H73">
        <v>3634</v>
      </c>
      <c r="I73" t="str">
        <f>TEXT(DailyExpTab[[#This Row],[Date]],"mmm")</f>
        <v>Apr</v>
      </c>
    </row>
    <row r="74" spans="1:9" x14ac:dyDescent="0.3">
      <c r="A74">
        <v>44662</v>
      </c>
      <c r="B74">
        <v>0.35416666666666669</v>
      </c>
      <c r="C74" t="s">
        <v>27</v>
      </c>
      <c r="D74" t="s">
        <v>22</v>
      </c>
      <c r="E74" t="s">
        <v>14</v>
      </c>
      <c r="F74">
        <v>0</v>
      </c>
      <c r="G74">
        <v>10</v>
      </c>
      <c r="H74">
        <v>3624</v>
      </c>
      <c r="I74" t="str">
        <f>TEXT(DailyExpTab[[#This Row],[Date]],"mmm")</f>
        <v>Apr</v>
      </c>
    </row>
    <row r="75" spans="1:9" x14ac:dyDescent="0.3">
      <c r="A75">
        <v>44662</v>
      </c>
      <c r="B75">
        <v>0.51388888888888884</v>
      </c>
      <c r="C75" t="s">
        <v>49</v>
      </c>
      <c r="D75" t="s">
        <v>16</v>
      </c>
      <c r="E75" t="s">
        <v>13</v>
      </c>
      <c r="F75">
        <v>0</v>
      </c>
      <c r="G75">
        <v>30</v>
      </c>
      <c r="H75">
        <v>3594</v>
      </c>
      <c r="I75" t="str">
        <f>TEXT(DailyExpTab[[#This Row],[Date]],"mmm")</f>
        <v>Apr</v>
      </c>
    </row>
    <row r="76" spans="1:9" x14ac:dyDescent="0.3">
      <c r="A76">
        <v>44662</v>
      </c>
      <c r="B76">
        <v>0.52777777777777779</v>
      </c>
      <c r="C76" t="s">
        <v>30</v>
      </c>
      <c r="D76" t="s">
        <v>22</v>
      </c>
      <c r="E76" t="s">
        <v>13</v>
      </c>
      <c r="F76">
        <v>0</v>
      </c>
      <c r="G76">
        <v>35</v>
      </c>
      <c r="H76">
        <v>3559</v>
      </c>
      <c r="I76" t="str">
        <f>TEXT(DailyExpTab[[#This Row],[Date]],"mmm")</f>
        <v>Apr</v>
      </c>
    </row>
    <row r="77" spans="1:9" x14ac:dyDescent="0.3">
      <c r="A77">
        <v>44663</v>
      </c>
      <c r="B77">
        <v>0.5</v>
      </c>
      <c r="C77" t="s">
        <v>28</v>
      </c>
      <c r="D77" t="s">
        <v>16</v>
      </c>
      <c r="E77" t="s">
        <v>13</v>
      </c>
      <c r="F77">
        <v>0</v>
      </c>
      <c r="G77">
        <v>50</v>
      </c>
      <c r="H77">
        <v>3509</v>
      </c>
      <c r="I77" t="str">
        <f>TEXT(DailyExpTab[[#This Row],[Date]],"mmm")</f>
        <v>Apr</v>
      </c>
    </row>
    <row r="78" spans="1:9" x14ac:dyDescent="0.3">
      <c r="A78">
        <v>44664</v>
      </c>
      <c r="B78">
        <v>0.52083333333333337</v>
      </c>
      <c r="C78" t="s">
        <v>28</v>
      </c>
      <c r="D78" t="s">
        <v>16</v>
      </c>
      <c r="E78" t="s">
        <v>13</v>
      </c>
      <c r="F78">
        <v>0</v>
      </c>
      <c r="G78">
        <v>40</v>
      </c>
      <c r="H78">
        <v>3469</v>
      </c>
      <c r="I78" t="str">
        <f>TEXT(DailyExpTab[[#This Row],[Date]],"mmm")</f>
        <v>Apr</v>
      </c>
    </row>
    <row r="79" spans="1:9" x14ac:dyDescent="0.3">
      <c r="A79">
        <v>44664</v>
      </c>
      <c r="B79">
        <v>0.76041666666666663</v>
      </c>
      <c r="C79" t="s">
        <v>42</v>
      </c>
      <c r="D79" t="s">
        <v>19</v>
      </c>
      <c r="E79" t="s">
        <v>17</v>
      </c>
      <c r="F79">
        <v>0</v>
      </c>
      <c r="G79">
        <v>25</v>
      </c>
      <c r="H79">
        <v>3444</v>
      </c>
      <c r="I79" t="str">
        <f>TEXT(DailyExpTab[[#This Row],[Date]],"mmm")</f>
        <v>Apr</v>
      </c>
    </row>
    <row r="80" spans="1:9" x14ac:dyDescent="0.3">
      <c r="A80">
        <v>44666</v>
      </c>
      <c r="B80">
        <v>0.375</v>
      </c>
      <c r="C80" t="s">
        <v>23</v>
      </c>
      <c r="D80" t="s">
        <v>19</v>
      </c>
      <c r="E80" t="s">
        <v>17</v>
      </c>
      <c r="F80">
        <v>0</v>
      </c>
      <c r="G80">
        <v>20</v>
      </c>
      <c r="H80">
        <v>3424</v>
      </c>
      <c r="I80" t="str">
        <f>TEXT(DailyExpTab[[#This Row],[Date]],"mmm")</f>
        <v>Apr</v>
      </c>
    </row>
    <row r="81" spans="1:9" x14ac:dyDescent="0.3">
      <c r="A81">
        <v>44666</v>
      </c>
      <c r="B81">
        <v>0.54166666666666663</v>
      </c>
      <c r="C81" t="s">
        <v>34</v>
      </c>
      <c r="D81" t="s">
        <v>16</v>
      </c>
      <c r="E81" t="s">
        <v>13</v>
      </c>
      <c r="F81">
        <v>0</v>
      </c>
      <c r="G81">
        <v>35</v>
      </c>
      <c r="H81">
        <v>3389</v>
      </c>
      <c r="I81" t="str">
        <f>TEXT(DailyExpTab[[#This Row],[Date]],"mmm")</f>
        <v>Apr</v>
      </c>
    </row>
    <row r="82" spans="1:9" x14ac:dyDescent="0.3">
      <c r="A82">
        <v>44666</v>
      </c>
      <c r="B82">
        <v>0.55555555555555558</v>
      </c>
      <c r="C82" t="s">
        <v>61</v>
      </c>
      <c r="D82" t="s">
        <v>22</v>
      </c>
      <c r="E82" t="s">
        <v>13</v>
      </c>
      <c r="F82">
        <v>0</v>
      </c>
      <c r="G82">
        <v>25</v>
      </c>
      <c r="H82">
        <v>3364</v>
      </c>
      <c r="I82" t="str">
        <f>TEXT(DailyExpTab[[#This Row],[Date]],"mmm")</f>
        <v>Apr</v>
      </c>
    </row>
    <row r="83" spans="1:9" x14ac:dyDescent="0.3">
      <c r="A83">
        <v>44666</v>
      </c>
      <c r="B83">
        <v>0.75</v>
      </c>
      <c r="C83" t="s">
        <v>11</v>
      </c>
      <c r="D83" t="s">
        <v>12</v>
      </c>
      <c r="E83" t="s">
        <v>13</v>
      </c>
      <c r="F83">
        <v>5</v>
      </c>
      <c r="G83">
        <v>0</v>
      </c>
      <c r="H83">
        <v>3369</v>
      </c>
      <c r="I83" t="str">
        <f>TEXT(DailyExpTab[[#This Row],[Date]],"mmm")</f>
        <v>Apr</v>
      </c>
    </row>
    <row r="84" spans="1:9" x14ac:dyDescent="0.3">
      <c r="A84">
        <v>44666</v>
      </c>
      <c r="B84">
        <v>0.875</v>
      </c>
      <c r="C84" t="s">
        <v>28</v>
      </c>
      <c r="D84" t="s">
        <v>16</v>
      </c>
      <c r="E84" t="s">
        <v>13</v>
      </c>
      <c r="F84">
        <v>0</v>
      </c>
      <c r="G84">
        <v>40</v>
      </c>
      <c r="H84">
        <v>3329</v>
      </c>
      <c r="I84" t="str">
        <f>TEXT(DailyExpTab[[#This Row],[Date]],"mmm")</f>
        <v>Apr</v>
      </c>
    </row>
    <row r="85" spans="1:9" x14ac:dyDescent="0.3">
      <c r="A85">
        <v>44666</v>
      </c>
      <c r="B85">
        <v>0.90277777777777779</v>
      </c>
      <c r="C85" t="s">
        <v>30</v>
      </c>
      <c r="D85" t="s">
        <v>22</v>
      </c>
      <c r="E85" t="s">
        <v>13</v>
      </c>
      <c r="F85">
        <v>0</v>
      </c>
      <c r="G85">
        <v>35</v>
      </c>
      <c r="H85">
        <v>3294</v>
      </c>
      <c r="I85" t="str">
        <f>TEXT(DailyExpTab[[#This Row],[Date]],"mmm")</f>
        <v>Apr</v>
      </c>
    </row>
    <row r="86" spans="1:9" x14ac:dyDescent="0.3">
      <c r="A86">
        <v>44667</v>
      </c>
      <c r="B86">
        <v>0.52083333333333337</v>
      </c>
      <c r="C86" t="s">
        <v>62</v>
      </c>
      <c r="D86" t="s">
        <v>16</v>
      </c>
      <c r="E86" t="s">
        <v>13</v>
      </c>
      <c r="F86">
        <v>0</v>
      </c>
      <c r="G86">
        <v>30</v>
      </c>
      <c r="H86">
        <v>3264</v>
      </c>
      <c r="I86" t="str">
        <f>TEXT(DailyExpTab[[#This Row],[Date]],"mmm")</f>
        <v>Apr</v>
      </c>
    </row>
    <row r="87" spans="1:9" x14ac:dyDescent="0.3">
      <c r="A87">
        <v>44668</v>
      </c>
      <c r="B87">
        <v>0.375</v>
      </c>
      <c r="C87" t="s">
        <v>40</v>
      </c>
      <c r="D87" t="s">
        <v>16</v>
      </c>
      <c r="E87" t="s">
        <v>13</v>
      </c>
      <c r="F87">
        <v>0</v>
      </c>
      <c r="G87">
        <v>10</v>
      </c>
      <c r="H87">
        <v>3254</v>
      </c>
      <c r="I87" t="str">
        <f>TEXT(DailyExpTab[[#This Row],[Date]],"mmm")</f>
        <v>Apr</v>
      </c>
    </row>
    <row r="88" spans="1:9" x14ac:dyDescent="0.3">
      <c r="A88">
        <v>44668</v>
      </c>
      <c r="B88">
        <v>0.52083333333333337</v>
      </c>
      <c r="C88" t="s">
        <v>15</v>
      </c>
      <c r="D88" t="s">
        <v>16</v>
      </c>
      <c r="E88" t="s">
        <v>13</v>
      </c>
      <c r="F88">
        <v>0</v>
      </c>
      <c r="G88">
        <v>30</v>
      </c>
      <c r="H88">
        <v>3224</v>
      </c>
      <c r="I88" t="str">
        <f>TEXT(DailyExpTab[[#This Row],[Date]],"mmm")</f>
        <v>Apr</v>
      </c>
    </row>
    <row r="89" spans="1:9" x14ac:dyDescent="0.3">
      <c r="A89">
        <v>44668</v>
      </c>
      <c r="B89">
        <v>0.66666666666666663</v>
      </c>
      <c r="C89" t="s">
        <v>63</v>
      </c>
      <c r="D89" t="s">
        <v>16</v>
      </c>
      <c r="E89" t="s">
        <v>13</v>
      </c>
      <c r="F89">
        <v>0</v>
      </c>
      <c r="G89">
        <v>20</v>
      </c>
      <c r="H89">
        <v>3204</v>
      </c>
      <c r="I89" t="str">
        <f>TEXT(DailyExpTab[[#This Row],[Date]],"mmm")</f>
        <v>Apr</v>
      </c>
    </row>
    <row r="90" spans="1:9" x14ac:dyDescent="0.3">
      <c r="A90">
        <v>44669</v>
      </c>
      <c r="B90">
        <v>0.54166666666666663</v>
      </c>
      <c r="C90" t="s">
        <v>46</v>
      </c>
      <c r="D90" t="s">
        <v>16</v>
      </c>
      <c r="E90" t="s">
        <v>14</v>
      </c>
      <c r="F90">
        <v>0</v>
      </c>
      <c r="G90">
        <v>40</v>
      </c>
      <c r="H90">
        <v>3164</v>
      </c>
      <c r="I90" t="str">
        <f>TEXT(DailyExpTab[[#This Row],[Date]],"mmm")</f>
        <v>Apr</v>
      </c>
    </row>
    <row r="91" spans="1:9" x14ac:dyDescent="0.3">
      <c r="A91">
        <v>44670</v>
      </c>
      <c r="B91">
        <v>0.70833333333333337</v>
      </c>
      <c r="C91" t="s">
        <v>27</v>
      </c>
      <c r="D91" t="s">
        <v>22</v>
      </c>
      <c r="E91" t="s">
        <v>13</v>
      </c>
      <c r="F91">
        <v>0</v>
      </c>
      <c r="G91">
        <v>10</v>
      </c>
      <c r="H91">
        <v>3154</v>
      </c>
      <c r="I91" t="str">
        <f>TEXT(DailyExpTab[[#This Row],[Date]],"mmm")</f>
        <v>Apr</v>
      </c>
    </row>
    <row r="92" spans="1:9" x14ac:dyDescent="0.3">
      <c r="A92">
        <v>44671</v>
      </c>
      <c r="B92">
        <v>0.51041666666666663</v>
      </c>
      <c r="C92" t="s">
        <v>64</v>
      </c>
      <c r="D92" t="s">
        <v>16</v>
      </c>
      <c r="E92" t="s">
        <v>13</v>
      </c>
      <c r="F92">
        <v>0</v>
      </c>
      <c r="G92">
        <v>65</v>
      </c>
      <c r="H92">
        <v>3089</v>
      </c>
      <c r="I92" t="str">
        <f>TEXT(DailyExpTab[[#This Row],[Date]],"mmm")</f>
        <v>Apr</v>
      </c>
    </row>
    <row r="93" spans="1:9" x14ac:dyDescent="0.3">
      <c r="A93">
        <v>44671</v>
      </c>
      <c r="B93">
        <v>0.53125</v>
      </c>
      <c r="C93" t="s">
        <v>30</v>
      </c>
      <c r="D93" t="s">
        <v>22</v>
      </c>
      <c r="E93" t="s">
        <v>13</v>
      </c>
      <c r="F93">
        <v>0</v>
      </c>
      <c r="G93">
        <v>17</v>
      </c>
      <c r="H93">
        <v>3072</v>
      </c>
      <c r="I93" t="str">
        <f>TEXT(DailyExpTab[[#This Row],[Date]],"mmm")</f>
        <v>Apr</v>
      </c>
    </row>
    <row r="94" spans="1:9" x14ac:dyDescent="0.3">
      <c r="A94">
        <v>44671</v>
      </c>
      <c r="B94">
        <v>0.83333333333333337</v>
      </c>
      <c r="C94" t="s">
        <v>65</v>
      </c>
      <c r="D94" t="s">
        <v>43</v>
      </c>
      <c r="E94" t="s">
        <v>13</v>
      </c>
      <c r="F94">
        <v>0</v>
      </c>
      <c r="G94">
        <v>313</v>
      </c>
      <c r="H94">
        <v>2759</v>
      </c>
      <c r="I94" t="str">
        <f>TEXT(DailyExpTab[[#This Row],[Date]],"mmm")</f>
        <v>Apr</v>
      </c>
    </row>
    <row r="95" spans="1:9" x14ac:dyDescent="0.3">
      <c r="A95">
        <v>44672</v>
      </c>
      <c r="B95">
        <v>0.43055555555555558</v>
      </c>
      <c r="C95" t="s">
        <v>66</v>
      </c>
      <c r="D95" t="s">
        <v>16</v>
      </c>
      <c r="E95" t="s">
        <v>13</v>
      </c>
      <c r="F95">
        <v>0</v>
      </c>
      <c r="G95">
        <v>40</v>
      </c>
      <c r="H95">
        <v>2719</v>
      </c>
      <c r="I95" t="str">
        <f>TEXT(DailyExpTab[[#This Row],[Date]],"mmm")</f>
        <v>Apr</v>
      </c>
    </row>
    <row r="96" spans="1:9" x14ac:dyDescent="0.3">
      <c r="A96">
        <v>44672</v>
      </c>
      <c r="B96">
        <v>0.60416666666666663</v>
      </c>
      <c r="C96" t="s">
        <v>67</v>
      </c>
      <c r="D96" t="s">
        <v>16</v>
      </c>
      <c r="E96" t="s">
        <v>13</v>
      </c>
      <c r="F96">
        <v>0</v>
      </c>
      <c r="G96">
        <v>30</v>
      </c>
      <c r="H96">
        <v>2689</v>
      </c>
      <c r="I96" t="str">
        <f>TEXT(DailyExpTab[[#This Row],[Date]],"mmm")</f>
        <v>Apr</v>
      </c>
    </row>
    <row r="97" spans="1:9" x14ac:dyDescent="0.3">
      <c r="A97">
        <v>44672</v>
      </c>
      <c r="B97">
        <v>0.625</v>
      </c>
      <c r="C97" t="s">
        <v>68</v>
      </c>
      <c r="D97" t="s">
        <v>16</v>
      </c>
      <c r="E97" t="s">
        <v>13</v>
      </c>
      <c r="F97">
        <v>0</v>
      </c>
      <c r="G97">
        <v>30</v>
      </c>
      <c r="H97">
        <v>2659</v>
      </c>
      <c r="I97" t="str">
        <f>TEXT(DailyExpTab[[#This Row],[Date]],"mmm")</f>
        <v>Apr</v>
      </c>
    </row>
    <row r="98" spans="1:9" x14ac:dyDescent="0.3">
      <c r="A98">
        <v>44672</v>
      </c>
      <c r="B98">
        <v>0.74652777777777779</v>
      </c>
      <c r="C98" t="s">
        <v>27</v>
      </c>
      <c r="D98" t="s">
        <v>22</v>
      </c>
      <c r="E98" t="s">
        <v>14</v>
      </c>
      <c r="F98">
        <v>0</v>
      </c>
      <c r="G98">
        <v>10</v>
      </c>
      <c r="H98">
        <v>2649</v>
      </c>
      <c r="I98" t="str">
        <f>TEXT(DailyExpTab[[#This Row],[Date]],"mmm")</f>
        <v>Apr</v>
      </c>
    </row>
    <row r="99" spans="1:9" x14ac:dyDescent="0.3">
      <c r="A99">
        <v>44673</v>
      </c>
      <c r="B99">
        <v>0.52083333333333337</v>
      </c>
      <c r="C99" t="s">
        <v>69</v>
      </c>
      <c r="D99" t="s">
        <v>16</v>
      </c>
      <c r="E99" t="s">
        <v>13</v>
      </c>
      <c r="F99">
        <v>0</v>
      </c>
      <c r="G99">
        <v>50</v>
      </c>
      <c r="H99">
        <v>2599</v>
      </c>
      <c r="I99" t="str">
        <f>TEXT(DailyExpTab[[#This Row],[Date]],"mmm")</f>
        <v>Apr</v>
      </c>
    </row>
    <row r="100" spans="1:9" x14ac:dyDescent="0.3">
      <c r="A100">
        <v>44673</v>
      </c>
      <c r="B100">
        <v>0.72916666666666663</v>
      </c>
      <c r="C100" t="s">
        <v>226</v>
      </c>
      <c r="D100" t="s">
        <v>45</v>
      </c>
      <c r="E100" t="s">
        <v>26</v>
      </c>
      <c r="F100">
        <v>0</v>
      </c>
      <c r="G100">
        <v>142</v>
      </c>
      <c r="H100">
        <v>2457</v>
      </c>
      <c r="I100" t="str">
        <f>TEXT(DailyExpTab[[#This Row],[Date]],"mmm")</f>
        <v>Apr</v>
      </c>
    </row>
    <row r="101" spans="1:9" x14ac:dyDescent="0.3">
      <c r="A101">
        <v>44673</v>
      </c>
      <c r="B101">
        <v>0.75</v>
      </c>
      <c r="C101" t="s">
        <v>11</v>
      </c>
      <c r="D101" t="s">
        <v>12</v>
      </c>
      <c r="E101" t="s">
        <v>26</v>
      </c>
      <c r="F101">
        <v>3</v>
      </c>
      <c r="G101">
        <v>0</v>
      </c>
      <c r="H101">
        <v>2460</v>
      </c>
      <c r="I101" t="str">
        <f>TEXT(DailyExpTab[[#This Row],[Date]],"mmm")</f>
        <v>Apr</v>
      </c>
    </row>
    <row r="102" spans="1:9" x14ac:dyDescent="0.3">
      <c r="A102">
        <v>44674</v>
      </c>
      <c r="B102">
        <v>0.45833333333333331</v>
      </c>
      <c r="C102" t="s">
        <v>70</v>
      </c>
      <c r="D102" t="s">
        <v>16</v>
      </c>
      <c r="E102" t="s">
        <v>13</v>
      </c>
      <c r="F102">
        <v>0</v>
      </c>
      <c r="G102">
        <v>50</v>
      </c>
      <c r="H102">
        <v>2410</v>
      </c>
      <c r="I102" t="str">
        <f>TEXT(DailyExpTab[[#This Row],[Date]],"mmm")</f>
        <v>Apr</v>
      </c>
    </row>
    <row r="103" spans="1:9" x14ac:dyDescent="0.3">
      <c r="A103">
        <v>44674</v>
      </c>
      <c r="B103">
        <v>0.54166666666666663</v>
      </c>
      <c r="C103" t="s">
        <v>71</v>
      </c>
      <c r="D103" t="s">
        <v>45</v>
      </c>
      <c r="E103" t="s">
        <v>26</v>
      </c>
      <c r="F103">
        <v>0</v>
      </c>
      <c r="G103">
        <v>36</v>
      </c>
      <c r="H103">
        <v>2374</v>
      </c>
      <c r="I103" t="str">
        <f>TEXT(DailyExpTab[[#This Row],[Date]],"mmm")</f>
        <v>Apr</v>
      </c>
    </row>
    <row r="104" spans="1:9" x14ac:dyDescent="0.3">
      <c r="A104">
        <v>44674</v>
      </c>
      <c r="B104">
        <v>0.54166666666666663</v>
      </c>
      <c r="C104" t="s">
        <v>72</v>
      </c>
      <c r="D104" t="s">
        <v>45</v>
      </c>
      <c r="E104" t="s">
        <v>13</v>
      </c>
      <c r="F104">
        <v>0</v>
      </c>
      <c r="G104">
        <v>8</v>
      </c>
      <c r="H104">
        <v>2366</v>
      </c>
      <c r="I104" t="str">
        <f>TEXT(DailyExpTab[[#This Row],[Date]],"mmm")</f>
        <v>Apr</v>
      </c>
    </row>
    <row r="105" spans="1:9" x14ac:dyDescent="0.3">
      <c r="A105">
        <v>44674</v>
      </c>
      <c r="B105">
        <v>0.625</v>
      </c>
      <c r="C105" t="s">
        <v>73</v>
      </c>
      <c r="D105" t="s">
        <v>19</v>
      </c>
      <c r="E105" t="s">
        <v>17</v>
      </c>
      <c r="F105">
        <v>0</v>
      </c>
      <c r="G105">
        <v>25</v>
      </c>
      <c r="H105">
        <v>2341</v>
      </c>
      <c r="I105" t="str">
        <f>TEXT(DailyExpTab[[#This Row],[Date]],"mmm")</f>
        <v>Apr</v>
      </c>
    </row>
    <row r="106" spans="1:9" x14ac:dyDescent="0.3">
      <c r="A106">
        <v>44674</v>
      </c>
      <c r="B106">
        <v>0.84375</v>
      </c>
      <c r="C106" t="s">
        <v>74</v>
      </c>
      <c r="D106" t="s">
        <v>16</v>
      </c>
      <c r="E106" t="s">
        <v>13</v>
      </c>
      <c r="F106">
        <v>0</v>
      </c>
      <c r="G106">
        <v>55</v>
      </c>
      <c r="H106">
        <v>2286</v>
      </c>
      <c r="I106" t="str">
        <f>TEXT(DailyExpTab[[#This Row],[Date]],"mmm")</f>
        <v>Apr</v>
      </c>
    </row>
    <row r="107" spans="1:9" x14ac:dyDescent="0.3">
      <c r="A107">
        <v>44674</v>
      </c>
      <c r="B107">
        <v>0.86458333333333337</v>
      </c>
      <c r="C107" t="s">
        <v>75</v>
      </c>
      <c r="D107" t="s">
        <v>19</v>
      </c>
      <c r="E107" t="s">
        <v>17</v>
      </c>
      <c r="F107">
        <v>0</v>
      </c>
      <c r="G107">
        <v>30</v>
      </c>
      <c r="H107">
        <v>2256</v>
      </c>
      <c r="I107" t="str">
        <f>TEXT(DailyExpTab[[#This Row],[Date]],"mmm")</f>
        <v>Apr</v>
      </c>
    </row>
    <row r="108" spans="1:9" x14ac:dyDescent="0.3">
      <c r="A108">
        <v>44675</v>
      </c>
      <c r="B108">
        <v>0.75</v>
      </c>
      <c r="C108" t="s">
        <v>11</v>
      </c>
      <c r="D108" t="s">
        <v>12</v>
      </c>
      <c r="E108" t="s">
        <v>26</v>
      </c>
      <c r="F108">
        <v>3</v>
      </c>
      <c r="G108">
        <v>0</v>
      </c>
      <c r="H108">
        <v>2259</v>
      </c>
      <c r="I108" t="str">
        <f>TEXT(DailyExpTab[[#This Row],[Date]],"mmm")</f>
        <v>Apr</v>
      </c>
    </row>
    <row r="109" spans="1:9" x14ac:dyDescent="0.3">
      <c r="A109">
        <v>44675</v>
      </c>
      <c r="B109">
        <v>0.85416666666666663</v>
      </c>
      <c r="C109" t="s">
        <v>63</v>
      </c>
      <c r="D109" t="s">
        <v>16</v>
      </c>
      <c r="E109" t="s">
        <v>47</v>
      </c>
      <c r="F109">
        <v>0</v>
      </c>
      <c r="G109">
        <v>20</v>
      </c>
      <c r="H109">
        <v>2239</v>
      </c>
      <c r="I109" t="str">
        <f>TEXT(DailyExpTab[[#This Row],[Date]],"mmm")</f>
        <v>Apr</v>
      </c>
    </row>
    <row r="110" spans="1:9" x14ac:dyDescent="0.3">
      <c r="A110">
        <v>44675</v>
      </c>
      <c r="B110">
        <v>0.86805555555555558</v>
      </c>
      <c r="C110" t="s">
        <v>76</v>
      </c>
      <c r="D110" t="s">
        <v>22</v>
      </c>
      <c r="E110" t="s">
        <v>47</v>
      </c>
      <c r="F110">
        <v>0</v>
      </c>
      <c r="G110">
        <v>10</v>
      </c>
      <c r="H110">
        <v>2229</v>
      </c>
      <c r="I110" t="str">
        <f>TEXT(DailyExpTab[[#This Row],[Date]],"mmm")</f>
        <v>Apr</v>
      </c>
    </row>
    <row r="111" spans="1:9" x14ac:dyDescent="0.3">
      <c r="A111">
        <v>44676</v>
      </c>
      <c r="B111">
        <v>0.41666666666666669</v>
      </c>
      <c r="C111" t="s">
        <v>25</v>
      </c>
      <c r="D111" t="s">
        <v>16</v>
      </c>
      <c r="E111" t="s">
        <v>13</v>
      </c>
      <c r="F111">
        <v>0</v>
      </c>
      <c r="G111">
        <v>20</v>
      </c>
      <c r="H111">
        <v>2209</v>
      </c>
      <c r="I111" t="str">
        <f>TEXT(DailyExpTab[[#This Row],[Date]],"mmm")</f>
        <v>Apr</v>
      </c>
    </row>
    <row r="112" spans="1:9" x14ac:dyDescent="0.3">
      <c r="A112">
        <v>44676</v>
      </c>
      <c r="B112">
        <v>0.43055555555555558</v>
      </c>
      <c r="C112" t="s">
        <v>27</v>
      </c>
      <c r="D112" t="s">
        <v>22</v>
      </c>
      <c r="E112" t="s">
        <v>13</v>
      </c>
      <c r="F112">
        <v>0</v>
      </c>
      <c r="G112">
        <v>10</v>
      </c>
      <c r="H112">
        <v>2199</v>
      </c>
      <c r="I112" t="str">
        <f>TEXT(DailyExpTab[[#This Row],[Date]],"mmm")</f>
        <v>Apr</v>
      </c>
    </row>
    <row r="113" spans="1:9" x14ac:dyDescent="0.3">
      <c r="A113">
        <v>44676</v>
      </c>
      <c r="B113">
        <v>0.5</v>
      </c>
      <c r="C113" t="s">
        <v>28</v>
      </c>
      <c r="D113" t="s">
        <v>16</v>
      </c>
      <c r="E113" t="s">
        <v>13</v>
      </c>
      <c r="F113">
        <v>0</v>
      </c>
      <c r="G113">
        <v>40</v>
      </c>
      <c r="H113">
        <v>2159</v>
      </c>
      <c r="I113" t="str">
        <f>TEXT(DailyExpTab[[#This Row],[Date]],"mmm")</f>
        <v>Apr</v>
      </c>
    </row>
    <row r="114" spans="1:9" x14ac:dyDescent="0.3">
      <c r="A114">
        <v>44676</v>
      </c>
      <c r="B114">
        <v>0.52083333333333337</v>
      </c>
      <c r="C114" t="s">
        <v>77</v>
      </c>
      <c r="D114" t="s">
        <v>22</v>
      </c>
      <c r="E114" t="s">
        <v>13</v>
      </c>
      <c r="F114">
        <v>0</v>
      </c>
      <c r="G114">
        <v>10</v>
      </c>
      <c r="H114">
        <v>2149</v>
      </c>
      <c r="I114" t="str">
        <f>TEXT(DailyExpTab[[#This Row],[Date]],"mmm")</f>
        <v>Apr</v>
      </c>
    </row>
    <row r="115" spans="1:9" x14ac:dyDescent="0.3">
      <c r="A115">
        <v>44676</v>
      </c>
      <c r="B115">
        <v>0.70833333333333337</v>
      </c>
      <c r="C115" t="s">
        <v>54</v>
      </c>
      <c r="D115" t="s">
        <v>39</v>
      </c>
      <c r="E115" t="s">
        <v>13</v>
      </c>
      <c r="F115">
        <v>0</v>
      </c>
      <c r="G115">
        <v>15</v>
      </c>
      <c r="H115">
        <v>2134</v>
      </c>
      <c r="I115" t="str">
        <f>TEXT(DailyExpTab[[#This Row],[Date]],"mmm")</f>
        <v>Apr</v>
      </c>
    </row>
    <row r="116" spans="1:9" x14ac:dyDescent="0.3">
      <c r="A116">
        <v>44677</v>
      </c>
      <c r="B116">
        <v>0.5</v>
      </c>
      <c r="C116" t="s">
        <v>78</v>
      </c>
      <c r="D116" t="s">
        <v>56</v>
      </c>
      <c r="E116" t="s">
        <v>13</v>
      </c>
      <c r="F116">
        <v>0</v>
      </c>
      <c r="G116">
        <v>15</v>
      </c>
      <c r="H116">
        <v>2119</v>
      </c>
      <c r="I116" t="str">
        <f>TEXT(DailyExpTab[[#This Row],[Date]],"mmm")</f>
        <v>Apr</v>
      </c>
    </row>
    <row r="117" spans="1:9" x14ac:dyDescent="0.3">
      <c r="A117">
        <v>44677</v>
      </c>
      <c r="B117">
        <v>0.52083333333333337</v>
      </c>
      <c r="C117" t="s">
        <v>79</v>
      </c>
      <c r="D117" t="s">
        <v>16</v>
      </c>
      <c r="E117" t="s">
        <v>13</v>
      </c>
      <c r="F117">
        <v>0</v>
      </c>
      <c r="G117">
        <v>30</v>
      </c>
      <c r="H117">
        <v>2089</v>
      </c>
      <c r="I117" t="str">
        <f>TEXT(DailyExpTab[[#This Row],[Date]],"mmm")</f>
        <v>Apr</v>
      </c>
    </row>
    <row r="118" spans="1:9" x14ac:dyDescent="0.3">
      <c r="A118">
        <v>44677</v>
      </c>
      <c r="B118">
        <v>0.6875</v>
      </c>
      <c r="C118" t="s">
        <v>80</v>
      </c>
      <c r="D118" t="s">
        <v>22</v>
      </c>
      <c r="E118" t="s">
        <v>13</v>
      </c>
      <c r="F118">
        <v>0</v>
      </c>
      <c r="G118">
        <v>20</v>
      </c>
      <c r="H118">
        <v>2069</v>
      </c>
      <c r="I118" t="str">
        <f>TEXT(DailyExpTab[[#This Row],[Date]],"mmm")</f>
        <v>Apr</v>
      </c>
    </row>
    <row r="119" spans="1:9" x14ac:dyDescent="0.3">
      <c r="A119">
        <v>44678</v>
      </c>
      <c r="B119">
        <v>0.52083333333333337</v>
      </c>
      <c r="C119" t="s">
        <v>49</v>
      </c>
      <c r="D119" t="s">
        <v>16</v>
      </c>
      <c r="E119" t="s">
        <v>13</v>
      </c>
      <c r="F119">
        <v>0</v>
      </c>
      <c r="G119">
        <v>30</v>
      </c>
      <c r="H119">
        <v>2039</v>
      </c>
      <c r="I119" t="str">
        <f>TEXT(DailyExpTab[[#This Row],[Date]],"mmm")</f>
        <v>Apr</v>
      </c>
    </row>
    <row r="120" spans="1:9" x14ac:dyDescent="0.3">
      <c r="A120">
        <v>44678</v>
      </c>
      <c r="B120">
        <v>0.75</v>
      </c>
      <c r="C120" t="s">
        <v>54</v>
      </c>
      <c r="D120" t="s">
        <v>39</v>
      </c>
      <c r="E120" t="s">
        <v>13</v>
      </c>
      <c r="F120">
        <v>0</v>
      </c>
      <c r="G120">
        <v>30</v>
      </c>
      <c r="H120">
        <v>2009</v>
      </c>
      <c r="I120" t="str">
        <f>TEXT(DailyExpTab[[#This Row],[Date]],"mmm")</f>
        <v>Apr</v>
      </c>
    </row>
    <row r="121" spans="1:9" x14ac:dyDescent="0.3">
      <c r="A121">
        <v>44678</v>
      </c>
      <c r="B121">
        <v>0.75</v>
      </c>
      <c r="C121" t="s">
        <v>81</v>
      </c>
      <c r="D121" t="s">
        <v>16</v>
      </c>
      <c r="E121" t="s">
        <v>13</v>
      </c>
      <c r="F121">
        <v>0</v>
      </c>
      <c r="G121">
        <v>1400</v>
      </c>
      <c r="H121">
        <v>609</v>
      </c>
      <c r="I121" t="str">
        <f>TEXT(DailyExpTab[[#This Row],[Date]],"mmm")</f>
        <v>Apr</v>
      </c>
    </row>
    <row r="122" spans="1:9" x14ac:dyDescent="0.3">
      <c r="A122">
        <v>44678</v>
      </c>
      <c r="B122">
        <v>0.85416666666666663</v>
      </c>
      <c r="C122" t="s">
        <v>53</v>
      </c>
      <c r="D122" t="s">
        <v>16</v>
      </c>
      <c r="E122" t="s">
        <v>13</v>
      </c>
      <c r="F122">
        <v>0</v>
      </c>
      <c r="G122">
        <v>55</v>
      </c>
      <c r="H122">
        <v>554</v>
      </c>
      <c r="I122" t="str">
        <f>TEXT(DailyExpTab[[#This Row],[Date]],"mmm")</f>
        <v>Apr</v>
      </c>
    </row>
    <row r="123" spans="1:9" x14ac:dyDescent="0.3">
      <c r="A123">
        <v>44679</v>
      </c>
      <c r="B123">
        <v>0.39583333333333331</v>
      </c>
      <c r="C123" t="s">
        <v>27</v>
      </c>
      <c r="D123" t="s">
        <v>22</v>
      </c>
      <c r="E123" t="s">
        <v>13</v>
      </c>
      <c r="F123">
        <v>0</v>
      </c>
      <c r="G123">
        <v>10</v>
      </c>
      <c r="H123">
        <v>544</v>
      </c>
      <c r="I123" t="str">
        <f>TEXT(DailyExpTab[[#This Row],[Date]],"mmm")</f>
        <v>Apr</v>
      </c>
    </row>
    <row r="124" spans="1:9" x14ac:dyDescent="0.3">
      <c r="A124">
        <v>44679</v>
      </c>
      <c r="B124">
        <v>0.51041666666666663</v>
      </c>
      <c r="C124" t="s">
        <v>82</v>
      </c>
      <c r="D124" t="s">
        <v>16</v>
      </c>
      <c r="E124" t="s">
        <v>13</v>
      </c>
      <c r="F124">
        <v>0</v>
      </c>
      <c r="G124">
        <v>30</v>
      </c>
      <c r="H124">
        <v>514</v>
      </c>
      <c r="I124" t="str">
        <f>TEXT(DailyExpTab[[#This Row],[Date]],"mmm")</f>
        <v>Apr</v>
      </c>
    </row>
    <row r="125" spans="1:9" x14ac:dyDescent="0.3">
      <c r="A125">
        <v>44679</v>
      </c>
      <c r="B125">
        <v>0.69791666666666663</v>
      </c>
      <c r="C125" t="s">
        <v>80</v>
      </c>
      <c r="D125" t="s">
        <v>22</v>
      </c>
      <c r="E125" t="s">
        <v>13</v>
      </c>
      <c r="F125">
        <v>0</v>
      </c>
      <c r="G125">
        <v>20</v>
      </c>
      <c r="H125">
        <v>494</v>
      </c>
      <c r="I125" t="str">
        <f>TEXT(DailyExpTab[[#This Row],[Date]],"mmm")</f>
        <v>Apr</v>
      </c>
    </row>
    <row r="126" spans="1:9" x14ac:dyDescent="0.3">
      <c r="A126">
        <v>44679</v>
      </c>
      <c r="B126">
        <v>0.77083333333333337</v>
      </c>
      <c r="C126" t="s">
        <v>83</v>
      </c>
      <c r="D126" t="s">
        <v>16</v>
      </c>
      <c r="E126" t="s">
        <v>13</v>
      </c>
      <c r="F126">
        <v>0</v>
      </c>
      <c r="G126">
        <v>15</v>
      </c>
      <c r="H126">
        <v>479</v>
      </c>
      <c r="I126" t="str">
        <f>TEXT(DailyExpTab[[#This Row],[Date]],"mmm")</f>
        <v>Apr</v>
      </c>
    </row>
    <row r="127" spans="1:9" x14ac:dyDescent="0.3">
      <c r="A127">
        <v>44680</v>
      </c>
      <c r="B127">
        <v>0.39583333333333331</v>
      </c>
      <c r="C127" t="s">
        <v>27</v>
      </c>
      <c r="D127" t="s">
        <v>22</v>
      </c>
      <c r="E127" t="s">
        <v>13</v>
      </c>
      <c r="F127">
        <v>0</v>
      </c>
      <c r="G127">
        <v>10</v>
      </c>
      <c r="H127">
        <v>469</v>
      </c>
      <c r="I127" t="str">
        <f>TEXT(DailyExpTab[[#This Row],[Date]],"mmm")</f>
        <v>Apr</v>
      </c>
    </row>
    <row r="128" spans="1:9" x14ac:dyDescent="0.3">
      <c r="A128">
        <v>44680</v>
      </c>
      <c r="B128">
        <v>0.5</v>
      </c>
      <c r="C128" t="s">
        <v>28</v>
      </c>
      <c r="D128" t="s">
        <v>16</v>
      </c>
      <c r="E128" t="s">
        <v>13</v>
      </c>
      <c r="F128">
        <v>0</v>
      </c>
      <c r="G128">
        <v>40</v>
      </c>
      <c r="H128">
        <v>429</v>
      </c>
      <c r="I128" t="str">
        <f>TEXT(DailyExpTab[[#This Row],[Date]],"mmm")</f>
        <v>Apr</v>
      </c>
    </row>
    <row r="129" spans="1:9" x14ac:dyDescent="0.3">
      <c r="A129">
        <v>44680</v>
      </c>
      <c r="B129">
        <v>0.65625</v>
      </c>
      <c r="C129" t="s">
        <v>30</v>
      </c>
      <c r="D129" t="s">
        <v>22</v>
      </c>
      <c r="E129" t="s">
        <v>13</v>
      </c>
      <c r="F129">
        <v>0</v>
      </c>
      <c r="G129">
        <v>35</v>
      </c>
      <c r="H129">
        <v>394</v>
      </c>
      <c r="I129" t="str">
        <f>TEXT(DailyExpTab[[#This Row],[Date]],"mmm")</f>
        <v>Apr</v>
      </c>
    </row>
    <row r="130" spans="1:9" x14ac:dyDescent="0.3">
      <c r="A130">
        <v>44680</v>
      </c>
      <c r="B130">
        <v>0.75</v>
      </c>
      <c r="C130" t="s">
        <v>84</v>
      </c>
      <c r="D130" t="s">
        <v>16</v>
      </c>
      <c r="E130" t="s">
        <v>13</v>
      </c>
      <c r="F130">
        <v>0</v>
      </c>
      <c r="G130">
        <v>15</v>
      </c>
      <c r="H130">
        <v>379</v>
      </c>
      <c r="I130" t="str">
        <f>TEXT(DailyExpTab[[#This Row],[Date]],"mmm")</f>
        <v>Apr</v>
      </c>
    </row>
    <row r="131" spans="1:9" x14ac:dyDescent="0.3">
      <c r="A131">
        <v>44681</v>
      </c>
      <c r="B131">
        <v>0.41666666666666669</v>
      </c>
      <c r="C131" t="s">
        <v>85</v>
      </c>
      <c r="D131" t="s">
        <v>37</v>
      </c>
      <c r="E131" t="s">
        <v>13</v>
      </c>
      <c r="F131">
        <v>0</v>
      </c>
      <c r="G131">
        <v>30</v>
      </c>
      <c r="H131">
        <v>349</v>
      </c>
      <c r="I131" t="str">
        <f>TEXT(DailyExpTab[[#This Row],[Date]],"mmm")</f>
        <v>Apr</v>
      </c>
    </row>
    <row r="132" spans="1:9" x14ac:dyDescent="0.3">
      <c r="A132">
        <v>44681</v>
      </c>
      <c r="B132">
        <v>0.47916666666666669</v>
      </c>
      <c r="C132" t="s">
        <v>24</v>
      </c>
      <c r="D132" t="s">
        <v>16</v>
      </c>
      <c r="E132" t="s">
        <v>13</v>
      </c>
      <c r="F132">
        <v>0</v>
      </c>
      <c r="G132">
        <v>20</v>
      </c>
      <c r="H132">
        <v>329</v>
      </c>
      <c r="I132" t="str">
        <f>TEXT(DailyExpTab[[#This Row],[Date]],"mmm")</f>
        <v>Apr</v>
      </c>
    </row>
    <row r="133" spans="1:9" x14ac:dyDescent="0.3">
      <c r="A133">
        <v>44681</v>
      </c>
      <c r="B133">
        <v>0.84375</v>
      </c>
      <c r="C133" t="s">
        <v>86</v>
      </c>
      <c r="D133" t="s">
        <v>16</v>
      </c>
      <c r="E133" t="s">
        <v>13</v>
      </c>
      <c r="F133">
        <v>0</v>
      </c>
      <c r="G133">
        <v>45</v>
      </c>
      <c r="H133">
        <v>284</v>
      </c>
      <c r="I133" t="str">
        <f>TEXT(DailyExpTab[[#This Row],[Date]],"mmm")</f>
        <v>Apr</v>
      </c>
    </row>
    <row r="134" spans="1:9" x14ac:dyDescent="0.3">
      <c r="A134">
        <v>44681</v>
      </c>
      <c r="B134">
        <v>0.99305555555555558</v>
      </c>
      <c r="C134" t="s">
        <v>87</v>
      </c>
      <c r="D134" t="s">
        <v>39</v>
      </c>
      <c r="E134" t="s">
        <v>13</v>
      </c>
      <c r="F134">
        <v>0</v>
      </c>
      <c r="G134">
        <v>30</v>
      </c>
      <c r="H134">
        <v>254</v>
      </c>
      <c r="I134" t="str">
        <f>TEXT(DailyExpTab[[#This Row],[Date]],"mmm")</f>
        <v>Apr</v>
      </c>
    </row>
    <row r="135" spans="1:9" x14ac:dyDescent="0.3">
      <c r="A135">
        <v>44682</v>
      </c>
      <c r="B135">
        <v>0</v>
      </c>
      <c r="C135" t="s">
        <v>8</v>
      </c>
      <c r="D135" t="s">
        <v>9</v>
      </c>
      <c r="E135" t="s">
        <v>10</v>
      </c>
      <c r="F135">
        <v>7000</v>
      </c>
      <c r="G135">
        <v>0</v>
      </c>
      <c r="H135">
        <v>7254</v>
      </c>
      <c r="I135" t="str">
        <f>TEXT(DailyExpTab[[#This Row],[Date]],"mmm")</f>
        <v>May</v>
      </c>
    </row>
    <row r="136" spans="1:9" x14ac:dyDescent="0.3">
      <c r="A136">
        <v>44682</v>
      </c>
      <c r="B136">
        <v>0.33333333333333331</v>
      </c>
      <c r="C136" t="s">
        <v>88</v>
      </c>
      <c r="D136" t="s">
        <v>12</v>
      </c>
      <c r="E136" t="s">
        <v>10</v>
      </c>
      <c r="F136">
        <v>6</v>
      </c>
      <c r="G136">
        <v>0</v>
      </c>
      <c r="H136">
        <v>7260</v>
      </c>
      <c r="I136" t="str">
        <f>TEXT(DailyExpTab[[#This Row],[Date]],"mmm")</f>
        <v>May</v>
      </c>
    </row>
    <row r="137" spans="1:9" x14ac:dyDescent="0.3">
      <c r="A137">
        <v>44682</v>
      </c>
      <c r="B137">
        <v>0.39583333333333331</v>
      </c>
      <c r="C137" t="s">
        <v>27</v>
      </c>
      <c r="D137" t="s">
        <v>22</v>
      </c>
      <c r="E137" t="s">
        <v>13</v>
      </c>
      <c r="F137">
        <v>0</v>
      </c>
      <c r="G137">
        <v>10</v>
      </c>
      <c r="H137">
        <v>7250</v>
      </c>
      <c r="I137" t="str">
        <f>TEXT(DailyExpTab[[#This Row],[Date]],"mmm")</f>
        <v>May</v>
      </c>
    </row>
    <row r="138" spans="1:9" x14ac:dyDescent="0.3">
      <c r="A138">
        <v>44682</v>
      </c>
      <c r="B138">
        <v>0.86805555555555558</v>
      </c>
      <c r="C138" t="s">
        <v>89</v>
      </c>
      <c r="D138" t="s">
        <v>16</v>
      </c>
      <c r="E138" t="s">
        <v>13</v>
      </c>
      <c r="F138">
        <v>0</v>
      </c>
      <c r="G138">
        <v>80</v>
      </c>
      <c r="H138">
        <v>7170</v>
      </c>
      <c r="I138" t="str">
        <f>TEXT(DailyExpTab[[#This Row],[Date]],"mmm")</f>
        <v>May</v>
      </c>
    </row>
    <row r="139" spans="1:9" x14ac:dyDescent="0.3">
      <c r="A139">
        <v>44682</v>
      </c>
      <c r="B139">
        <v>0.875</v>
      </c>
      <c r="C139" t="s">
        <v>80</v>
      </c>
      <c r="D139" t="s">
        <v>22</v>
      </c>
      <c r="E139" t="s">
        <v>13</v>
      </c>
      <c r="F139">
        <v>0</v>
      </c>
      <c r="G139">
        <v>30</v>
      </c>
      <c r="H139">
        <v>7140</v>
      </c>
      <c r="I139" t="str">
        <f>TEXT(DailyExpTab[[#This Row],[Date]],"mmm")</f>
        <v>May</v>
      </c>
    </row>
    <row r="140" spans="1:9" x14ac:dyDescent="0.3">
      <c r="A140">
        <v>44683</v>
      </c>
      <c r="B140">
        <v>0.375</v>
      </c>
      <c r="C140" t="s">
        <v>11</v>
      </c>
      <c r="D140" t="s">
        <v>12</v>
      </c>
      <c r="E140" t="s">
        <v>13</v>
      </c>
      <c r="F140">
        <v>51</v>
      </c>
      <c r="G140">
        <v>0</v>
      </c>
      <c r="H140">
        <v>7191</v>
      </c>
      <c r="I140" t="str">
        <f>TEXT(DailyExpTab[[#This Row],[Date]],"mmm")</f>
        <v>May</v>
      </c>
    </row>
    <row r="141" spans="1:9" x14ac:dyDescent="0.3">
      <c r="A141">
        <v>44683</v>
      </c>
      <c r="B141">
        <v>0.47916666666666669</v>
      </c>
      <c r="C141" t="s">
        <v>67</v>
      </c>
      <c r="D141" t="s">
        <v>16</v>
      </c>
      <c r="E141" t="s">
        <v>13</v>
      </c>
      <c r="F141">
        <v>0</v>
      </c>
      <c r="G141">
        <v>30</v>
      </c>
      <c r="H141">
        <v>7161</v>
      </c>
      <c r="I141" t="str">
        <f>TEXT(DailyExpTab[[#This Row],[Date]],"mmm")</f>
        <v>May</v>
      </c>
    </row>
    <row r="142" spans="1:9" x14ac:dyDescent="0.3">
      <c r="A142">
        <v>44683</v>
      </c>
      <c r="B142">
        <v>0.875</v>
      </c>
      <c r="C142" t="s">
        <v>90</v>
      </c>
      <c r="D142" t="s">
        <v>16</v>
      </c>
      <c r="E142" t="s">
        <v>14</v>
      </c>
      <c r="F142">
        <v>0</v>
      </c>
      <c r="G142">
        <v>35</v>
      </c>
      <c r="H142">
        <v>7126</v>
      </c>
      <c r="I142" t="str">
        <f>TEXT(DailyExpTab[[#This Row],[Date]],"mmm")</f>
        <v>May</v>
      </c>
    </row>
    <row r="143" spans="1:9" x14ac:dyDescent="0.3">
      <c r="A143">
        <v>44684</v>
      </c>
      <c r="B143">
        <v>0.33333333333333331</v>
      </c>
      <c r="C143" t="s">
        <v>85</v>
      </c>
      <c r="D143" t="s">
        <v>37</v>
      </c>
      <c r="E143" t="s">
        <v>13</v>
      </c>
      <c r="F143">
        <v>0</v>
      </c>
      <c r="G143">
        <v>60</v>
      </c>
      <c r="H143">
        <v>7066</v>
      </c>
      <c r="I143" t="str">
        <f>TEXT(DailyExpTab[[#This Row],[Date]],"mmm")</f>
        <v>May</v>
      </c>
    </row>
    <row r="144" spans="1:9" x14ac:dyDescent="0.3">
      <c r="A144">
        <v>44684</v>
      </c>
      <c r="B144">
        <v>0.4375</v>
      </c>
      <c r="C144" t="s">
        <v>91</v>
      </c>
      <c r="D144" t="s">
        <v>16</v>
      </c>
      <c r="E144" t="s">
        <v>13</v>
      </c>
      <c r="F144">
        <v>0</v>
      </c>
      <c r="G144">
        <v>20</v>
      </c>
      <c r="H144">
        <v>7046</v>
      </c>
      <c r="I144" t="str">
        <f>TEXT(DailyExpTab[[#This Row],[Date]],"mmm")</f>
        <v>May</v>
      </c>
    </row>
    <row r="145" spans="1:9" x14ac:dyDescent="0.3">
      <c r="A145">
        <v>44684</v>
      </c>
      <c r="B145">
        <v>0.625</v>
      </c>
      <c r="C145" t="s">
        <v>92</v>
      </c>
      <c r="D145" t="s">
        <v>16</v>
      </c>
      <c r="E145" t="s">
        <v>13</v>
      </c>
      <c r="F145">
        <v>0</v>
      </c>
      <c r="G145">
        <v>20</v>
      </c>
      <c r="H145">
        <v>7026</v>
      </c>
      <c r="I145" t="str">
        <f>TEXT(DailyExpTab[[#This Row],[Date]],"mmm")</f>
        <v>May</v>
      </c>
    </row>
    <row r="146" spans="1:9" x14ac:dyDescent="0.3">
      <c r="A146">
        <v>44684</v>
      </c>
      <c r="B146">
        <v>0.85416666666666663</v>
      </c>
      <c r="C146" t="s">
        <v>46</v>
      </c>
      <c r="D146" t="s">
        <v>16</v>
      </c>
      <c r="E146" t="s">
        <v>13</v>
      </c>
      <c r="F146">
        <v>0</v>
      </c>
      <c r="G146">
        <v>60</v>
      </c>
      <c r="H146">
        <v>6966</v>
      </c>
      <c r="I146" t="str">
        <f>TEXT(DailyExpTab[[#This Row],[Date]],"mmm")</f>
        <v>May</v>
      </c>
    </row>
    <row r="147" spans="1:9" x14ac:dyDescent="0.3">
      <c r="A147">
        <v>44685</v>
      </c>
      <c r="B147">
        <v>0.51041666666666663</v>
      </c>
      <c r="C147" t="s">
        <v>79</v>
      </c>
      <c r="D147" t="s">
        <v>16</v>
      </c>
      <c r="E147" t="s">
        <v>13</v>
      </c>
      <c r="F147">
        <v>0</v>
      </c>
      <c r="G147">
        <v>30</v>
      </c>
      <c r="H147">
        <v>6936</v>
      </c>
      <c r="I147" t="str">
        <f>TEXT(DailyExpTab[[#This Row],[Date]],"mmm")</f>
        <v>May</v>
      </c>
    </row>
    <row r="148" spans="1:9" x14ac:dyDescent="0.3">
      <c r="A148">
        <v>44685</v>
      </c>
      <c r="B148">
        <v>0.5625</v>
      </c>
      <c r="C148" t="s">
        <v>93</v>
      </c>
      <c r="D148" t="s">
        <v>56</v>
      </c>
      <c r="E148" t="s">
        <v>13</v>
      </c>
      <c r="F148">
        <v>0</v>
      </c>
      <c r="G148">
        <v>13</v>
      </c>
      <c r="H148">
        <v>6923</v>
      </c>
      <c r="I148" t="str">
        <f>TEXT(DailyExpTab[[#This Row],[Date]],"mmm")</f>
        <v>May</v>
      </c>
    </row>
    <row r="149" spans="1:9" x14ac:dyDescent="0.3">
      <c r="A149">
        <v>44685</v>
      </c>
      <c r="B149">
        <v>0.625</v>
      </c>
      <c r="C149" t="s">
        <v>94</v>
      </c>
      <c r="D149" t="s">
        <v>37</v>
      </c>
      <c r="E149" t="s">
        <v>13</v>
      </c>
      <c r="F149">
        <v>0</v>
      </c>
      <c r="G149">
        <v>30</v>
      </c>
      <c r="H149">
        <v>6893</v>
      </c>
      <c r="I149" t="str">
        <f>TEXT(DailyExpTab[[#This Row],[Date]],"mmm")</f>
        <v>May</v>
      </c>
    </row>
    <row r="150" spans="1:9" x14ac:dyDescent="0.3">
      <c r="A150">
        <v>44685</v>
      </c>
      <c r="B150">
        <v>0.6875</v>
      </c>
      <c r="C150" t="s">
        <v>27</v>
      </c>
      <c r="D150" t="s">
        <v>22</v>
      </c>
      <c r="E150" t="s">
        <v>13</v>
      </c>
      <c r="F150">
        <v>0</v>
      </c>
      <c r="G150">
        <v>10</v>
      </c>
      <c r="H150">
        <v>6883</v>
      </c>
      <c r="I150" t="str">
        <f>TEXT(DailyExpTab[[#This Row],[Date]],"mmm")</f>
        <v>May</v>
      </c>
    </row>
    <row r="151" spans="1:9" x14ac:dyDescent="0.3">
      <c r="A151">
        <v>44685</v>
      </c>
      <c r="B151">
        <v>0.91666666666666663</v>
      </c>
      <c r="C151" t="s">
        <v>11</v>
      </c>
      <c r="D151" t="s">
        <v>12</v>
      </c>
      <c r="E151" t="s">
        <v>26</v>
      </c>
      <c r="F151">
        <v>3</v>
      </c>
      <c r="G151">
        <v>0</v>
      </c>
      <c r="H151">
        <v>6886</v>
      </c>
      <c r="I151" t="str">
        <f>TEXT(DailyExpTab[[#This Row],[Date]],"mmm")</f>
        <v>May</v>
      </c>
    </row>
    <row r="152" spans="1:9" x14ac:dyDescent="0.3">
      <c r="A152">
        <v>44686</v>
      </c>
      <c r="B152">
        <v>0.5625</v>
      </c>
      <c r="C152" t="s">
        <v>95</v>
      </c>
      <c r="D152" t="s">
        <v>16</v>
      </c>
      <c r="E152" t="s">
        <v>13</v>
      </c>
      <c r="F152">
        <v>0</v>
      </c>
      <c r="G152">
        <v>40</v>
      </c>
      <c r="H152">
        <v>6846</v>
      </c>
      <c r="I152" t="str">
        <f>TEXT(DailyExpTab[[#This Row],[Date]],"mmm")</f>
        <v>May</v>
      </c>
    </row>
    <row r="153" spans="1:9" x14ac:dyDescent="0.3">
      <c r="A153">
        <v>44686</v>
      </c>
      <c r="B153">
        <v>0.58333333333333337</v>
      </c>
      <c r="C153" t="s">
        <v>96</v>
      </c>
      <c r="D153" t="s">
        <v>16</v>
      </c>
      <c r="E153" t="s">
        <v>13</v>
      </c>
      <c r="F153">
        <v>0</v>
      </c>
      <c r="G153">
        <v>20</v>
      </c>
      <c r="H153">
        <v>6826</v>
      </c>
      <c r="I153" t="str">
        <f>TEXT(DailyExpTab[[#This Row],[Date]],"mmm")</f>
        <v>May</v>
      </c>
    </row>
    <row r="154" spans="1:9" x14ac:dyDescent="0.3">
      <c r="A154">
        <v>44686</v>
      </c>
      <c r="B154">
        <v>0.95833333333333337</v>
      </c>
      <c r="C154" t="s">
        <v>87</v>
      </c>
      <c r="D154" t="s">
        <v>39</v>
      </c>
      <c r="E154" t="s">
        <v>13</v>
      </c>
      <c r="F154">
        <v>0</v>
      </c>
      <c r="G154">
        <v>20</v>
      </c>
      <c r="H154">
        <v>6806</v>
      </c>
      <c r="I154" t="str">
        <f>TEXT(DailyExpTab[[#This Row],[Date]],"mmm")</f>
        <v>May</v>
      </c>
    </row>
    <row r="155" spans="1:9" x14ac:dyDescent="0.3">
      <c r="A155">
        <v>44687</v>
      </c>
      <c r="B155">
        <v>0.51041666666666663</v>
      </c>
      <c r="C155" t="s">
        <v>97</v>
      </c>
      <c r="D155" t="s">
        <v>16</v>
      </c>
      <c r="E155" t="s">
        <v>13</v>
      </c>
      <c r="F155">
        <v>0</v>
      </c>
      <c r="G155">
        <v>50</v>
      </c>
      <c r="H155">
        <v>6756</v>
      </c>
      <c r="I155" t="str">
        <f>TEXT(DailyExpTab[[#This Row],[Date]],"mmm")</f>
        <v>May</v>
      </c>
    </row>
    <row r="156" spans="1:9" x14ac:dyDescent="0.3">
      <c r="A156">
        <v>44687</v>
      </c>
      <c r="B156">
        <v>0.53125</v>
      </c>
      <c r="C156" t="s">
        <v>98</v>
      </c>
      <c r="D156" t="s">
        <v>22</v>
      </c>
      <c r="E156" t="s">
        <v>13</v>
      </c>
      <c r="F156">
        <v>0</v>
      </c>
      <c r="G156">
        <v>20</v>
      </c>
      <c r="H156">
        <v>6736</v>
      </c>
      <c r="I156" t="str">
        <f>TEXT(DailyExpTab[[#This Row],[Date]],"mmm")</f>
        <v>May</v>
      </c>
    </row>
    <row r="157" spans="1:9" x14ac:dyDescent="0.3">
      <c r="A157">
        <v>44688</v>
      </c>
      <c r="B157">
        <v>1.3888888888888888E-2</v>
      </c>
      <c r="C157" t="s">
        <v>87</v>
      </c>
      <c r="D157" t="s">
        <v>39</v>
      </c>
      <c r="E157" t="s">
        <v>13</v>
      </c>
      <c r="F157">
        <v>0</v>
      </c>
      <c r="G157">
        <v>30</v>
      </c>
      <c r="H157">
        <v>6706</v>
      </c>
      <c r="I157" t="str">
        <f>TEXT(DailyExpTab[[#This Row],[Date]],"mmm")</f>
        <v>May</v>
      </c>
    </row>
    <row r="158" spans="1:9" x14ac:dyDescent="0.3">
      <c r="A158">
        <v>44688</v>
      </c>
      <c r="B158">
        <v>0.5</v>
      </c>
      <c r="C158" t="s">
        <v>46</v>
      </c>
      <c r="D158" t="s">
        <v>16</v>
      </c>
      <c r="E158" t="s">
        <v>26</v>
      </c>
      <c r="F158">
        <v>0</v>
      </c>
      <c r="G158">
        <v>60</v>
      </c>
      <c r="H158">
        <v>6646</v>
      </c>
      <c r="I158" t="str">
        <f>TEXT(DailyExpTab[[#This Row],[Date]],"mmm")</f>
        <v>May</v>
      </c>
    </row>
    <row r="159" spans="1:9" x14ac:dyDescent="0.3">
      <c r="A159">
        <v>44688</v>
      </c>
      <c r="B159">
        <v>0.57291666666666663</v>
      </c>
      <c r="C159" t="s">
        <v>11</v>
      </c>
      <c r="D159" t="s">
        <v>12</v>
      </c>
      <c r="E159" t="s">
        <v>26</v>
      </c>
      <c r="F159">
        <v>6</v>
      </c>
      <c r="G159">
        <v>0</v>
      </c>
      <c r="H159">
        <v>6652</v>
      </c>
      <c r="I159" t="str">
        <f>TEXT(DailyExpTab[[#This Row],[Date]],"mmm")</f>
        <v>May</v>
      </c>
    </row>
    <row r="160" spans="1:9" x14ac:dyDescent="0.3">
      <c r="A160">
        <v>44688</v>
      </c>
      <c r="B160">
        <v>0.98750000000000004</v>
      </c>
      <c r="C160" t="s">
        <v>87</v>
      </c>
      <c r="D160" t="s">
        <v>39</v>
      </c>
      <c r="E160" t="s">
        <v>13</v>
      </c>
      <c r="F160">
        <v>0</v>
      </c>
      <c r="G160">
        <v>20</v>
      </c>
      <c r="H160">
        <v>6632</v>
      </c>
      <c r="I160" t="str">
        <f>TEXT(DailyExpTab[[#This Row],[Date]],"mmm")</f>
        <v>May</v>
      </c>
    </row>
    <row r="161" spans="1:9" x14ac:dyDescent="0.3">
      <c r="A161">
        <v>44689</v>
      </c>
      <c r="B161">
        <v>0.44791666666666669</v>
      </c>
      <c r="C161" t="s">
        <v>27</v>
      </c>
      <c r="D161" t="s">
        <v>22</v>
      </c>
      <c r="E161" t="s">
        <v>13</v>
      </c>
      <c r="F161">
        <v>0</v>
      </c>
      <c r="G161">
        <v>10</v>
      </c>
      <c r="H161">
        <v>6622</v>
      </c>
      <c r="I161" t="str">
        <f>TEXT(DailyExpTab[[#This Row],[Date]],"mmm")</f>
        <v>May</v>
      </c>
    </row>
    <row r="162" spans="1:9" x14ac:dyDescent="0.3">
      <c r="A162">
        <v>44689</v>
      </c>
      <c r="B162">
        <v>0.5</v>
      </c>
      <c r="C162" t="s">
        <v>99</v>
      </c>
      <c r="D162" t="s">
        <v>16</v>
      </c>
      <c r="E162" t="s">
        <v>13</v>
      </c>
      <c r="F162">
        <v>0</v>
      </c>
      <c r="G162">
        <v>25</v>
      </c>
      <c r="H162">
        <v>6597</v>
      </c>
      <c r="I162" t="str">
        <f>TEXT(DailyExpTab[[#This Row],[Date]],"mmm")</f>
        <v>May</v>
      </c>
    </row>
    <row r="163" spans="1:9" x14ac:dyDescent="0.3">
      <c r="A163">
        <v>44689</v>
      </c>
      <c r="B163">
        <v>0.85416666666666663</v>
      </c>
      <c r="C163" t="s">
        <v>100</v>
      </c>
      <c r="D163" t="s">
        <v>16</v>
      </c>
      <c r="E163" t="s">
        <v>13</v>
      </c>
      <c r="F163">
        <v>0</v>
      </c>
      <c r="G163">
        <v>84</v>
      </c>
      <c r="H163">
        <v>6513</v>
      </c>
      <c r="I163" t="str">
        <f>TEXT(DailyExpTab[[#This Row],[Date]],"mmm")</f>
        <v>May</v>
      </c>
    </row>
    <row r="164" spans="1:9" x14ac:dyDescent="0.3">
      <c r="A164">
        <v>44689</v>
      </c>
      <c r="B164">
        <v>0.85416666666666663</v>
      </c>
      <c r="C164" t="s">
        <v>101</v>
      </c>
      <c r="D164" t="s">
        <v>45</v>
      </c>
      <c r="E164" t="s">
        <v>13</v>
      </c>
      <c r="F164">
        <v>0</v>
      </c>
      <c r="G164">
        <v>10</v>
      </c>
      <c r="H164">
        <v>6503</v>
      </c>
      <c r="I164" t="str">
        <f>TEXT(DailyExpTab[[#This Row],[Date]],"mmm")</f>
        <v>May</v>
      </c>
    </row>
    <row r="165" spans="1:9" x14ac:dyDescent="0.3">
      <c r="A165">
        <v>44690</v>
      </c>
      <c r="B165">
        <v>0.5</v>
      </c>
      <c r="C165" t="s">
        <v>28</v>
      </c>
      <c r="D165" t="s">
        <v>16</v>
      </c>
      <c r="E165" t="s">
        <v>13</v>
      </c>
      <c r="F165">
        <v>0</v>
      </c>
      <c r="G165">
        <v>50</v>
      </c>
      <c r="H165">
        <v>6453</v>
      </c>
      <c r="I165" t="str">
        <f>TEXT(DailyExpTab[[#This Row],[Date]],"mmm")</f>
        <v>May</v>
      </c>
    </row>
    <row r="166" spans="1:9" x14ac:dyDescent="0.3">
      <c r="A166">
        <v>44690</v>
      </c>
      <c r="B166">
        <v>0.9375</v>
      </c>
      <c r="C166" t="s">
        <v>87</v>
      </c>
      <c r="D166" t="s">
        <v>39</v>
      </c>
      <c r="E166" t="s">
        <v>13</v>
      </c>
      <c r="F166">
        <v>0</v>
      </c>
      <c r="G166">
        <v>30</v>
      </c>
      <c r="H166">
        <v>6423</v>
      </c>
      <c r="I166" t="str">
        <f>TEXT(DailyExpTab[[#This Row],[Date]],"mmm")</f>
        <v>May</v>
      </c>
    </row>
    <row r="167" spans="1:9" x14ac:dyDescent="0.3">
      <c r="A167">
        <v>44691</v>
      </c>
      <c r="B167">
        <v>0.5</v>
      </c>
      <c r="C167" t="s">
        <v>79</v>
      </c>
      <c r="D167" t="s">
        <v>16</v>
      </c>
      <c r="E167" t="s">
        <v>13</v>
      </c>
      <c r="F167">
        <v>0</v>
      </c>
      <c r="G167">
        <v>40</v>
      </c>
      <c r="H167">
        <v>6383</v>
      </c>
      <c r="I167" t="str">
        <f>TEXT(DailyExpTab[[#This Row],[Date]],"mmm")</f>
        <v>May</v>
      </c>
    </row>
    <row r="168" spans="1:9" x14ac:dyDescent="0.3">
      <c r="A168">
        <v>44691</v>
      </c>
      <c r="B168">
        <v>0.54166666666666663</v>
      </c>
      <c r="C168" t="s">
        <v>102</v>
      </c>
      <c r="D168" t="s">
        <v>56</v>
      </c>
      <c r="E168" t="s">
        <v>13</v>
      </c>
      <c r="F168">
        <v>0</v>
      </c>
      <c r="G168">
        <v>61</v>
      </c>
      <c r="H168">
        <v>6322</v>
      </c>
      <c r="I168" t="str">
        <f>TEXT(DailyExpTab[[#This Row],[Date]],"mmm")</f>
        <v>May</v>
      </c>
    </row>
    <row r="169" spans="1:9" x14ac:dyDescent="0.3">
      <c r="A169">
        <v>44691</v>
      </c>
      <c r="B169">
        <v>0.80208333333333337</v>
      </c>
      <c r="C169" t="s">
        <v>30</v>
      </c>
      <c r="D169" t="s">
        <v>22</v>
      </c>
      <c r="E169" t="s">
        <v>13</v>
      </c>
      <c r="F169">
        <v>0</v>
      </c>
      <c r="G169">
        <v>40</v>
      </c>
      <c r="H169">
        <v>6282</v>
      </c>
      <c r="I169" t="str">
        <f>TEXT(DailyExpTab[[#This Row],[Date]],"mmm")</f>
        <v>May</v>
      </c>
    </row>
    <row r="170" spans="1:9" x14ac:dyDescent="0.3">
      <c r="A170">
        <v>44692</v>
      </c>
      <c r="B170">
        <v>0.25</v>
      </c>
      <c r="C170" t="s">
        <v>94</v>
      </c>
      <c r="D170" t="s">
        <v>37</v>
      </c>
      <c r="E170" t="s">
        <v>13</v>
      </c>
      <c r="F170">
        <v>0</v>
      </c>
      <c r="G170">
        <v>30</v>
      </c>
      <c r="H170">
        <v>6252</v>
      </c>
      <c r="I170" t="str">
        <f>TEXT(DailyExpTab[[#This Row],[Date]],"mmm")</f>
        <v>May</v>
      </c>
    </row>
    <row r="171" spans="1:9" x14ac:dyDescent="0.3">
      <c r="A171">
        <v>44692</v>
      </c>
      <c r="B171">
        <v>0.41666666666666669</v>
      </c>
      <c r="C171" t="s">
        <v>103</v>
      </c>
      <c r="D171" t="s">
        <v>56</v>
      </c>
      <c r="E171" t="s">
        <v>47</v>
      </c>
      <c r="F171">
        <v>0</v>
      </c>
      <c r="G171">
        <v>65</v>
      </c>
      <c r="H171">
        <v>6187</v>
      </c>
      <c r="I171" t="str">
        <f>TEXT(DailyExpTab[[#This Row],[Date]],"mmm")</f>
        <v>May</v>
      </c>
    </row>
    <row r="172" spans="1:9" x14ac:dyDescent="0.3">
      <c r="A172">
        <v>44692</v>
      </c>
      <c r="B172">
        <v>0.45833333333333331</v>
      </c>
      <c r="C172" t="s">
        <v>104</v>
      </c>
      <c r="D172" t="s">
        <v>56</v>
      </c>
      <c r="E172" t="s">
        <v>13</v>
      </c>
      <c r="F172">
        <v>0</v>
      </c>
      <c r="G172">
        <v>24</v>
      </c>
      <c r="H172">
        <v>6163</v>
      </c>
      <c r="I172" t="str">
        <f>TEXT(DailyExpTab[[#This Row],[Date]],"mmm")</f>
        <v>May</v>
      </c>
    </row>
    <row r="173" spans="1:9" x14ac:dyDescent="0.3">
      <c r="A173">
        <v>44692</v>
      </c>
      <c r="B173">
        <v>0.53749999999999998</v>
      </c>
      <c r="C173" t="s">
        <v>105</v>
      </c>
      <c r="D173" t="s">
        <v>16</v>
      </c>
      <c r="E173" t="s">
        <v>47</v>
      </c>
      <c r="F173">
        <v>0</v>
      </c>
      <c r="G173">
        <v>45</v>
      </c>
      <c r="H173">
        <v>6118</v>
      </c>
      <c r="I173" t="str">
        <f>TEXT(DailyExpTab[[#This Row],[Date]],"mmm")</f>
        <v>May</v>
      </c>
    </row>
    <row r="174" spans="1:9" x14ac:dyDescent="0.3">
      <c r="A174">
        <v>44692</v>
      </c>
      <c r="B174">
        <v>0.54166666666666663</v>
      </c>
      <c r="C174" t="s">
        <v>93</v>
      </c>
      <c r="D174" t="s">
        <v>56</v>
      </c>
      <c r="E174" t="s">
        <v>17</v>
      </c>
      <c r="F174">
        <v>0</v>
      </c>
      <c r="G174">
        <v>15</v>
      </c>
      <c r="H174">
        <v>6103</v>
      </c>
      <c r="I174" t="str">
        <f>TEXT(DailyExpTab[[#This Row],[Date]],"mmm")</f>
        <v>May</v>
      </c>
    </row>
    <row r="175" spans="1:9" x14ac:dyDescent="0.3">
      <c r="A175">
        <v>44692</v>
      </c>
      <c r="B175">
        <v>0.72430555555555554</v>
      </c>
      <c r="C175" t="s">
        <v>227</v>
      </c>
      <c r="D175" t="s">
        <v>43</v>
      </c>
      <c r="E175" t="s">
        <v>13</v>
      </c>
      <c r="F175">
        <v>0</v>
      </c>
      <c r="G175">
        <v>2800</v>
      </c>
      <c r="H175">
        <v>3303</v>
      </c>
      <c r="I175" t="str">
        <f>TEXT(DailyExpTab[[#This Row],[Date]],"mmm")</f>
        <v>May</v>
      </c>
    </row>
    <row r="176" spans="1:9" x14ac:dyDescent="0.3">
      <c r="A176">
        <v>44692</v>
      </c>
      <c r="B176">
        <v>0.72569444444444442</v>
      </c>
      <c r="C176" t="s">
        <v>11</v>
      </c>
      <c r="D176" t="s">
        <v>12</v>
      </c>
      <c r="E176" t="s">
        <v>13</v>
      </c>
      <c r="F176">
        <v>4</v>
      </c>
      <c r="G176">
        <v>0</v>
      </c>
      <c r="H176">
        <v>3307</v>
      </c>
      <c r="I176" t="str">
        <f>TEXT(DailyExpTab[[#This Row],[Date]],"mmm")</f>
        <v>May</v>
      </c>
    </row>
    <row r="177" spans="1:9" x14ac:dyDescent="0.3">
      <c r="A177">
        <v>44692</v>
      </c>
      <c r="B177">
        <v>0.9375</v>
      </c>
      <c r="C177" t="s">
        <v>50</v>
      </c>
      <c r="D177" t="s">
        <v>22</v>
      </c>
      <c r="E177" t="s">
        <v>13</v>
      </c>
      <c r="F177">
        <v>0</v>
      </c>
      <c r="G177">
        <v>15</v>
      </c>
      <c r="H177">
        <v>3292</v>
      </c>
      <c r="I177" t="str">
        <f>TEXT(DailyExpTab[[#This Row],[Date]],"mmm")</f>
        <v>May</v>
      </c>
    </row>
    <row r="178" spans="1:9" x14ac:dyDescent="0.3">
      <c r="A178">
        <v>44693</v>
      </c>
      <c r="B178">
        <v>0.5</v>
      </c>
      <c r="C178" t="s">
        <v>79</v>
      </c>
      <c r="D178" t="s">
        <v>16</v>
      </c>
      <c r="E178" t="s">
        <v>13</v>
      </c>
      <c r="F178">
        <v>0</v>
      </c>
      <c r="G178">
        <v>30</v>
      </c>
      <c r="H178">
        <v>3262</v>
      </c>
      <c r="I178" t="str">
        <f>TEXT(DailyExpTab[[#This Row],[Date]],"mmm")</f>
        <v>May</v>
      </c>
    </row>
    <row r="179" spans="1:9" x14ac:dyDescent="0.3">
      <c r="A179">
        <v>44693</v>
      </c>
      <c r="B179">
        <v>0.64583333333333337</v>
      </c>
      <c r="C179" t="s">
        <v>106</v>
      </c>
      <c r="D179" t="s">
        <v>56</v>
      </c>
      <c r="E179" t="s">
        <v>13</v>
      </c>
      <c r="F179">
        <v>0</v>
      </c>
      <c r="G179">
        <v>16</v>
      </c>
      <c r="H179">
        <v>3246</v>
      </c>
      <c r="I179" t="str">
        <f>TEXT(DailyExpTab[[#This Row],[Date]],"mmm")</f>
        <v>May</v>
      </c>
    </row>
    <row r="180" spans="1:9" x14ac:dyDescent="0.3">
      <c r="A180">
        <v>44693</v>
      </c>
      <c r="B180">
        <v>0.65625</v>
      </c>
      <c r="C180" t="s">
        <v>107</v>
      </c>
      <c r="D180" t="s">
        <v>56</v>
      </c>
      <c r="E180" t="s">
        <v>13</v>
      </c>
      <c r="F180">
        <v>0</v>
      </c>
      <c r="G180">
        <v>25</v>
      </c>
      <c r="H180">
        <v>3221</v>
      </c>
      <c r="I180" t="str">
        <f>TEXT(DailyExpTab[[#This Row],[Date]],"mmm")</f>
        <v>May</v>
      </c>
    </row>
    <row r="181" spans="1:9" x14ac:dyDescent="0.3">
      <c r="A181">
        <v>44693</v>
      </c>
      <c r="B181">
        <v>0.9375</v>
      </c>
      <c r="C181" t="s">
        <v>87</v>
      </c>
      <c r="D181" t="s">
        <v>39</v>
      </c>
      <c r="E181" t="s">
        <v>13</v>
      </c>
      <c r="F181">
        <v>0</v>
      </c>
      <c r="G181">
        <v>30</v>
      </c>
      <c r="H181">
        <v>3191</v>
      </c>
      <c r="I181" t="str">
        <f>TEXT(DailyExpTab[[#This Row],[Date]],"mmm")</f>
        <v>May</v>
      </c>
    </row>
    <row r="182" spans="1:9" x14ac:dyDescent="0.3">
      <c r="A182">
        <v>44694</v>
      </c>
      <c r="B182">
        <v>0.4201388888888889</v>
      </c>
      <c r="C182" t="s">
        <v>11</v>
      </c>
      <c r="D182" t="s">
        <v>12</v>
      </c>
      <c r="E182" t="s">
        <v>26</v>
      </c>
      <c r="F182">
        <v>25</v>
      </c>
      <c r="G182">
        <v>0</v>
      </c>
      <c r="H182">
        <v>3216</v>
      </c>
      <c r="I182" t="str">
        <f>TEXT(DailyExpTab[[#This Row],[Date]],"mmm")</f>
        <v>May</v>
      </c>
    </row>
    <row r="183" spans="1:9" x14ac:dyDescent="0.3">
      <c r="A183">
        <v>44694</v>
      </c>
      <c r="B183">
        <v>0.45833333333333331</v>
      </c>
      <c r="C183" t="s">
        <v>108</v>
      </c>
      <c r="D183" t="s">
        <v>56</v>
      </c>
      <c r="E183" t="s">
        <v>13</v>
      </c>
      <c r="F183">
        <v>0</v>
      </c>
      <c r="G183">
        <v>29</v>
      </c>
      <c r="H183">
        <v>3187</v>
      </c>
      <c r="I183" t="str">
        <f>TEXT(DailyExpTab[[#This Row],[Date]],"mmm")</f>
        <v>May</v>
      </c>
    </row>
    <row r="184" spans="1:9" x14ac:dyDescent="0.3">
      <c r="A184">
        <v>44694</v>
      </c>
      <c r="B184">
        <v>0.52083333333333337</v>
      </c>
      <c r="C184" t="s">
        <v>28</v>
      </c>
      <c r="D184" t="s">
        <v>16</v>
      </c>
      <c r="E184" t="s">
        <v>13</v>
      </c>
      <c r="F184">
        <v>0</v>
      </c>
      <c r="G184">
        <v>55</v>
      </c>
      <c r="H184">
        <v>3132</v>
      </c>
      <c r="I184" t="str">
        <f>TEXT(DailyExpTab[[#This Row],[Date]],"mmm")</f>
        <v>May</v>
      </c>
    </row>
    <row r="185" spans="1:9" x14ac:dyDescent="0.3">
      <c r="A185">
        <v>44694</v>
      </c>
      <c r="B185">
        <v>0.6875</v>
      </c>
      <c r="C185" t="s">
        <v>109</v>
      </c>
      <c r="D185" t="s">
        <v>19</v>
      </c>
      <c r="E185" t="s">
        <v>17</v>
      </c>
      <c r="F185">
        <v>0</v>
      </c>
      <c r="G185">
        <v>270</v>
      </c>
      <c r="H185">
        <v>2862</v>
      </c>
      <c r="I185" t="str">
        <f>TEXT(DailyExpTab[[#This Row],[Date]],"mmm")</f>
        <v>May</v>
      </c>
    </row>
    <row r="186" spans="1:9" x14ac:dyDescent="0.3">
      <c r="A186">
        <v>44694</v>
      </c>
      <c r="B186">
        <v>0.86805555555555558</v>
      </c>
      <c r="C186" t="s">
        <v>38</v>
      </c>
      <c r="D186" t="s">
        <v>39</v>
      </c>
      <c r="E186" t="s">
        <v>17</v>
      </c>
      <c r="F186">
        <v>0</v>
      </c>
      <c r="G186">
        <v>20</v>
      </c>
      <c r="H186">
        <v>2842</v>
      </c>
      <c r="I186" t="str">
        <f>TEXT(DailyExpTab[[#This Row],[Date]],"mmm")</f>
        <v>May</v>
      </c>
    </row>
    <row r="187" spans="1:9" x14ac:dyDescent="0.3">
      <c r="A187">
        <v>44694</v>
      </c>
      <c r="B187">
        <v>0.87916666666666665</v>
      </c>
      <c r="C187" t="s">
        <v>110</v>
      </c>
      <c r="D187" t="s">
        <v>16</v>
      </c>
      <c r="E187" t="s">
        <v>17</v>
      </c>
      <c r="F187">
        <v>0</v>
      </c>
      <c r="G187">
        <v>10</v>
      </c>
      <c r="H187">
        <v>2832</v>
      </c>
      <c r="I187" t="str">
        <f>TEXT(DailyExpTab[[#This Row],[Date]],"mmm")</f>
        <v>May</v>
      </c>
    </row>
    <row r="188" spans="1:9" x14ac:dyDescent="0.3">
      <c r="A188">
        <v>44699</v>
      </c>
      <c r="B188">
        <v>0.65625</v>
      </c>
      <c r="C188" t="s">
        <v>111</v>
      </c>
      <c r="D188" t="s">
        <v>19</v>
      </c>
      <c r="E188" t="s">
        <v>17</v>
      </c>
      <c r="F188">
        <v>0</v>
      </c>
      <c r="G188">
        <v>270</v>
      </c>
      <c r="H188">
        <v>2562</v>
      </c>
      <c r="I188" t="str">
        <f>TEXT(DailyExpTab[[#This Row],[Date]],"mmm")</f>
        <v>May</v>
      </c>
    </row>
    <row r="189" spans="1:9" x14ac:dyDescent="0.3">
      <c r="A189">
        <v>44700</v>
      </c>
      <c r="B189">
        <v>0.75</v>
      </c>
      <c r="C189" t="s">
        <v>112</v>
      </c>
      <c r="D189" t="s">
        <v>16</v>
      </c>
      <c r="E189" t="s">
        <v>13</v>
      </c>
      <c r="F189">
        <v>0</v>
      </c>
      <c r="G189">
        <v>100</v>
      </c>
      <c r="H189">
        <v>2462</v>
      </c>
      <c r="I189" t="str">
        <f>TEXT(DailyExpTab[[#This Row],[Date]],"mmm")</f>
        <v>May</v>
      </c>
    </row>
    <row r="190" spans="1:9" x14ac:dyDescent="0.3">
      <c r="A190">
        <v>44700</v>
      </c>
      <c r="B190">
        <v>0.88541666666666663</v>
      </c>
      <c r="C190" t="s">
        <v>46</v>
      </c>
      <c r="D190" t="s">
        <v>16</v>
      </c>
      <c r="E190" t="s">
        <v>13</v>
      </c>
      <c r="F190">
        <v>0</v>
      </c>
      <c r="G190">
        <v>60</v>
      </c>
      <c r="H190">
        <v>2402</v>
      </c>
      <c r="I190" t="str">
        <f>TEXT(DailyExpTab[[#This Row],[Date]],"mmm")</f>
        <v>May</v>
      </c>
    </row>
    <row r="191" spans="1:9" x14ac:dyDescent="0.3">
      <c r="A191">
        <v>44701</v>
      </c>
      <c r="B191">
        <v>0.5625</v>
      </c>
      <c r="C191" t="s">
        <v>28</v>
      </c>
      <c r="D191" t="s">
        <v>16</v>
      </c>
      <c r="E191" t="s">
        <v>13</v>
      </c>
      <c r="F191">
        <v>0</v>
      </c>
      <c r="G191">
        <v>45</v>
      </c>
      <c r="H191">
        <v>2357</v>
      </c>
      <c r="I191" t="str">
        <f>TEXT(DailyExpTab[[#This Row],[Date]],"mmm")</f>
        <v>May</v>
      </c>
    </row>
    <row r="192" spans="1:9" x14ac:dyDescent="0.3">
      <c r="A192">
        <v>44701</v>
      </c>
      <c r="B192">
        <v>0.58333333333333337</v>
      </c>
      <c r="C192" t="s">
        <v>113</v>
      </c>
      <c r="D192" t="s">
        <v>56</v>
      </c>
      <c r="E192" t="s">
        <v>13</v>
      </c>
      <c r="F192">
        <v>0</v>
      </c>
      <c r="G192">
        <v>15</v>
      </c>
      <c r="H192">
        <v>2342</v>
      </c>
      <c r="I192" t="str">
        <f>TEXT(DailyExpTab[[#This Row],[Date]],"mmm")</f>
        <v>May</v>
      </c>
    </row>
    <row r="193" spans="1:9" x14ac:dyDescent="0.3">
      <c r="A193">
        <v>44701</v>
      </c>
      <c r="B193">
        <v>0.83333333333333337</v>
      </c>
      <c r="C193" t="s">
        <v>228</v>
      </c>
      <c r="D193" t="s">
        <v>16</v>
      </c>
      <c r="E193" t="s">
        <v>13</v>
      </c>
      <c r="F193">
        <v>0</v>
      </c>
      <c r="G193">
        <v>70</v>
      </c>
      <c r="H193">
        <v>2272</v>
      </c>
      <c r="I193" t="str">
        <f>TEXT(DailyExpTab[[#This Row],[Date]],"mmm")</f>
        <v>May</v>
      </c>
    </row>
    <row r="194" spans="1:9" x14ac:dyDescent="0.3">
      <c r="A194">
        <v>44702</v>
      </c>
      <c r="B194">
        <v>0.5625</v>
      </c>
      <c r="C194" t="s">
        <v>67</v>
      </c>
      <c r="D194" t="s">
        <v>16</v>
      </c>
      <c r="E194" t="s">
        <v>13</v>
      </c>
      <c r="F194">
        <v>0</v>
      </c>
      <c r="G194">
        <v>30</v>
      </c>
      <c r="H194">
        <v>2242</v>
      </c>
      <c r="I194" t="str">
        <f>TEXT(DailyExpTab[[#This Row],[Date]],"mmm")</f>
        <v>May</v>
      </c>
    </row>
    <row r="195" spans="1:9" x14ac:dyDescent="0.3">
      <c r="A195">
        <v>44702</v>
      </c>
      <c r="B195">
        <v>0.58333333333333337</v>
      </c>
      <c r="C195" t="s">
        <v>52</v>
      </c>
      <c r="D195" t="s">
        <v>22</v>
      </c>
      <c r="E195" t="s">
        <v>13</v>
      </c>
      <c r="F195">
        <v>0</v>
      </c>
      <c r="G195">
        <v>10</v>
      </c>
      <c r="H195">
        <v>2232</v>
      </c>
      <c r="I195" t="str">
        <f>TEXT(DailyExpTab[[#This Row],[Date]],"mmm")</f>
        <v>May</v>
      </c>
    </row>
    <row r="196" spans="1:9" x14ac:dyDescent="0.3">
      <c r="A196">
        <v>44702</v>
      </c>
      <c r="B196">
        <v>0.76111111111111107</v>
      </c>
      <c r="C196" t="s">
        <v>114</v>
      </c>
      <c r="D196" t="s">
        <v>22</v>
      </c>
      <c r="E196" t="s">
        <v>13</v>
      </c>
      <c r="F196">
        <v>0</v>
      </c>
      <c r="G196">
        <v>50</v>
      </c>
      <c r="H196">
        <v>2182</v>
      </c>
      <c r="I196" t="str">
        <f>TEXT(DailyExpTab[[#This Row],[Date]],"mmm")</f>
        <v>May</v>
      </c>
    </row>
    <row r="197" spans="1:9" x14ac:dyDescent="0.3">
      <c r="A197">
        <v>44702</v>
      </c>
      <c r="B197">
        <v>0.79374999999999996</v>
      </c>
      <c r="C197" t="s">
        <v>11</v>
      </c>
      <c r="D197" t="s">
        <v>12</v>
      </c>
      <c r="E197" t="s">
        <v>13</v>
      </c>
      <c r="F197">
        <v>54</v>
      </c>
      <c r="G197">
        <v>0</v>
      </c>
      <c r="H197">
        <v>2236</v>
      </c>
      <c r="I197" t="str">
        <f>TEXT(DailyExpTab[[#This Row],[Date]],"mmm")</f>
        <v>May</v>
      </c>
    </row>
    <row r="198" spans="1:9" x14ac:dyDescent="0.3">
      <c r="A198">
        <v>44702</v>
      </c>
      <c r="B198">
        <v>0.88541666666666663</v>
      </c>
      <c r="C198" t="s">
        <v>115</v>
      </c>
      <c r="D198" t="s">
        <v>16</v>
      </c>
      <c r="E198" t="s">
        <v>13</v>
      </c>
      <c r="F198">
        <v>0</v>
      </c>
      <c r="G198">
        <v>10</v>
      </c>
      <c r="H198">
        <v>2226</v>
      </c>
      <c r="I198" t="str">
        <f>TEXT(DailyExpTab[[#This Row],[Date]],"mmm")</f>
        <v>May</v>
      </c>
    </row>
    <row r="199" spans="1:9" x14ac:dyDescent="0.3">
      <c r="A199">
        <v>44702</v>
      </c>
      <c r="B199">
        <v>0.89583333333333337</v>
      </c>
      <c r="C199" t="s">
        <v>116</v>
      </c>
      <c r="D199" t="s">
        <v>16</v>
      </c>
      <c r="E199" t="s">
        <v>13</v>
      </c>
      <c r="F199">
        <v>0</v>
      </c>
      <c r="G199">
        <v>35</v>
      </c>
      <c r="H199">
        <v>2191</v>
      </c>
      <c r="I199" t="str">
        <f>TEXT(DailyExpTab[[#This Row],[Date]],"mmm")</f>
        <v>May</v>
      </c>
    </row>
    <row r="200" spans="1:9" x14ac:dyDescent="0.3">
      <c r="A200">
        <v>44703</v>
      </c>
      <c r="B200">
        <v>0.43125000000000002</v>
      </c>
      <c r="C200" t="s">
        <v>60</v>
      </c>
      <c r="D200" t="s">
        <v>36</v>
      </c>
      <c r="E200" t="s">
        <v>13</v>
      </c>
      <c r="F200">
        <v>0</v>
      </c>
      <c r="G200">
        <v>4</v>
      </c>
      <c r="H200">
        <v>2187</v>
      </c>
      <c r="I200" t="str">
        <f>TEXT(DailyExpTab[[#This Row],[Date]],"mmm")</f>
        <v>May</v>
      </c>
    </row>
    <row r="201" spans="1:9" x14ac:dyDescent="0.3">
      <c r="A201">
        <v>44703</v>
      </c>
      <c r="B201">
        <v>0.5</v>
      </c>
      <c r="C201" t="s">
        <v>97</v>
      </c>
      <c r="D201" t="s">
        <v>16</v>
      </c>
      <c r="E201" t="s">
        <v>13</v>
      </c>
      <c r="F201">
        <v>0</v>
      </c>
      <c r="G201">
        <v>40</v>
      </c>
      <c r="H201">
        <v>2147</v>
      </c>
      <c r="I201" t="str">
        <f>TEXT(DailyExpTab[[#This Row],[Date]],"mmm")</f>
        <v>May</v>
      </c>
    </row>
    <row r="202" spans="1:9" x14ac:dyDescent="0.3">
      <c r="A202">
        <v>44703</v>
      </c>
      <c r="B202">
        <v>0.84375</v>
      </c>
      <c r="C202" t="s">
        <v>117</v>
      </c>
      <c r="D202" t="s">
        <v>16</v>
      </c>
      <c r="E202" t="s">
        <v>13</v>
      </c>
      <c r="F202">
        <v>0</v>
      </c>
      <c r="G202">
        <v>65</v>
      </c>
      <c r="H202">
        <v>2082</v>
      </c>
      <c r="I202" t="str">
        <f>TEXT(DailyExpTab[[#This Row],[Date]],"mmm")</f>
        <v>May</v>
      </c>
    </row>
    <row r="203" spans="1:9" x14ac:dyDescent="0.3">
      <c r="A203">
        <v>44704</v>
      </c>
      <c r="B203">
        <v>0.72916666666666663</v>
      </c>
      <c r="C203" t="s">
        <v>118</v>
      </c>
      <c r="D203" t="s">
        <v>16</v>
      </c>
      <c r="E203" t="s">
        <v>14</v>
      </c>
      <c r="F203">
        <v>0</v>
      </c>
      <c r="G203">
        <v>49</v>
      </c>
      <c r="H203">
        <v>2033</v>
      </c>
      <c r="I203" t="str">
        <f>TEXT(DailyExpTab[[#This Row],[Date]],"mmm")</f>
        <v>May</v>
      </c>
    </row>
    <row r="204" spans="1:9" x14ac:dyDescent="0.3">
      <c r="A204">
        <v>44704</v>
      </c>
      <c r="B204">
        <v>0.77083333333333337</v>
      </c>
      <c r="C204" t="s">
        <v>27</v>
      </c>
      <c r="D204" t="s">
        <v>22</v>
      </c>
      <c r="E204" t="s">
        <v>13</v>
      </c>
      <c r="F204">
        <v>0</v>
      </c>
      <c r="G204">
        <v>10</v>
      </c>
      <c r="H204">
        <v>2023</v>
      </c>
      <c r="I204" t="str">
        <f>TEXT(DailyExpTab[[#This Row],[Date]],"mmm")</f>
        <v>May</v>
      </c>
    </row>
    <row r="205" spans="1:9" x14ac:dyDescent="0.3">
      <c r="A205">
        <v>44704</v>
      </c>
      <c r="B205">
        <v>0.83333333333333337</v>
      </c>
      <c r="C205" t="s">
        <v>119</v>
      </c>
      <c r="D205" t="s">
        <v>22</v>
      </c>
      <c r="E205" t="s">
        <v>13</v>
      </c>
      <c r="F205">
        <v>0</v>
      </c>
      <c r="G205">
        <v>15</v>
      </c>
      <c r="H205">
        <v>2008</v>
      </c>
      <c r="I205" t="str">
        <f>TEXT(DailyExpTab[[#This Row],[Date]],"mmm")</f>
        <v>May</v>
      </c>
    </row>
    <row r="206" spans="1:9" x14ac:dyDescent="0.3">
      <c r="A206">
        <v>44705</v>
      </c>
      <c r="B206">
        <v>0.54166666666666663</v>
      </c>
      <c r="C206" t="s">
        <v>79</v>
      </c>
      <c r="D206" t="s">
        <v>16</v>
      </c>
      <c r="E206" t="s">
        <v>13</v>
      </c>
      <c r="F206">
        <v>0</v>
      </c>
      <c r="G206">
        <v>40</v>
      </c>
      <c r="H206">
        <v>1968</v>
      </c>
      <c r="I206" t="str">
        <f>TEXT(DailyExpTab[[#This Row],[Date]],"mmm")</f>
        <v>May</v>
      </c>
    </row>
    <row r="207" spans="1:9" x14ac:dyDescent="0.3">
      <c r="A207">
        <v>44705</v>
      </c>
      <c r="B207">
        <v>0.70833333333333337</v>
      </c>
      <c r="C207" t="s">
        <v>27</v>
      </c>
      <c r="D207" t="s">
        <v>22</v>
      </c>
      <c r="E207" t="s">
        <v>13</v>
      </c>
      <c r="F207">
        <v>0</v>
      </c>
      <c r="G207">
        <v>10</v>
      </c>
      <c r="H207">
        <v>1958</v>
      </c>
      <c r="I207" t="str">
        <f>TEXT(DailyExpTab[[#This Row],[Date]],"mmm")</f>
        <v>May</v>
      </c>
    </row>
    <row r="208" spans="1:9" x14ac:dyDescent="0.3">
      <c r="A208">
        <v>44705</v>
      </c>
      <c r="B208">
        <v>0.91666666666666663</v>
      </c>
      <c r="C208" t="s">
        <v>120</v>
      </c>
      <c r="D208" t="s">
        <v>16</v>
      </c>
      <c r="E208" t="s">
        <v>13</v>
      </c>
      <c r="F208">
        <v>0</v>
      </c>
      <c r="G208">
        <v>60</v>
      </c>
      <c r="H208">
        <v>1898</v>
      </c>
      <c r="I208" t="str">
        <f>TEXT(DailyExpTab[[#This Row],[Date]],"mmm")</f>
        <v>May</v>
      </c>
    </row>
    <row r="209" spans="1:9" x14ac:dyDescent="0.3">
      <c r="A209">
        <v>44706</v>
      </c>
      <c r="B209">
        <v>0.39583333333333331</v>
      </c>
      <c r="C209" t="s">
        <v>121</v>
      </c>
      <c r="D209" t="s">
        <v>16</v>
      </c>
      <c r="E209" t="s">
        <v>13</v>
      </c>
      <c r="F209">
        <v>0</v>
      </c>
      <c r="G209">
        <v>15</v>
      </c>
      <c r="H209">
        <v>1883</v>
      </c>
      <c r="I209" t="str">
        <f>TEXT(DailyExpTab[[#This Row],[Date]],"mmm")</f>
        <v>May</v>
      </c>
    </row>
    <row r="210" spans="1:9" x14ac:dyDescent="0.3">
      <c r="A210">
        <v>44706</v>
      </c>
      <c r="B210">
        <v>0.58333333333333337</v>
      </c>
      <c r="C210" t="s">
        <v>79</v>
      </c>
      <c r="D210" t="s">
        <v>16</v>
      </c>
      <c r="E210" t="s">
        <v>13</v>
      </c>
      <c r="F210">
        <v>0</v>
      </c>
      <c r="G210">
        <v>25</v>
      </c>
      <c r="H210">
        <v>1858</v>
      </c>
      <c r="I210" t="str">
        <f>TEXT(DailyExpTab[[#This Row],[Date]],"mmm")</f>
        <v>May</v>
      </c>
    </row>
    <row r="211" spans="1:9" x14ac:dyDescent="0.3">
      <c r="A211">
        <v>44706</v>
      </c>
      <c r="B211">
        <v>0.70833333333333337</v>
      </c>
      <c r="C211" t="s">
        <v>27</v>
      </c>
      <c r="D211" t="s">
        <v>22</v>
      </c>
      <c r="E211" t="s">
        <v>13</v>
      </c>
      <c r="F211">
        <v>0</v>
      </c>
      <c r="G211">
        <v>10</v>
      </c>
      <c r="H211">
        <v>1848</v>
      </c>
      <c r="I211" t="str">
        <f>TEXT(DailyExpTab[[#This Row],[Date]],"mmm")</f>
        <v>May</v>
      </c>
    </row>
    <row r="212" spans="1:9" x14ac:dyDescent="0.3">
      <c r="A212">
        <v>44706</v>
      </c>
      <c r="B212">
        <v>0.75</v>
      </c>
      <c r="C212" t="s">
        <v>229</v>
      </c>
      <c r="D212" t="s">
        <v>45</v>
      </c>
      <c r="E212" t="s">
        <v>13</v>
      </c>
      <c r="F212">
        <v>0</v>
      </c>
      <c r="G212">
        <v>184</v>
      </c>
      <c r="H212">
        <v>1664</v>
      </c>
      <c r="I212" t="str">
        <f>TEXT(DailyExpTab[[#This Row],[Date]],"mmm")</f>
        <v>May</v>
      </c>
    </row>
    <row r="213" spans="1:9" x14ac:dyDescent="0.3">
      <c r="A213">
        <v>44706</v>
      </c>
      <c r="B213">
        <v>0.91666666666666663</v>
      </c>
      <c r="C213" t="s">
        <v>120</v>
      </c>
      <c r="D213" t="s">
        <v>16</v>
      </c>
      <c r="E213" t="s">
        <v>13</v>
      </c>
      <c r="F213">
        <v>0</v>
      </c>
      <c r="G213">
        <v>60</v>
      </c>
      <c r="H213">
        <v>1604</v>
      </c>
      <c r="I213" t="str">
        <f>TEXT(DailyExpTab[[#This Row],[Date]],"mmm")</f>
        <v>May</v>
      </c>
    </row>
    <row r="214" spans="1:9" x14ac:dyDescent="0.3">
      <c r="A214">
        <v>44706</v>
      </c>
      <c r="B214">
        <v>0.9375</v>
      </c>
      <c r="C214" t="s">
        <v>87</v>
      </c>
      <c r="D214" t="s">
        <v>39</v>
      </c>
      <c r="E214" t="s">
        <v>13</v>
      </c>
      <c r="F214">
        <v>0</v>
      </c>
      <c r="G214">
        <v>30</v>
      </c>
      <c r="H214">
        <v>1574</v>
      </c>
      <c r="I214" t="str">
        <f>TEXT(DailyExpTab[[#This Row],[Date]],"mmm")</f>
        <v>May</v>
      </c>
    </row>
    <row r="215" spans="1:9" x14ac:dyDescent="0.3">
      <c r="A215">
        <v>44707</v>
      </c>
      <c r="B215">
        <v>0.58333333333333337</v>
      </c>
      <c r="C215" t="s">
        <v>29</v>
      </c>
      <c r="D215" t="s">
        <v>16</v>
      </c>
      <c r="E215" t="s">
        <v>13</v>
      </c>
      <c r="F215">
        <v>0</v>
      </c>
      <c r="G215">
        <v>50</v>
      </c>
      <c r="H215">
        <v>1524</v>
      </c>
      <c r="I215" t="str">
        <f>TEXT(DailyExpTab[[#This Row],[Date]],"mmm")</f>
        <v>May</v>
      </c>
    </row>
    <row r="216" spans="1:9" x14ac:dyDescent="0.3">
      <c r="A216">
        <v>44707</v>
      </c>
      <c r="B216">
        <v>0.76041666666666663</v>
      </c>
      <c r="C216" t="s">
        <v>27</v>
      </c>
      <c r="D216" t="s">
        <v>22</v>
      </c>
      <c r="E216" t="s">
        <v>13</v>
      </c>
      <c r="F216">
        <v>0</v>
      </c>
      <c r="G216">
        <v>10</v>
      </c>
      <c r="H216">
        <v>1514</v>
      </c>
      <c r="I216" t="str">
        <f>TEXT(DailyExpTab[[#This Row],[Date]],"mmm")</f>
        <v>May</v>
      </c>
    </row>
    <row r="217" spans="1:9" x14ac:dyDescent="0.3">
      <c r="A217">
        <v>44707</v>
      </c>
      <c r="B217">
        <v>0.85416666666666663</v>
      </c>
      <c r="C217" t="s">
        <v>122</v>
      </c>
      <c r="D217" t="s">
        <v>16</v>
      </c>
      <c r="E217" t="s">
        <v>13</v>
      </c>
      <c r="F217">
        <v>0</v>
      </c>
      <c r="G217">
        <v>43</v>
      </c>
      <c r="H217">
        <v>1471</v>
      </c>
      <c r="I217" t="str">
        <f>TEXT(DailyExpTab[[#This Row],[Date]],"mmm")</f>
        <v>May</v>
      </c>
    </row>
    <row r="218" spans="1:9" x14ac:dyDescent="0.3">
      <c r="A218">
        <v>44708</v>
      </c>
      <c r="B218">
        <v>0.54166666666666663</v>
      </c>
      <c r="C218" t="s">
        <v>123</v>
      </c>
      <c r="D218" t="s">
        <v>16</v>
      </c>
      <c r="E218" t="s">
        <v>13</v>
      </c>
      <c r="F218">
        <v>0</v>
      </c>
      <c r="G218">
        <v>30</v>
      </c>
      <c r="H218">
        <v>1441</v>
      </c>
      <c r="I218" t="str">
        <f>TEXT(DailyExpTab[[#This Row],[Date]],"mmm")</f>
        <v>May</v>
      </c>
    </row>
    <row r="219" spans="1:9" x14ac:dyDescent="0.3">
      <c r="A219">
        <v>44708</v>
      </c>
      <c r="B219">
        <v>0.60416666666666663</v>
      </c>
      <c r="C219" t="s">
        <v>124</v>
      </c>
      <c r="D219" t="s">
        <v>16</v>
      </c>
      <c r="E219" t="s">
        <v>13</v>
      </c>
      <c r="F219">
        <v>0</v>
      </c>
      <c r="G219">
        <v>5</v>
      </c>
      <c r="H219">
        <v>1436</v>
      </c>
      <c r="I219" t="str">
        <f>TEXT(DailyExpTab[[#This Row],[Date]],"mmm")</f>
        <v>May</v>
      </c>
    </row>
    <row r="220" spans="1:9" x14ac:dyDescent="0.3">
      <c r="A220">
        <v>44708</v>
      </c>
      <c r="B220">
        <v>0.74305555555555558</v>
      </c>
      <c r="C220" t="s">
        <v>60</v>
      </c>
      <c r="D220" t="s">
        <v>36</v>
      </c>
      <c r="E220" t="s">
        <v>17</v>
      </c>
      <c r="F220">
        <v>0</v>
      </c>
      <c r="G220">
        <v>10</v>
      </c>
      <c r="H220">
        <v>1426</v>
      </c>
      <c r="I220" t="str">
        <f>TEXT(DailyExpTab[[#This Row],[Date]],"mmm")</f>
        <v>May</v>
      </c>
    </row>
    <row r="221" spans="1:9" x14ac:dyDescent="0.3">
      <c r="A221">
        <v>44708</v>
      </c>
      <c r="B221">
        <v>0.85416666666666663</v>
      </c>
      <c r="C221" t="s">
        <v>125</v>
      </c>
      <c r="D221" t="s">
        <v>16</v>
      </c>
      <c r="E221" t="s">
        <v>13</v>
      </c>
      <c r="F221">
        <v>0</v>
      </c>
      <c r="G221">
        <v>74</v>
      </c>
      <c r="H221">
        <v>1352</v>
      </c>
      <c r="I221" t="str">
        <f>TEXT(DailyExpTab[[#This Row],[Date]],"mmm")</f>
        <v>May</v>
      </c>
    </row>
    <row r="222" spans="1:9" x14ac:dyDescent="0.3">
      <c r="A222">
        <v>44708</v>
      </c>
      <c r="B222">
        <v>0.89583333333333337</v>
      </c>
      <c r="C222" t="s">
        <v>126</v>
      </c>
      <c r="D222" t="s">
        <v>36</v>
      </c>
      <c r="E222" t="s">
        <v>13</v>
      </c>
      <c r="F222">
        <v>0</v>
      </c>
      <c r="G222">
        <v>12</v>
      </c>
      <c r="H222">
        <v>1340</v>
      </c>
      <c r="I222" t="str">
        <f>TEXT(DailyExpTab[[#This Row],[Date]],"mmm")</f>
        <v>May</v>
      </c>
    </row>
    <row r="223" spans="1:9" x14ac:dyDescent="0.3">
      <c r="A223">
        <v>44709</v>
      </c>
      <c r="B223">
        <v>0.5</v>
      </c>
      <c r="C223" t="s">
        <v>11</v>
      </c>
      <c r="D223" t="s">
        <v>12</v>
      </c>
      <c r="E223" t="s">
        <v>13</v>
      </c>
      <c r="F223">
        <v>5</v>
      </c>
      <c r="G223">
        <v>0</v>
      </c>
      <c r="H223">
        <v>1345</v>
      </c>
      <c r="I223" t="str">
        <f>TEXT(DailyExpTab[[#This Row],[Date]],"mmm")</f>
        <v>May</v>
      </c>
    </row>
    <row r="224" spans="1:9" x14ac:dyDescent="0.3">
      <c r="A224">
        <v>44709</v>
      </c>
      <c r="B224">
        <v>0.57291666666666663</v>
      </c>
      <c r="C224" t="s">
        <v>127</v>
      </c>
      <c r="D224" t="s">
        <v>16</v>
      </c>
      <c r="E224" t="s">
        <v>13</v>
      </c>
      <c r="F224">
        <v>0</v>
      </c>
      <c r="G224">
        <v>70</v>
      </c>
      <c r="H224">
        <v>1275</v>
      </c>
      <c r="I224" t="str">
        <f>TEXT(DailyExpTab[[#This Row],[Date]],"mmm")</f>
        <v>May</v>
      </c>
    </row>
    <row r="225" spans="1:9" x14ac:dyDescent="0.3">
      <c r="A225">
        <v>44709</v>
      </c>
      <c r="B225">
        <v>0.85416666666666663</v>
      </c>
      <c r="C225" t="s">
        <v>128</v>
      </c>
      <c r="D225" t="s">
        <v>16</v>
      </c>
      <c r="E225" t="s">
        <v>13</v>
      </c>
      <c r="F225">
        <v>0</v>
      </c>
      <c r="G225">
        <v>45</v>
      </c>
      <c r="H225">
        <v>1230</v>
      </c>
      <c r="I225" t="str">
        <f>TEXT(DailyExpTab[[#This Row],[Date]],"mmm")</f>
        <v>May</v>
      </c>
    </row>
    <row r="226" spans="1:9" x14ac:dyDescent="0.3">
      <c r="A226">
        <v>44709</v>
      </c>
      <c r="B226">
        <v>0.875</v>
      </c>
      <c r="C226" t="s">
        <v>52</v>
      </c>
      <c r="D226" t="s">
        <v>22</v>
      </c>
      <c r="E226" t="s">
        <v>13</v>
      </c>
      <c r="F226">
        <v>0</v>
      </c>
      <c r="G226">
        <v>10</v>
      </c>
      <c r="H226">
        <v>1220</v>
      </c>
      <c r="I226" t="str">
        <f>TEXT(DailyExpTab[[#This Row],[Date]],"mmm")</f>
        <v>May</v>
      </c>
    </row>
    <row r="227" spans="1:9" x14ac:dyDescent="0.3">
      <c r="A227">
        <v>44710</v>
      </c>
      <c r="B227">
        <v>0.39583333333333331</v>
      </c>
      <c r="C227" t="s">
        <v>129</v>
      </c>
      <c r="D227" t="s">
        <v>16</v>
      </c>
      <c r="E227" t="s">
        <v>13</v>
      </c>
      <c r="F227">
        <v>0</v>
      </c>
      <c r="G227">
        <v>20</v>
      </c>
      <c r="H227">
        <v>1200</v>
      </c>
      <c r="I227" t="str">
        <f>TEXT(DailyExpTab[[#This Row],[Date]],"mmm")</f>
        <v>May</v>
      </c>
    </row>
    <row r="228" spans="1:9" x14ac:dyDescent="0.3">
      <c r="A228">
        <v>44710</v>
      </c>
      <c r="B228">
        <v>0.40625</v>
      </c>
      <c r="C228" t="s">
        <v>27</v>
      </c>
      <c r="D228" t="s">
        <v>22</v>
      </c>
      <c r="E228" t="s">
        <v>13</v>
      </c>
      <c r="F228">
        <v>0</v>
      </c>
      <c r="G228">
        <v>10</v>
      </c>
      <c r="H228">
        <v>1190</v>
      </c>
      <c r="I228" t="str">
        <f>TEXT(DailyExpTab[[#This Row],[Date]],"mmm")</f>
        <v>May</v>
      </c>
    </row>
    <row r="229" spans="1:9" x14ac:dyDescent="0.3">
      <c r="A229">
        <v>44710</v>
      </c>
      <c r="B229">
        <v>0.42708333333333331</v>
      </c>
      <c r="C229" t="s">
        <v>130</v>
      </c>
      <c r="D229" t="s">
        <v>19</v>
      </c>
      <c r="E229" t="s">
        <v>13</v>
      </c>
      <c r="F229">
        <v>0</v>
      </c>
      <c r="G229">
        <v>20</v>
      </c>
      <c r="H229">
        <v>1170</v>
      </c>
      <c r="I229" t="str">
        <f>TEXT(DailyExpTab[[#This Row],[Date]],"mmm")</f>
        <v>May</v>
      </c>
    </row>
    <row r="230" spans="1:9" x14ac:dyDescent="0.3">
      <c r="A230">
        <v>44710</v>
      </c>
      <c r="B230">
        <v>0.44444444444444442</v>
      </c>
      <c r="C230" t="s">
        <v>131</v>
      </c>
      <c r="D230" t="s">
        <v>19</v>
      </c>
      <c r="E230" t="s">
        <v>13</v>
      </c>
      <c r="F230">
        <v>0</v>
      </c>
      <c r="G230">
        <v>40</v>
      </c>
      <c r="H230">
        <v>1130</v>
      </c>
      <c r="I230" t="str">
        <f>TEXT(DailyExpTab[[#This Row],[Date]],"mmm")</f>
        <v>May</v>
      </c>
    </row>
    <row r="231" spans="1:9" x14ac:dyDescent="0.3">
      <c r="A231">
        <v>44710</v>
      </c>
      <c r="B231">
        <v>0.53125</v>
      </c>
      <c r="C231" t="s">
        <v>52</v>
      </c>
      <c r="D231" t="s">
        <v>22</v>
      </c>
      <c r="E231" t="s">
        <v>13</v>
      </c>
      <c r="F231">
        <v>0</v>
      </c>
      <c r="G231">
        <v>20</v>
      </c>
      <c r="H231">
        <v>1110</v>
      </c>
      <c r="I231" t="str">
        <f>TEXT(DailyExpTab[[#This Row],[Date]],"mmm")</f>
        <v>May</v>
      </c>
    </row>
    <row r="232" spans="1:9" x14ac:dyDescent="0.3">
      <c r="A232">
        <v>44710</v>
      </c>
      <c r="B232">
        <v>0.53472222222222221</v>
      </c>
      <c r="C232" t="s">
        <v>132</v>
      </c>
      <c r="D232" t="s">
        <v>19</v>
      </c>
      <c r="E232" t="s">
        <v>13</v>
      </c>
      <c r="F232">
        <v>0</v>
      </c>
      <c r="G232">
        <v>10</v>
      </c>
      <c r="H232">
        <v>1100</v>
      </c>
      <c r="I232" t="str">
        <f>TEXT(DailyExpTab[[#This Row],[Date]],"mmm")</f>
        <v>May</v>
      </c>
    </row>
    <row r="233" spans="1:9" x14ac:dyDescent="0.3">
      <c r="A233">
        <v>44710</v>
      </c>
      <c r="B233">
        <v>0.54166666666666663</v>
      </c>
      <c r="C233" t="s">
        <v>133</v>
      </c>
      <c r="D233" t="s">
        <v>36</v>
      </c>
      <c r="E233" t="s">
        <v>13</v>
      </c>
      <c r="F233">
        <v>0</v>
      </c>
      <c r="G233">
        <v>17</v>
      </c>
      <c r="H233">
        <v>1083</v>
      </c>
      <c r="I233" t="str">
        <f>TEXT(DailyExpTab[[#This Row],[Date]],"mmm")</f>
        <v>May</v>
      </c>
    </row>
    <row r="234" spans="1:9" x14ac:dyDescent="0.3">
      <c r="A234">
        <v>44710</v>
      </c>
      <c r="B234">
        <v>0.54513888888888884</v>
      </c>
      <c r="C234" t="s">
        <v>134</v>
      </c>
      <c r="D234" t="s">
        <v>36</v>
      </c>
      <c r="E234" t="s">
        <v>13</v>
      </c>
      <c r="F234">
        <v>0</v>
      </c>
      <c r="G234">
        <v>70</v>
      </c>
      <c r="H234">
        <v>1013</v>
      </c>
      <c r="I234" t="str">
        <f>TEXT(DailyExpTab[[#This Row],[Date]],"mmm")</f>
        <v>May</v>
      </c>
    </row>
    <row r="235" spans="1:9" x14ac:dyDescent="0.3">
      <c r="A235">
        <v>44710</v>
      </c>
      <c r="B235">
        <v>0.55208333333333337</v>
      </c>
      <c r="C235" t="s">
        <v>135</v>
      </c>
      <c r="D235" t="s">
        <v>16</v>
      </c>
      <c r="E235" t="s">
        <v>13</v>
      </c>
      <c r="F235">
        <v>0</v>
      </c>
      <c r="G235">
        <v>37</v>
      </c>
      <c r="H235">
        <v>976</v>
      </c>
      <c r="I235" t="str">
        <f>TEXT(DailyExpTab[[#This Row],[Date]],"mmm")</f>
        <v>May</v>
      </c>
    </row>
    <row r="236" spans="1:9" x14ac:dyDescent="0.3">
      <c r="A236">
        <v>44710</v>
      </c>
      <c r="B236">
        <v>0.56597222222222221</v>
      </c>
      <c r="C236" t="s">
        <v>136</v>
      </c>
      <c r="D236" t="s">
        <v>36</v>
      </c>
      <c r="E236" t="s">
        <v>13</v>
      </c>
      <c r="F236">
        <v>0</v>
      </c>
      <c r="G236">
        <v>6</v>
      </c>
      <c r="H236">
        <v>970</v>
      </c>
      <c r="I236" t="str">
        <f>TEXT(DailyExpTab[[#This Row],[Date]],"mmm")</f>
        <v>May</v>
      </c>
    </row>
    <row r="237" spans="1:9" x14ac:dyDescent="0.3">
      <c r="A237">
        <v>44710</v>
      </c>
      <c r="B237">
        <v>0.57291666666666663</v>
      </c>
      <c r="C237" t="s">
        <v>137</v>
      </c>
      <c r="D237" t="s">
        <v>39</v>
      </c>
      <c r="E237" t="s">
        <v>13</v>
      </c>
      <c r="F237">
        <v>0</v>
      </c>
      <c r="G237">
        <v>15</v>
      </c>
      <c r="H237">
        <v>955</v>
      </c>
      <c r="I237" t="str">
        <f>TEXT(DailyExpTab[[#This Row],[Date]],"mmm")</f>
        <v>May</v>
      </c>
    </row>
    <row r="238" spans="1:9" x14ac:dyDescent="0.3">
      <c r="A238">
        <v>44710</v>
      </c>
      <c r="B238">
        <v>0.60416666666666663</v>
      </c>
      <c r="C238" t="s">
        <v>138</v>
      </c>
      <c r="D238" t="s">
        <v>19</v>
      </c>
      <c r="E238" t="s">
        <v>13</v>
      </c>
      <c r="F238">
        <v>0</v>
      </c>
      <c r="G238">
        <v>15</v>
      </c>
      <c r="H238">
        <v>940</v>
      </c>
      <c r="I238" t="str">
        <f>TEXT(DailyExpTab[[#This Row],[Date]],"mmm")</f>
        <v>May</v>
      </c>
    </row>
    <row r="239" spans="1:9" x14ac:dyDescent="0.3">
      <c r="A239">
        <v>44710</v>
      </c>
      <c r="B239">
        <v>0.86458333333333337</v>
      </c>
      <c r="C239" t="s">
        <v>139</v>
      </c>
      <c r="D239" t="s">
        <v>16</v>
      </c>
      <c r="E239" t="s">
        <v>13</v>
      </c>
      <c r="F239">
        <v>0</v>
      </c>
      <c r="G239">
        <v>15</v>
      </c>
      <c r="H239">
        <v>925</v>
      </c>
      <c r="I239" t="str">
        <f>TEXT(DailyExpTab[[#This Row],[Date]],"mmm")</f>
        <v>May</v>
      </c>
    </row>
    <row r="240" spans="1:9" x14ac:dyDescent="0.3">
      <c r="A240">
        <v>44710</v>
      </c>
      <c r="B240">
        <v>0.88194444444444442</v>
      </c>
      <c r="C240" t="s">
        <v>140</v>
      </c>
      <c r="D240" t="s">
        <v>16</v>
      </c>
      <c r="E240" t="s">
        <v>13</v>
      </c>
      <c r="F240">
        <v>0</v>
      </c>
      <c r="G240">
        <v>30</v>
      </c>
      <c r="H240">
        <v>895</v>
      </c>
      <c r="I240" t="str">
        <f>TEXT(DailyExpTab[[#This Row],[Date]],"mmm")</f>
        <v>May</v>
      </c>
    </row>
    <row r="241" spans="1:9" x14ac:dyDescent="0.3">
      <c r="A241">
        <v>44710</v>
      </c>
      <c r="B241">
        <v>0.92708333333333337</v>
      </c>
      <c r="C241" t="s">
        <v>141</v>
      </c>
      <c r="D241" t="s">
        <v>22</v>
      </c>
      <c r="E241" t="s">
        <v>13</v>
      </c>
      <c r="F241">
        <v>0</v>
      </c>
      <c r="G241">
        <v>35</v>
      </c>
      <c r="H241">
        <v>860</v>
      </c>
      <c r="I241" t="str">
        <f>TEXT(DailyExpTab[[#This Row],[Date]],"mmm")</f>
        <v>May</v>
      </c>
    </row>
    <row r="242" spans="1:9" x14ac:dyDescent="0.3">
      <c r="A242">
        <v>44711</v>
      </c>
      <c r="B242">
        <v>0.42708333333333331</v>
      </c>
      <c r="C242" t="s">
        <v>230</v>
      </c>
      <c r="D242" t="s">
        <v>36</v>
      </c>
      <c r="E242" t="s">
        <v>13</v>
      </c>
      <c r="F242">
        <v>0</v>
      </c>
      <c r="G242">
        <v>85</v>
      </c>
      <c r="H242">
        <v>775</v>
      </c>
      <c r="I242" t="str">
        <f>TEXT(DailyExpTab[[#This Row],[Date]],"mmm")</f>
        <v>May</v>
      </c>
    </row>
    <row r="243" spans="1:9" x14ac:dyDescent="0.3">
      <c r="A243">
        <v>44711</v>
      </c>
      <c r="B243">
        <v>0.54166666666666663</v>
      </c>
      <c r="C243" t="s">
        <v>79</v>
      </c>
      <c r="D243" t="s">
        <v>16</v>
      </c>
      <c r="E243" t="s">
        <v>13</v>
      </c>
      <c r="F243">
        <v>0</v>
      </c>
      <c r="G243">
        <v>40</v>
      </c>
      <c r="H243">
        <v>735</v>
      </c>
      <c r="I243" t="str">
        <f>TEXT(DailyExpTab[[#This Row],[Date]],"mmm")</f>
        <v>May</v>
      </c>
    </row>
    <row r="244" spans="1:9" x14ac:dyDescent="0.3">
      <c r="A244">
        <v>44711</v>
      </c>
      <c r="B244">
        <v>0.875</v>
      </c>
      <c r="C244" t="s">
        <v>120</v>
      </c>
      <c r="D244" t="s">
        <v>16</v>
      </c>
      <c r="E244" t="s">
        <v>13</v>
      </c>
      <c r="F244">
        <v>0</v>
      </c>
      <c r="G244">
        <v>60</v>
      </c>
      <c r="H244">
        <v>675</v>
      </c>
      <c r="I244" t="str">
        <f>TEXT(DailyExpTab[[#This Row],[Date]],"mmm")</f>
        <v>May</v>
      </c>
    </row>
    <row r="245" spans="1:9" x14ac:dyDescent="0.3">
      <c r="A245">
        <v>44712</v>
      </c>
      <c r="B245">
        <v>0.4375</v>
      </c>
      <c r="C245" t="s">
        <v>142</v>
      </c>
      <c r="D245" t="s">
        <v>16</v>
      </c>
      <c r="E245" t="s">
        <v>13</v>
      </c>
      <c r="F245">
        <v>0</v>
      </c>
      <c r="G245">
        <v>20</v>
      </c>
      <c r="H245">
        <v>655</v>
      </c>
      <c r="I245" t="str">
        <f>TEXT(DailyExpTab[[#This Row],[Date]],"mmm")</f>
        <v>May</v>
      </c>
    </row>
    <row r="246" spans="1:9" x14ac:dyDescent="0.3">
      <c r="A246">
        <v>44712</v>
      </c>
      <c r="B246">
        <v>0.83333333333333337</v>
      </c>
      <c r="C246" t="s">
        <v>143</v>
      </c>
      <c r="D246" t="s">
        <v>16</v>
      </c>
      <c r="E246" t="s">
        <v>13</v>
      </c>
      <c r="F246">
        <v>0</v>
      </c>
      <c r="G246">
        <v>45</v>
      </c>
      <c r="H246">
        <v>610</v>
      </c>
      <c r="I246" t="str">
        <f>TEXT(DailyExpTab[[#This Row],[Date]],"mmm")</f>
        <v>May</v>
      </c>
    </row>
    <row r="247" spans="1:9" x14ac:dyDescent="0.3">
      <c r="A247">
        <v>44713</v>
      </c>
      <c r="B247">
        <v>0</v>
      </c>
      <c r="C247" t="s">
        <v>8</v>
      </c>
      <c r="D247" t="s">
        <v>9</v>
      </c>
      <c r="E247" t="s">
        <v>10</v>
      </c>
      <c r="F247">
        <v>6000</v>
      </c>
      <c r="G247">
        <v>0</v>
      </c>
      <c r="H247">
        <v>6610</v>
      </c>
      <c r="I247" t="str">
        <f>TEXT(DailyExpTab[[#This Row],[Date]],"mmm")</f>
        <v>Jun</v>
      </c>
    </row>
    <row r="248" spans="1:9" x14ac:dyDescent="0.3">
      <c r="A248">
        <v>44713</v>
      </c>
      <c r="B248">
        <v>0.5625</v>
      </c>
      <c r="C248" t="s">
        <v>144</v>
      </c>
      <c r="D248" t="s">
        <v>16</v>
      </c>
      <c r="E248" t="s">
        <v>13</v>
      </c>
      <c r="F248">
        <v>0</v>
      </c>
      <c r="G248">
        <v>40</v>
      </c>
      <c r="H248">
        <v>6570</v>
      </c>
      <c r="I248" t="str">
        <f>TEXT(DailyExpTab[[#This Row],[Date]],"mmm")</f>
        <v>Jun</v>
      </c>
    </row>
    <row r="249" spans="1:9" x14ac:dyDescent="0.3">
      <c r="A249">
        <v>44713</v>
      </c>
      <c r="B249">
        <v>0.71875</v>
      </c>
      <c r="C249" t="s">
        <v>109</v>
      </c>
      <c r="D249" t="s">
        <v>19</v>
      </c>
      <c r="E249" t="s">
        <v>17</v>
      </c>
      <c r="F249">
        <v>0</v>
      </c>
      <c r="G249">
        <v>270</v>
      </c>
      <c r="H249">
        <v>6300</v>
      </c>
      <c r="I249" t="str">
        <f>TEXT(DailyExpTab[[#This Row],[Date]],"mmm")</f>
        <v>Jun</v>
      </c>
    </row>
    <row r="250" spans="1:9" x14ac:dyDescent="0.3">
      <c r="A250">
        <v>44713</v>
      </c>
      <c r="B250">
        <v>0.89583333333333337</v>
      </c>
      <c r="C250" t="s">
        <v>139</v>
      </c>
      <c r="D250" t="s">
        <v>16</v>
      </c>
      <c r="E250" t="s">
        <v>13</v>
      </c>
      <c r="F250">
        <v>0</v>
      </c>
      <c r="G250">
        <v>15</v>
      </c>
      <c r="H250">
        <v>6285</v>
      </c>
      <c r="I250" t="str">
        <f>TEXT(DailyExpTab[[#This Row],[Date]],"mmm")</f>
        <v>Jun</v>
      </c>
    </row>
    <row r="251" spans="1:9" x14ac:dyDescent="0.3">
      <c r="A251">
        <v>44713</v>
      </c>
      <c r="B251">
        <v>0.90625</v>
      </c>
      <c r="C251" t="s">
        <v>110</v>
      </c>
      <c r="D251" t="s">
        <v>16</v>
      </c>
      <c r="E251" t="s">
        <v>13</v>
      </c>
      <c r="F251">
        <v>0</v>
      </c>
      <c r="G251">
        <v>10</v>
      </c>
      <c r="H251">
        <v>6275</v>
      </c>
      <c r="I251" t="str">
        <f>TEXT(DailyExpTab[[#This Row],[Date]],"mmm")</f>
        <v>Jun</v>
      </c>
    </row>
    <row r="252" spans="1:9" x14ac:dyDescent="0.3">
      <c r="A252">
        <v>44717</v>
      </c>
      <c r="B252">
        <v>0.83333333333333337</v>
      </c>
      <c r="C252" t="s">
        <v>231</v>
      </c>
      <c r="D252" t="s">
        <v>43</v>
      </c>
      <c r="E252" t="s">
        <v>13</v>
      </c>
      <c r="F252">
        <v>0</v>
      </c>
      <c r="G252">
        <v>2800</v>
      </c>
      <c r="H252">
        <v>3475</v>
      </c>
      <c r="I252" t="str">
        <f>TEXT(DailyExpTab[[#This Row],[Date]],"mmm")</f>
        <v>Jun</v>
      </c>
    </row>
    <row r="253" spans="1:9" x14ac:dyDescent="0.3">
      <c r="A253">
        <v>44722</v>
      </c>
      <c r="B253">
        <v>0.83333333333333337</v>
      </c>
      <c r="C253" t="s">
        <v>145</v>
      </c>
      <c r="D253" t="s">
        <v>45</v>
      </c>
      <c r="E253" t="s">
        <v>13</v>
      </c>
      <c r="F253">
        <v>0</v>
      </c>
      <c r="G253">
        <v>107</v>
      </c>
      <c r="H253">
        <v>3368</v>
      </c>
      <c r="I253" t="str">
        <f>TEXT(DailyExpTab[[#This Row],[Date]],"mmm")</f>
        <v>Jun</v>
      </c>
    </row>
    <row r="254" spans="1:9" x14ac:dyDescent="0.3">
      <c r="A254">
        <v>44723</v>
      </c>
      <c r="B254">
        <v>0.3125</v>
      </c>
      <c r="C254" t="s">
        <v>146</v>
      </c>
      <c r="D254" t="s">
        <v>19</v>
      </c>
      <c r="E254" t="s">
        <v>17</v>
      </c>
      <c r="F254">
        <v>0</v>
      </c>
      <c r="G254">
        <v>250</v>
      </c>
      <c r="H254">
        <v>3118</v>
      </c>
      <c r="I254" t="str">
        <f>TEXT(DailyExpTab[[#This Row],[Date]],"mmm")</f>
        <v>Jun</v>
      </c>
    </row>
    <row r="255" spans="1:9" x14ac:dyDescent="0.3">
      <c r="A255">
        <v>44724</v>
      </c>
      <c r="B255">
        <v>0.75</v>
      </c>
      <c r="C255" t="s">
        <v>147</v>
      </c>
      <c r="D255" t="s">
        <v>45</v>
      </c>
      <c r="E255" t="s">
        <v>13</v>
      </c>
      <c r="F255">
        <v>0</v>
      </c>
      <c r="G255">
        <v>100</v>
      </c>
      <c r="H255">
        <v>3018</v>
      </c>
      <c r="I255" t="str">
        <f>TEXT(DailyExpTab[[#This Row],[Date]],"mmm")</f>
        <v>Jun</v>
      </c>
    </row>
    <row r="256" spans="1:9" x14ac:dyDescent="0.3">
      <c r="A256">
        <v>44725</v>
      </c>
      <c r="B256">
        <v>0.45833333333333331</v>
      </c>
      <c r="C256" t="s">
        <v>23</v>
      </c>
      <c r="D256" t="s">
        <v>19</v>
      </c>
      <c r="E256" t="s">
        <v>17</v>
      </c>
      <c r="F256">
        <v>0</v>
      </c>
      <c r="G256">
        <v>20</v>
      </c>
      <c r="H256">
        <v>2998</v>
      </c>
      <c r="I256" t="str">
        <f>TEXT(DailyExpTab[[#This Row],[Date]],"mmm")</f>
        <v>Jun</v>
      </c>
    </row>
    <row r="257" spans="1:9" x14ac:dyDescent="0.3">
      <c r="A257">
        <v>44725</v>
      </c>
      <c r="B257">
        <v>0.72916666666666663</v>
      </c>
      <c r="C257" t="s">
        <v>27</v>
      </c>
      <c r="D257" t="s">
        <v>22</v>
      </c>
      <c r="E257" t="s">
        <v>13</v>
      </c>
      <c r="F257">
        <v>0</v>
      </c>
      <c r="G257">
        <v>10</v>
      </c>
      <c r="H257">
        <v>2988</v>
      </c>
      <c r="I257" t="str">
        <f>TEXT(DailyExpTab[[#This Row],[Date]],"mmm")</f>
        <v>Jun</v>
      </c>
    </row>
    <row r="258" spans="1:9" x14ac:dyDescent="0.3">
      <c r="A258">
        <v>44725</v>
      </c>
      <c r="B258">
        <v>0.85416666666666663</v>
      </c>
      <c r="C258" t="s">
        <v>100</v>
      </c>
      <c r="D258" t="s">
        <v>16</v>
      </c>
      <c r="E258" t="s">
        <v>13</v>
      </c>
      <c r="F258">
        <v>0</v>
      </c>
      <c r="G258">
        <v>50</v>
      </c>
      <c r="H258">
        <v>2938</v>
      </c>
      <c r="I258" t="str">
        <f>TEXT(DailyExpTab[[#This Row],[Date]],"mmm")</f>
        <v>Jun</v>
      </c>
    </row>
    <row r="259" spans="1:9" x14ac:dyDescent="0.3">
      <c r="A259">
        <v>44726</v>
      </c>
      <c r="B259">
        <v>0.52083333333333337</v>
      </c>
      <c r="C259" t="s">
        <v>148</v>
      </c>
      <c r="D259" t="s">
        <v>16</v>
      </c>
      <c r="E259" t="s">
        <v>13</v>
      </c>
      <c r="F259">
        <v>0</v>
      </c>
      <c r="G259">
        <v>281</v>
      </c>
      <c r="H259">
        <v>2657</v>
      </c>
      <c r="I259" t="str">
        <f>TEXT(DailyExpTab[[#This Row],[Date]],"mmm")</f>
        <v>Jun</v>
      </c>
    </row>
    <row r="260" spans="1:9" x14ac:dyDescent="0.3">
      <c r="A260">
        <v>44726</v>
      </c>
      <c r="B260">
        <v>0.77083333333333337</v>
      </c>
      <c r="C260" t="s">
        <v>27</v>
      </c>
      <c r="D260" t="s">
        <v>22</v>
      </c>
      <c r="E260" t="s">
        <v>13</v>
      </c>
      <c r="F260">
        <v>0</v>
      </c>
      <c r="G260">
        <v>10</v>
      </c>
      <c r="H260">
        <v>2647</v>
      </c>
      <c r="I260" t="str">
        <f>TEXT(DailyExpTab[[#This Row],[Date]],"mmm")</f>
        <v>Jun</v>
      </c>
    </row>
    <row r="261" spans="1:9" x14ac:dyDescent="0.3">
      <c r="A261">
        <v>44726</v>
      </c>
      <c r="B261">
        <v>0.83333333333333337</v>
      </c>
      <c r="C261" t="s">
        <v>149</v>
      </c>
      <c r="D261" t="s">
        <v>16</v>
      </c>
      <c r="E261" t="s">
        <v>13</v>
      </c>
      <c r="F261">
        <v>0</v>
      </c>
      <c r="G261">
        <v>30</v>
      </c>
      <c r="H261">
        <v>2617</v>
      </c>
      <c r="I261" t="str">
        <f>TEXT(DailyExpTab[[#This Row],[Date]],"mmm")</f>
        <v>Jun</v>
      </c>
    </row>
    <row r="262" spans="1:9" x14ac:dyDescent="0.3">
      <c r="A262">
        <v>44727</v>
      </c>
      <c r="B262">
        <v>0.81944444444444442</v>
      </c>
      <c r="C262" t="s">
        <v>115</v>
      </c>
      <c r="D262" t="s">
        <v>16</v>
      </c>
      <c r="E262" t="s">
        <v>14</v>
      </c>
      <c r="F262">
        <v>0</v>
      </c>
      <c r="G262">
        <v>7</v>
      </c>
      <c r="H262">
        <v>2610</v>
      </c>
      <c r="I262" t="str">
        <f>TEXT(DailyExpTab[[#This Row],[Date]],"mmm")</f>
        <v>Jun</v>
      </c>
    </row>
    <row r="263" spans="1:9" x14ac:dyDescent="0.3">
      <c r="A263">
        <v>44727</v>
      </c>
      <c r="B263">
        <v>0.82291666666666663</v>
      </c>
      <c r="C263" t="s">
        <v>150</v>
      </c>
      <c r="D263" t="s">
        <v>16</v>
      </c>
      <c r="E263" t="s">
        <v>13</v>
      </c>
      <c r="F263">
        <v>0</v>
      </c>
      <c r="G263">
        <v>35</v>
      </c>
      <c r="H263">
        <v>2575</v>
      </c>
      <c r="I263" t="str">
        <f>TEXT(DailyExpTab[[#This Row],[Date]],"mmm")</f>
        <v>Jun</v>
      </c>
    </row>
    <row r="264" spans="1:9" x14ac:dyDescent="0.3">
      <c r="A264">
        <v>44728</v>
      </c>
      <c r="B264">
        <v>0.76041666666666663</v>
      </c>
      <c r="C264" t="s">
        <v>27</v>
      </c>
      <c r="D264" t="s">
        <v>22</v>
      </c>
      <c r="E264" t="s">
        <v>13</v>
      </c>
      <c r="F264">
        <v>0</v>
      </c>
      <c r="G264">
        <v>10</v>
      </c>
      <c r="H264">
        <v>2565</v>
      </c>
      <c r="I264" t="str">
        <f>TEXT(DailyExpTab[[#This Row],[Date]],"mmm")</f>
        <v>Jun</v>
      </c>
    </row>
    <row r="265" spans="1:9" x14ac:dyDescent="0.3">
      <c r="A265">
        <v>44728</v>
      </c>
      <c r="B265">
        <v>0.77777777777777779</v>
      </c>
      <c r="C265" t="s">
        <v>151</v>
      </c>
      <c r="D265" t="s">
        <v>22</v>
      </c>
      <c r="E265" t="s">
        <v>13</v>
      </c>
      <c r="F265">
        <v>0</v>
      </c>
      <c r="G265">
        <v>60</v>
      </c>
      <c r="H265">
        <v>2505</v>
      </c>
      <c r="I265" t="str">
        <f>TEXT(DailyExpTab[[#This Row],[Date]],"mmm")</f>
        <v>Jun</v>
      </c>
    </row>
    <row r="266" spans="1:9" x14ac:dyDescent="0.3">
      <c r="A266">
        <v>44728</v>
      </c>
      <c r="B266">
        <v>0.85416666666666663</v>
      </c>
      <c r="C266" t="s">
        <v>90</v>
      </c>
      <c r="D266" t="s">
        <v>16</v>
      </c>
      <c r="E266" t="s">
        <v>13</v>
      </c>
      <c r="F266">
        <v>0</v>
      </c>
      <c r="G266">
        <v>40</v>
      </c>
      <c r="H266">
        <v>2465</v>
      </c>
      <c r="I266" t="str">
        <f>TEXT(DailyExpTab[[#This Row],[Date]],"mmm")</f>
        <v>Jun</v>
      </c>
    </row>
    <row r="267" spans="1:9" x14ac:dyDescent="0.3">
      <c r="A267">
        <v>44729</v>
      </c>
      <c r="B267">
        <v>0.375</v>
      </c>
      <c r="C267" t="s">
        <v>152</v>
      </c>
      <c r="D267" t="s">
        <v>16</v>
      </c>
      <c r="E267" t="s">
        <v>13</v>
      </c>
      <c r="F267">
        <v>0</v>
      </c>
      <c r="G267">
        <v>20</v>
      </c>
      <c r="H267">
        <v>2445</v>
      </c>
      <c r="I267" t="str">
        <f>TEXT(DailyExpTab[[#This Row],[Date]],"mmm")</f>
        <v>Jun</v>
      </c>
    </row>
    <row r="268" spans="1:9" x14ac:dyDescent="0.3">
      <c r="A268">
        <v>44729</v>
      </c>
      <c r="B268">
        <v>0.72916666666666663</v>
      </c>
      <c r="C268" t="s">
        <v>27</v>
      </c>
      <c r="D268" t="s">
        <v>22</v>
      </c>
      <c r="E268" t="s">
        <v>13</v>
      </c>
      <c r="F268">
        <v>0</v>
      </c>
      <c r="G268">
        <v>10</v>
      </c>
      <c r="H268">
        <v>2435</v>
      </c>
      <c r="I268" t="str">
        <f>TEXT(DailyExpTab[[#This Row],[Date]],"mmm")</f>
        <v>Jun</v>
      </c>
    </row>
    <row r="269" spans="1:9" x14ac:dyDescent="0.3">
      <c r="A269">
        <v>44729</v>
      </c>
      <c r="B269">
        <v>0.91666666666666663</v>
      </c>
      <c r="C269" t="s">
        <v>15</v>
      </c>
      <c r="D269" t="s">
        <v>16</v>
      </c>
      <c r="E269" t="s">
        <v>13</v>
      </c>
      <c r="F269">
        <v>0</v>
      </c>
      <c r="G269">
        <v>35</v>
      </c>
      <c r="H269">
        <v>2400</v>
      </c>
      <c r="I269" t="str">
        <f>TEXT(DailyExpTab[[#This Row],[Date]],"mmm")</f>
        <v>Jun</v>
      </c>
    </row>
    <row r="270" spans="1:9" x14ac:dyDescent="0.3">
      <c r="A270">
        <v>44730</v>
      </c>
      <c r="B270">
        <v>0.52430555555555558</v>
      </c>
      <c r="C270" t="s">
        <v>153</v>
      </c>
      <c r="D270" t="s">
        <v>16</v>
      </c>
      <c r="E270" t="s">
        <v>13</v>
      </c>
      <c r="F270">
        <v>0</v>
      </c>
      <c r="G270">
        <v>50</v>
      </c>
      <c r="H270">
        <v>2350</v>
      </c>
      <c r="I270" t="str">
        <f>TEXT(DailyExpTab[[#This Row],[Date]],"mmm")</f>
        <v>Jun</v>
      </c>
    </row>
    <row r="271" spans="1:9" x14ac:dyDescent="0.3">
      <c r="A271">
        <v>44730</v>
      </c>
      <c r="B271">
        <v>0.84375</v>
      </c>
      <c r="C271" t="s">
        <v>154</v>
      </c>
      <c r="D271" t="s">
        <v>16</v>
      </c>
      <c r="E271" t="s">
        <v>13</v>
      </c>
      <c r="F271">
        <v>0</v>
      </c>
      <c r="G271">
        <v>50</v>
      </c>
      <c r="H271">
        <v>2300</v>
      </c>
      <c r="I271" t="str">
        <f>TEXT(DailyExpTab[[#This Row],[Date]],"mmm")</f>
        <v>Jun</v>
      </c>
    </row>
    <row r="272" spans="1:9" x14ac:dyDescent="0.3">
      <c r="A272">
        <v>44731</v>
      </c>
      <c r="B272">
        <v>0.32291666666666669</v>
      </c>
      <c r="C272" t="s">
        <v>155</v>
      </c>
      <c r="D272" t="s">
        <v>16</v>
      </c>
      <c r="E272" t="s">
        <v>13</v>
      </c>
      <c r="F272">
        <v>0</v>
      </c>
      <c r="G272">
        <v>25</v>
      </c>
      <c r="H272">
        <v>2275</v>
      </c>
      <c r="I272" t="str">
        <f>TEXT(DailyExpTab[[#This Row],[Date]],"mmm")</f>
        <v>Jun</v>
      </c>
    </row>
    <row r="273" spans="1:9" x14ac:dyDescent="0.3">
      <c r="A273">
        <v>44731</v>
      </c>
      <c r="B273">
        <v>0.52083333333333337</v>
      </c>
      <c r="C273" t="s">
        <v>79</v>
      </c>
      <c r="D273" t="s">
        <v>16</v>
      </c>
      <c r="E273" t="s">
        <v>13</v>
      </c>
      <c r="F273">
        <v>0</v>
      </c>
      <c r="G273">
        <v>40</v>
      </c>
      <c r="H273">
        <v>2235</v>
      </c>
      <c r="I273" t="str">
        <f>TEXT(DailyExpTab[[#This Row],[Date]],"mmm")</f>
        <v>Jun</v>
      </c>
    </row>
    <row r="274" spans="1:9" x14ac:dyDescent="0.3">
      <c r="A274">
        <v>44731</v>
      </c>
      <c r="B274">
        <v>0.76388888888888884</v>
      </c>
      <c r="C274" t="s">
        <v>27</v>
      </c>
      <c r="D274" t="s">
        <v>22</v>
      </c>
      <c r="E274" t="s">
        <v>13</v>
      </c>
      <c r="F274">
        <v>0</v>
      </c>
      <c r="G274">
        <v>10</v>
      </c>
      <c r="H274">
        <v>2225</v>
      </c>
      <c r="I274" t="str">
        <f>TEXT(DailyExpTab[[#This Row],[Date]],"mmm")</f>
        <v>Jun</v>
      </c>
    </row>
    <row r="275" spans="1:9" x14ac:dyDescent="0.3">
      <c r="A275">
        <v>44731</v>
      </c>
      <c r="B275">
        <v>0.84375</v>
      </c>
      <c r="C275" t="s">
        <v>55</v>
      </c>
      <c r="D275" t="s">
        <v>56</v>
      </c>
      <c r="E275" t="s">
        <v>14</v>
      </c>
      <c r="F275">
        <v>0</v>
      </c>
      <c r="G275">
        <v>20</v>
      </c>
      <c r="H275">
        <v>2205</v>
      </c>
      <c r="I275" t="str">
        <f>TEXT(DailyExpTab[[#This Row],[Date]],"mmm")</f>
        <v>Jun</v>
      </c>
    </row>
    <row r="276" spans="1:9" x14ac:dyDescent="0.3">
      <c r="A276">
        <v>44731</v>
      </c>
      <c r="B276">
        <v>0.86458333333333337</v>
      </c>
      <c r="C276" t="s">
        <v>67</v>
      </c>
      <c r="D276" t="s">
        <v>16</v>
      </c>
      <c r="E276" t="s">
        <v>14</v>
      </c>
      <c r="F276">
        <v>0</v>
      </c>
      <c r="G276">
        <v>40</v>
      </c>
      <c r="H276">
        <v>2165</v>
      </c>
      <c r="I276" t="str">
        <f>TEXT(DailyExpTab[[#This Row],[Date]],"mmm")</f>
        <v>Jun</v>
      </c>
    </row>
    <row r="277" spans="1:9" x14ac:dyDescent="0.3">
      <c r="A277">
        <v>44732</v>
      </c>
      <c r="B277">
        <v>0.29166666666666669</v>
      </c>
      <c r="C277" t="s">
        <v>129</v>
      </c>
      <c r="D277" t="s">
        <v>16</v>
      </c>
      <c r="E277" t="s">
        <v>13</v>
      </c>
      <c r="F277">
        <v>0</v>
      </c>
      <c r="G277">
        <v>20</v>
      </c>
      <c r="H277">
        <v>2145</v>
      </c>
      <c r="I277" t="str">
        <f>TEXT(DailyExpTab[[#This Row],[Date]],"mmm")</f>
        <v>Jun</v>
      </c>
    </row>
    <row r="278" spans="1:9" x14ac:dyDescent="0.3">
      <c r="A278">
        <v>44732</v>
      </c>
      <c r="B278">
        <v>0.54166666666666663</v>
      </c>
      <c r="C278" t="s">
        <v>28</v>
      </c>
      <c r="D278" t="s">
        <v>16</v>
      </c>
      <c r="E278" t="s">
        <v>13</v>
      </c>
      <c r="F278">
        <v>0</v>
      </c>
      <c r="G278">
        <v>50</v>
      </c>
      <c r="H278">
        <v>2095</v>
      </c>
      <c r="I278" t="str">
        <f>TEXT(DailyExpTab[[#This Row],[Date]],"mmm")</f>
        <v>Jun</v>
      </c>
    </row>
    <row r="279" spans="1:9" x14ac:dyDescent="0.3">
      <c r="A279">
        <v>44732</v>
      </c>
      <c r="B279">
        <v>0.79166666666666663</v>
      </c>
      <c r="C279" t="s">
        <v>81</v>
      </c>
      <c r="D279" t="s">
        <v>16</v>
      </c>
      <c r="E279" t="s">
        <v>13</v>
      </c>
      <c r="F279">
        <v>0</v>
      </c>
      <c r="G279">
        <v>300</v>
      </c>
      <c r="H279">
        <v>1795</v>
      </c>
      <c r="I279" t="str">
        <f>TEXT(DailyExpTab[[#This Row],[Date]],"mmm")</f>
        <v>Jun</v>
      </c>
    </row>
    <row r="280" spans="1:9" x14ac:dyDescent="0.3">
      <c r="A280">
        <v>44732</v>
      </c>
      <c r="B280">
        <v>0.83333333333333337</v>
      </c>
      <c r="C280" t="s">
        <v>156</v>
      </c>
      <c r="D280" t="s">
        <v>16</v>
      </c>
      <c r="E280" t="s">
        <v>13</v>
      </c>
      <c r="F280">
        <v>0</v>
      </c>
      <c r="G280">
        <v>55</v>
      </c>
      <c r="H280">
        <v>1740</v>
      </c>
      <c r="I280" t="str">
        <f>TEXT(DailyExpTab[[#This Row],[Date]],"mmm")</f>
        <v>Jun</v>
      </c>
    </row>
    <row r="281" spans="1:9" x14ac:dyDescent="0.3">
      <c r="A281">
        <v>44733</v>
      </c>
      <c r="B281">
        <v>0.54166666666666663</v>
      </c>
      <c r="C281" t="s">
        <v>64</v>
      </c>
      <c r="D281" t="s">
        <v>16</v>
      </c>
      <c r="E281" t="s">
        <v>13</v>
      </c>
      <c r="F281">
        <v>0</v>
      </c>
      <c r="G281">
        <v>60</v>
      </c>
      <c r="H281">
        <v>1680</v>
      </c>
      <c r="I281" t="str">
        <f>TEXT(DailyExpTab[[#This Row],[Date]],"mmm")</f>
        <v>Jun</v>
      </c>
    </row>
    <row r="282" spans="1:9" x14ac:dyDescent="0.3">
      <c r="A282">
        <v>44733</v>
      </c>
      <c r="B282">
        <v>0.54861111111111116</v>
      </c>
      <c r="C282" t="s">
        <v>115</v>
      </c>
      <c r="D282" t="s">
        <v>16</v>
      </c>
      <c r="E282" t="s">
        <v>13</v>
      </c>
      <c r="F282">
        <v>0</v>
      </c>
      <c r="G282">
        <v>14</v>
      </c>
      <c r="H282">
        <v>1666</v>
      </c>
      <c r="I282" t="str">
        <f>TEXT(DailyExpTab[[#This Row],[Date]],"mmm")</f>
        <v>Jun</v>
      </c>
    </row>
    <row r="283" spans="1:9" x14ac:dyDescent="0.3">
      <c r="A283">
        <v>44733</v>
      </c>
      <c r="B283">
        <v>0.875</v>
      </c>
      <c r="C283" t="s">
        <v>148</v>
      </c>
      <c r="D283" t="s">
        <v>16</v>
      </c>
      <c r="E283" t="s">
        <v>13</v>
      </c>
      <c r="F283">
        <v>0</v>
      </c>
      <c r="G283">
        <v>88</v>
      </c>
      <c r="H283">
        <v>1578</v>
      </c>
      <c r="I283" t="str">
        <f>TEXT(DailyExpTab[[#This Row],[Date]],"mmm")</f>
        <v>Jun</v>
      </c>
    </row>
    <row r="284" spans="1:9" x14ac:dyDescent="0.3">
      <c r="A284">
        <v>44734</v>
      </c>
      <c r="B284">
        <v>0.375</v>
      </c>
      <c r="C284" t="s">
        <v>157</v>
      </c>
      <c r="D284" t="s">
        <v>16</v>
      </c>
      <c r="E284" t="s">
        <v>13</v>
      </c>
      <c r="F284">
        <v>0</v>
      </c>
      <c r="G284">
        <v>36</v>
      </c>
      <c r="H284">
        <v>1542</v>
      </c>
      <c r="I284" t="str">
        <f>TEXT(DailyExpTab[[#This Row],[Date]],"mmm")</f>
        <v>Jun</v>
      </c>
    </row>
    <row r="285" spans="1:9" x14ac:dyDescent="0.3">
      <c r="A285">
        <v>44734</v>
      </c>
      <c r="B285">
        <v>0.84375</v>
      </c>
      <c r="C285" t="s">
        <v>158</v>
      </c>
      <c r="D285" t="s">
        <v>16</v>
      </c>
      <c r="E285" t="s">
        <v>13</v>
      </c>
      <c r="F285">
        <v>0</v>
      </c>
      <c r="G285">
        <v>30</v>
      </c>
      <c r="H285">
        <v>1512</v>
      </c>
      <c r="I285" t="str">
        <f>TEXT(DailyExpTab[[#This Row],[Date]],"mmm")</f>
        <v>Jun</v>
      </c>
    </row>
    <row r="286" spans="1:9" x14ac:dyDescent="0.3">
      <c r="A286">
        <v>44735</v>
      </c>
      <c r="B286">
        <v>0.32291666666666669</v>
      </c>
      <c r="C286" t="s">
        <v>159</v>
      </c>
      <c r="D286" t="s">
        <v>16</v>
      </c>
      <c r="E286" t="s">
        <v>13</v>
      </c>
      <c r="F286">
        <v>0</v>
      </c>
      <c r="G286">
        <v>20</v>
      </c>
      <c r="H286">
        <v>1492</v>
      </c>
      <c r="I286" t="str">
        <f>TEXT(DailyExpTab[[#This Row],[Date]],"mmm")</f>
        <v>Jun</v>
      </c>
    </row>
    <row r="287" spans="1:9" x14ac:dyDescent="0.3">
      <c r="A287">
        <v>44735</v>
      </c>
      <c r="B287">
        <v>0.5625</v>
      </c>
      <c r="C287" t="s">
        <v>58</v>
      </c>
      <c r="D287" t="s">
        <v>16</v>
      </c>
      <c r="E287" t="s">
        <v>13</v>
      </c>
      <c r="F287">
        <v>0</v>
      </c>
      <c r="G287">
        <v>70</v>
      </c>
      <c r="H287">
        <v>1422</v>
      </c>
      <c r="I287" t="str">
        <f>TEXT(DailyExpTab[[#This Row],[Date]],"mmm")</f>
        <v>Jun</v>
      </c>
    </row>
    <row r="288" spans="1:9" x14ac:dyDescent="0.3">
      <c r="A288">
        <v>44735</v>
      </c>
      <c r="B288">
        <v>0.75</v>
      </c>
      <c r="C288" t="s">
        <v>27</v>
      </c>
      <c r="D288" t="s">
        <v>22</v>
      </c>
      <c r="E288" t="s">
        <v>13</v>
      </c>
      <c r="F288">
        <v>0</v>
      </c>
      <c r="G288">
        <v>10</v>
      </c>
      <c r="H288">
        <v>1412</v>
      </c>
      <c r="I288" t="str">
        <f>TEXT(DailyExpTab[[#This Row],[Date]],"mmm")</f>
        <v>Jun</v>
      </c>
    </row>
    <row r="289" spans="1:9" x14ac:dyDescent="0.3">
      <c r="A289">
        <v>44736</v>
      </c>
      <c r="B289">
        <v>0.47916666666666669</v>
      </c>
      <c r="C289" t="s">
        <v>28</v>
      </c>
      <c r="D289" t="s">
        <v>16</v>
      </c>
      <c r="E289" t="s">
        <v>13</v>
      </c>
      <c r="F289">
        <v>0</v>
      </c>
      <c r="G289">
        <v>50</v>
      </c>
      <c r="H289">
        <v>1362</v>
      </c>
      <c r="I289" t="str">
        <f>TEXT(DailyExpTab[[#This Row],[Date]],"mmm")</f>
        <v>Jun</v>
      </c>
    </row>
    <row r="290" spans="1:9" x14ac:dyDescent="0.3">
      <c r="A290">
        <v>44736</v>
      </c>
      <c r="B290">
        <v>0.5</v>
      </c>
      <c r="C290" t="s">
        <v>60</v>
      </c>
      <c r="D290" t="s">
        <v>36</v>
      </c>
      <c r="E290" t="s">
        <v>13</v>
      </c>
      <c r="F290">
        <v>0</v>
      </c>
      <c r="G290">
        <v>6</v>
      </c>
      <c r="H290">
        <v>1356</v>
      </c>
      <c r="I290" t="str">
        <f>TEXT(DailyExpTab[[#This Row],[Date]],"mmm")</f>
        <v>Jun</v>
      </c>
    </row>
    <row r="291" spans="1:9" x14ac:dyDescent="0.3">
      <c r="A291">
        <v>44736</v>
      </c>
      <c r="B291">
        <v>0.75416666666666665</v>
      </c>
      <c r="C291" t="s">
        <v>27</v>
      </c>
      <c r="D291" t="s">
        <v>22</v>
      </c>
      <c r="E291" t="s">
        <v>13</v>
      </c>
      <c r="F291">
        <v>0</v>
      </c>
      <c r="G291">
        <v>5</v>
      </c>
      <c r="H291">
        <v>1351</v>
      </c>
      <c r="I291" t="str">
        <f>TEXT(DailyExpTab[[#This Row],[Date]],"mmm")</f>
        <v>Jun</v>
      </c>
    </row>
    <row r="292" spans="1:9" x14ac:dyDescent="0.3">
      <c r="A292">
        <v>44736</v>
      </c>
      <c r="B292">
        <v>0.79166666666666663</v>
      </c>
      <c r="C292" t="s">
        <v>160</v>
      </c>
      <c r="D292" t="s">
        <v>16</v>
      </c>
      <c r="E292" t="s">
        <v>13</v>
      </c>
      <c r="F292">
        <v>0</v>
      </c>
      <c r="G292">
        <v>20</v>
      </c>
      <c r="H292">
        <v>1331</v>
      </c>
      <c r="I292" t="str">
        <f>TEXT(DailyExpTab[[#This Row],[Date]],"mmm")</f>
        <v>Jun</v>
      </c>
    </row>
    <row r="293" spans="1:9" x14ac:dyDescent="0.3">
      <c r="A293">
        <v>44736</v>
      </c>
      <c r="B293">
        <v>0.875</v>
      </c>
      <c r="C293" t="s">
        <v>28</v>
      </c>
      <c r="D293" t="s">
        <v>16</v>
      </c>
      <c r="E293" t="s">
        <v>13</v>
      </c>
      <c r="F293">
        <v>0</v>
      </c>
      <c r="G293">
        <v>50</v>
      </c>
      <c r="H293">
        <v>1281</v>
      </c>
      <c r="I293" t="str">
        <f>TEXT(DailyExpTab[[#This Row],[Date]],"mmm")</f>
        <v>Jun</v>
      </c>
    </row>
    <row r="294" spans="1:9" x14ac:dyDescent="0.3">
      <c r="A294">
        <v>44737</v>
      </c>
      <c r="B294">
        <v>0.375</v>
      </c>
      <c r="C294" t="s">
        <v>27</v>
      </c>
      <c r="D294" t="s">
        <v>22</v>
      </c>
      <c r="E294" t="s">
        <v>13</v>
      </c>
      <c r="F294">
        <v>0</v>
      </c>
      <c r="G294">
        <v>10</v>
      </c>
      <c r="H294">
        <v>1271</v>
      </c>
      <c r="I294" t="str">
        <f>TEXT(DailyExpTab[[#This Row],[Date]],"mmm")</f>
        <v>Jun</v>
      </c>
    </row>
    <row r="295" spans="1:9" x14ac:dyDescent="0.3">
      <c r="A295">
        <v>44737</v>
      </c>
      <c r="B295">
        <v>0.54166666666666663</v>
      </c>
      <c r="C295" t="s">
        <v>28</v>
      </c>
      <c r="D295" t="s">
        <v>16</v>
      </c>
      <c r="E295" t="s">
        <v>13</v>
      </c>
      <c r="F295">
        <v>0</v>
      </c>
      <c r="G295">
        <v>50</v>
      </c>
      <c r="H295">
        <v>1221</v>
      </c>
      <c r="I295" t="str">
        <f>TEXT(DailyExpTab[[#This Row],[Date]],"mmm")</f>
        <v>Jun</v>
      </c>
    </row>
    <row r="296" spans="1:9" x14ac:dyDescent="0.3">
      <c r="A296">
        <v>44737</v>
      </c>
      <c r="B296">
        <v>0.83333333333333337</v>
      </c>
      <c r="C296" t="s">
        <v>28</v>
      </c>
      <c r="D296" t="s">
        <v>16</v>
      </c>
      <c r="E296" t="s">
        <v>13</v>
      </c>
      <c r="F296">
        <v>0</v>
      </c>
      <c r="G296">
        <v>50</v>
      </c>
      <c r="H296">
        <v>1171</v>
      </c>
      <c r="I296" t="str">
        <f>TEXT(DailyExpTab[[#This Row],[Date]],"mmm")</f>
        <v>Jun</v>
      </c>
    </row>
    <row r="297" spans="1:9" x14ac:dyDescent="0.3">
      <c r="A297">
        <v>44738</v>
      </c>
      <c r="B297">
        <v>0.79166666666666663</v>
      </c>
      <c r="C297" t="s">
        <v>27</v>
      </c>
      <c r="D297" t="s">
        <v>22</v>
      </c>
      <c r="E297" t="s">
        <v>13</v>
      </c>
      <c r="F297">
        <v>0</v>
      </c>
      <c r="G297">
        <v>10</v>
      </c>
      <c r="H297">
        <v>1161</v>
      </c>
      <c r="I297" t="str">
        <f>TEXT(DailyExpTab[[#This Row],[Date]],"mmm")</f>
        <v>Jun</v>
      </c>
    </row>
    <row r="298" spans="1:9" x14ac:dyDescent="0.3">
      <c r="A298">
        <v>44738</v>
      </c>
      <c r="B298">
        <v>0.84375</v>
      </c>
      <c r="C298" t="s">
        <v>161</v>
      </c>
      <c r="D298" t="s">
        <v>16</v>
      </c>
      <c r="E298" t="s">
        <v>13</v>
      </c>
      <c r="F298">
        <v>0</v>
      </c>
      <c r="G298">
        <v>50</v>
      </c>
      <c r="H298">
        <v>1111</v>
      </c>
      <c r="I298" t="str">
        <f>TEXT(DailyExpTab[[#This Row],[Date]],"mmm")</f>
        <v>Jun</v>
      </c>
    </row>
    <row r="299" spans="1:9" x14ac:dyDescent="0.3">
      <c r="A299">
        <v>44738</v>
      </c>
      <c r="B299">
        <v>0.85069444444444442</v>
      </c>
      <c r="C299" t="s">
        <v>115</v>
      </c>
      <c r="D299" t="s">
        <v>16</v>
      </c>
      <c r="E299" t="s">
        <v>13</v>
      </c>
      <c r="F299">
        <v>0</v>
      </c>
      <c r="G299">
        <v>9</v>
      </c>
      <c r="H299">
        <v>1102</v>
      </c>
      <c r="I299" t="str">
        <f>TEXT(DailyExpTab[[#This Row],[Date]],"mmm")</f>
        <v>Jun</v>
      </c>
    </row>
    <row r="300" spans="1:9" x14ac:dyDescent="0.3">
      <c r="A300">
        <v>44738</v>
      </c>
      <c r="B300">
        <v>0.86111111111111116</v>
      </c>
      <c r="C300" t="s">
        <v>11</v>
      </c>
      <c r="D300" t="s">
        <v>12</v>
      </c>
      <c r="E300" t="s">
        <v>13</v>
      </c>
      <c r="F300">
        <v>3</v>
      </c>
      <c r="G300">
        <v>0</v>
      </c>
      <c r="H300">
        <v>1105</v>
      </c>
      <c r="I300" t="str">
        <f>TEXT(DailyExpTab[[#This Row],[Date]],"mmm")</f>
        <v>Jun</v>
      </c>
    </row>
    <row r="301" spans="1:9" x14ac:dyDescent="0.3">
      <c r="A301">
        <v>44739</v>
      </c>
      <c r="B301">
        <v>0.32291666666666669</v>
      </c>
      <c r="C301" t="s">
        <v>40</v>
      </c>
      <c r="D301" t="s">
        <v>16</v>
      </c>
      <c r="E301" t="s">
        <v>13</v>
      </c>
      <c r="F301">
        <v>0</v>
      </c>
      <c r="G301">
        <v>10</v>
      </c>
      <c r="H301">
        <v>1095</v>
      </c>
      <c r="I301" t="str">
        <f>TEXT(DailyExpTab[[#This Row],[Date]],"mmm")</f>
        <v>Jun</v>
      </c>
    </row>
    <row r="302" spans="1:9" x14ac:dyDescent="0.3">
      <c r="A302">
        <v>44739</v>
      </c>
      <c r="B302">
        <v>0.33333333333333331</v>
      </c>
      <c r="C302" t="s">
        <v>27</v>
      </c>
      <c r="D302" t="s">
        <v>22</v>
      </c>
      <c r="E302" t="s">
        <v>13</v>
      </c>
      <c r="F302">
        <v>0</v>
      </c>
      <c r="G302">
        <v>10</v>
      </c>
      <c r="H302">
        <v>1085</v>
      </c>
      <c r="I302" t="str">
        <f>TEXT(DailyExpTab[[#This Row],[Date]],"mmm")</f>
        <v>Jun</v>
      </c>
    </row>
    <row r="303" spans="1:9" x14ac:dyDescent="0.3">
      <c r="A303">
        <v>44739</v>
      </c>
      <c r="B303">
        <v>0.5625</v>
      </c>
      <c r="C303" t="s">
        <v>154</v>
      </c>
      <c r="D303" t="s">
        <v>16</v>
      </c>
      <c r="E303" t="s">
        <v>13</v>
      </c>
      <c r="F303">
        <v>0</v>
      </c>
      <c r="G303">
        <v>50</v>
      </c>
      <c r="H303">
        <v>1035</v>
      </c>
      <c r="I303" t="str">
        <f>TEXT(DailyExpTab[[#This Row],[Date]],"mmm")</f>
        <v>Jun</v>
      </c>
    </row>
    <row r="304" spans="1:9" x14ac:dyDescent="0.3">
      <c r="A304">
        <v>44740</v>
      </c>
      <c r="B304">
        <v>0.51041666666666663</v>
      </c>
      <c r="C304" t="s">
        <v>28</v>
      </c>
      <c r="D304" t="s">
        <v>16</v>
      </c>
      <c r="E304" t="s">
        <v>13</v>
      </c>
      <c r="F304">
        <v>0</v>
      </c>
      <c r="G304">
        <v>50</v>
      </c>
      <c r="H304">
        <v>985</v>
      </c>
      <c r="I304" t="str">
        <f>TEXT(DailyExpTab[[#This Row],[Date]],"mmm")</f>
        <v>Jun</v>
      </c>
    </row>
    <row r="305" spans="1:9" x14ac:dyDescent="0.3">
      <c r="A305">
        <v>44740</v>
      </c>
      <c r="B305">
        <v>0.72916666666666663</v>
      </c>
      <c r="C305" t="s">
        <v>162</v>
      </c>
      <c r="D305" t="s">
        <v>22</v>
      </c>
      <c r="E305" t="s">
        <v>13</v>
      </c>
      <c r="F305">
        <v>0</v>
      </c>
      <c r="G305">
        <v>10</v>
      </c>
      <c r="H305">
        <v>975</v>
      </c>
      <c r="I305" t="str">
        <f>TEXT(DailyExpTab[[#This Row],[Date]],"mmm")</f>
        <v>Jun</v>
      </c>
    </row>
    <row r="306" spans="1:9" x14ac:dyDescent="0.3">
      <c r="A306">
        <v>44741</v>
      </c>
      <c r="B306">
        <v>0.54166666666666663</v>
      </c>
      <c r="C306" t="s">
        <v>79</v>
      </c>
      <c r="D306" t="s">
        <v>16</v>
      </c>
      <c r="E306" t="s">
        <v>13</v>
      </c>
      <c r="F306">
        <v>0</v>
      </c>
      <c r="G306">
        <v>40</v>
      </c>
      <c r="H306">
        <v>935</v>
      </c>
      <c r="I306" t="str">
        <f>TEXT(DailyExpTab[[#This Row],[Date]],"mmm")</f>
        <v>Jun</v>
      </c>
    </row>
    <row r="307" spans="1:9" x14ac:dyDescent="0.3">
      <c r="A307">
        <v>44741</v>
      </c>
      <c r="B307">
        <v>0.72916666666666663</v>
      </c>
      <c r="C307" t="s">
        <v>27</v>
      </c>
      <c r="D307" t="s">
        <v>16</v>
      </c>
      <c r="E307" t="s">
        <v>13</v>
      </c>
      <c r="F307">
        <v>0</v>
      </c>
      <c r="G307">
        <v>10</v>
      </c>
      <c r="H307">
        <v>925</v>
      </c>
      <c r="I307" t="str">
        <f>TEXT(DailyExpTab[[#This Row],[Date]],"mmm")</f>
        <v>Jun</v>
      </c>
    </row>
    <row r="308" spans="1:9" x14ac:dyDescent="0.3">
      <c r="A308">
        <v>44741</v>
      </c>
      <c r="B308">
        <v>0.78125</v>
      </c>
      <c r="C308" t="s">
        <v>124</v>
      </c>
      <c r="D308" t="s">
        <v>16</v>
      </c>
      <c r="E308" t="s">
        <v>13</v>
      </c>
      <c r="F308">
        <v>0</v>
      </c>
      <c r="G308">
        <v>20</v>
      </c>
      <c r="H308">
        <v>905</v>
      </c>
      <c r="I308" t="str">
        <f>TEXT(DailyExpTab[[#This Row],[Date]],"mmm")</f>
        <v>Jun</v>
      </c>
    </row>
    <row r="309" spans="1:9" x14ac:dyDescent="0.3">
      <c r="A309">
        <v>44742</v>
      </c>
      <c r="B309">
        <v>0.33333333333333331</v>
      </c>
      <c r="C309" t="s">
        <v>40</v>
      </c>
      <c r="D309" t="s">
        <v>16</v>
      </c>
      <c r="E309" t="s">
        <v>13</v>
      </c>
      <c r="F309">
        <v>0</v>
      </c>
      <c r="G309">
        <v>10</v>
      </c>
      <c r="H309">
        <v>895</v>
      </c>
      <c r="I309" t="str">
        <f>TEXT(DailyExpTab[[#This Row],[Date]],"mmm")</f>
        <v>Jun</v>
      </c>
    </row>
    <row r="310" spans="1:9" x14ac:dyDescent="0.3">
      <c r="A310">
        <v>44742</v>
      </c>
      <c r="B310">
        <v>0.52083333333333337</v>
      </c>
      <c r="C310" t="s">
        <v>46</v>
      </c>
      <c r="D310" t="s">
        <v>16</v>
      </c>
      <c r="E310" t="s">
        <v>13</v>
      </c>
      <c r="F310">
        <v>0</v>
      </c>
      <c r="G310">
        <v>40</v>
      </c>
      <c r="H310">
        <v>855</v>
      </c>
      <c r="I310" t="str">
        <f>TEXT(DailyExpTab[[#This Row],[Date]],"mmm")</f>
        <v>Jun</v>
      </c>
    </row>
    <row r="311" spans="1:9" x14ac:dyDescent="0.3">
      <c r="A311">
        <v>44742</v>
      </c>
      <c r="B311">
        <v>0.75</v>
      </c>
      <c r="C311" t="s">
        <v>163</v>
      </c>
      <c r="D311" t="s">
        <v>16</v>
      </c>
      <c r="E311" t="s">
        <v>13</v>
      </c>
      <c r="F311">
        <v>0</v>
      </c>
      <c r="G311">
        <v>20</v>
      </c>
      <c r="H311">
        <v>835</v>
      </c>
      <c r="I311" t="str">
        <f>TEXT(DailyExpTab[[#This Row],[Date]],"mmm")</f>
        <v>Jun</v>
      </c>
    </row>
    <row r="312" spans="1:9" x14ac:dyDescent="0.3">
      <c r="A312">
        <v>44742</v>
      </c>
      <c r="B312">
        <v>0.75694444444444442</v>
      </c>
      <c r="C312" t="s">
        <v>27</v>
      </c>
      <c r="D312" t="s">
        <v>22</v>
      </c>
      <c r="E312" t="s">
        <v>13</v>
      </c>
      <c r="F312">
        <v>0</v>
      </c>
      <c r="G312">
        <v>10</v>
      </c>
      <c r="H312">
        <v>825</v>
      </c>
      <c r="I312" t="str">
        <f>TEXT(DailyExpTab[[#This Row],[Date]],"mmm")</f>
        <v>Jun</v>
      </c>
    </row>
    <row r="313" spans="1:9" x14ac:dyDescent="0.3">
      <c r="A313">
        <v>44743</v>
      </c>
      <c r="B313">
        <v>0</v>
      </c>
      <c r="C313" t="s">
        <v>8</v>
      </c>
      <c r="D313" t="s">
        <v>9</v>
      </c>
      <c r="E313" t="s">
        <v>10</v>
      </c>
      <c r="F313">
        <v>3840</v>
      </c>
      <c r="G313">
        <v>0</v>
      </c>
      <c r="H313">
        <v>4665</v>
      </c>
      <c r="I313" t="str">
        <f>TEXT(DailyExpTab[[#This Row],[Date]],"mmm")</f>
        <v>Jul</v>
      </c>
    </row>
    <row r="314" spans="1:9" x14ac:dyDescent="0.3">
      <c r="A314">
        <v>44743</v>
      </c>
      <c r="B314">
        <v>0.53125</v>
      </c>
      <c r="C314" t="s">
        <v>232</v>
      </c>
      <c r="D314" t="s">
        <v>16</v>
      </c>
      <c r="E314" t="s">
        <v>13</v>
      </c>
      <c r="F314">
        <v>0</v>
      </c>
      <c r="G314">
        <v>60</v>
      </c>
      <c r="H314">
        <v>4605</v>
      </c>
      <c r="I314" t="str">
        <f>TEXT(DailyExpTab[[#This Row],[Date]],"mmm")</f>
        <v>Jul</v>
      </c>
    </row>
    <row r="315" spans="1:9" x14ac:dyDescent="0.3">
      <c r="A315">
        <v>44743</v>
      </c>
      <c r="B315">
        <v>0.72916666666666663</v>
      </c>
      <c r="C315" t="s">
        <v>27</v>
      </c>
      <c r="D315" t="s">
        <v>22</v>
      </c>
      <c r="E315" t="s">
        <v>13</v>
      </c>
      <c r="F315">
        <v>0</v>
      </c>
      <c r="G315">
        <v>10</v>
      </c>
      <c r="H315">
        <v>4595</v>
      </c>
      <c r="I315" t="str">
        <f>TEXT(DailyExpTab[[#This Row],[Date]],"mmm")</f>
        <v>Jul</v>
      </c>
    </row>
    <row r="316" spans="1:9" x14ac:dyDescent="0.3">
      <c r="A316">
        <v>44744</v>
      </c>
      <c r="B316">
        <v>0.75</v>
      </c>
      <c r="C316" t="s">
        <v>27</v>
      </c>
      <c r="D316" t="s">
        <v>22</v>
      </c>
      <c r="E316" t="s">
        <v>13</v>
      </c>
      <c r="F316">
        <v>0</v>
      </c>
      <c r="G316">
        <v>10</v>
      </c>
      <c r="H316">
        <v>4585</v>
      </c>
      <c r="I316" t="str">
        <f>TEXT(DailyExpTab[[#This Row],[Date]],"mmm")</f>
        <v>Jul</v>
      </c>
    </row>
    <row r="317" spans="1:9" x14ac:dyDescent="0.3">
      <c r="A317">
        <v>44744</v>
      </c>
      <c r="B317">
        <v>0.9375</v>
      </c>
      <c r="C317" t="s">
        <v>27</v>
      </c>
      <c r="D317" t="s">
        <v>22</v>
      </c>
      <c r="E317" t="s">
        <v>13</v>
      </c>
      <c r="F317">
        <v>0</v>
      </c>
      <c r="G317">
        <v>10</v>
      </c>
      <c r="H317">
        <v>4575</v>
      </c>
      <c r="I317" t="str">
        <f>TEXT(DailyExpTab[[#This Row],[Date]],"mmm")</f>
        <v>Jul</v>
      </c>
    </row>
    <row r="318" spans="1:9" x14ac:dyDescent="0.3">
      <c r="A318">
        <v>44745</v>
      </c>
      <c r="B318">
        <v>0.58333333333333337</v>
      </c>
      <c r="C318" t="s">
        <v>141</v>
      </c>
      <c r="D318" t="s">
        <v>22</v>
      </c>
      <c r="E318" t="s">
        <v>13</v>
      </c>
      <c r="F318">
        <v>0</v>
      </c>
      <c r="G318">
        <v>35</v>
      </c>
      <c r="H318">
        <v>4540</v>
      </c>
      <c r="I318" t="str">
        <f>TEXT(DailyExpTab[[#This Row],[Date]],"mmm")</f>
        <v>Jul</v>
      </c>
    </row>
    <row r="319" spans="1:9" x14ac:dyDescent="0.3">
      <c r="A319">
        <v>44745</v>
      </c>
      <c r="B319">
        <v>0.8125</v>
      </c>
      <c r="C319" t="s">
        <v>164</v>
      </c>
      <c r="D319" t="s">
        <v>16</v>
      </c>
      <c r="E319" t="s">
        <v>13</v>
      </c>
      <c r="F319">
        <v>0</v>
      </c>
      <c r="G319">
        <v>44</v>
      </c>
      <c r="H319">
        <v>4496</v>
      </c>
      <c r="I319" t="str">
        <f>TEXT(DailyExpTab[[#This Row],[Date]],"mmm")</f>
        <v>Jul</v>
      </c>
    </row>
    <row r="320" spans="1:9" x14ac:dyDescent="0.3">
      <c r="A320">
        <v>44746</v>
      </c>
      <c r="B320">
        <v>0.33333333333333331</v>
      </c>
      <c r="C320" t="s">
        <v>40</v>
      </c>
      <c r="D320" t="s">
        <v>16</v>
      </c>
      <c r="E320" t="s">
        <v>13</v>
      </c>
      <c r="F320">
        <v>0</v>
      </c>
      <c r="G320">
        <v>10</v>
      </c>
      <c r="H320">
        <v>4486</v>
      </c>
      <c r="I320" t="str">
        <f>TEXT(DailyExpTab[[#This Row],[Date]],"mmm")</f>
        <v>Jul</v>
      </c>
    </row>
    <row r="321" spans="1:9" x14ac:dyDescent="0.3">
      <c r="A321">
        <v>44746</v>
      </c>
      <c r="B321">
        <v>0.34027777777777779</v>
      </c>
      <c r="C321" t="s">
        <v>27</v>
      </c>
      <c r="D321" t="s">
        <v>22</v>
      </c>
      <c r="E321" t="s">
        <v>13</v>
      </c>
      <c r="F321">
        <v>0</v>
      </c>
      <c r="G321">
        <v>10</v>
      </c>
      <c r="H321">
        <v>4476</v>
      </c>
      <c r="I321" t="str">
        <f>TEXT(DailyExpTab[[#This Row],[Date]],"mmm")</f>
        <v>Jul</v>
      </c>
    </row>
    <row r="322" spans="1:9" x14ac:dyDescent="0.3">
      <c r="A322">
        <v>44746</v>
      </c>
      <c r="B322">
        <v>0.53125</v>
      </c>
      <c r="C322" t="s">
        <v>165</v>
      </c>
      <c r="D322" t="s">
        <v>16</v>
      </c>
      <c r="E322" t="s">
        <v>13</v>
      </c>
      <c r="F322">
        <v>0</v>
      </c>
      <c r="G322">
        <v>55</v>
      </c>
      <c r="H322">
        <v>4421</v>
      </c>
      <c r="I322" t="str">
        <f>TEXT(DailyExpTab[[#This Row],[Date]],"mmm")</f>
        <v>Jul</v>
      </c>
    </row>
    <row r="323" spans="1:9" x14ac:dyDescent="0.3">
      <c r="A323">
        <v>44746</v>
      </c>
      <c r="B323">
        <v>0.60416666666666663</v>
      </c>
      <c r="C323" t="s">
        <v>166</v>
      </c>
      <c r="D323" t="s">
        <v>19</v>
      </c>
      <c r="E323" t="s">
        <v>13</v>
      </c>
      <c r="F323">
        <v>0</v>
      </c>
      <c r="G323">
        <v>30</v>
      </c>
      <c r="H323">
        <v>4391</v>
      </c>
      <c r="I323" t="str">
        <f>TEXT(DailyExpTab[[#This Row],[Date]],"mmm")</f>
        <v>Jul</v>
      </c>
    </row>
    <row r="324" spans="1:9" x14ac:dyDescent="0.3">
      <c r="A324">
        <v>44746</v>
      </c>
      <c r="B324">
        <v>0.875</v>
      </c>
      <c r="C324" t="s">
        <v>233</v>
      </c>
      <c r="D324" t="s">
        <v>16</v>
      </c>
      <c r="E324" t="s">
        <v>13</v>
      </c>
      <c r="F324">
        <v>0</v>
      </c>
      <c r="G324">
        <v>50</v>
      </c>
      <c r="H324">
        <v>4341</v>
      </c>
      <c r="I324" t="str">
        <f>TEXT(DailyExpTab[[#This Row],[Date]],"mmm")</f>
        <v>Jul</v>
      </c>
    </row>
    <row r="325" spans="1:9" x14ac:dyDescent="0.3">
      <c r="A325">
        <v>44746</v>
      </c>
      <c r="B325">
        <v>0.9375</v>
      </c>
      <c r="C325" t="s">
        <v>234</v>
      </c>
      <c r="D325" t="s">
        <v>45</v>
      </c>
      <c r="E325" t="s">
        <v>13</v>
      </c>
      <c r="F325">
        <v>0</v>
      </c>
      <c r="G325">
        <v>206</v>
      </c>
      <c r="H325">
        <v>4135</v>
      </c>
      <c r="I325" t="str">
        <f>TEXT(DailyExpTab[[#This Row],[Date]],"mmm")</f>
        <v>Jul</v>
      </c>
    </row>
    <row r="326" spans="1:9" x14ac:dyDescent="0.3">
      <c r="A326">
        <v>44747</v>
      </c>
      <c r="B326">
        <v>0.45833333333333331</v>
      </c>
      <c r="C326" t="s">
        <v>144</v>
      </c>
      <c r="D326" t="s">
        <v>16</v>
      </c>
      <c r="E326" t="s">
        <v>13</v>
      </c>
      <c r="F326">
        <v>0</v>
      </c>
      <c r="G326">
        <v>40</v>
      </c>
      <c r="H326">
        <v>4095</v>
      </c>
      <c r="I326" t="str">
        <f>TEXT(DailyExpTab[[#This Row],[Date]],"mmm")</f>
        <v>Jul</v>
      </c>
    </row>
    <row r="327" spans="1:9" x14ac:dyDescent="0.3">
      <c r="A327">
        <v>44747</v>
      </c>
      <c r="B327">
        <v>0.47916666666666669</v>
      </c>
      <c r="C327" t="s">
        <v>27</v>
      </c>
      <c r="D327" t="s">
        <v>22</v>
      </c>
      <c r="E327" t="s">
        <v>13</v>
      </c>
      <c r="F327">
        <v>0</v>
      </c>
      <c r="G327">
        <v>10</v>
      </c>
      <c r="H327">
        <v>4085</v>
      </c>
      <c r="I327" t="str">
        <f>TEXT(DailyExpTab[[#This Row],[Date]],"mmm")</f>
        <v>Jul</v>
      </c>
    </row>
    <row r="328" spans="1:9" x14ac:dyDescent="0.3">
      <c r="A328">
        <v>44747</v>
      </c>
      <c r="B328">
        <v>0.75</v>
      </c>
      <c r="C328" t="s">
        <v>109</v>
      </c>
      <c r="D328" t="s">
        <v>19</v>
      </c>
      <c r="E328" t="s">
        <v>17</v>
      </c>
      <c r="F328">
        <v>0</v>
      </c>
      <c r="G328">
        <v>365</v>
      </c>
      <c r="H328">
        <v>3720</v>
      </c>
      <c r="I328" t="str">
        <f>TEXT(DailyExpTab[[#This Row],[Date]],"mmm")</f>
        <v>Jul</v>
      </c>
    </row>
    <row r="329" spans="1:9" x14ac:dyDescent="0.3">
      <c r="A329">
        <v>44752</v>
      </c>
      <c r="B329">
        <v>0.70833333333333337</v>
      </c>
      <c r="C329" t="s">
        <v>235</v>
      </c>
      <c r="D329" t="s">
        <v>43</v>
      </c>
      <c r="E329" t="s">
        <v>13</v>
      </c>
      <c r="F329">
        <v>0</v>
      </c>
      <c r="G329">
        <v>2800</v>
      </c>
      <c r="H329">
        <v>920</v>
      </c>
      <c r="I329" t="str">
        <f>TEXT(DailyExpTab[[#This Row],[Date]],"mmm")</f>
        <v>Jul</v>
      </c>
    </row>
    <row r="330" spans="1:9" x14ac:dyDescent="0.3">
      <c r="A330">
        <v>44766</v>
      </c>
      <c r="B330">
        <v>0.33333333333333331</v>
      </c>
      <c r="C330" t="s">
        <v>167</v>
      </c>
      <c r="D330" t="s">
        <v>19</v>
      </c>
      <c r="E330" t="s">
        <v>17</v>
      </c>
      <c r="F330">
        <v>0</v>
      </c>
      <c r="G330">
        <v>260</v>
      </c>
      <c r="H330">
        <v>660</v>
      </c>
      <c r="I330" t="str">
        <f>TEXT(DailyExpTab[[#This Row],[Date]],"mmm")</f>
        <v>Jul</v>
      </c>
    </row>
    <row r="331" spans="1:9" x14ac:dyDescent="0.3">
      <c r="A331">
        <v>44766</v>
      </c>
      <c r="B331">
        <v>0.54166666666666663</v>
      </c>
      <c r="C331" t="s">
        <v>168</v>
      </c>
      <c r="D331" t="s">
        <v>19</v>
      </c>
      <c r="E331" t="s">
        <v>17</v>
      </c>
      <c r="F331">
        <v>0</v>
      </c>
      <c r="G331">
        <v>25</v>
      </c>
      <c r="H331">
        <v>635</v>
      </c>
      <c r="I331" t="str">
        <f>TEXT(DailyExpTab[[#This Row],[Date]],"mmm")</f>
        <v>Jul</v>
      </c>
    </row>
    <row r="332" spans="1:9" x14ac:dyDescent="0.3">
      <c r="A332">
        <v>44766</v>
      </c>
      <c r="B332">
        <v>0.58333333333333337</v>
      </c>
      <c r="C332" t="s">
        <v>169</v>
      </c>
      <c r="D332" t="s">
        <v>16</v>
      </c>
      <c r="E332" t="s">
        <v>17</v>
      </c>
      <c r="F332">
        <v>0</v>
      </c>
      <c r="G332">
        <v>10</v>
      </c>
      <c r="H332">
        <v>625</v>
      </c>
      <c r="I332" t="str">
        <f>TEXT(DailyExpTab[[#This Row],[Date]],"mmm")</f>
        <v>Jul</v>
      </c>
    </row>
    <row r="333" spans="1:9" x14ac:dyDescent="0.3">
      <c r="A333">
        <v>44766</v>
      </c>
      <c r="B333">
        <v>0.77083333333333337</v>
      </c>
      <c r="C333" t="s">
        <v>23</v>
      </c>
      <c r="D333" t="s">
        <v>19</v>
      </c>
      <c r="E333" t="s">
        <v>17</v>
      </c>
      <c r="F333">
        <v>0</v>
      </c>
      <c r="G333">
        <v>20</v>
      </c>
      <c r="H333">
        <v>605</v>
      </c>
      <c r="I333" t="str">
        <f>TEXT(DailyExpTab[[#This Row],[Date]],"mmm")</f>
        <v>Jul</v>
      </c>
    </row>
    <row r="334" spans="1:9" x14ac:dyDescent="0.3">
      <c r="A334">
        <v>44766</v>
      </c>
      <c r="B334">
        <v>0.85416666666666663</v>
      </c>
      <c r="C334" t="s">
        <v>170</v>
      </c>
      <c r="D334" t="s">
        <v>16</v>
      </c>
      <c r="E334" t="s">
        <v>13</v>
      </c>
      <c r="F334">
        <v>0</v>
      </c>
      <c r="G334">
        <v>60</v>
      </c>
      <c r="H334">
        <v>545</v>
      </c>
      <c r="I334" t="str">
        <f>TEXT(DailyExpTab[[#This Row],[Date]],"mmm")</f>
        <v>Jul</v>
      </c>
    </row>
    <row r="335" spans="1:9" x14ac:dyDescent="0.3">
      <c r="A335">
        <v>44767</v>
      </c>
      <c r="B335">
        <v>0.5</v>
      </c>
      <c r="C335" t="s">
        <v>171</v>
      </c>
      <c r="D335" t="s">
        <v>45</v>
      </c>
      <c r="E335" t="s">
        <v>13</v>
      </c>
      <c r="F335">
        <v>0</v>
      </c>
      <c r="G335">
        <v>50</v>
      </c>
      <c r="H335">
        <v>495</v>
      </c>
      <c r="I335" t="str">
        <f>TEXT(DailyExpTab[[#This Row],[Date]],"mmm")</f>
        <v>Jul</v>
      </c>
    </row>
    <row r="336" spans="1:9" x14ac:dyDescent="0.3">
      <c r="A336">
        <v>44767</v>
      </c>
      <c r="B336">
        <v>0.51041666666666663</v>
      </c>
      <c r="C336" t="s">
        <v>172</v>
      </c>
      <c r="D336" t="s">
        <v>45</v>
      </c>
      <c r="E336" t="s">
        <v>13</v>
      </c>
      <c r="F336">
        <v>0</v>
      </c>
      <c r="G336">
        <v>11</v>
      </c>
      <c r="H336">
        <v>484</v>
      </c>
      <c r="I336" t="str">
        <f>TEXT(DailyExpTab[[#This Row],[Date]],"mmm")</f>
        <v>Jul</v>
      </c>
    </row>
    <row r="337" spans="1:9" x14ac:dyDescent="0.3">
      <c r="A337">
        <v>44767</v>
      </c>
      <c r="B337">
        <v>0.51388888888888884</v>
      </c>
      <c r="C337" t="s">
        <v>74</v>
      </c>
      <c r="D337" t="s">
        <v>16</v>
      </c>
      <c r="E337" t="s">
        <v>14</v>
      </c>
      <c r="F337">
        <v>0</v>
      </c>
      <c r="G337">
        <v>45</v>
      </c>
      <c r="H337">
        <v>439</v>
      </c>
      <c r="I337" t="str">
        <f>TEXT(DailyExpTab[[#This Row],[Date]],"mmm")</f>
        <v>Jul</v>
      </c>
    </row>
    <row r="338" spans="1:9" x14ac:dyDescent="0.3">
      <c r="A338">
        <v>44767</v>
      </c>
      <c r="B338">
        <v>0.70833333333333337</v>
      </c>
      <c r="C338" t="s">
        <v>121</v>
      </c>
      <c r="D338" t="s">
        <v>16</v>
      </c>
      <c r="E338" t="s">
        <v>13</v>
      </c>
      <c r="F338">
        <v>0</v>
      </c>
      <c r="G338">
        <v>15</v>
      </c>
      <c r="H338">
        <v>424</v>
      </c>
      <c r="I338" t="str">
        <f>TEXT(DailyExpTab[[#This Row],[Date]],"mmm")</f>
        <v>Jul</v>
      </c>
    </row>
    <row r="339" spans="1:9" x14ac:dyDescent="0.3">
      <c r="A339">
        <v>44767</v>
      </c>
      <c r="B339">
        <v>0.72916666666666663</v>
      </c>
      <c r="C339" t="s">
        <v>162</v>
      </c>
      <c r="D339" t="s">
        <v>22</v>
      </c>
      <c r="E339" t="s">
        <v>13</v>
      </c>
      <c r="F339">
        <v>0</v>
      </c>
      <c r="G339">
        <v>10</v>
      </c>
      <c r="H339">
        <v>414</v>
      </c>
      <c r="I339" t="str">
        <f>TEXT(DailyExpTab[[#This Row],[Date]],"mmm")</f>
        <v>Jul</v>
      </c>
    </row>
    <row r="340" spans="1:9" x14ac:dyDescent="0.3">
      <c r="A340">
        <v>44768</v>
      </c>
      <c r="B340">
        <v>0.50347222222222221</v>
      </c>
      <c r="C340" t="s">
        <v>105</v>
      </c>
      <c r="D340" t="s">
        <v>16</v>
      </c>
      <c r="E340" t="s">
        <v>13</v>
      </c>
      <c r="F340">
        <v>0</v>
      </c>
      <c r="G340">
        <v>55</v>
      </c>
      <c r="H340">
        <v>359</v>
      </c>
      <c r="I340" t="str">
        <f>TEXT(DailyExpTab[[#This Row],[Date]],"mmm")</f>
        <v>Jul</v>
      </c>
    </row>
    <row r="341" spans="1:9" x14ac:dyDescent="0.3">
      <c r="A341">
        <v>44768</v>
      </c>
      <c r="B341">
        <v>0.70833333333333337</v>
      </c>
      <c r="C341" t="s">
        <v>27</v>
      </c>
      <c r="D341" t="s">
        <v>22</v>
      </c>
      <c r="E341" t="s">
        <v>13</v>
      </c>
      <c r="F341">
        <v>0</v>
      </c>
      <c r="G341">
        <v>10</v>
      </c>
      <c r="H341">
        <v>349</v>
      </c>
      <c r="I341" t="str">
        <f>TEXT(DailyExpTab[[#This Row],[Date]],"mmm")</f>
        <v>Jul</v>
      </c>
    </row>
    <row r="342" spans="1:9" x14ac:dyDescent="0.3">
      <c r="A342">
        <v>44769</v>
      </c>
      <c r="B342">
        <v>0.41666666666666669</v>
      </c>
      <c r="C342" t="s">
        <v>121</v>
      </c>
      <c r="D342" t="s">
        <v>16</v>
      </c>
      <c r="E342" t="s">
        <v>26</v>
      </c>
      <c r="F342">
        <v>0</v>
      </c>
      <c r="G342">
        <v>15</v>
      </c>
      <c r="H342">
        <v>334</v>
      </c>
      <c r="I342" t="str">
        <f>TEXT(DailyExpTab[[#This Row],[Date]],"mmm")</f>
        <v>Jul</v>
      </c>
    </row>
    <row r="343" spans="1:9" x14ac:dyDescent="0.3">
      <c r="A343">
        <v>44769</v>
      </c>
      <c r="B343">
        <v>0.52083333333333337</v>
      </c>
      <c r="C343" t="s">
        <v>28</v>
      </c>
      <c r="D343" t="s">
        <v>16</v>
      </c>
      <c r="E343" t="s">
        <v>13</v>
      </c>
      <c r="F343">
        <v>0</v>
      </c>
      <c r="G343">
        <v>50</v>
      </c>
      <c r="H343">
        <v>284</v>
      </c>
      <c r="I343" t="str">
        <f>TEXT(DailyExpTab[[#This Row],[Date]],"mmm")</f>
        <v>Jul</v>
      </c>
    </row>
    <row r="344" spans="1:9" x14ac:dyDescent="0.3">
      <c r="A344">
        <v>44770</v>
      </c>
      <c r="B344">
        <v>0.3611111111111111</v>
      </c>
      <c r="C344" t="s">
        <v>236</v>
      </c>
      <c r="D344" t="s">
        <v>22</v>
      </c>
      <c r="E344" t="s">
        <v>13</v>
      </c>
      <c r="F344">
        <v>0</v>
      </c>
      <c r="G344">
        <v>10</v>
      </c>
      <c r="H344">
        <v>274</v>
      </c>
      <c r="I344" t="str">
        <f>TEXT(DailyExpTab[[#This Row],[Date]],"mmm")</f>
        <v>Jul</v>
      </c>
    </row>
    <row r="345" spans="1:9" x14ac:dyDescent="0.3">
      <c r="A345">
        <v>44770</v>
      </c>
      <c r="B345">
        <v>0.51041666666666663</v>
      </c>
      <c r="C345" t="s">
        <v>127</v>
      </c>
      <c r="D345" t="s">
        <v>16</v>
      </c>
      <c r="E345" t="s">
        <v>13</v>
      </c>
      <c r="F345">
        <v>0</v>
      </c>
      <c r="G345">
        <v>70</v>
      </c>
      <c r="H345">
        <v>204</v>
      </c>
      <c r="I345" t="str">
        <f>TEXT(DailyExpTab[[#This Row],[Date]],"mmm")</f>
        <v>Jul</v>
      </c>
    </row>
    <row r="346" spans="1:9" x14ac:dyDescent="0.3">
      <c r="A346">
        <v>44770</v>
      </c>
      <c r="B346">
        <v>0.72916666666666663</v>
      </c>
      <c r="C346" t="s">
        <v>237</v>
      </c>
      <c r="D346" t="s">
        <v>22</v>
      </c>
      <c r="E346" t="s">
        <v>13</v>
      </c>
      <c r="F346">
        <v>0</v>
      </c>
      <c r="G346">
        <v>10</v>
      </c>
      <c r="H346">
        <v>194</v>
      </c>
      <c r="I346" t="str">
        <f>TEXT(DailyExpTab[[#This Row],[Date]],"mmm")</f>
        <v>Jul</v>
      </c>
    </row>
    <row r="347" spans="1:9" x14ac:dyDescent="0.3">
      <c r="A347">
        <v>44771</v>
      </c>
      <c r="B347">
        <v>0.51041666666666663</v>
      </c>
      <c r="C347" t="s">
        <v>67</v>
      </c>
      <c r="D347" t="s">
        <v>16</v>
      </c>
      <c r="E347" t="s">
        <v>13</v>
      </c>
      <c r="F347">
        <v>0</v>
      </c>
      <c r="G347">
        <v>40</v>
      </c>
      <c r="H347">
        <v>154</v>
      </c>
      <c r="I347" t="str">
        <f>TEXT(DailyExpTab[[#This Row],[Date]],"mmm")</f>
        <v>Jul</v>
      </c>
    </row>
    <row r="348" spans="1:9" x14ac:dyDescent="0.3">
      <c r="A348">
        <v>44771</v>
      </c>
      <c r="B348">
        <v>0.60416666666666663</v>
      </c>
      <c r="C348" t="s">
        <v>173</v>
      </c>
      <c r="D348" t="s">
        <v>37</v>
      </c>
      <c r="E348" t="s">
        <v>13</v>
      </c>
      <c r="F348">
        <v>0</v>
      </c>
      <c r="G348">
        <v>40</v>
      </c>
      <c r="H348">
        <v>114</v>
      </c>
      <c r="I348" t="str">
        <f>TEXT(DailyExpTab[[#This Row],[Date]],"mmm")</f>
        <v>Jul</v>
      </c>
    </row>
    <row r="349" spans="1:9" x14ac:dyDescent="0.3">
      <c r="A349">
        <v>44771</v>
      </c>
      <c r="B349">
        <v>0.72916666666666663</v>
      </c>
      <c r="C349" t="s">
        <v>236</v>
      </c>
      <c r="D349" t="s">
        <v>22</v>
      </c>
      <c r="E349" t="s">
        <v>13</v>
      </c>
      <c r="F349">
        <v>0</v>
      </c>
      <c r="G349">
        <v>10</v>
      </c>
      <c r="H349">
        <v>104</v>
      </c>
      <c r="I349" t="str">
        <f>TEXT(DailyExpTab[[#This Row],[Date]],"mmm")</f>
        <v>Jul</v>
      </c>
    </row>
    <row r="350" spans="1:9" x14ac:dyDescent="0.3">
      <c r="A350">
        <v>44771</v>
      </c>
      <c r="B350">
        <v>0.875</v>
      </c>
      <c r="C350" t="s">
        <v>148</v>
      </c>
      <c r="D350" t="s">
        <v>16</v>
      </c>
      <c r="E350" t="s">
        <v>13</v>
      </c>
      <c r="F350">
        <v>0</v>
      </c>
      <c r="G350">
        <v>74</v>
      </c>
      <c r="H350">
        <v>30</v>
      </c>
      <c r="I350" t="str">
        <f>TEXT(DailyExpTab[[#This Row],[Date]],"mmm")</f>
        <v>Jul</v>
      </c>
    </row>
    <row r="351" spans="1:9" x14ac:dyDescent="0.3">
      <c r="A351">
        <v>44772</v>
      </c>
      <c r="B351">
        <v>0.70833333333333337</v>
      </c>
      <c r="C351" t="s">
        <v>236</v>
      </c>
      <c r="D351" t="s">
        <v>22</v>
      </c>
      <c r="E351" t="s">
        <v>13</v>
      </c>
      <c r="F351">
        <v>0</v>
      </c>
      <c r="G351">
        <v>10</v>
      </c>
      <c r="H351">
        <v>20</v>
      </c>
      <c r="I351" t="str">
        <f>TEXT(DailyExpTab[[#This Row],[Date]],"mmm")</f>
        <v>Jul</v>
      </c>
    </row>
    <row r="352" spans="1:9" x14ac:dyDescent="0.3">
      <c r="A352">
        <v>44772</v>
      </c>
      <c r="B352">
        <v>0.89583333333333337</v>
      </c>
      <c r="C352" t="s">
        <v>238</v>
      </c>
      <c r="D352" t="s">
        <v>39</v>
      </c>
      <c r="E352" t="s">
        <v>13</v>
      </c>
      <c r="F352">
        <v>0</v>
      </c>
      <c r="G352">
        <v>20</v>
      </c>
      <c r="H352">
        <v>0</v>
      </c>
      <c r="I352" t="str">
        <f>TEXT(DailyExpTab[[#This Row],[Date]],"mmm")</f>
        <v>Jul</v>
      </c>
    </row>
    <row r="353" spans="1:9" x14ac:dyDescent="0.3">
      <c r="A353">
        <v>44773</v>
      </c>
      <c r="B353">
        <v>0.47916666666666669</v>
      </c>
      <c r="C353" t="s">
        <v>236</v>
      </c>
      <c r="D353" t="s">
        <v>22</v>
      </c>
      <c r="E353" t="s">
        <v>13</v>
      </c>
      <c r="F353">
        <v>0</v>
      </c>
      <c r="G353">
        <v>10</v>
      </c>
      <c r="H353">
        <v>-10</v>
      </c>
      <c r="I353" t="str">
        <f>TEXT(DailyExpTab[[#This Row],[Date]],"mmm")</f>
        <v>Jul</v>
      </c>
    </row>
    <row r="354" spans="1:9" x14ac:dyDescent="0.3">
      <c r="A354">
        <v>44773</v>
      </c>
      <c r="B354">
        <v>0.72916666666666663</v>
      </c>
      <c r="C354" t="s">
        <v>239</v>
      </c>
      <c r="D354" t="s">
        <v>19</v>
      </c>
      <c r="E354" t="s">
        <v>17</v>
      </c>
      <c r="F354">
        <v>0</v>
      </c>
      <c r="G354">
        <v>5</v>
      </c>
      <c r="H354">
        <v>-15</v>
      </c>
      <c r="I354" t="str">
        <f>TEXT(DailyExpTab[[#This Row],[Date]],"mmm")</f>
        <v>Jul</v>
      </c>
    </row>
    <row r="355" spans="1:9" x14ac:dyDescent="0.3">
      <c r="A355">
        <v>44773</v>
      </c>
      <c r="B355">
        <v>0.75</v>
      </c>
      <c r="C355" t="s">
        <v>236</v>
      </c>
      <c r="D355" t="s">
        <v>22</v>
      </c>
      <c r="E355" t="s">
        <v>13</v>
      </c>
      <c r="F355">
        <v>0</v>
      </c>
      <c r="G355">
        <v>6</v>
      </c>
      <c r="H355">
        <v>-21</v>
      </c>
      <c r="I355" t="str">
        <f>TEXT(DailyExpTab[[#This Row],[Date]],"mmm")</f>
        <v>Jul</v>
      </c>
    </row>
    <row r="356" spans="1:9" x14ac:dyDescent="0.3">
      <c r="A356">
        <v>44773</v>
      </c>
      <c r="B356">
        <v>0.79166666666666663</v>
      </c>
      <c r="C356" t="s">
        <v>54</v>
      </c>
      <c r="D356" t="s">
        <v>39</v>
      </c>
      <c r="E356" t="s">
        <v>13</v>
      </c>
      <c r="F356">
        <v>0</v>
      </c>
      <c r="G356">
        <v>25</v>
      </c>
      <c r="H356">
        <v>-46</v>
      </c>
      <c r="I356" t="str">
        <f>TEXT(DailyExpTab[[#This Row],[Date]],"mmm")</f>
        <v>Jul</v>
      </c>
    </row>
    <row r="357" spans="1:9" x14ac:dyDescent="0.3">
      <c r="A357">
        <v>44773</v>
      </c>
      <c r="B357">
        <v>0.82291666666666663</v>
      </c>
      <c r="C357" t="s">
        <v>91</v>
      </c>
      <c r="D357" t="s">
        <v>16</v>
      </c>
      <c r="E357" t="s">
        <v>13</v>
      </c>
      <c r="F357">
        <v>0</v>
      </c>
      <c r="G357">
        <v>20</v>
      </c>
      <c r="H357">
        <v>-66</v>
      </c>
      <c r="I357" t="str">
        <f>TEXT(DailyExpTab[[#This Row],[Date]],"mmm")</f>
        <v>Jul</v>
      </c>
    </row>
    <row r="358" spans="1:9" x14ac:dyDescent="0.3">
      <c r="A358">
        <v>44773</v>
      </c>
      <c r="B358">
        <v>0.89583333333333337</v>
      </c>
      <c r="C358" t="s">
        <v>174</v>
      </c>
      <c r="D358" t="s">
        <v>22</v>
      </c>
      <c r="E358" t="s">
        <v>13</v>
      </c>
      <c r="F358">
        <v>0</v>
      </c>
      <c r="G358">
        <v>35</v>
      </c>
      <c r="H358">
        <v>-101</v>
      </c>
      <c r="I358" t="str">
        <f>TEXT(DailyExpTab[[#This Row],[Date]],"mmm")</f>
        <v>Jul</v>
      </c>
    </row>
    <row r="359" spans="1:9" x14ac:dyDescent="0.3">
      <c r="A359">
        <v>44773</v>
      </c>
      <c r="B359">
        <v>0.91666666666666663</v>
      </c>
      <c r="C359" t="s">
        <v>175</v>
      </c>
      <c r="D359" t="s">
        <v>19</v>
      </c>
      <c r="E359" t="s">
        <v>17</v>
      </c>
      <c r="F359">
        <v>0</v>
      </c>
      <c r="G359">
        <v>5</v>
      </c>
      <c r="H359">
        <v>-106</v>
      </c>
      <c r="I359" t="str">
        <f>TEXT(DailyExpTab[[#This Row],[Date]],"mmm")</f>
        <v>Jul</v>
      </c>
    </row>
    <row r="360" spans="1:9" x14ac:dyDescent="0.3">
      <c r="A360">
        <v>44774</v>
      </c>
      <c r="B360">
        <v>0</v>
      </c>
      <c r="C360" t="s">
        <v>88</v>
      </c>
      <c r="D360" t="s">
        <v>12</v>
      </c>
      <c r="E360" t="s">
        <v>10</v>
      </c>
      <c r="F360">
        <v>3</v>
      </c>
      <c r="G360">
        <v>0</v>
      </c>
      <c r="H360">
        <v>-103</v>
      </c>
      <c r="I360" t="str">
        <f>TEXT(DailyExpTab[[#This Row],[Date]],"mmm")</f>
        <v>Aug</v>
      </c>
    </row>
    <row r="361" spans="1:9" x14ac:dyDescent="0.3">
      <c r="A361">
        <v>44774</v>
      </c>
      <c r="B361">
        <v>0.51388888888888884</v>
      </c>
      <c r="C361" t="s">
        <v>79</v>
      </c>
      <c r="D361" t="s">
        <v>16</v>
      </c>
      <c r="E361" t="s">
        <v>13</v>
      </c>
      <c r="F361">
        <v>0</v>
      </c>
      <c r="G361">
        <v>40</v>
      </c>
      <c r="H361">
        <v>-143</v>
      </c>
      <c r="I361" t="str">
        <f>TEXT(DailyExpTab[[#This Row],[Date]],"mmm")</f>
        <v>Aug</v>
      </c>
    </row>
    <row r="362" spans="1:9" x14ac:dyDescent="0.3">
      <c r="A362">
        <v>44774</v>
      </c>
      <c r="B362">
        <v>0.69791666666666663</v>
      </c>
      <c r="C362" t="s">
        <v>236</v>
      </c>
      <c r="D362" t="s">
        <v>22</v>
      </c>
      <c r="E362" t="s">
        <v>13</v>
      </c>
      <c r="F362">
        <v>0</v>
      </c>
      <c r="G362">
        <v>10</v>
      </c>
      <c r="H362">
        <v>-153</v>
      </c>
      <c r="I362" t="str">
        <f>TEXT(DailyExpTab[[#This Row],[Date]],"mmm")</f>
        <v>Aug</v>
      </c>
    </row>
    <row r="363" spans="1:9" x14ac:dyDescent="0.3">
      <c r="A363">
        <v>44775</v>
      </c>
      <c r="B363">
        <v>0.41666666666666669</v>
      </c>
      <c r="C363" t="s">
        <v>236</v>
      </c>
      <c r="D363" t="s">
        <v>22</v>
      </c>
      <c r="E363" t="s">
        <v>13</v>
      </c>
      <c r="F363">
        <v>0</v>
      </c>
      <c r="G363">
        <v>6</v>
      </c>
      <c r="H363">
        <v>-159</v>
      </c>
      <c r="I363" t="str">
        <f>TEXT(DailyExpTab[[#This Row],[Date]],"mmm")</f>
        <v>Aug</v>
      </c>
    </row>
    <row r="364" spans="1:9" x14ac:dyDescent="0.3">
      <c r="A364">
        <v>44775</v>
      </c>
      <c r="B364">
        <v>0.51736111111111116</v>
      </c>
      <c r="C364" t="s">
        <v>97</v>
      </c>
      <c r="D364" t="s">
        <v>16</v>
      </c>
      <c r="E364" t="s">
        <v>13</v>
      </c>
      <c r="F364">
        <v>0</v>
      </c>
      <c r="G364">
        <v>50</v>
      </c>
      <c r="H364">
        <v>-209</v>
      </c>
      <c r="I364" t="str">
        <f>TEXT(DailyExpTab[[#This Row],[Date]],"mmm")</f>
        <v>Aug</v>
      </c>
    </row>
    <row r="365" spans="1:9" x14ac:dyDescent="0.3">
      <c r="A365">
        <v>44775</v>
      </c>
      <c r="B365">
        <v>0.6875</v>
      </c>
      <c r="C365" t="s">
        <v>237</v>
      </c>
      <c r="D365" t="s">
        <v>22</v>
      </c>
      <c r="E365" t="s">
        <v>13</v>
      </c>
      <c r="F365">
        <v>0</v>
      </c>
      <c r="G365">
        <v>6</v>
      </c>
      <c r="H365">
        <v>-215</v>
      </c>
      <c r="I365" t="str">
        <f>TEXT(DailyExpTab[[#This Row],[Date]],"mmm")</f>
        <v>Aug</v>
      </c>
    </row>
    <row r="366" spans="1:9" x14ac:dyDescent="0.3">
      <c r="A366">
        <v>44775</v>
      </c>
      <c r="B366">
        <v>0.91666666666666663</v>
      </c>
      <c r="C366" t="s">
        <v>176</v>
      </c>
      <c r="D366" t="s">
        <v>9</v>
      </c>
      <c r="E366" t="s">
        <v>47</v>
      </c>
      <c r="F366">
        <v>200</v>
      </c>
      <c r="G366">
        <v>0</v>
      </c>
      <c r="H366">
        <v>-15</v>
      </c>
      <c r="I366" t="str">
        <f>TEXT(DailyExpTab[[#This Row],[Date]],"mmm")</f>
        <v>Aug</v>
      </c>
    </row>
    <row r="367" spans="1:9" x14ac:dyDescent="0.3">
      <c r="A367">
        <v>44776</v>
      </c>
      <c r="B367">
        <v>0.31944444444444442</v>
      </c>
      <c r="C367" t="s">
        <v>40</v>
      </c>
      <c r="D367" t="s">
        <v>16</v>
      </c>
      <c r="E367" t="s">
        <v>13</v>
      </c>
      <c r="F367">
        <v>0</v>
      </c>
      <c r="G367">
        <v>15</v>
      </c>
      <c r="H367">
        <v>-30</v>
      </c>
      <c r="I367" t="str">
        <f>TEXT(DailyExpTab[[#This Row],[Date]],"mmm")</f>
        <v>Aug</v>
      </c>
    </row>
    <row r="368" spans="1:9" x14ac:dyDescent="0.3">
      <c r="A368">
        <v>44776</v>
      </c>
      <c r="B368">
        <v>0.51041666666666663</v>
      </c>
      <c r="C368" t="s">
        <v>79</v>
      </c>
      <c r="D368" t="s">
        <v>16</v>
      </c>
      <c r="E368" t="s">
        <v>13</v>
      </c>
      <c r="F368">
        <v>0</v>
      </c>
      <c r="G368">
        <v>25</v>
      </c>
      <c r="H368">
        <v>-55</v>
      </c>
      <c r="I368" t="str">
        <f>TEXT(DailyExpTab[[#This Row],[Date]],"mmm")</f>
        <v>Aug</v>
      </c>
    </row>
    <row r="369" spans="1:9" x14ac:dyDescent="0.3">
      <c r="A369">
        <v>44776</v>
      </c>
      <c r="B369">
        <v>0.52083333333333337</v>
      </c>
      <c r="C369" t="s">
        <v>139</v>
      </c>
      <c r="D369" t="s">
        <v>16</v>
      </c>
      <c r="E369" t="s">
        <v>13</v>
      </c>
      <c r="F369">
        <v>0</v>
      </c>
      <c r="G369">
        <v>15</v>
      </c>
      <c r="H369">
        <v>-70</v>
      </c>
      <c r="I369" t="str">
        <f>TEXT(DailyExpTab[[#This Row],[Date]],"mmm")</f>
        <v>Aug</v>
      </c>
    </row>
    <row r="370" spans="1:9" x14ac:dyDescent="0.3">
      <c r="A370">
        <v>44776</v>
      </c>
      <c r="B370">
        <v>0.73958333333333337</v>
      </c>
      <c r="C370" t="s">
        <v>236</v>
      </c>
      <c r="D370" t="s">
        <v>22</v>
      </c>
      <c r="E370" t="s">
        <v>13</v>
      </c>
      <c r="F370">
        <v>0</v>
      </c>
      <c r="G370">
        <v>10</v>
      </c>
      <c r="H370">
        <v>-80</v>
      </c>
      <c r="I370" t="str">
        <f>TEXT(DailyExpTab[[#This Row],[Date]],"mmm")</f>
        <v>Aug</v>
      </c>
    </row>
    <row r="371" spans="1:9" x14ac:dyDescent="0.3">
      <c r="A371">
        <v>44777</v>
      </c>
      <c r="B371">
        <v>0.4375</v>
      </c>
      <c r="C371" t="s">
        <v>139</v>
      </c>
      <c r="D371" t="s">
        <v>16</v>
      </c>
      <c r="E371" t="s">
        <v>13</v>
      </c>
      <c r="F371">
        <v>0</v>
      </c>
      <c r="G371">
        <v>15</v>
      </c>
      <c r="H371">
        <v>-95</v>
      </c>
      <c r="I371" t="str">
        <f>TEXT(DailyExpTab[[#This Row],[Date]],"mmm")</f>
        <v>Aug</v>
      </c>
    </row>
    <row r="372" spans="1:9" x14ac:dyDescent="0.3">
      <c r="A372">
        <v>44777</v>
      </c>
      <c r="B372">
        <v>0.52083333333333337</v>
      </c>
      <c r="C372" t="s">
        <v>46</v>
      </c>
      <c r="D372" t="s">
        <v>16</v>
      </c>
      <c r="E372" t="s">
        <v>13</v>
      </c>
      <c r="F372">
        <v>0</v>
      </c>
      <c r="G372">
        <v>40</v>
      </c>
      <c r="H372">
        <v>-135</v>
      </c>
      <c r="I372" t="str">
        <f>TEXT(DailyExpTab[[#This Row],[Date]],"mmm")</f>
        <v>Aug</v>
      </c>
    </row>
    <row r="373" spans="1:9" x14ac:dyDescent="0.3">
      <c r="A373">
        <v>44777</v>
      </c>
      <c r="B373">
        <v>0.78125</v>
      </c>
      <c r="C373" t="s">
        <v>236</v>
      </c>
      <c r="D373" t="s">
        <v>22</v>
      </c>
      <c r="E373" t="s">
        <v>13</v>
      </c>
      <c r="F373">
        <v>0</v>
      </c>
      <c r="G373">
        <v>10</v>
      </c>
      <c r="H373">
        <v>-145</v>
      </c>
      <c r="I373" t="str">
        <f>TEXT(DailyExpTab[[#This Row],[Date]],"mmm")</f>
        <v>Aug</v>
      </c>
    </row>
    <row r="374" spans="1:9" x14ac:dyDescent="0.3">
      <c r="A374">
        <v>44777</v>
      </c>
      <c r="B374">
        <v>0.79166666666666663</v>
      </c>
      <c r="C374" t="s">
        <v>11</v>
      </c>
      <c r="D374" t="s">
        <v>12</v>
      </c>
      <c r="E374" t="s">
        <v>13</v>
      </c>
      <c r="F374">
        <v>4</v>
      </c>
      <c r="G374">
        <v>0</v>
      </c>
      <c r="H374">
        <v>-141</v>
      </c>
      <c r="I374" t="str">
        <f>TEXT(DailyExpTab[[#This Row],[Date]],"mmm")</f>
        <v>Aug</v>
      </c>
    </row>
    <row r="375" spans="1:9" x14ac:dyDescent="0.3">
      <c r="A375">
        <v>44778</v>
      </c>
      <c r="B375">
        <v>0.375</v>
      </c>
      <c r="C375" t="s">
        <v>236</v>
      </c>
      <c r="D375" t="s">
        <v>22</v>
      </c>
      <c r="E375" t="s">
        <v>13</v>
      </c>
      <c r="F375">
        <v>0</v>
      </c>
      <c r="G375">
        <v>6</v>
      </c>
      <c r="H375">
        <v>-147</v>
      </c>
      <c r="I375" t="str">
        <f>TEXT(DailyExpTab[[#This Row],[Date]],"mmm")</f>
        <v>Aug</v>
      </c>
    </row>
    <row r="376" spans="1:9" x14ac:dyDescent="0.3">
      <c r="A376">
        <v>44778</v>
      </c>
      <c r="B376">
        <v>0.51041666666666663</v>
      </c>
      <c r="C376" t="s">
        <v>79</v>
      </c>
      <c r="D376" t="s">
        <v>16</v>
      </c>
      <c r="E376" t="s">
        <v>13</v>
      </c>
      <c r="F376">
        <v>0</v>
      </c>
      <c r="G376">
        <v>25</v>
      </c>
      <c r="H376">
        <v>-172</v>
      </c>
      <c r="I376" t="str">
        <f>TEXT(DailyExpTab[[#This Row],[Date]],"mmm")</f>
        <v>Aug</v>
      </c>
    </row>
    <row r="377" spans="1:9" x14ac:dyDescent="0.3">
      <c r="A377">
        <v>44778</v>
      </c>
      <c r="B377">
        <v>0.52083333333333337</v>
      </c>
      <c r="C377" t="s">
        <v>93</v>
      </c>
      <c r="D377" t="s">
        <v>56</v>
      </c>
      <c r="E377" t="s">
        <v>17</v>
      </c>
      <c r="F377">
        <v>0</v>
      </c>
      <c r="G377">
        <v>1</v>
      </c>
      <c r="H377">
        <v>-173</v>
      </c>
      <c r="I377" t="str">
        <f>TEXT(DailyExpTab[[#This Row],[Date]],"mmm")</f>
        <v>Aug</v>
      </c>
    </row>
    <row r="378" spans="1:9" x14ac:dyDescent="0.3">
      <c r="A378">
        <v>44778</v>
      </c>
      <c r="B378">
        <v>0.70833333333333337</v>
      </c>
      <c r="C378" t="s">
        <v>236</v>
      </c>
      <c r="D378" t="s">
        <v>22</v>
      </c>
      <c r="E378" t="s">
        <v>13</v>
      </c>
      <c r="F378">
        <v>0</v>
      </c>
      <c r="G378">
        <v>10</v>
      </c>
      <c r="H378">
        <v>-183</v>
      </c>
      <c r="I378" t="str">
        <f>TEXT(DailyExpTab[[#This Row],[Date]],"mmm")</f>
        <v>Aug</v>
      </c>
    </row>
    <row r="379" spans="1:9" x14ac:dyDescent="0.3">
      <c r="A379">
        <v>44778</v>
      </c>
      <c r="B379">
        <v>0.89583333333333337</v>
      </c>
      <c r="C379" t="s">
        <v>148</v>
      </c>
      <c r="D379" t="s">
        <v>16</v>
      </c>
      <c r="E379" t="s">
        <v>13</v>
      </c>
      <c r="F379">
        <v>0</v>
      </c>
      <c r="G379">
        <v>58</v>
      </c>
      <c r="H379">
        <v>-241</v>
      </c>
      <c r="I379" t="str">
        <f>TEXT(DailyExpTab[[#This Row],[Date]],"mmm")</f>
        <v>Aug</v>
      </c>
    </row>
    <row r="380" spans="1:9" x14ac:dyDescent="0.3">
      <c r="A380">
        <v>44779</v>
      </c>
      <c r="B380">
        <v>0.5</v>
      </c>
      <c r="C380" t="s">
        <v>177</v>
      </c>
      <c r="D380" t="s">
        <v>16</v>
      </c>
      <c r="E380" t="s">
        <v>13</v>
      </c>
      <c r="F380">
        <v>0</v>
      </c>
      <c r="G380">
        <v>23</v>
      </c>
      <c r="H380">
        <v>-264</v>
      </c>
      <c r="I380" t="str">
        <f>TEXT(DailyExpTab[[#This Row],[Date]],"mmm")</f>
        <v>Aug</v>
      </c>
    </row>
    <row r="381" spans="1:9" x14ac:dyDescent="0.3">
      <c r="A381">
        <v>44779</v>
      </c>
      <c r="B381">
        <v>0.55208333333333337</v>
      </c>
      <c r="C381" t="s">
        <v>8</v>
      </c>
      <c r="D381" t="s">
        <v>9</v>
      </c>
      <c r="E381" t="s">
        <v>47</v>
      </c>
      <c r="F381">
        <v>3000</v>
      </c>
      <c r="G381">
        <v>0</v>
      </c>
      <c r="H381">
        <v>2736</v>
      </c>
      <c r="I381" t="str">
        <f>TEXT(DailyExpTab[[#This Row],[Date]],"mmm")</f>
        <v>Aug</v>
      </c>
    </row>
    <row r="382" spans="1:9" x14ac:dyDescent="0.3">
      <c r="A382">
        <v>44779</v>
      </c>
      <c r="B382">
        <v>0.5625</v>
      </c>
      <c r="C382" t="s">
        <v>178</v>
      </c>
      <c r="D382" t="s">
        <v>39</v>
      </c>
      <c r="E382" t="s">
        <v>13</v>
      </c>
      <c r="F382">
        <v>0</v>
      </c>
      <c r="G382">
        <v>5</v>
      </c>
      <c r="H382">
        <v>2731</v>
      </c>
      <c r="I382" t="str">
        <f>TEXT(DailyExpTab[[#This Row],[Date]],"mmm")</f>
        <v>Aug</v>
      </c>
    </row>
    <row r="383" spans="1:9" x14ac:dyDescent="0.3">
      <c r="A383">
        <v>44779</v>
      </c>
      <c r="B383">
        <v>0.72916666666666663</v>
      </c>
      <c r="C383" t="s">
        <v>236</v>
      </c>
      <c r="D383" t="s">
        <v>22</v>
      </c>
      <c r="E383" t="s">
        <v>13</v>
      </c>
      <c r="F383">
        <v>0</v>
      </c>
      <c r="G383">
        <v>10</v>
      </c>
      <c r="H383">
        <v>2721</v>
      </c>
      <c r="I383" t="str">
        <f>TEXT(DailyExpTab[[#This Row],[Date]],"mmm")</f>
        <v>Aug</v>
      </c>
    </row>
    <row r="384" spans="1:9" x14ac:dyDescent="0.3">
      <c r="A384">
        <v>44779</v>
      </c>
      <c r="B384">
        <v>0.875</v>
      </c>
      <c r="C384" t="s">
        <v>179</v>
      </c>
      <c r="D384" t="s">
        <v>16</v>
      </c>
      <c r="E384" t="s">
        <v>13</v>
      </c>
      <c r="F384">
        <v>44</v>
      </c>
      <c r="G384">
        <v>0</v>
      </c>
      <c r="H384">
        <v>2765</v>
      </c>
      <c r="I384" t="str">
        <f>TEXT(DailyExpTab[[#This Row],[Date]],"mmm")</f>
        <v>Aug</v>
      </c>
    </row>
    <row r="385" spans="1:9" x14ac:dyDescent="0.3">
      <c r="A385">
        <v>44780</v>
      </c>
      <c r="B385">
        <v>0.72916666666666663</v>
      </c>
      <c r="C385" t="s">
        <v>121</v>
      </c>
      <c r="D385" t="s">
        <v>16</v>
      </c>
      <c r="E385" t="s">
        <v>13</v>
      </c>
      <c r="F385">
        <v>0</v>
      </c>
      <c r="G385">
        <v>15</v>
      </c>
      <c r="H385">
        <v>2750</v>
      </c>
      <c r="I385" t="str">
        <f>TEXT(DailyExpTab[[#This Row],[Date]],"mmm")</f>
        <v>Aug</v>
      </c>
    </row>
    <row r="386" spans="1:9" x14ac:dyDescent="0.3">
      <c r="A386">
        <v>44780</v>
      </c>
      <c r="B386">
        <v>0.73958333333333337</v>
      </c>
      <c r="C386" t="s">
        <v>236</v>
      </c>
      <c r="D386" t="s">
        <v>22</v>
      </c>
      <c r="E386" t="s">
        <v>13</v>
      </c>
      <c r="F386">
        <v>0</v>
      </c>
      <c r="G386">
        <v>7</v>
      </c>
      <c r="H386">
        <v>2743</v>
      </c>
      <c r="I386" t="str">
        <f>TEXT(DailyExpTab[[#This Row],[Date]],"mmm")</f>
        <v>Aug</v>
      </c>
    </row>
    <row r="387" spans="1:9" x14ac:dyDescent="0.3">
      <c r="A387">
        <v>44780</v>
      </c>
      <c r="B387">
        <v>0.84375</v>
      </c>
      <c r="C387" t="s">
        <v>46</v>
      </c>
      <c r="D387" t="s">
        <v>16</v>
      </c>
      <c r="E387" t="s">
        <v>13</v>
      </c>
      <c r="F387">
        <v>0</v>
      </c>
      <c r="G387">
        <v>50</v>
      </c>
      <c r="H387">
        <v>2693</v>
      </c>
      <c r="I387" t="str">
        <f>TEXT(DailyExpTab[[#This Row],[Date]],"mmm")</f>
        <v>Aug</v>
      </c>
    </row>
    <row r="388" spans="1:9" x14ac:dyDescent="0.3">
      <c r="A388">
        <v>44780</v>
      </c>
      <c r="B388">
        <v>0.86111111111111116</v>
      </c>
      <c r="C388" t="s">
        <v>139</v>
      </c>
      <c r="D388" t="s">
        <v>16</v>
      </c>
      <c r="E388" t="s">
        <v>13</v>
      </c>
      <c r="F388">
        <v>0</v>
      </c>
      <c r="G388">
        <v>15</v>
      </c>
      <c r="H388">
        <v>2678</v>
      </c>
      <c r="I388" t="str">
        <f>TEXT(DailyExpTab[[#This Row],[Date]],"mmm")</f>
        <v>Aug</v>
      </c>
    </row>
    <row r="389" spans="1:9" x14ac:dyDescent="0.3">
      <c r="A389">
        <v>44780</v>
      </c>
      <c r="B389">
        <v>0.875</v>
      </c>
      <c r="C389" t="s">
        <v>240</v>
      </c>
      <c r="D389" t="s">
        <v>22</v>
      </c>
      <c r="E389" t="s">
        <v>13</v>
      </c>
      <c r="F389">
        <v>0</v>
      </c>
      <c r="G389">
        <v>10</v>
      </c>
      <c r="H389">
        <v>2668</v>
      </c>
      <c r="I389" t="str">
        <f>TEXT(DailyExpTab[[#This Row],[Date]],"mmm")</f>
        <v>Aug</v>
      </c>
    </row>
    <row r="390" spans="1:9" x14ac:dyDescent="0.3">
      <c r="A390">
        <v>44781</v>
      </c>
      <c r="B390">
        <v>0.51388888888888884</v>
      </c>
      <c r="C390" t="s">
        <v>29</v>
      </c>
      <c r="D390" t="s">
        <v>16</v>
      </c>
      <c r="E390" t="s">
        <v>13</v>
      </c>
      <c r="F390">
        <v>0</v>
      </c>
      <c r="G390">
        <v>50</v>
      </c>
      <c r="H390">
        <v>2618</v>
      </c>
      <c r="I390" t="str">
        <f>TEXT(DailyExpTab[[#This Row],[Date]],"mmm")</f>
        <v>Aug</v>
      </c>
    </row>
    <row r="391" spans="1:9" x14ac:dyDescent="0.3">
      <c r="A391">
        <v>44781</v>
      </c>
      <c r="B391">
        <v>0.625</v>
      </c>
      <c r="C391" t="s">
        <v>241</v>
      </c>
      <c r="D391" t="s">
        <v>180</v>
      </c>
      <c r="E391" t="s">
        <v>14</v>
      </c>
      <c r="F391">
        <v>0</v>
      </c>
      <c r="G391">
        <v>60</v>
      </c>
      <c r="H391">
        <v>2558</v>
      </c>
      <c r="I391" t="str">
        <f>TEXT(DailyExpTab[[#This Row],[Date]],"mmm")</f>
        <v>Aug</v>
      </c>
    </row>
    <row r="392" spans="1:9" x14ac:dyDescent="0.3">
      <c r="A392">
        <v>44781</v>
      </c>
      <c r="B392">
        <v>0.66666666666666663</v>
      </c>
      <c r="C392" t="s">
        <v>181</v>
      </c>
      <c r="D392" t="s">
        <v>45</v>
      </c>
      <c r="E392" t="s">
        <v>13</v>
      </c>
      <c r="F392">
        <v>0</v>
      </c>
      <c r="G392">
        <v>15</v>
      </c>
      <c r="H392">
        <v>2543</v>
      </c>
      <c r="I392" t="str">
        <f>TEXT(DailyExpTab[[#This Row],[Date]],"mmm")</f>
        <v>Aug</v>
      </c>
    </row>
    <row r="393" spans="1:9" x14ac:dyDescent="0.3">
      <c r="A393">
        <v>44781</v>
      </c>
      <c r="B393">
        <v>0.66666666666666663</v>
      </c>
      <c r="C393" t="s">
        <v>182</v>
      </c>
      <c r="D393" t="s">
        <v>16</v>
      </c>
      <c r="E393" t="s">
        <v>13</v>
      </c>
      <c r="F393">
        <v>0</v>
      </c>
      <c r="G393">
        <v>10</v>
      </c>
      <c r="H393">
        <v>2533</v>
      </c>
      <c r="I393" t="str">
        <f>TEXT(DailyExpTab[[#This Row],[Date]],"mmm")</f>
        <v>Aug</v>
      </c>
    </row>
    <row r="394" spans="1:9" x14ac:dyDescent="0.3">
      <c r="A394">
        <v>44781</v>
      </c>
      <c r="B394">
        <v>0.67708333333333337</v>
      </c>
      <c r="C394" t="s">
        <v>237</v>
      </c>
      <c r="D394" t="s">
        <v>22</v>
      </c>
      <c r="E394" t="s">
        <v>13</v>
      </c>
      <c r="F394">
        <v>0</v>
      </c>
      <c r="G394">
        <v>6</v>
      </c>
      <c r="H394">
        <v>2527</v>
      </c>
      <c r="I394" t="str">
        <f>TEXT(DailyExpTab[[#This Row],[Date]],"mmm")</f>
        <v>Aug</v>
      </c>
    </row>
    <row r="395" spans="1:9" x14ac:dyDescent="0.3">
      <c r="A395">
        <v>44782</v>
      </c>
      <c r="B395">
        <v>0.40277777777777779</v>
      </c>
      <c r="C395" t="s">
        <v>242</v>
      </c>
      <c r="D395" t="s">
        <v>43</v>
      </c>
      <c r="E395" t="s">
        <v>13</v>
      </c>
      <c r="F395">
        <v>0</v>
      </c>
      <c r="G395">
        <v>2800</v>
      </c>
      <c r="H395">
        <v>-273</v>
      </c>
      <c r="I395" t="str">
        <f>TEXT(DailyExpTab[[#This Row],[Date]],"mmm")</f>
        <v>Aug</v>
      </c>
    </row>
    <row r="396" spans="1:9" x14ac:dyDescent="0.3">
      <c r="A396">
        <v>44782</v>
      </c>
      <c r="B396">
        <v>0.75</v>
      </c>
      <c r="C396" t="s">
        <v>99</v>
      </c>
      <c r="D396" t="s">
        <v>16</v>
      </c>
      <c r="E396" t="s">
        <v>13</v>
      </c>
      <c r="F396">
        <v>0</v>
      </c>
      <c r="G396">
        <v>15</v>
      </c>
      <c r="H396">
        <v>-288</v>
      </c>
      <c r="I396" t="str">
        <f>TEXT(DailyExpTab[[#This Row],[Date]],"mmm")</f>
        <v>Aug</v>
      </c>
    </row>
    <row r="397" spans="1:9" x14ac:dyDescent="0.3">
      <c r="A397">
        <v>44782</v>
      </c>
      <c r="B397">
        <v>0.76388888888888884</v>
      </c>
      <c r="C397" t="s">
        <v>236</v>
      </c>
      <c r="D397" t="s">
        <v>22</v>
      </c>
      <c r="E397" t="s">
        <v>13</v>
      </c>
      <c r="F397">
        <v>0</v>
      </c>
      <c r="G397">
        <v>10</v>
      </c>
      <c r="H397">
        <v>-298</v>
      </c>
      <c r="I397" t="str">
        <f>TEXT(DailyExpTab[[#This Row],[Date]],"mmm")</f>
        <v>Aug</v>
      </c>
    </row>
    <row r="398" spans="1:9" x14ac:dyDescent="0.3">
      <c r="A398">
        <v>44783</v>
      </c>
      <c r="B398">
        <v>0.32291666666666669</v>
      </c>
      <c r="C398" t="s">
        <v>236</v>
      </c>
      <c r="D398" t="s">
        <v>22</v>
      </c>
      <c r="E398" t="s">
        <v>13</v>
      </c>
      <c r="F398">
        <v>0</v>
      </c>
      <c r="G398">
        <v>10</v>
      </c>
      <c r="H398">
        <v>-308</v>
      </c>
      <c r="I398" t="str">
        <f>TEXT(DailyExpTab[[#This Row],[Date]],"mmm")</f>
        <v>Aug</v>
      </c>
    </row>
    <row r="399" spans="1:9" x14ac:dyDescent="0.3">
      <c r="A399">
        <v>44783</v>
      </c>
      <c r="B399">
        <v>0.51041666666666663</v>
      </c>
      <c r="C399" t="s">
        <v>183</v>
      </c>
      <c r="D399" t="s">
        <v>16</v>
      </c>
      <c r="E399" t="s">
        <v>13</v>
      </c>
      <c r="F399">
        <v>0</v>
      </c>
      <c r="G399">
        <v>35</v>
      </c>
      <c r="H399">
        <v>-343</v>
      </c>
      <c r="I399" t="str">
        <f>TEXT(DailyExpTab[[#This Row],[Date]],"mmm")</f>
        <v>Aug</v>
      </c>
    </row>
    <row r="400" spans="1:9" x14ac:dyDescent="0.3">
      <c r="A400">
        <v>44783</v>
      </c>
      <c r="B400">
        <v>0.6479166666666667</v>
      </c>
      <c r="C400" t="s">
        <v>184</v>
      </c>
      <c r="D400" t="s">
        <v>43</v>
      </c>
      <c r="E400" t="s">
        <v>13</v>
      </c>
      <c r="F400">
        <v>400</v>
      </c>
      <c r="G400">
        <v>0</v>
      </c>
      <c r="H400">
        <v>57</v>
      </c>
      <c r="I400" t="str">
        <f>TEXT(DailyExpTab[[#This Row],[Date]],"mmm")</f>
        <v>Aug</v>
      </c>
    </row>
    <row r="401" spans="1:9" x14ac:dyDescent="0.3">
      <c r="A401">
        <v>44783</v>
      </c>
      <c r="B401">
        <v>0.71875</v>
      </c>
      <c r="C401" t="s">
        <v>236</v>
      </c>
      <c r="D401" t="s">
        <v>22</v>
      </c>
      <c r="E401" t="s">
        <v>13</v>
      </c>
      <c r="F401">
        <v>0</v>
      </c>
      <c r="G401">
        <v>10</v>
      </c>
      <c r="H401">
        <v>47</v>
      </c>
      <c r="I401" t="str">
        <f>TEXT(DailyExpTab[[#This Row],[Date]],"mmm")</f>
        <v>Aug</v>
      </c>
    </row>
    <row r="402" spans="1:9" x14ac:dyDescent="0.3">
      <c r="A402">
        <v>44783</v>
      </c>
      <c r="B402">
        <v>0.9375</v>
      </c>
      <c r="C402" t="s">
        <v>176</v>
      </c>
      <c r="D402" t="s">
        <v>9</v>
      </c>
      <c r="E402" t="s">
        <v>47</v>
      </c>
      <c r="F402">
        <v>2000</v>
      </c>
      <c r="G402">
        <v>0</v>
      </c>
      <c r="H402">
        <v>2047</v>
      </c>
      <c r="I402" t="str">
        <f>TEXT(DailyExpTab[[#This Row],[Date]],"mmm")</f>
        <v>Aug</v>
      </c>
    </row>
    <row r="403" spans="1:9" x14ac:dyDescent="0.3">
      <c r="A403">
        <v>44784</v>
      </c>
      <c r="B403">
        <v>0.47916666666666669</v>
      </c>
      <c r="C403" t="s">
        <v>93</v>
      </c>
      <c r="D403" t="s">
        <v>56</v>
      </c>
      <c r="E403" t="s">
        <v>13</v>
      </c>
      <c r="F403">
        <v>0</v>
      </c>
      <c r="G403">
        <v>5</v>
      </c>
      <c r="H403">
        <v>2042</v>
      </c>
      <c r="I403" t="str">
        <f>TEXT(DailyExpTab[[#This Row],[Date]],"mmm")</f>
        <v>Aug</v>
      </c>
    </row>
    <row r="404" spans="1:9" x14ac:dyDescent="0.3">
      <c r="A404">
        <v>44784</v>
      </c>
      <c r="B404">
        <v>0.5</v>
      </c>
      <c r="C404" t="s">
        <v>79</v>
      </c>
      <c r="D404" t="s">
        <v>16</v>
      </c>
      <c r="E404" t="s">
        <v>13</v>
      </c>
      <c r="F404">
        <v>0</v>
      </c>
      <c r="G404">
        <v>25</v>
      </c>
      <c r="H404">
        <v>2017</v>
      </c>
      <c r="I404" t="str">
        <f>TEXT(DailyExpTab[[#This Row],[Date]],"mmm")</f>
        <v>Aug</v>
      </c>
    </row>
    <row r="405" spans="1:9" x14ac:dyDescent="0.3">
      <c r="A405">
        <v>44784</v>
      </c>
      <c r="B405">
        <v>0.51388888888888884</v>
      </c>
      <c r="C405" t="s">
        <v>11</v>
      </c>
      <c r="D405" t="s">
        <v>12</v>
      </c>
      <c r="E405" t="s">
        <v>13</v>
      </c>
      <c r="F405">
        <v>4</v>
      </c>
      <c r="G405">
        <v>0</v>
      </c>
      <c r="H405">
        <v>2021</v>
      </c>
      <c r="I405" t="str">
        <f>TEXT(DailyExpTab[[#This Row],[Date]],"mmm")</f>
        <v>Aug</v>
      </c>
    </row>
    <row r="406" spans="1:9" x14ac:dyDescent="0.3">
      <c r="A406">
        <v>44784</v>
      </c>
      <c r="B406">
        <v>0.51736111111111116</v>
      </c>
      <c r="C406" t="s">
        <v>139</v>
      </c>
      <c r="D406" t="s">
        <v>16</v>
      </c>
      <c r="E406" t="s">
        <v>13</v>
      </c>
      <c r="F406">
        <v>0</v>
      </c>
      <c r="G406">
        <v>15</v>
      </c>
      <c r="H406">
        <v>2006</v>
      </c>
      <c r="I406" t="str">
        <f>TEXT(DailyExpTab[[#This Row],[Date]],"mmm")</f>
        <v>Aug</v>
      </c>
    </row>
    <row r="407" spans="1:9" x14ac:dyDescent="0.3">
      <c r="A407">
        <v>44784</v>
      </c>
      <c r="B407">
        <v>0.70833333333333337</v>
      </c>
      <c r="C407" t="s">
        <v>99</v>
      </c>
      <c r="D407" t="s">
        <v>16</v>
      </c>
      <c r="E407" t="s">
        <v>13</v>
      </c>
      <c r="F407">
        <v>0</v>
      </c>
      <c r="G407">
        <v>15</v>
      </c>
      <c r="H407">
        <v>1991</v>
      </c>
      <c r="I407" t="str">
        <f>TEXT(DailyExpTab[[#This Row],[Date]],"mmm")</f>
        <v>Aug</v>
      </c>
    </row>
    <row r="408" spans="1:9" x14ac:dyDescent="0.3">
      <c r="A408">
        <v>44784</v>
      </c>
      <c r="B408">
        <v>0.72916666666666663</v>
      </c>
      <c r="C408" t="s">
        <v>27</v>
      </c>
      <c r="D408" t="s">
        <v>22</v>
      </c>
      <c r="E408" t="s">
        <v>13</v>
      </c>
      <c r="F408">
        <v>0</v>
      </c>
      <c r="G408">
        <v>10</v>
      </c>
      <c r="H408">
        <v>1981</v>
      </c>
      <c r="I408" t="str">
        <f>TEXT(DailyExpTab[[#This Row],[Date]],"mmm")</f>
        <v>Aug</v>
      </c>
    </row>
    <row r="409" spans="1:9" x14ac:dyDescent="0.3">
      <c r="A409">
        <v>44784</v>
      </c>
      <c r="B409">
        <v>0.875</v>
      </c>
      <c r="C409" t="s">
        <v>185</v>
      </c>
      <c r="D409" t="s">
        <v>36</v>
      </c>
      <c r="E409" t="s">
        <v>13</v>
      </c>
      <c r="F409">
        <v>0</v>
      </c>
      <c r="G409">
        <v>40</v>
      </c>
      <c r="H409">
        <v>1941</v>
      </c>
      <c r="I409" t="str">
        <f>TEXT(DailyExpTab[[#This Row],[Date]],"mmm")</f>
        <v>Aug</v>
      </c>
    </row>
    <row r="410" spans="1:9" x14ac:dyDescent="0.3">
      <c r="A410">
        <v>44785</v>
      </c>
      <c r="B410">
        <v>0.45833333333333331</v>
      </c>
      <c r="C410" t="s">
        <v>144</v>
      </c>
      <c r="D410" t="s">
        <v>16</v>
      </c>
      <c r="E410" t="s">
        <v>13</v>
      </c>
      <c r="F410">
        <v>0</v>
      </c>
      <c r="G410">
        <v>40</v>
      </c>
      <c r="H410">
        <v>1901</v>
      </c>
      <c r="I410" t="str">
        <f>TEXT(DailyExpTab[[#This Row],[Date]],"mmm")</f>
        <v>Aug</v>
      </c>
    </row>
    <row r="411" spans="1:9" x14ac:dyDescent="0.3">
      <c r="A411">
        <v>44785</v>
      </c>
      <c r="B411">
        <v>0.47916666666666669</v>
      </c>
      <c r="C411" t="s">
        <v>236</v>
      </c>
      <c r="D411" t="s">
        <v>22</v>
      </c>
      <c r="E411" t="s">
        <v>13</v>
      </c>
      <c r="F411">
        <v>0</v>
      </c>
      <c r="G411">
        <v>10</v>
      </c>
      <c r="H411">
        <v>1891</v>
      </c>
      <c r="I411" t="str">
        <f>TEXT(DailyExpTab[[#This Row],[Date]],"mmm")</f>
        <v>Aug</v>
      </c>
    </row>
    <row r="412" spans="1:9" x14ac:dyDescent="0.3">
      <c r="A412">
        <v>44785</v>
      </c>
      <c r="B412">
        <v>0.54166666666666663</v>
      </c>
      <c r="C412" t="s">
        <v>144</v>
      </c>
      <c r="D412" t="s">
        <v>16</v>
      </c>
      <c r="E412" t="s">
        <v>13</v>
      </c>
      <c r="F412">
        <v>0</v>
      </c>
      <c r="G412">
        <v>40</v>
      </c>
      <c r="H412">
        <v>1851</v>
      </c>
      <c r="I412" t="str">
        <f>TEXT(DailyExpTab[[#This Row],[Date]],"mmm")</f>
        <v>Aug</v>
      </c>
    </row>
    <row r="413" spans="1:9" x14ac:dyDescent="0.3">
      <c r="A413">
        <v>44785</v>
      </c>
      <c r="B413">
        <v>0.64583333333333337</v>
      </c>
      <c r="C413" t="s">
        <v>42</v>
      </c>
      <c r="D413" t="s">
        <v>19</v>
      </c>
      <c r="E413" t="s">
        <v>17</v>
      </c>
      <c r="F413">
        <v>0</v>
      </c>
      <c r="G413">
        <v>20</v>
      </c>
      <c r="H413">
        <v>1831</v>
      </c>
      <c r="I413" t="str">
        <f>TEXT(DailyExpTab[[#This Row],[Date]],"mmm")</f>
        <v>Aug</v>
      </c>
    </row>
    <row r="414" spans="1:9" x14ac:dyDescent="0.3">
      <c r="A414">
        <v>44789</v>
      </c>
      <c r="B414">
        <v>0.71875</v>
      </c>
      <c r="C414" t="s">
        <v>23</v>
      </c>
      <c r="D414" t="s">
        <v>19</v>
      </c>
      <c r="E414" t="s">
        <v>17</v>
      </c>
      <c r="F414">
        <v>0</v>
      </c>
      <c r="G414">
        <v>20</v>
      </c>
      <c r="H414">
        <v>1811</v>
      </c>
      <c r="I414" t="str">
        <f>TEXT(DailyExpTab[[#This Row],[Date]],"mmm")</f>
        <v>Aug</v>
      </c>
    </row>
    <row r="415" spans="1:9" x14ac:dyDescent="0.3">
      <c r="A415">
        <v>44789</v>
      </c>
      <c r="B415">
        <v>0.76041666666666663</v>
      </c>
      <c r="C415" t="s">
        <v>236</v>
      </c>
      <c r="D415" t="s">
        <v>22</v>
      </c>
      <c r="E415" t="s">
        <v>13</v>
      </c>
      <c r="F415">
        <v>0</v>
      </c>
      <c r="G415">
        <v>10</v>
      </c>
      <c r="H415">
        <v>1801</v>
      </c>
      <c r="I415" t="str">
        <f>TEXT(DailyExpTab[[#This Row],[Date]],"mmm")</f>
        <v>Aug</v>
      </c>
    </row>
    <row r="416" spans="1:9" x14ac:dyDescent="0.3">
      <c r="A416">
        <v>44789</v>
      </c>
      <c r="B416">
        <v>0.875</v>
      </c>
      <c r="C416" t="s">
        <v>238</v>
      </c>
      <c r="D416" t="s">
        <v>39</v>
      </c>
      <c r="E416" t="s">
        <v>13</v>
      </c>
      <c r="F416">
        <v>0</v>
      </c>
      <c r="G416">
        <v>15</v>
      </c>
      <c r="H416">
        <v>1786</v>
      </c>
      <c r="I416" t="str">
        <f>TEXT(DailyExpTab[[#This Row],[Date]],"mmm")</f>
        <v>Aug</v>
      </c>
    </row>
    <row r="417" spans="1:9" x14ac:dyDescent="0.3">
      <c r="A417">
        <v>44790</v>
      </c>
      <c r="B417">
        <v>0.33333333333333331</v>
      </c>
      <c r="C417" t="s">
        <v>236</v>
      </c>
      <c r="D417" t="s">
        <v>22</v>
      </c>
      <c r="E417" t="s">
        <v>13</v>
      </c>
      <c r="F417">
        <v>0</v>
      </c>
      <c r="G417">
        <v>10</v>
      </c>
      <c r="H417">
        <v>1776</v>
      </c>
      <c r="I417" t="str">
        <f>TEXT(DailyExpTab[[#This Row],[Date]],"mmm")</f>
        <v>Aug</v>
      </c>
    </row>
    <row r="418" spans="1:9" x14ac:dyDescent="0.3">
      <c r="A418">
        <v>44790</v>
      </c>
      <c r="B418">
        <v>0.45833333333333331</v>
      </c>
      <c r="C418" t="s">
        <v>186</v>
      </c>
      <c r="D418" t="s">
        <v>9</v>
      </c>
      <c r="E418" t="s">
        <v>13</v>
      </c>
      <c r="F418">
        <v>4000</v>
      </c>
      <c r="G418">
        <v>0</v>
      </c>
      <c r="H418">
        <v>5776</v>
      </c>
      <c r="I418" t="str">
        <f>TEXT(DailyExpTab[[#This Row],[Date]],"mmm")</f>
        <v>Aug</v>
      </c>
    </row>
    <row r="419" spans="1:9" x14ac:dyDescent="0.3">
      <c r="A419">
        <v>44790</v>
      </c>
      <c r="B419">
        <v>0.50694444444444442</v>
      </c>
      <c r="C419" t="s">
        <v>29</v>
      </c>
      <c r="D419" t="s">
        <v>16</v>
      </c>
      <c r="E419" t="s">
        <v>13</v>
      </c>
      <c r="F419">
        <v>0</v>
      </c>
      <c r="G419">
        <v>50</v>
      </c>
      <c r="H419">
        <v>5726</v>
      </c>
      <c r="I419" t="str">
        <f>TEXT(DailyExpTab[[#This Row],[Date]],"mmm")</f>
        <v>Aug</v>
      </c>
    </row>
    <row r="420" spans="1:9" x14ac:dyDescent="0.3">
      <c r="A420">
        <v>44790</v>
      </c>
      <c r="B420">
        <v>0.66666666666666663</v>
      </c>
      <c r="C420" t="s">
        <v>243</v>
      </c>
      <c r="D420" t="s">
        <v>45</v>
      </c>
      <c r="E420" t="s">
        <v>13</v>
      </c>
      <c r="F420">
        <v>0</v>
      </c>
      <c r="G420">
        <v>458</v>
      </c>
      <c r="H420">
        <v>5268</v>
      </c>
      <c r="I420" t="str">
        <f>TEXT(DailyExpTab[[#This Row],[Date]],"mmm")</f>
        <v>Aug</v>
      </c>
    </row>
    <row r="421" spans="1:9" x14ac:dyDescent="0.3">
      <c r="A421">
        <v>44790</v>
      </c>
      <c r="B421">
        <v>0.6875</v>
      </c>
      <c r="C421" t="s">
        <v>187</v>
      </c>
      <c r="D421" t="s">
        <v>45</v>
      </c>
      <c r="E421" t="s">
        <v>13</v>
      </c>
      <c r="F421">
        <v>0</v>
      </c>
      <c r="G421">
        <v>48</v>
      </c>
      <c r="H421">
        <v>5220</v>
      </c>
      <c r="I421" t="str">
        <f>TEXT(DailyExpTab[[#This Row],[Date]],"mmm")</f>
        <v>Aug</v>
      </c>
    </row>
    <row r="422" spans="1:9" x14ac:dyDescent="0.3">
      <c r="A422">
        <v>44790</v>
      </c>
      <c r="B422">
        <v>0.73958333333333337</v>
      </c>
      <c r="C422" t="s">
        <v>188</v>
      </c>
      <c r="D422" t="s">
        <v>9</v>
      </c>
      <c r="E422" t="s">
        <v>10</v>
      </c>
      <c r="F422">
        <v>61100</v>
      </c>
      <c r="G422">
        <v>0</v>
      </c>
      <c r="H422">
        <v>66320</v>
      </c>
      <c r="I422" t="str">
        <f>TEXT(DailyExpTab[[#This Row],[Date]],"mmm")</f>
        <v>Aug</v>
      </c>
    </row>
    <row r="423" spans="1:9" x14ac:dyDescent="0.3">
      <c r="A423">
        <v>44790</v>
      </c>
      <c r="B423">
        <v>0.79166666666666663</v>
      </c>
      <c r="C423" t="s">
        <v>189</v>
      </c>
      <c r="D423" t="s">
        <v>56</v>
      </c>
      <c r="E423" t="s">
        <v>10</v>
      </c>
      <c r="F423">
        <v>0</v>
      </c>
      <c r="G423">
        <v>65044</v>
      </c>
      <c r="H423">
        <v>1276</v>
      </c>
      <c r="I423" t="str">
        <f>TEXT(DailyExpTab[[#This Row],[Date]],"mmm")</f>
        <v>Aug</v>
      </c>
    </row>
    <row r="424" spans="1:9" x14ac:dyDescent="0.3">
      <c r="A424">
        <v>44790</v>
      </c>
      <c r="B424">
        <v>0.83333333333333337</v>
      </c>
      <c r="C424" t="s">
        <v>233</v>
      </c>
      <c r="D424" t="s">
        <v>16</v>
      </c>
      <c r="E424" t="s">
        <v>13</v>
      </c>
      <c r="F424">
        <v>0</v>
      </c>
      <c r="G424">
        <v>50</v>
      </c>
      <c r="H424">
        <v>1226</v>
      </c>
      <c r="I424" t="str">
        <f>TEXT(DailyExpTab[[#This Row],[Date]],"mmm")</f>
        <v>Aug</v>
      </c>
    </row>
    <row r="425" spans="1:9" x14ac:dyDescent="0.3">
      <c r="A425">
        <v>44790</v>
      </c>
      <c r="B425">
        <v>0.85416666666666663</v>
      </c>
      <c r="C425" t="s">
        <v>190</v>
      </c>
      <c r="D425" t="s">
        <v>16</v>
      </c>
      <c r="E425" t="s">
        <v>13</v>
      </c>
      <c r="F425">
        <v>0</v>
      </c>
      <c r="G425">
        <v>35</v>
      </c>
      <c r="H425">
        <v>1191</v>
      </c>
      <c r="I425" t="str">
        <f>TEXT(DailyExpTab[[#This Row],[Date]],"mmm")</f>
        <v>Aug</v>
      </c>
    </row>
    <row r="426" spans="1:9" x14ac:dyDescent="0.3">
      <c r="A426">
        <v>44791</v>
      </c>
      <c r="B426">
        <v>0.52083333333333337</v>
      </c>
      <c r="C426" t="s">
        <v>29</v>
      </c>
      <c r="D426" t="s">
        <v>16</v>
      </c>
      <c r="E426" t="s">
        <v>13</v>
      </c>
      <c r="F426">
        <v>0</v>
      </c>
      <c r="G426">
        <v>40</v>
      </c>
      <c r="H426">
        <v>1151</v>
      </c>
      <c r="I426" t="str">
        <f>TEXT(DailyExpTab[[#This Row],[Date]],"mmm")</f>
        <v>Aug</v>
      </c>
    </row>
    <row r="427" spans="1:9" x14ac:dyDescent="0.3">
      <c r="A427">
        <v>44792</v>
      </c>
      <c r="B427">
        <v>0.51041666666666663</v>
      </c>
      <c r="C427" t="s">
        <v>99</v>
      </c>
      <c r="D427" t="s">
        <v>16</v>
      </c>
      <c r="E427" t="s">
        <v>13</v>
      </c>
      <c r="F427">
        <v>0</v>
      </c>
      <c r="G427">
        <v>15</v>
      </c>
      <c r="H427">
        <v>1136</v>
      </c>
      <c r="I427" t="str">
        <f>TEXT(DailyExpTab[[#This Row],[Date]],"mmm")</f>
        <v>Aug</v>
      </c>
    </row>
    <row r="428" spans="1:9" x14ac:dyDescent="0.3">
      <c r="A428">
        <v>44792</v>
      </c>
      <c r="B428">
        <v>0.52083333333333337</v>
      </c>
      <c r="C428" t="s">
        <v>62</v>
      </c>
      <c r="D428" t="s">
        <v>16</v>
      </c>
      <c r="E428" t="s">
        <v>13</v>
      </c>
      <c r="F428">
        <v>0</v>
      </c>
      <c r="G428">
        <v>30</v>
      </c>
      <c r="H428">
        <v>1106</v>
      </c>
      <c r="I428" t="str">
        <f>TEXT(DailyExpTab[[#This Row],[Date]],"mmm")</f>
        <v>Aug</v>
      </c>
    </row>
    <row r="429" spans="1:9" x14ac:dyDescent="0.3">
      <c r="A429">
        <v>44792</v>
      </c>
      <c r="B429">
        <v>0.54166666666666663</v>
      </c>
      <c r="C429" t="s">
        <v>11</v>
      </c>
      <c r="D429" t="s">
        <v>12</v>
      </c>
      <c r="E429" t="s">
        <v>13</v>
      </c>
      <c r="F429">
        <v>6</v>
      </c>
      <c r="G429">
        <v>0</v>
      </c>
      <c r="H429">
        <v>1112</v>
      </c>
      <c r="I429" t="str">
        <f>TEXT(DailyExpTab[[#This Row],[Date]],"mmm")</f>
        <v>Aug</v>
      </c>
    </row>
    <row r="430" spans="1:9" x14ac:dyDescent="0.3">
      <c r="A430">
        <v>44792</v>
      </c>
      <c r="B430">
        <v>0.625</v>
      </c>
      <c r="C430" t="s">
        <v>237</v>
      </c>
      <c r="D430" t="s">
        <v>22</v>
      </c>
      <c r="E430" t="s">
        <v>13</v>
      </c>
      <c r="F430">
        <v>0</v>
      </c>
      <c r="G430">
        <v>6</v>
      </c>
      <c r="H430">
        <v>1106</v>
      </c>
      <c r="I430" t="str">
        <f>TEXT(DailyExpTab[[#This Row],[Date]],"mmm")</f>
        <v>Aug</v>
      </c>
    </row>
    <row r="431" spans="1:9" x14ac:dyDescent="0.3">
      <c r="A431">
        <v>44792</v>
      </c>
      <c r="B431">
        <v>0.79166666666666663</v>
      </c>
      <c r="C431" t="s">
        <v>148</v>
      </c>
      <c r="D431" t="s">
        <v>16</v>
      </c>
      <c r="E431" t="s">
        <v>13</v>
      </c>
      <c r="F431">
        <v>0</v>
      </c>
      <c r="G431">
        <v>71</v>
      </c>
      <c r="H431">
        <v>1035</v>
      </c>
      <c r="I431" t="str">
        <f>TEXT(DailyExpTab[[#This Row],[Date]],"mmm")</f>
        <v>Aug</v>
      </c>
    </row>
    <row r="432" spans="1:9" x14ac:dyDescent="0.3">
      <c r="A432">
        <v>44792</v>
      </c>
      <c r="B432">
        <v>0.95833333333333337</v>
      </c>
      <c r="C432" t="s">
        <v>191</v>
      </c>
      <c r="D432" t="s">
        <v>16</v>
      </c>
      <c r="E432" t="s">
        <v>13</v>
      </c>
      <c r="F432">
        <v>0</v>
      </c>
      <c r="G432">
        <v>50</v>
      </c>
      <c r="H432">
        <v>985</v>
      </c>
      <c r="I432" t="str">
        <f>TEXT(DailyExpTab[[#This Row],[Date]],"mmm")</f>
        <v>Aug</v>
      </c>
    </row>
    <row r="433" spans="1:9" x14ac:dyDescent="0.3">
      <c r="A433">
        <v>44793</v>
      </c>
      <c r="B433">
        <v>0.58333333333333337</v>
      </c>
      <c r="C433" t="s">
        <v>192</v>
      </c>
      <c r="D433" t="s">
        <v>19</v>
      </c>
      <c r="E433" t="s">
        <v>17</v>
      </c>
      <c r="F433">
        <v>0</v>
      </c>
      <c r="G433">
        <v>10</v>
      </c>
      <c r="H433">
        <v>975</v>
      </c>
      <c r="I433" t="str">
        <f>TEXT(DailyExpTab[[#This Row],[Date]],"mmm")</f>
        <v>Aug</v>
      </c>
    </row>
    <row r="434" spans="1:9" x14ac:dyDescent="0.3">
      <c r="A434">
        <v>44793</v>
      </c>
      <c r="B434">
        <v>0.625</v>
      </c>
      <c r="C434" t="s">
        <v>244</v>
      </c>
      <c r="D434" t="s">
        <v>22</v>
      </c>
      <c r="E434" t="s">
        <v>13</v>
      </c>
      <c r="F434">
        <v>0</v>
      </c>
      <c r="G434">
        <v>20</v>
      </c>
      <c r="H434">
        <v>955</v>
      </c>
      <c r="I434" t="str">
        <f>TEXT(DailyExpTab[[#This Row],[Date]],"mmm")</f>
        <v>Aug</v>
      </c>
    </row>
    <row r="435" spans="1:9" x14ac:dyDescent="0.3">
      <c r="A435">
        <v>44793</v>
      </c>
      <c r="B435">
        <v>0.70833333333333337</v>
      </c>
      <c r="C435" t="s">
        <v>245</v>
      </c>
      <c r="D435" t="s">
        <v>16</v>
      </c>
      <c r="E435" t="s">
        <v>13</v>
      </c>
      <c r="F435">
        <v>0</v>
      </c>
      <c r="G435">
        <v>30</v>
      </c>
      <c r="H435">
        <v>925</v>
      </c>
      <c r="I435" t="str">
        <f>TEXT(DailyExpTab[[#This Row],[Date]],"mmm")</f>
        <v>Aug</v>
      </c>
    </row>
    <row r="436" spans="1:9" x14ac:dyDescent="0.3">
      <c r="A436">
        <v>44793</v>
      </c>
      <c r="B436">
        <v>0.75</v>
      </c>
      <c r="C436" t="s">
        <v>176</v>
      </c>
      <c r="D436" t="s">
        <v>9</v>
      </c>
      <c r="E436" t="s">
        <v>47</v>
      </c>
      <c r="F436">
        <v>1300</v>
      </c>
      <c r="G436">
        <v>0</v>
      </c>
      <c r="H436">
        <v>2225</v>
      </c>
      <c r="I436" t="str">
        <f>TEXT(DailyExpTab[[#This Row],[Date]],"mmm")</f>
        <v>Aug</v>
      </c>
    </row>
    <row r="437" spans="1:9" x14ac:dyDescent="0.3">
      <c r="A437">
        <v>44793</v>
      </c>
      <c r="B437">
        <v>0.79166666666666663</v>
      </c>
      <c r="C437" t="s">
        <v>193</v>
      </c>
      <c r="D437" t="s">
        <v>16</v>
      </c>
      <c r="E437" t="s">
        <v>13</v>
      </c>
      <c r="F437">
        <v>0</v>
      </c>
      <c r="G437">
        <v>28</v>
      </c>
      <c r="H437">
        <v>2197</v>
      </c>
      <c r="I437" t="str">
        <f>TEXT(DailyExpTab[[#This Row],[Date]],"mmm")</f>
        <v>Aug</v>
      </c>
    </row>
    <row r="438" spans="1:9" x14ac:dyDescent="0.3">
      <c r="A438">
        <v>44794</v>
      </c>
      <c r="B438">
        <v>0.75</v>
      </c>
      <c r="C438" t="s">
        <v>246</v>
      </c>
      <c r="D438" t="s">
        <v>19</v>
      </c>
      <c r="E438" t="s">
        <v>17</v>
      </c>
      <c r="F438">
        <v>0</v>
      </c>
      <c r="G438">
        <v>5</v>
      </c>
      <c r="H438">
        <v>2192</v>
      </c>
      <c r="I438" t="str">
        <f>TEXT(DailyExpTab[[#This Row],[Date]],"mmm")</f>
        <v>Aug</v>
      </c>
    </row>
    <row r="439" spans="1:9" x14ac:dyDescent="0.3">
      <c r="A439">
        <v>44794</v>
      </c>
      <c r="B439">
        <v>0.83333333333333337</v>
      </c>
      <c r="C439" t="s">
        <v>194</v>
      </c>
      <c r="D439" t="s">
        <v>16</v>
      </c>
      <c r="E439" t="s">
        <v>13</v>
      </c>
      <c r="F439">
        <v>0</v>
      </c>
      <c r="G439">
        <v>70</v>
      </c>
      <c r="H439">
        <v>2122</v>
      </c>
      <c r="I439" t="str">
        <f>TEXT(DailyExpTab[[#This Row],[Date]],"mmm")</f>
        <v>Aug</v>
      </c>
    </row>
    <row r="440" spans="1:9" x14ac:dyDescent="0.3">
      <c r="A440">
        <v>44794</v>
      </c>
      <c r="B440">
        <v>0.89583333333333337</v>
      </c>
      <c r="C440" t="s">
        <v>195</v>
      </c>
      <c r="D440" t="s">
        <v>19</v>
      </c>
      <c r="E440" t="s">
        <v>17</v>
      </c>
      <c r="F440">
        <v>0</v>
      </c>
      <c r="G440">
        <v>5</v>
      </c>
      <c r="H440">
        <v>2117</v>
      </c>
      <c r="I440" t="str">
        <f>TEXT(DailyExpTab[[#This Row],[Date]],"mmm")</f>
        <v>Aug</v>
      </c>
    </row>
    <row r="441" spans="1:9" x14ac:dyDescent="0.3">
      <c r="A441">
        <v>44794</v>
      </c>
      <c r="B441">
        <v>0.91666666666666663</v>
      </c>
      <c r="C441" t="s">
        <v>238</v>
      </c>
      <c r="D441" t="s">
        <v>39</v>
      </c>
      <c r="E441" t="s">
        <v>13</v>
      </c>
      <c r="F441">
        <v>0</v>
      </c>
      <c r="G441">
        <v>20</v>
      </c>
      <c r="H441">
        <v>2097</v>
      </c>
      <c r="I441" t="str">
        <f>TEXT(DailyExpTab[[#This Row],[Date]],"mmm")</f>
        <v>Aug</v>
      </c>
    </row>
    <row r="442" spans="1:9" x14ac:dyDescent="0.3">
      <c r="A442">
        <v>44795</v>
      </c>
      <c r="B442">
        <v>0.41666666666666669</v>
      </c>
      <c r="C442" t="s">
        <v>25</v>
      </c>
      <c r="D442" t="s">
        <v>16</v>
      </c>
      <c r="E442" t="s">
        <v>13</v>
      </c>
      <c r="F442">
        <v>0</v>
      </c>
      <c r="G442">
        <v>20</v>
      </c>
      <c r="H442">
        <v>2077</v>
      </c>
      <c r="I442" t="str">
        <f>TEXT(DailyExpTab[[#This Row],[Date]],"mmm")</f>
        <v>Aug</v>
      </c>
    </row>
    <row r="443" spans="1:9" x14ac:dyDescent="0.3">
      <c r="A443">
        <v>44795</v>
      </c>
      <c r="B443">
        <v>0.51388888888888884</v>
      </c>
      <c r="C443" t="s">
        <v>91</v>
      </c>
      <c r="D443" t="s">
        <v>16</v>
      </c>
      <c r="E443" t="s">
        <v>13</v>
      </c>
      <c r="F443">
        <v>0</v>
      </c>
      <c r="G443">
        <v>15</v>
      </c>
      <c r="H443">
        <v>2062</v>
      </c>
      <c r="I443" t="str">
        <f>TEXT(DailyExpTab[[#This Row],[Date]],"mmm")</f>
        <v>Aug</v>
      </c>
    </row>
    <row r="444" spans="1:9" x14ac:dyDescent="0.3">
      <c r="A444">
        <v>44795</v>
      </c>
      <c r="B444">
        <v>0.75</v>
      </c>
      <c r="C444" t="s">
        <v>236</v>
      </c>
      <c r="D444" t="s">
        <v>22</v>
      </c>
      <c r="E444" t="s">
        <v>13</v>
      </c>
      <c r="F444">
        <v>0</v>
      </c>
      <c r="G444">
        <v>10</v>
      </c>
      <c r="H444">
        <v>2052</v>
      </c>
      <c r="I444" t="str">
        <f>TEXT(DailyExpTab[[#This Row],[Date]],"mmm")</f>
        <v>Aug</v>
      </c>
    </row>
    <row r="445" spans="1:9" x14ac:dyDescent="0.3">
      <c r="A445">
        <v>44796</v>
      </c>
      <c r="B445">
        <v>0.51041666666666663</v>
      </c>
      <c r="C445" t="s">
        <v>247</v>
      </c>
      <c r="D445" t="s">
        <v>16</v>
      </c>
      <c r="E445" t="s">
        <v>13</v>
      </c>
      <c r="F445">
        <v>0</v>
      </c>
      <c r="G445">
        <v>40</v>
      </c>
      <c r="H445">
        <v>2012</v>
      </c>
      <c r="I445" t="str">
        <f>TEXT(DailyExpTab[[#This Row],[Date]],"mmm")</f>
        <v>Aug</v>
      </c>
    </row>
    <row r="446" spans="1:9" x14ac:dyDescent="0.3">
      <c r="A446">
        <v>44796</v>
      </c>
      <c r="B446">
        <v>0.53819444444444442</v>
      </c>
      <c r="C446" t="s">
        <v>11</v>
      </c>
      <c r="D446" t="s">
        <v>12</v>
      </c>
      <c r="E446" t="s">
        <v>13</v>
      </c>
      <c r="F446">
        <v>5</v>
      </c>
      <c r="G446">
        <v>0</v>
      </c>
      <c r="H446">
        <v>2017</v>
      </c>
      <c r="I446" t="str">
        <f>TEXT(DailyExpTab[[#This Row],[Date]],"mmm")</f>
        <v>Aug</v>
      </c>
    </row>
    <row r="447" spans="1:9" x14ac:dyDescent="0.3">
      <c r="A447">
        <v>44796</v>
      </c>
      <c r="B447">
        <v>0.83333333333333337</v>
      </c>
      <c r="C447" t="s">
        <v>179</v>
      </c>
      <c r="D447" t="s">
        <v>16</v>
      </c>
      <c r="E447" t="s">
        <v>17</v>
      </c>
      <c r="F447">
        <v>0</v>
      </c>
      <c r="G447">
        <v>1300</v>
      </c>
      <c r="H447">
        <v>717</v>
      </c>
      <c r="I447" t="str">
        <f>TEXT(DailyExpTab[[#This Row],[Date]],"mmm")</f>
        <v>Aug</v>
      </c>
    </row>
    <row r="448" spans="1:9" x14ac:dyDescent="0.3">
      <c r="A448">
        <v>44797</v>
      </c>
      <c r="B448">
        <v>0.51041666666666663</v>
      </c>
      <c r="C448" t="s">
        <v>247</v>
      </c>
      <c r="D448" t="s">
        <v>16</v>
      </c>
      <c r="E448" t="s">
        <v>13</v>
      </c>
      <c r="F448">
        <v>0</v>
      </c>
      <c r="G448">
        <v>40</v>
      </c>
      <c r="H448">
        <v>677</v>
      </c>
      <c r="I448" t="str">
        <f>TEXT(DailyExpTab[[#This Row],[Date]],"mmm")</f>
        <v>Aug</v>
      </c>
    </row>
    <row r="449" spans="1:9" x14ac:dyDescent="0.3">
      <c r="A449">
        <v>44798</v>
      </c>
      <c r="B449">
        <v>0.875</v>
      </c>
      <c r="C449" t="s">
        <v>169</v>
      </c>
      <c r="D449" t="s">
        <v>16</v>
      </c>
      <c r="E449" t="s">
        <v>13</v>
      </c>
      <c r="F449">
        <v>0</v>
      </c>
      <c r="G449">
        <v>5</v>
      </c>
      <c r="H449">
        <v>672</v>
      </c>
      <c r="I449" t="str">
        <f>TEXT(DailyExpTab[[#This Row],[Date]],"mmm")</f>
        <v>Aug</v>
      </c>
    </row>
    <row r="450" spans="1:9" x14ac:dyDescent="0.3">
      <c r="A450">
        <v>44799</v>
      </c>
      <c r="B450">
        <v>0.51041666666666663</v>
      </c>
      <c r="C450" t="s">
        <v>183</v>
      </c>
      <c r="D450" t="s">
        <v>16</v>
      </c>
      <c r="E450" t="s">
        <v>13</v>
      </c>
      <c r="F450">
        <v>0</v>
      </c>
      <c r="G450">
        <v>35</v>
      </c>
      <c r="H450">
        <v>637</v>
      </c>
      <c r="I450" t="str">
        <f>TEXT(DailyExpTab[[#This Row],[Date]],"mmm")</f>
        <v>Aug</v>
      </c>
    </row>
    <row r="451" spans="1:9" x14ac:dyDescent="0.3">
      <c r="A451">
        <v>44799</v>
      </c>
      <c r="B451">
        <v>0.875</v>
      </c>
      <c r="C451" t="s">
        <v>238</v>
      </c>
      <c r="D451" t="s">
        <v>39</v>
      </c>
      <c r="E451" t="s">
        <v>13</v>
      </c>
      <c r="F451">
        <v>0</v>
      </c>
      <c r="G451">
        <v>25</v>
      </c>
      <c r="H451">
        <v>612</v>
      </c>
      <c r="I451" t="str">
        <f>TEXT(DailyExpTab[[#This Row],[Date]],"mmm")</f>
        <v>Aug</v>
      </c>
    </row>
    <row r="452" spans="1:9" x14ac:dyDescent="0.3">
      <c r="A452">
        <v>44800</v>
      </c>
      <c r="B452">
        <v>0.41666666666666669</v>
      </c>
      <c r="C452" t="s">
        <v>236</v>
      </c>
      <c r="D452" t="s">
        <v>22</v>
      </c>
      <c r="E452" t="s">
        <v>13</v>
      </c>
      <c r="F452">
        <v>0</v>
      </c>
      <c r="G452">
        <v>10</v>
      </c>
      <c r="H452">
        <v>602</v>
      </c>
      <c r="I452" t="str">
        <f>TEXT(DailyExpTab[[#This Row],[Date]],"mmm")</f>
        <v>Aug</v>
      </c>
    </row>
    <row r="453" spans="1:9" x14ac:dyDescent="0.3">
      <c r="A453">
        <v>44800</v>
      </c>
      <c r="B453">
        <v>0.71875</v>
      </c>
      <c r="C453" t="s">
        <v>236</v>
      </c>
      <c r="D453" t="s">
        <v>22</v>
      </c>
      <c r="E453" t="s">
        <v>13</v>
      </c>
      <c r="F453">
        <v>0</v>
      </c>
      <c r="G453">
        <v>10</v>
      </c>
      <c r="H453">
        <v>592</v>
      </c>
      <c r="I453" t="str">
        <f>TEXT(DailyExpTab[[#This Row],[Date]],"mmm")</f>
        <v>Aug</v>
      </c>
    </row>
    <row r="454" spans="1:9" x14ac:dyDescent="0.3">
      <c r="A454">
        <v>44800</v>
      </c>
      <c r="B454">
        <v>0.79166666666666663</v>
      </c>
      <c r="C454" t="s">
        <v>63</v>
      </c>
      <c r="D454" t="s">
        <v>16</v>
      </c>
      <c r="E454" t="s">
        <v>13</v>
      </c>
      <c r="F454">
        <v>0</v>
      </c>
      <c r="G454">
        <v>10</v>
      </c>
      <c r="H454">
        <v>582</v>
      </c>
      <c r="I454" t="str">
        <f>TEXT(DailyExpTab[[#This Row],[Date]],"mmm")</f>
        <v>Aug</v>
      </c>
    </row>
    <row r="455" spans="1:9" x14ac:dyDescent="0.3">
      <c r="A455">
        <v>44801</v>
      </c>
      <c r="B455">
        <v>0.38541666666666669</v>
      </c>
      <c r="C455" t="s">
        <v>40</v>
      </c>
      <c r="D455" t="s">
        <v>16</v>
      </c>
      <c r="E455" t="s">
        <v>13</v>
      </c>
      <c r="F455">
        <v>0</v>
      </c>
      <c r="G455">
        <v>15</v>
      </c>
      <c r="H455">
        <v>567</v>
      </c>
      <c r="I455" t="str">
        <f>TEXT(DailyExpTab[[#This Row],[Date]],"mmm")</f>
        <v>Aug</v>
      </c>
    </row>
    <row r="456" spans="1:9" x14ac:dyDescent="0.3">
      <c r="A456">
        <v>44801</v>
      </c>
      <c r="B456">
        <v>0.40625</v>
      </c>
      <c r="C456" t="s">
        <v>236</v>
      </c>
      <c r="D456" t="s">
        <v>22</v>
      </c>
      <c r="E456" t="s">
        <v>13</v>
      </c>
      <c r="F456">
        <v>0</v>
      </c>
      <c r="G456">
        <v>5</v>
      </c>
      <c r="H456">
        <v>562</v>
      </c>
      <c r="I456" t="str">
        <f>TEXT(DailyExpTab[[#This Row],[Date]],"mmm")</f>
        <v>Aug</v>
      </c>
    </row>
    <row r="457" spans="1:9" x14ac:dyDescent="0.3">
      <c r="A457">
        <v>44801</v>
      </c>
      <c r="B457">
        <v>0.83333333333333337</v>
      </c>
      <c r="C457" t="s">
        <v>196</v>
      </c>
      <c r="D457" t="s">
        <v>16</v>
      </c>
      <c r="E457" t="s">
        <v>13</v>
      </c>
      <c r="F457">
        <v>0</v>
      </c>
      <c r="G457">
        <v>65</v>
      </c>
      <c r="H457">
        <v>497</v>
      </c>
      <c r="I457" t="str">
        <f>TEXT(DailyExpTab[[#This Row],[Date]],"mmm")</f>
        <v>Aug</v>
      </c>
    </row>
    <row r="458" spans="1:9" x14ac:dyDescent="0.3">
      <c r="A458">
        <v>44802</v>
      </c>
      <c r="B458">
        <v>0.51041666666666663</v>
      </c>
      <c r="C458" t="s">
        <v>79</v>
      </c>
      <c r="D458" t="s">
        <v>16</v>
      </c>
      <c r="E458" t="s">
        <v>13</v>
      </c>
      <c r="F458">
        <v>0</v>
      </c>
      <c r="G458">
        <v>25</v>
      </c>
      <c r="H458">
        <v>472</v>
      </c>
      <c r="I458" t="str">
        <f>TEXT(DailyExpTab[[#This Row],[Date]],"mmm")</f>
        <v>Aug</v>
      </c>
    </row>
    <row r="459" spans="1:9" x14ac:dyDescent="0.3">
      <c r="A459">
        <v>44802</v>
      </c>
      <c r="B459">
        <v>0.53125</v>
      </c>
      <c r="C459" t="s">
        <v>197</v>
      </c>
      <c r="D459" t="s">
        <v>16</v>
      </c>
      <c r="E459" t="s">
        <v>13</v>
      </c>
      <c r="F459">
        <v>0</v>
      </c>
      <c r="G459">
        <v>30</v>
      </c>
      <c r="H459">
        <v>442</v>
      </c>
      <c r="I459" t="str">
        <f>TEXT(DailyExpTab[[#This Row],[Date]],"mmm")</f>
        <v>Aug</v>
      </c>
    </row>
    <row r="460" spans="1:9" x14ac:dyDescent="0.3">
      <c r="A460">
        <v>44802</v>
      </c>
      <c r="B460">
        <v>0.69791666666666663</v>
      </c>
      <c r="C460" t="s">
        <v>63</v>
      </c>
      <c r="D460" t="s">
        <v>16</v>
      </c>
      <c r="E460" t="s">
        <v>13</v>
      </c>
      <c r="F460">
        <v>0</v>
      </c>
      <c r="G460">
        <v>20</v>
      </c>
      <c r="H460">
        <v>422</v>
      </c>
      <c r="I460" t="str">
        <f>TEXT(DailyExpTab[[#This Row],[Date]],"mmm")</f>
        <v>Aug</v>
      </c>
    </row>
    <row r="461" spans="1:9" x14ac:dyDescent="0.3">
      <c r="A461">
        <v>44802</v>
      </c>
      <c r="B461">
        <v>0.71527777777777779</v>
      </c>
      <c r="C461" t="s">
        <v>236</v>
      </c>
      <c r="D461" t="s">
        <v>22</v>
      </c>
      <c r="E461" t="s">
        <v>13</v>
      </c>
      <c r="F461">
        <v>0</v>
      </c>
      <c r="G461">
        <v>10</v>
      </c>
      <c r="H461">
        <v>412</v>
      </c>
      <c r="I461" t="str">
        <f>TEXT(DailyExpTab[[#This Row],[Date]],"mmm")</f>
        <v>Aug</v>
      </c>
    </row>
    <row r="462" spans="1:9" x14ac:dyDescent="0.3">
      <c r="A462">
        <v>44803</v>
      </c>
      <c r="B462">
        <v>0.4236111111111111</v>
      </c>
      <c r="C462" t="s">
        <v>236</v>
      </c>
      <c r="D462" t="s">
        <v>22</v>
      </c>
      <c r="E462" t="s">
        <v>13</v>
      </c>
      <c r="F462">
        <v>0</v>
      </c>
      <c r="G462">
        <v>6</v>
      </c>
      <c r="H462">
        <v>406</v>
      </c>
      <c r="I462" t="str">
        <f>TEXT(DailyExpTab[[#This Row],[Date]],"mmm")</f>
        <v>Aug</v>
      </c>
    </row>
    <row r="463" spans="1:9" x14ac:dyDescent="0.3">
      <c r="A463">
        <v>44803</v>
      </c>
      <c r="B463">
        <v>0.51041666666666663</v>
      </c>
      <c r="C463" t="s">
        <v>247</v>
      </c>
      <c r="D463" t="s">
        <v>16</v>
      </c>
      <c r="E463" t="s">
        <v>13</v>
      </c>
      <c r="F463">
        <v>0</v>
      </c>
      <c r="G463">
        <v>50</v>
      </c>
      <c r="H463">
        <v>356</v>
      </c>
      <c r="I463" t="str">
        <f>TEXT(DailyExpTab[[#This Row],[Date]],"mmm")</f>
        <v>Aug</v>
      </c>
    </row>
    <row r="464" spans="1:9" x14ac:dyDescent="0.3">
      <c r="A464">
        <v>44803</v>
      </c>
      <c r="B464">
        <v>0.58333333333333337</v>
      </c>
      <c r="C464" t="s">
        <v>176</v>
      </c>
      <c r="D464" t="s">
        <v>9</v>
      </c>
      <c r="E464" t="s">
        <v>47</v>
      </c>
      <c r="F464">
        <v>100</v>
      </c>
      <c r="G464">
        <v>0</v>
      </c>
      <c r="H464">
        <v>456</v>
      </c>
      <c r="I464" t="str">
        <f>TEXT(DailyExpTab[[#This Row],[Date]],"mmm")</f>
        <v>Aug</v>
      </c>
    </row>
    <row r="465" spans="1:9" x14ac:dyDescent="0.3">
      <c r="A465">
        <v>44803</v>
      </c>
      <c r="B465">
        <v>0.625</v>
      </c>
      <c r="C465" t="s">
        <v>80</v>
      </c>
      <c r="D465" t="s">
        <v>22</v>
      </c>
      <c r="E465" t="s">
        <v>13</v>
      </c>
      <c r="F465">
        <v>0</v>
      </c>
      <c r="G465">
        <v>20</v>
      </c>
      <c r="H465">
        <v>436</v>
      </c>
      <c r="I465" t="str">
        <f>TEXT(DailyExpTab[[#This Row],[Date]],"mmm")</f>
        <v>Aug</v>
      </c>
    </row>
    <row r="466" spans="1:9" x14ac:dyDescent="0.3">
      <c r="A466">
        <v>44803</v>
      </c>
      <c r="B466">
        <v>0.66666666666666663</v>
      </c>
      <c r="C466" t="s">
        <v>198</v>
      </c>
      <c r="D466" t="s">
        <v>9</v>
      </c>
      <c r="E466" t="s">
        <v>13</v>
      </c>
      <c r="F466">
        <v>22</v>
      </c>
      <c r="G466">
        <v>0</v>
      </c>
      <c r="H466">
        <v>458</v>
      </c>
      <c r="I466" t="str">
        <f>TEXT(DailyExpTab[[#This Row],[Date]],"mmm")</f>
        <v>Aug</v>
      </c>
    </row>
    <row r="467" spans="1:9" x14ac:dyDescent="0.3">
      <c r="A467">
        <v>44803</v>
      </c>
      <c r="B467">
        <v>0.70833333333333337</v>
      </c>
      <c r="C467" t="s">
        <v>199</v>
      </c>
      <c r="D467" t="s">
        <v>19</v>
      </c>
      <c r="E467" t="s">
        <v>17</v>
      </c>
      <c r="F467">
        <v>0</v>
      </c>
      <c r="G467">
        <v>300</v>
      </c>
      <c r="H467">
        <v>158</v>
      </c>
      <c r="I467" t="str">
        <f>TEXT(DailyExpTab[[#This Row],[Date]],"mmm")</f>
        <v>Aug</v>
      </c>
    </row>
    <row r="468" spans="1:9" x14ac:dyDescent="0.3">
      <c r="A468">
        <v>44806</v>
      </c>
      <c r="B468">
        <v>0.375</v>
      </c>
      <c r="C468" t="s">
        <v>17</v>
      </c>
      <c r="D468" t="s">
        <v>9</v>
      </c>
      <c r="E468" t="s">
        <v>17</v>
      </c>
      <c r="F468">
        <v>50</v>
      </c>
      <c r="G468">
        <v>0</v>
      </c>
      <c r="H468">
        <v>208</v>
      </c>
      <c r="I468" t="str">
        <f>TEXT(DailyExpTab[[#This Row],[Date]],"mmm")</f>
        <v>Sep</v>
      </c>
    </row>
    <row r="469" spans="1:9" x14ac:dyDescent="0.3">
      <c r="A469">
        <v>44806</v>
      </c>
      <c r="B469">
        <v>0.4375</v>
      </c>
      <c r="C469" t="s">
        <v>200</v>
      </c>
      <c r="D469" t="s">
        <v>19</v>
      </c>
      <c r="E469" t="s">
        <v>17</v>
      </c>
      <c r="F469">
        <v>0</v>
      </c>
      <c r="G469">
        <v>70</v>
      </c>
      <c r="H469">
        <v>138</v>
      </c>
      <c r="I469" t="str">
        <f>TEXT(DailyExpTab[[#This Row],[Date]],"mmm")</f>
        <v>Sep</v>
      </c>
    </row>
    <row r="470" spans="1:9" x14ac:dyDescent="0.3">
      <c r="A470">
        <v>44810</v>
      </c>
      <c r="B470">
        <v>0.41666666666666669</v>
      </c>
      <c r="C470" t="s">
        <v>17</v>
      </c>
      <c r="D470" t="s">
        <v>9</v>
      </c>
      <c r="E470" t="s">
        <v>17</v>
      </c>
      <c r="F470">
        <v>500</v>
      </c>
      <c r="G470">
        <v>0</v>
      </c>
      <c r="H470">
        <v>638</v>
      </c>
      <c r="I470" t="str">
        <f>TEXT(DailyExpTab[[#This Row],[Date]],"mmm")</f>
        <v>Sep</v>
      </c>
    </row>
    <row r="471" spans="1:9" x14ac:dyDescent="0.3">
      <c r="A471">
        <v>44810</v>
      </c>
      <c r="B471">
        <v>0.97916666666666663</v>
      </c>
      <c r="C471" t="s">
        <v>201</v>
      </c>
      <c r="D471" t="s">
        <v>19</v>
      </c>
      <c r="E471" t="s">
        <v>17</v>
      </c>
      <c r="F471">
        <v>0</v>
      </c>
      <c r="G471">
        <v>15</v>
      </c>
      <c r="H471">
        <v>623</v>
      </c>
      <c r="I471" t="str">
        <f>TEXT(DailyExpTab[[#This Row],[Date]],"mmm")</f>
        <v>Sep</v>
      </c>
    </row>
    <row r="472" spans="1:9" x14ac:dyDescent="0.3">
      <c r="A472">
        <v>44811</v>
      </c>
      <c r="B472">
        <v>0.51041666666666663</v>
      </c>
      <c r="C472" t="s">
        <v>247</v>
      </c>
      <c r="D472" t="s">
        <v>16</v>
      </c>
      <c r="E472" t="s">
        <v>13</v>
      </c>
      <c r="F472">
        <v>0</v>
      </c>
      <c r="G472">
        <v>50</v>
      </c>
      <c r="H472">
        <v>573</v>
      </c>
      <c r="I472" t="str">
        <f>TEXT(DailyExpTab[[#This Row],[Date]],"mmm")</f>
        <v>Sep</v>
      </c>
    </row>
    <row r="473" spans="1:9" x14ac:dyDescent="0.3">
      <c r="A473">
        <v>44811</v>
      </c>
      <c r="B473">
        <v>0.70833333333333337</v>
      </c>
      <c r="C473" t="s">
        <v>236</v>
      </c>
      <c r="D473" t="s">
        <v>22</v>
      </c>
      <c r="E473" t="s">
        <v>13</v>
      </c>
      <c r="F473">
        <v>0</v>
      </c>
      <c r="G473">
        <v>10</v>
      </c>
      <c r="H473">
        <v>563</v>
      </c>
      <c r="I473" t="str">
        <f>TEXT(DailyExpTab[[#This Row],[Date]],"mmm")</f>
        <v>Sep</v>
      </c>
    </row>
    <row r="474" spans="1:9" x14ac:dyDescent="0.3">
      <c r="A474">
        <v>44811</v>
      </c>
      <c r="B474">
        <v>0.72916666666666663</v>
      </c>
      <c r="C474" t="s">
        <v>202</v>
      </c>
      <c r="D474" t="s">
        <v>36</v>
      </c>
      <c r="E474" t="s">
        <v>17</v>
      </c>
      <c r="F474">
        <v>0</v>
      </c>
      <c r="G474">
        <v>39</v>
      </c>
      <c r="H474">
        <v>524</v>
      </c>
      <c r="I474" t="str">
        <f>TEXT(DailyExpTab[[#This Row],[Date]],"mmm")</f>
        <v>Sep</v>
      </c>
    </row>
    <row r="475" spans="1:9" x14ac:dyDescent="0.3">
      <c r="A475">
        <v>44811</v>
      </c>
      <c r="B475">
        <v>0.72916666666666663</v>
      </c>
      <c r="C475" t="s">
        <v>248</v>
      </c>
      <c r="D475" t="s">
        <v>36</v>
      </c>
      <c r="E475" t="s">
        <v>17</v>
      </c>
      <c r="F475">
        <v>0</v>
      </c>
      <c r="G475">
        <v>29</v>
      </c>
      <c r="H475">
        <v>495</v>
      </c>
      <c r="I475" t="str">
        <f>TEXT(DailyExpTab[[#This Row],[Date]],"mmm")</f>
        <v>Sep</v>
      </c>
    </row>
    <row r="476" spans="1:9" x14ac:dyDescent="0.3">
      <c r="A476">
        <v>44811</v>
      </c>
      <c r="B476">
        <v>0.72916666666666663</v>
      </c>
      <c r="C476" t="s">
        <v>249</v>
      </c>
      <c r="D476" t="s">
        <v>56</v>
      </c>
      <c r="E476" t="s">
        <v>17</v>
      </c>
      <c r="F476">
        <v>0</v>
      </c>
      <c r="G476">
        <v>18</v>
      </c>
      <c r="H476">
        <v>477</v>
      </c>
      <c r="I476" t="str">
        <f>TEXT(DailyExpTab[[#This Row],[Date]],"mmm")</f>
        <v>Sep</v>
      </c>
    </row>
    <row r="477" spans="1:9" x14ac:dyDescent="0.3">
      <c r="A477">
        <v>44812</v>
      </c>
      <c r="B477">
        <v>0.41666666666666669</v>
      </c>
      <c r="C477" t="s">
        <v>144</v>
      </c>
      <c r="D477" t="s">
        <v>16</v>
      </c>
      <c r="E477" t="s">
        <v>13</v>
      </c>
      <c r="F477">
        <v>0</v>
      </c>
      <c r="G477">
        <v>15</v>
      </c>
      <c r="H477">
        <v>462</v>
      </c>
      <c r="I477" t="str">
        <f>TEXT(DailyExpTab[[#This Row],[Date]],"mmm")</f>
        <v>Sep</v>
      </c>
    </row>
    <row r="478" spans="1:9" x14ac:dyDescent="0.3">
      <c r="A478">
        <v>44812</v>
      </c>
      <c r="B478">
        <v>0.51041666666666663</v>
      </c>
      <c r="C478" t="s">
        <v>247</v>
      </c>
      <c r="D478" t="s">
        <v>16</v>
      </c>
      <c r="E478" t="s">
        <v>13</v>
      </c>
      <c r="F478">
        <v>0</v>
      </c>
      <c r="G478">
        <v>50</v>
      </c>
      <c r="H478">
        <v>412</v>
      </c>
      <c r="I478" t="str">
        <f>TEXT(DailyExpTab[[#This Row],[Date]],"mmm")</f>
        <v>Sep</v>
      </c>
    </row>
    <row r="479" spans="1:9" x14ac:dyDescent="0.3">
      <c r="A479">
        <v>44812</v>
      </c>
      <c r="B479">
        <v>0.79166666666666663</v>
      </c>
      <c r="C479" t="s">
        <v>148</v>
      </c>
      <c r="D479" t="s">
        <v>16</v>
      </c>
      <c r="E479" t="s">
        <v>13</v>
      </c>
      <c r="F479">
        <v>0</v>
      </c>
      <c r="G479">
        <v>45</v>
      </c>
      <c r="H479">
        <v>367</v>
      </c>
      <c r="I479" t="str">
        <f>TEXT(DailyExpTab[[#This Row],[Date]],"mmm")</f>
        <v>Sep</v>
      </c>
    </row>
    <row r="480" spans="1:9" x14ac:dyDescent="0.3">
      <c r="A480">
        <v>44812</v>
      </c>
      <c r="B480">
        <v>0.86944444444444446</v>
      </c>
      <c r="C480" t="s">
        <v>203</v>
      </c>
      <c r="D480" t="s">
        <v>36</v>
      </c>
      <c r="E480" t="s">
        <v>17</v>
      </c>
      <c r="F480">
        <v>0</v>
      </c>
      <c r="G480">
        <v>130</v>
      </c>
      <c r="H480">
        <v>237</v>
      </c>
      <c r="I480" t="str">
        <f>TEXT(DailyExpTab[[#This Row],[Date]],"mmm")</f>
        <v>Sep</v>
      </c>
    </row>
    <row r="481" spans="1:9" x14ac:dyDescent="0.3">
      <c r="A481">
        <v>44812</v>
      </c>
      <c r="B481">
        <v>0.875</v>
      </c>
      <c r="C481" t="s">
        <v>250</v>
      </c>
      <c r="D481" t="s">
        <v>204</v>
      </c>
      <c r="E481" t="s">
        <v>13</v>
      </c>
      <c r="F481">
        <v>0</v>
      </c>
      <c r="G481">
        <v>200</v>
      </c>
      <c r="H481">
        <v>37</v>
      </c>
      <c r="I481" t="str">
        <f>TEXT(DailyExpTab[[#This Row],[Date]],"mmm")</f>
        <v>Sep</v>
      </c>
    </row>
    <row r="482" spans="1:9" x14ac:dyDescent="0.3">
      <c r="A482">
        <v>44813</v>
      </c>
      <c r="B482">
        <v>0.35416666666666669</v>
      </c>
      <c r="C482" t="s">
        <v>236</v>
      </c>
      <c r="D482" t="s">
        <v>22</v>
      </c>
      <c r="E482" t="s">
        <v>13</v>
      </c>
      <c r="F482">
        <v>0</v>
      </c>
      <c r="G482">
        <v>10</v>
      </c>
      <c r="H482">
        <v>27</v>
      </c>
      <c r="I482" t="str">
        <f>TEXT(DailyExpTab[[#This Row],[Date]],"mmm")</f>
        <v>Sep</v>
      </c>
    </row>
    <row r="483" spans="1:9" x14ac:dyDescent="0.3">
      <c r="A483">
        <v>44813</v>
      </c>
      <c r="B483">
        <v>0.5</v>
      </c>
      <c r="C483" t="s">
        <v>205</v>
      </c>
      <c r="D483" t="s">
        <v>19</v>
      </c>
      <c r="E483" t="s">
        <v>17</v>
      </c>
      <c r="F483">
        <v>0</v>
      </c>
      <c r="G483">
        <v>40</v>
      </c>
      <c r="H483">
        <v>-13</v>
      </c>
      <c r="I483" t="str">
        <f>TEXT(DailyExpTab[[#This Row],[Date]],"mmm")</f>
        <v>Sep</v>
      </c>
    </row>
    <row r="484" spans="1:9" x14ac:dyDescent="0.3">
      <c r="A484">
        <v>44813</v>
      </c>
      <c r="B484">
        <v>0.6875</v>
      </c>
      <c r="C484" t="s">
        <v>233</v>
      </c>
      <c r="D484" t="s">
        <v>16</v>
      </c>
      <c r="E484" t="s">
        <v>13</v>
      </c>
      <c r="F484">
        <v>0</v>
      </c>
      <c r="G484">
        <v>87</v>
      </c>
      <c r="H484">
        <v>-100</v>
      </c>
      <c r="I484" t="str">
        <f>TEXT(DailyExpTab[[#This Row],[Date]],"mmm")</f>
        <v>Sep</v>
      </c>
    </row>
    <row r="485" spans="1:9" x14ac:dyDescent="0.3">
      <c r="A485">
        <v>44813</v>
      </c>
      <c r="B485">
        <v>0.75</v>
      </c>
      <c r="C485" t="s">
        <v>236</v>
      </c>
      <c r="D485" t="s">
        <v>22</v>
      </c>
      <c r="E485" t="s">
        <v>13</v>
      </c>
      <c r="F485">
        <v>0</v>
      </c>
      <c r="G485">
        <v>10</v>
      </c>
      <c r="H485">
        <v>-110</v>
      </c>
      <c r="I485" t="str">
        <f>TEXT(DailyExpTab[[#This Row],[Date]],"mmm")</f>
        <v>Sep</v>
      </c>
    </row>
    <row r="486" spans="1:9" x14ac:dyDescent="0.3">
      <c r="A486">
        <v>44813</v>
      </c>
      <c r="B486">
        <v>0.83333333333333337</v>
      </c>
      <c r="C486" t="s">
        <v>206</v>
      </c>
      <c r="D486" t="s">
        <v>22</v>
      </c>
      <c r="E486" t="s">
        <v>17</v>
      </c>
      <c r="F486">
        <v>0</v>
      </c>
      <c r="G486">
        <v>40</v>
      </c>
      <c r="H486">
        <v>-150</v>
      </c>
      <c r="I486" t="str">
        <f>TEXT(DailyExpTab[[#This Row],[Date]],"mmm")</f>
        <v>Sep</v>
      </c>
    </row>
    <row r="487" spans="1:9" x14ac:dyDescent="0.3">
      <c r="A487">
        <v>44813</v>
      </c>
      <c r="B487">
        <v>0.875</v>
      </c>
      <c r="C487" t="s">
        <v>121</v>
      </c>
      <c r="D487" t="s">
        <v>16</v>
      </c>
      <c r="E487" t="s">
        <v>13</v>
      </c>
      <c r="F487">
        <v>0</v>
      </c>
      <c r="G487">
        <v>15</v>
      </c>
      <c r="H487">
        <v>-165</v>
      </c>
      <c r="I487" t="str">
        <f>TEXT(DailyExpTab[[#This Row],[Date]],"mmm")</f>
        <v>Sep</v>
      </c>
    </row>
    <row r="488" spans="1:9" x14ac:dyDescent="0.3">
      <c r="A488">
        <v>44813</v>
      </c>
      <c r="B488">
        <v>0.88541666666666663</v>
      </c>
      <c r="C488" t="s">
        <v>141</v>
      </c>
      <c r="D488" t="s">
        <v>22</v>
      </c>
      <c r="E488" t="s">
        <v>13</v>
      </c>
      <c r="F488">
        <v>0</v>
      </c>
      <c r="G488">
        <v>30</v>
      </c>
      <c r="H488">
        <v>-195</v>
      </c>
      <c r="I488" t="str">
        <f>TEXT(DailyExpTab[[#This Row],[Date]],"mmm")</f>
        <v>Sep</v>
      </c>
    </row>
    <row r="489" spans="1:9" x14ac:dyDescent="0.3">
      <c r="A489">
        <v>44814</v>
      </c>
      <c r="B489">
        <v>0.58333333333333337</v>
      </c>
      <c r="C489" t="s">
        <v>240</v>
      </c>
      <c r="D489" t="s">
        <v>22</v>
      </c>
      <c r="E489" t="s">
        <v>13</v>
      </c>
      <c r="F489">
        <v>0</v>
      </c>
      <c r="G489">
        <v>10</v>
      </c>
      <c r="H489">
        <v>-205</v>
      </c>
      <c r="I489" t="str">
        <f>TEXT(DailyExpTab[[#This Row],[Date]],"mmm")</f>
        <v>Sep</v>
      </c>
    </row>
    <row r="490" spans="1:9" x14ac:dyDescent="0.3">
      <c r="A490">
        <v>44814</v>
      </c>
      <c r="B490">
        <v>0.625</v>
      </c>
      <c r="C490" t="s">
        <v>11</v>
      </c>
      <c r="D490" t="s">
        <v>12</v>
      </c>
      <c r="E490" t="s">
        <v>13</v>
      </c>
      <c r="F490">
        <v>10</v>
      </c>
      <c r="G490">
        <v>0</v>
      </c>
      <c r="H490">
        <v>-195</v>
      </c>
      <c r="I490" t="str">
        <f>TEXT(DailyExpTab[[#This Row],[Date]],"mmm")</f>
        <v>Sep</v>
      </c>
    </row>
    <row r="491" spans="1:9" x14ac:dyDescent="0.3">
      <c r="A491">
        <v>44814</v>
      </c>
      <c r="B491">
        <v>0.71319444444444446</v>
      </c>
      <c r="C491" t="s">
        <v>236</v>
      </c>
      <c r="D491" t="s">
        <v>22</v>
      </c>
      <c r="E491" t="s">
        <v>17</v>
      </c>
      <c r="F491">
        <v>0</v>
      </c>
      <c r="G491">
        <v>10</v>
      </c>
      <c r="H491">
        <v>-205</v>
      </c>
      <c r="I491" t="str">
        <f>TEXT(DailyExpTab[[#This Row],[Date]],"mmm")</f>
        <v>Sep</v>
      </c>
    </row>
    <row r="492" spans="1:9" x14ac:dyDescent="0.3">
      <c r="A492">
        <v>44814</v>
      </c>
      <c r="B492">
        <v>0.79166666666666663</v>
      </c>
      <c r="C492" t="s">
        <v>176</v>
      </c>
      <c r="D492" t="s">
        <v>9</v>
      </c>
      <c r="E492" t="s">
        <v>47</v>
      </c>
      <c r="F492">
        <v>2800</v>
      </c>
      <c r="G492">
        <v>0</v>
      </c>
      <c r="H492">
        <v>2595</v>
      </c>
      <c r="I492" t="str">
        <f>TEXT(DailyExpTab[[#This Row],[Date]],"mmm")</f>
        <v>Sep</v>
      </c>
    </row>
    <row r="493" spans="1:9" x14ac:dyDescent="0.3">
      <c r="A493">
        <v>44814</v>
      </c>
      <c r="B493">
        <v>0.875</v>
      </c>
      <c r="C493" t="s">
        <v>251</v>
      </c>
      <c r="D493" t="s">
        <v>43</v>
      </c>
      <c r="E493" t="s">
        <v>13</v>
      </c>
      <c r="F493">
        <v>0</v>
      </c>
      <c r="G493">
        <v>2800</v>
      </c>
      <c r="H493">
        <v>-205</v>
      </c>
      <c r="I493" t="str">
        <f>TEXT(DailyExpTab[[#This Row],[Date]],"mmm")</f>
        <v>Sep</v>
      </c>
    </row>
    <row r="494" spans="1:9" x14ac:dyDescent="0.3">
      <c r="A494">
        <v>44815</v>
      </c>
      <c r="B494">
        <v>0.70833333333333337</v>
      </c>
      <c r="C494" t="s">
        <v>236</v>
      </c>
      <c r="D494" t="s">
        <v>22</v>
      </c>
      <c r="E494" t="s">
        <v>13</v>
      </c>
      <c r="F494">
        <v>0</v>
      </c>
      <c r="G494">
        <v>10</v>
      </c>
      <c r="H494">
        <v>-215</v>
      </c>
      <c r="I494" t="str">
        <f>TEXT(DailyExpTab[[#This Row],[Date]],"mmm")</f>
        <v>Sep</v>
      </c>
    </row>
    <row r="495" spans="1:9" x14ac:dyDescent="0.3">
      <c r="A495">
        <v>44815</v>
      </c>
      <c r="B495">
        <v>0.82291666666666663</v>
      </c>
      <c r="C495" t="s">
        <v>156</v>
      </c>
      <c r="D495" t="s">
        <v>16</v>
      </c>
      <c r="E495" t="s">
        <v>13</v>
      </c>
      <c r="F495">
        <v>0</v>
      </c>
      <c r="G495">
        <v>80</v>
      </c>
      <c r="H495">
        <v>-295</v>
      </c>
      <c r="I495" t="str">
        <f>TEXT(DailyExpTab[[#This Row],[Date]],"mmm")</f>
        <v>Sep</v>
      </c>
    </row>
    <row r="496" spans="1:9" x14ac:dyDescent="0.3">
      <c r="A496">
        <v>44816</v>
      </c>
      <c r="B496">
        <v>0.45833333333333331</v>
      </c>
      <c r="C496" t="s">
        <v>176</v>
      </c>
      <c r="D496" t="s">
        <v>9</v>
      </c>
      <c r="E496" t="s">
        <v>13</v>
      </c>
      <c r="F496">
        <v>800</v>
      </c>
      <c r="G496">
        <v>0</v>
      </c>
      <c r="H496">
        <v>505</v>
      </c>
      <c r="I496" t="str">
        <f>TEXT(DailyExpTab[[#This Row],[Date]],"mmm")</f>
        <v>Sep</v>
      </c>
    </row>
    <row r="497" spans="1:9" x14ac:dyDescent="0.3">
      <c r="A497">
        <v>44816</v>
      </c>
      <c r="B497">
        <v>0.51388888888888884</v>
      </c>
      <c r="C497" t="s">
        <v>79</v>
      </c>
      <c r="D497" t="s">
        <v>16</v>
      </c>
      <c r="E497" t="s">
        <v>13</v>
      </c>
      <c r="F497">
        <v>0</v>
      </c>
      <c r="G497">
        <v>25</v>
      </c>
      <c r="H497">
        <v>480</v>
      </c>
      <c r="I497" t="str">
        <f>TEXT(DailyExpTab[[#This Row],[Date]],"mmm")</f>
        <v>Sep</v>
      </c>
    </row>
    <row r="498" spans="1:9" x14ac:dyDescent="0.3">
      <c r="A498">
        <v>44816</v>
      </c>
      <c r="B498">
        <v>0.53125</v>
      </c>
      <c r="C498" t="s">
        <v>139</v>
      </c>
      <c r="D498" t="s">
        <v>16</v>
      </c>
      <c r="E498" t="s">
        <v>13</v>
      </c>
      <c r="F498">
        <v>0</v>
      </c>
      <c r="G498">
        <v>15</v>
      </c>
      <c r="H498">
        <v>465</v>
      </c>
      <c r="I498" t="str">
        <f>TEXT(DailyExpTab[[#This Row],[Date]],"mmm")</f>
        <v>Sep</v>
      </c>
    </row>
    <row r="499" spans="1:9" x14ac:dyDescent="0.3">
      <c r="A499">
        <v>44816</v>
      </c>
      <c r="B499">
        <v>0.6875</v>
      </c>
      <c r="C499" t="s">
        <v>236</v>
      </c>
      <c r="D499" t="s">
        <v>22</v>
      </c>
      <c r="E499" t="s">
        <v>13</v>
      </c>
      <c r="F499">
        <v>0</v>
      </c>
      <c r="G499">
        <v>10</v>
      </c>
      <c r="H499">
        <v>455</v>
      </c>
      <c r="I499" t="str">
        <f>TEXT(DailyExpTab[[#This Row],[Date]],"mmm")</f>
        <v>Sep</v>
      </c>
    </row>
    <row r="500" spans="1:9" x14ac:dyDescent="0.3">
      <c r="A500">
        <v>44816</v>
      </c>
      <c r="B500">
        <v>0.70902777777777781</v>
      </c>
      <c r="C500" t="s">
        <v>148</v>
      </c>
      <c r="D500" t="s">
        <v>16</v>
      </c>
      <c r="E500" t="s">
        <v>13</v>
      </c>
      <c r="F500">
        <v>0</v>
      </c>
      <c r="G500">
        <v>53</v>
      </c>
      <c r="H500">
        <v>402</v>
      </c>
      <c r="I500" t="str">
        <f>TEXT(DailyExpTab[[#This Row],[Date]],"mmm")</f>
        <v>Sep</v>
      </c>
    </row>
    <row r="501" spans="1:9" x14ac:dyDescent="0.3">
      <c r="A501">
        <v>44816</v>
      </c>
      <c r="B501">
        <v>0.79166666666666663</v>
      </c>
      <c r="C501" t="s">
        <v>110</v>
      </c>
      <c r="D501" t="s">
        <v>16</v>
      </c>
      <c r="E501" t="s">
        <v>13</v>
      </c>
      <c r="F501">
        <v>0</v>
      </c>
      <c r="G501">
        <v>5</v>
      </c>
      <c r="H501">
        <v>397</v>
      </c>
      <c r="I501" t="str">
        <f>TEXT(DailyExpTab[[#This Row],[Date]],"mmm")</f>
        <v>Sep</v>
      </c>
    </row>
    <row r="502" spans="1:9" x14ac:dyDescent="0.3">
      <c r="A502">
        <v>44817</v>
      </c>
      <c r="B502">
        <v>0.51041666666666663</v>
      </c>
      <c r="C502" t="s">
        <v>28</v>
      </c>
      <c r="D502" t="s">
        <v>16</v>
      </c>
      <c r="E502" t="s">
        <v>13</v>
      </c>
      <c r="F502">
        <v>0</v>
      </c>
      <c r="G502">
        <v>40</v>
      </c>
      <c r="H502">
        <v>357</v>
      </c>
      <c r="I502" t="str">
        <f>TEXT(DailyExpTab[[#This Row],[Date]],"mmm")</f>
        <v>Sep</v>
      </c>
    </row>
    <row r="503" spans="1:9" x14ac:dyDescent="0.3">
      <c r="A503">
        <v>44817</v>
      </c>
      <c r="B503">
        <v>0.70833333333333337</v>
      </c>
      <c r="C503" t="s">
        <v>236</v>
      </c>
      <c r="D503" t="s">
        <v>22</v>
      </c>
      <c r="E503" t="s">
        <v>13</v>
      </c>
      <c r="F503">
        <v>0</v>
      </c>
      <c r="G503">
        <v>5</v>
      </c>
      <c r="H503">
        <v>352</v>
      </c>
      <c r="I503" t="str">
        <f>TEXT(DailyExpTab[[#This Row],[Date]],"mmm")</f>
        <v>Sep</v>
      </c>
    </row>
    <row r="504" spans="1:9" x14ac:dyDescent="0.3">
      <c r="A504">
        <v>44817</v>
      </c>
      <c r="B504">
        <v>0.73958333333333337</v>
      </c>
      <c r="C504" t="s">
        <v>112</v>
      </c>
      <c r="D504" t="s">
        <v>16</v>
      </c>
      <c r="E504" t="s">
        <v>13</v>
      </c>
      <c r="F504">
        <v>0</v>
      </c>
      <c r="G504">
        <v>50</v>
      </c>
      <c r="H504">
        <v>302</v>
      </c>
      <c r="I504" t="str">
        <f>TEXT(DailyExpTab[[#This Row],[Date]],"mmm")</f>
        <v>Sep</v>
      </c>
    </row>
    <row r="505" spans="1:9" x14ac:dyDescent="0.3">
      <c r="A505">
        <v>44818</v>
      </c>
      <c r="B505">
        <v>0.5</v>
      </c>
      <c r="C505" t="s">
        <v>62</v>
      </c>
      <c r="D505" t="s">
        <v>16</v>
      </c>
      <c r="E505" t="s">
        <v>13</v>
      </c>
      <c r="F505">
        <v>0</v>
      </c>
      <c r="G505">
        <v>30</v>
      </c>
      <c r="H505">
        <v>272</v>
      </c>
      <c r="I505" t="str">
        <f>TEXT(DailyExpTab[[#This Row],[Date]],"mmm")</f>
        <v>Sep</v>
      </c>
    </row>
    <row r="506" spans="1:9" x14ac:dyDescent="0.3">
      <c r="A506">
        <v>44818</v>
      </c>
      <c r="B506">
        <v>0.70833333333333337</v>
      </c>
      <c r="C506" t="s">
        <v>236</v>
      </c>
      <c r="D506" t="s">
        <v>22</v>
      </c>
      <c r="E506" t="s">
        <v>13</v>
      </c>
      <c r="F506">
        <v>0</v>
      </c>
      <c r="G506">
        <v>10</v>
      </c>
      <c r="H506">
        <v>262</v>
      </c>
      <c r="I506" t="str">
        <f>TEXT(DailyExpTab[[#This Row],[Date]],"mmm")</f>
        <v>Sep</v>
      </c>
    </row>
    <row r="507" spans="1:9" x14ac:dyDescent="0.3">
      <c r="A507">
        <v>44818</v>
      </c>
      <c r="B507">
        <v>0.85416666666666663</v>
      </c>
      <c r="C507" t="s">
        <v>38</v>
      </c>
      <c r="D507" t="s">
        <v>39</v>
      </c>
      <c r="E507" t="s">
        <v>13</v>
      </c>
      <c r="F507">
        <v>0</v>
      </c>
      <c r="G507">
        <v>25</v>
      </c>
      <c r="H507">
        <v>237</v>
      </c>
      <c r="I507" t="str">
        <f>TEXT(DailyExpTab[[#This Row],[Date]],"mmm")</f>
        <v>Sep</v>
      </c>
    </row>
    <row r="508" spans="1:9" x14ac:dyDescent="0.3">
      <c r="A508">
        <v>44819</v>
      </c>
      <c r="B508">
        <v>0.51041666666666663</v>
      </c>
      <c r="C508" t="s">
        <v>207</v>
      </c>
      <c r="D508" t="s">
        <v>16</v>
      </c>
      <c r="E508" t="s">
        <v>13</v>
      </c>
      <c r="F508">
        <v>0</v>
      </c>
      <c r="G508">
        <v>40</v>
      </c>
      <c r="H508">
        <v>197</v>
      </c>
      <c r="I508" t="str">
        <f>TEXT(DailyExpTab[[#This Row],[Date]],"mmm")</f>
        <v>Sep</v>
      </c>
    </row>
    <row r="509" spans="1:9" x14ac:dyDescent="0.3">
      <c r="A509">
        <v>44819</v>
      </c>
      <c r="B509">
        <v>0.70833333333333337</v>
      </c>
      <c r="C509" t="s">
        <v>236</v>
      </c>
      <c r="D509" t="s">
        <v>22</v>
      </c>
      <c r="E509" t="s">
        <v>13</v>
      </c>
      <c r="F509">
        <v>0</v>
      </c>
      <c r="G509">
        <v>10</v>
      </c>
      <c r="H509">
        <v>187</v>
      </c>
      <c r="I509" t="str">
        <f>TEXT(DailyExpTab[[#This Row],[Date]],"mmm")</f>
        <v>Sep</v>
      </c>
    </row>
    <row r="510" spans="1:9" x14ac:dyDescent="0.3">
      <c r="A510">
        <v>44820</v>
      </c>
      <c r="B510">
        <v>0.53125</v>
      </c>
      <c r="C510" t="s">
        <v>208</v>
      </c>
      <c r="D510" t="s">
        <v>16</v>
      </c>
      <c r="E510" t="s">
        <v>13</v>
      </c>
      <c r="F510">
        <v>0</v>
      </c>
      <c r="G510">
        <v>126</v>
      </c>
      <c r="H510">
        <v>61</v>
      </c>
      <c r="I510" t="str">
        <f>TEXT(DailyExpTab[[#This Row],[Date]],"mmm")</f>
        <v>Sep</v>
      </c>
    </row>
    <row r="511" spans="1:9" x14ac:dyDescent="0.3">
      <c r="A511">
        <v>44820</v>
      </c>
      <c r="B511">
        <v>0.89583333333333337</v>
      </c>
      <c r="C511" t="s">
        <v>176</v>
      </c>
      <c r="D511" t="s">
        <v>9</v>
      </c>
      <c r="E511" t="s">
        <v>47</v>
      </c>
      <c r="F511">
        <v>200</v>
      </c>
      <c r="G511">
        <v>0</v>
      </c>
      <c r="H511">
        <v>261</v>
      </c>
      <c r="I511" t="str">
        <f>TEXT(DailyExpTab[[#This Row],[Date]],"mmm")</f>
        <v>Sep</v>
      </c>
    </row>
    <row r="512" spans="1:9" x14ac:dyDescent="0.3">
      <c r="A512">
        <v>44821</v>
      </c>
      <c r="B512">
        <v>0.3125</v>
      </c>
      <c r="C512" t="s">
        <v>110</v>
      </c>
      <c r="D512" t="s">
        <v>16</v>
      </c>
      <c r="E512" t="s">
        <v>13</v>
      </c>
      <c r="F512">
        <v>0</v>
      </c>
      <c r="G512">
        <v>15</v>
      </c>
      <c r="H512">
        <v>246</v>
      </c>
      <c r="I512" t="str">
        <f>TEXT(DailyExpTab[[#This Row],[Date]],"mmm")</f>
        <v>Sep</v>
      </c>
    </row>
    <row r="513" spans="1:9" x14ac:dyDescent="0.3">
      <c r="A513">
        <v>44821</v>
      </c>
      <c r="B513">
        <v>0.33333333333333331</v>
      </c>
      <c r="C513" t="s">
        <v>209</v>
      </c>
      <c r="D513" t="s">
        <v>19</v>
      </c>
      <c r="E513" t="s">
        <v>17</v>
      </c>
      <c r="F513">
        <v>0</v>
      </c>
      <c r="G513">
        <v>15</v>
      </c>
      <c r="H513">
        <v>231</v>
      </c>
      <c r="I513" t="str">
        <f>TEXT(DailyExpTab[[#This Row],[Date]],"mmm")</f>
        <v>Sep</v>
      </c>
    </row>
    <row r="514" spans="1:9" x14ac:dyDescent="0.3">
      <c r="A514">
        <v>44821</v>
      </c>
      <c r="B514">
        <v>0.375</v>
      </c>
      <c r="C514" t="s">
        <v>121</v>
      </c>
      <c r="D514" t="s">
        <v>16</v>
      </c>
      <c r="E514" t="s">
        <v>13</v>
      </c>
      <c r="F514">
        <v>0</v>
      </c>
      <c r="G514">
        <v>15</v>
      </c>
      <c r="H514">
        <v>216</v>
      </c>
      <c r="I514" t="str">
        <f>TEXT(DailyExpTab[[#This Row],[Date]],"mmm")</f>
        <v>Sep</v>
      </c>
    </row>
    <row r="515" spans="1:9" x14ac:dyDescent="0.3">
      <c r="A515">
        <v>44821</v>
      </c>
      <c r="B515">
        <v>0.54166666666666663</v>
      </c>
      <c r="C515" t="s">
        <v>236</v>
      </c>
      <c r="D515" t="s">
        <v>22</v>
      </c>
      <c r="E515" t="s">
        <v>13</v>
      </c>
      <c r="F515">
        <v>0</v>
      </c>
      <c r="G515">
        <v>15</v>
      </c>
      <c r="H515">
        <v>201</v>
      </c>
      <c r="I515" t="str">
        <f>TEXT(DailyExpTab[[#This Row],[Date]],"mmm")</f>
        <v>Sep</v>
      </c>
    </row>
    <row r="516" spans="1:9" x14ac:dyDescent="0.3">
      <c r="A516">
        <v>44821</v>
      </c>
      <c r="B516">
        <v>0.5625</v>
      </c>
      <c r="C516" t="s">
        <v>210</v>
      </c>
      <c r="D516" t="s">
        <v>9</v>
      </c>
      <c r="E516" t="s">
        <v>47</v>
      </c>
      <c r="F516">
        <v>2000</v>
      </c>
      <c r="G516">
        <v>0</v>
      </c>
      <c r="H516">
        <v>2201</v>
      </c>
      <c r="I516" t="str">
        <f>TEXT(DailyExpTab[[#This Row],[Date]],"mmm")</f>
        <v>Sep</v>
      </c>
    </row>
    <row r="517" spans="1:9" x14ac:dyDescent="0.3">
      <c r="A517">
        <v>44821</v>
      </c>
      <c r="B517">
        <v>0.64583333333333337</v>
      </c>
      <c r="C517" t="s">
        <v>211</v>
      </c>
      <c r="D517" t="s">
        <v>19</v>
      </c>
      <c r="E517" t="s">
        <v>13</v>
      </c>
      <c r="F517">
        <v>0</v>
      </c>
      <c r="G517">
        <v>40</v>
      </c>
      <c r="H517">
        <v>2161</v>
      </c>
      <c r="I517" t="str">
        <f>TEXT(DailyExpTab[[#This Row],[Date]],"mmm")</f>
        <v>Sep</v>
      </c>
    </row>
    <row r="518" spans="1:9" x14ac:dyDescent="0.3">
      <c r="A518">
        <v>44821</v>
      </c>
      <c r="B518">
        <v>0.65972222222222221</v>
      </c>
      <c r="C518" t="s">
        <v>212</v>
      </c>
      <c r="D518" t="s">
        <v>19</v>
      </c>
      <c r="E518" t="s">
        <v>17</v>
      </c>
      <c r="F518">
        <v>0</v>
      </c>
      <c r="G518">
        <v>15</v>
      </c>
      <c r="H518">
        <v>2146</v>
      </c>
      <c r="I518" t="str">
        <f>TEXT(DailyExpTab[[#This Row],[Date]],"mmm")</f>
        <v>Sep</v>
      </c>
    </row>
    <row r="519" spans="1:9" x14ac:dyDescent="0.3">
      <c r="A519">
        <v>44821</v>
      </c>
      <c r="B519">
        <v>0.75</v>
      </c>
      <c r="C519" t="s">
        <v>63</v>
      </c>
      <c r="D519" t="s">
        <v>16</v>
      </c>
      <c r="E519" t="s">
        <v>13</v>
      </c>
      <c r="F519">
        <v>0</v>
      </c>
      <c r="G519">
        <v>20</v>
      </c>
      <c r="H519">
        <v>2126</v>
      </c>
      <c r="I519" t="str">
        <f>TEXT(DailyExpTab[[#This Row],[Date]],"mmm")</f>
        <v>Sep</v>
      </c>
    </row>
    <row r="520" spans="1:9" x14ac:dyDescent="0.3">
      <c r="A520">
        <v>44821</v>
      </c>
      <c r="B520">
        <v>0.86458333333333337</v>
      </c>
      <c r="C520" t="s">
        <v>11</v>
      </c>
      <c r="D520" t="s">
        <v>12</v>
      </c>
      <c r="E520" t="s">
        <v>13</v>
      </c>
      <c r="F520">
        <v>6</v>
      </c>
      <c r="G520">
        <v>0</v>
      </c>
      <c r="H520">
        <v>2132</v>
      </c>
      <c r="I520" t="str">
        <f>TEXT(DailyExpTab[[#This Row],[Date]],"mmm")</f>
        <v>Sep</v>
      </c>
    </row>
    <row r="521" spans="1:9" x14ac:dyDescent="0.3">
      <c r="A521">
        <v>44821</v>
      </c>
      <c r="B521">
        <v>0.875</v>
      </c>
      <c r="C521" t="s">
        <v>119</v>
      </c>
      <c r="D521" t="s">
        <v>22</v>
      </c>
      <c r="E521" t="s">
        <v>13</v>
      </c>
      <c r="F521">
        <v>0</v>
      </c>
      <c r="G521">
        <v>15</v>
      </c>
      <c r="H521">
        <v>2117</v>
      </c>
      <c r="I521" t="str">
        <f>TEXT(DailyExpTab[[#This Row],[Date]],"mmm")</f>
        <v>Sep</v>
      </c>
    </row>
    <row r="522" spans="1:9" x14ac:dyDescent="0.3">
      <c r="A522">
        <v>44822</v>
      </c>
      <c r="B522">
        <v>0.4375</v>
      </c>
      <c r="C522" t="s">
        <v>144</v>
      </c>
      <c r="D522" t="s">
        <v>16</v>
      </c>
      <c r="E522" t="s">
        <v>13</v>
      </c>
      <c r="F522">
        <v>0</v>
      </c>
      <c r="G522">
        <v>30</v>
      </c>
      <c r="H522">
        <v>2087</v>
      </c>
      <c r="I522" t="str">
        <f>TEXT(DailyExpTab[[#This Row],[Date]],"mmm")</f>
        <v>Sep</v>
      </c>
    </row>
    <row r="523" spans="1:9" x14ac:dyDescent="0.3">
      <c r="A523">
        <v>44822</v>
      </c>
      <c r="B523">
        <v>0.4513888888888889</v>
      </c>
      <c r="C523" t="s">
        <v>236</v>
      </c>
      <c r="D523" t="s">
        <v>22</v>
      </c>
      <c r="E523" t="s">
        <v>13</v>
      </c>
      <c r="F523">
        <v>0</v>
      </c>
      <c r="G523">
        <v>10</v>
      </c>
      <c r="H523">
        <v>2077</v>
      </c>
      <c r="I523" t="str">
        <f>TEXT(DailyExpTab[[#This Row],[Date]],"mmm")</f>
        <v>Sep</v>
      </c>
    </row>
    <row r="524" spans="1:9" x14ac:dyDescent="0.3">
      <c r="A524">
        <v>44822</v>
      </c>
      <c r="B524">
        <v>0.72916666666666663</v>
      </c>
      <c r="C524" t="s">
        <v>91</v>
      </c>
      <c r="D524" t="s">
        <v>16</v>
      </c>
      <c r="E524" t="s">
        <v>13</v>
      </c>
      <c r="F524">
        <v>0</v>
      </c>
      <c r="G524">
        <v>18</v>
      </c>
      <c r="H524">
        <v>2059</v>
      </c>
      <c r="I524" t="str">
        <f>TEXT(DailyExpTab[[#This Row],[Date]],"mmm")</f>
        <v>Sep</v>
      </c>
    </row>
    <row r="525" spans="1:9" x14ac:dyDescent="0.3">
      <c r="A525">
        <v>44822</v>
      </c>
      <c r="B525">
        <v>0.85416666666666663</v>
      </c>
      <c r="C525" t="s">
        <v>161</v>
      </c>
      <c r="D525" t="s">
        <v>16</v>
      </c>
      <c r="E525" t="s">
        <v>13</v>
      </c>
      <c r="F525">
        <v>0</v>
      </c>
      <c r="G525">
        <v>57</v>
      </c>
      <c r="H525">
        <v>2002</v>
      </c>
      <c r="I525" t="str">
        <f>TEXT(DailyExpTab[[#This Row],[Date]],"mmm")</f>
        <v>Sep</v>
      </c>
    </row>
    <row r="526" spans="1:9" x14ac:dyDescent="0.3">
      <c r="A526">
        <v>44822</v>
      </c>
      <c r="B526">
        <v>0.89583333333333337</v>
      </c>
      <c r="C526" t="s">
        <v>148</v>
      </c>
      <c r="D526" t="s">
        <v>16</v>
      </c>
      <c r="E526" t="s">
        <v>13</v>
      </c>
      <c r="F526">
        <v>0</v>
      </c>
      <c r="G526">
        <v>58</v>
      </c>
      <c r="H526">
        <v>1944</v>
      </c>
      <c r="I526" t="str">
        <f>TEXT(DailyExpTab[[#This Row],[Date]],"mmm")</f>
        <v>Sep</v>
      </c>
    </row>
    <row r="527" spans="1:9" x14ac:dyDescent="0.3">
      <c r="A527">
        <v>44823</v>
      </c>
      <c r="B527">
        <v>0.51041666666666663</v>
      </c>
      <c r="C527" t="s">
        <v>207</v>
      </c>
      <c r="D527" t="s">
        <v>16</v>
      </c>
      <c r="E527" t="s">
        <v>13</v>
      </c>
      <c r="F527">
        <v>0</v>
      </c>
      <c r="G527">
        <v>45</v>
      </c>
      <c r="H527">
        <v>1899</v>
      </c>
      <c r="I527" t="str">
        <f>TEXT(DailyExpTab[[#This Row],[Date]],"mmm")</f>
        <v>Sep</v>
      </c>
    </row>
    <row r="528" spans="1:9" x14ac:dyDescent="0.3">
      <c r="A528">
        <v>44823</v>
      </c>
      <c r="B528">
        <v>0.6875</v>
      </c>
      <c r="C528" t="s">
        <v>160</v>
      </c>
      <c r="D528" t="s">
        <v>16</v>
      </c>
      <c r="E528" t="s">
        <v>17</v>
      </c>
      <c r="F528">
        <v>0</v>
      </c>
      <c r="G528">
        <v>10</v>
      </c>
      <c r="H528">
        <v>1889</v>
      </c>
      <c r="I528" t="str">
        <f>TEXT(DailyExpTab[[#This Row],[Date]],"mmm")</f>
        <v>Sep</v>
      </c>
    </row>
    <row r="529" spans="1:9" x14ac:dyDescent="0.3">
      <c r="A529">
        <v>44823</v>
      </c>
      <c r="B529">
        <v>0.86458333333333337</v>
      </c>
      <c r="C529" t="s">
        <v>240</v>
      </c>
      <c r="D529" t="s">
        <v>22</v>
      </c>
      <c r="E529" t="s">
        <v>13</v>
      </c>
      <c r="F529">
        <v>0</v>
      </c>
      <c r="G529">
        <v>10</v>
      </c>
      <c r="H529">
        <v>1879</v>
      </c>
      <c r="I529" t="str">
        <f>TEXT(DailyExpTab[[#This Row],[Date]],"mmm")</f>
        <v>Sep</v>
      </c>
    </row>
    <row r="530" spans="1:9" x14ac:dyDescent="0.3">
      <c r="A530">
        <v>44823</v>
      </c>
      <c r="B530">
        <v>0.875</v>
      </c>
      <c r="C530" t="s">
        <v>213</v>
      </c>
      <c r="D530" t="s">
        <v>45</v>
      </c>
      <c r="E530" t="s">
        <v>13</v>
      </c>
      <c r="F530">
        <v>0</v>
      </c>
      <c r="G530">
        <v>10</v>
      </c>
      <c r="H530">
        <v>1869</v>
      </c>
      <c r="I530" t="str">
        <f>TEXT(DailyExpTab[[#This Row],[Date]],"mmm")</f>
        <v>Sep</v>
      </c>
    </row>
    <row r="531" spans="1:9" x14ac:dyDescent="0.3">
      <c r="A531">
        <v>44824</v>
      </c>
      <c r="B531">
        <v>0.52083333333333337</v>
      </c>
      <c r="C531" t="s">
        <v>214</v>
      </c>
      <c r="D531" t="s">
        <v>16</v>
      </c>
      <c r="E531" t="s">
        <v>13</v>
      </c>
      <c r="F531">
        <v>0</v>
      </c>
      <c r="G531">
        <v>50</v>
      </c>
      <c r="H531">
        <v>1819</v>
      </c>
      <c r="I531" t="str">
        <f>TEXT(DailyExpTab[[#This Row],[Date]],"mmm")</f>
        <v>Sep</v>
      </c>
    </row>
    <row r="532" spans="1:9" x14ac:dyDescent="0.3">
      <c r="A532">
        <v>44824</v>
      </c>
      <c r="B532">
        <v>0.66666666666666663</v>
      </c>
      <c r="C532" t="s">
        <v>236</v>
      </c>
      <c r="D532" t="s">
        <v>22</v>
      </c>
      <c r="E532" t="s">
        <v>13</v>
      </c>
      <c r="F532">
        <v>0</v>
      </c>
      <c r="G532">
        <v>10</v>
      </c>
      <c r="H532">
        <v>1809</v>
      </c>
      <c r="I532" t="str">
        <f>TEXT(DailyExpTab[[#This Row],[Date]],"mmm")</f>
        <v>Sep</v>
      </c>
    </row>
    <row r="533" spans="1:9" x14ac:dyDescent="0.3">
      <c r="A533">
        <v>44824</v>
      </c>
      <c r="B533">
        <v>0.75</v>
      </c>
      <c r="C533" t="s">
        <v>121</v>
      </c>
      <c r="D533" t="s">
        <v>16</v>
      </c>
      <c r="E533" t="s">
        <v>13</v>
      </c>
      <c r="F533">
        <v>0</v>
      </c>
      <c r="G533">
        <v>20</v>
      </c>
      <c r="H533">
        <v>1789</v>
      </c>
      <c r="I533" t="str">
        <f>TEXT(DailyExpTab[[#This Row],[Date]],"mmm")</f>
        <v>Sep</v>
      </c>
    </row>
    <row r="534" spans="1:9" x14ac:dyDescent="0.3">
      <c r="A534">
        <v>44825</v>
      </c>
      <c r="B534">
        <v>0.52083333333333337</v>
      </c>
      <c r="C534" t="s">
        <v>97</v>
      </c>
      <c r="D534" t="s">
        <v>16</v>
      </c>
      <c r="E534" t="s">
        <v>13</v>
      </c>
      <c r="F534">
        <v>0</v>
      </c>
      <c r="G534">
        <v>45</v>
      </c>
      <c r="H534">
        <v>1744</v>
      </c>
      <c r="I534" t="str">
        <f>TEXT(DailyExpTab[[#This Row],[Date]],"mmm")</f>
        <v>Sep</v>
      </c>
    </row>
    <row r="535" spans="1:9" x14ac:dyDescent="0.3">
      <c r="A535">
        <v>44825</v>
      </c>
      <c r="B535">
        <v>0.70833333333333337</v>
      </c>
      <c r="C535" t="s">
        <v>236</v>
      </c>
      <c r="D535" t="s">
        <v>22</v>
      </c>
      <c r="E535" t="s">
        <v>13</v>
      </c>
      <c r="F535">
        <v>0</v>
      </c>
      <c r="G535">
        <v>10</v>
      </c>
      <c r="H535">
        <v>1734</v>
      </c>
      <c r="I535" t="str">
        <f>TEXT(DailyExpTab[[#This Row],[Date]],"mmm")</f>
        <v>Sep</v>
      </c>
    </row>
    <row r="536" spans="1:9" x14ac:dyDescent="0.3">
      <c r="A536">
        <v>44825</v>
      </c>
      <c r="B536">
        <v>0.875</v>
      </c>
      <c r="C536" t="s">
        <v>215</v>
      </c>
      <c r="D536" t="s">
        <v>36</v>
      </c>
      <c r="E536" t="s">
        <v>13</v>
      </c>
      <c r="F536">
        <v>0</v>
      </c>
      <c r="G536">
        <v>10</v>
      </c>
      <c r="H536">
        <v>1724</v>
      </c>
      <c r="I536" t="str">
        <f>TEXT(DailyExpTab[[#This Row],[Date]],"mmm")</f>
        <v>Sep</v>
      </c>
    </row>
    <row r="537" spans="1:9" x14ac:dyDescent="0.3">
      <c r="A537">
        <v>44826</v>
      </c>
      <c r="B537">
        <v>0.33333333333333331</v>
      </c>
      <c r="C537" t="s">
        <v>40</v>
      </c>
      <c r="D537" t="s">
        <v>16</v>
      </c>
      <c r="E537" t="s">
        <v>13</v>
      </c>
      <c r="F537">
        <v>0</v>
      </c>
      <c r="G537">
        <v>15</v>
      </c>
      <c r="H537">
        <v>1709</v>
      </c>
      <c r="I537" t="str">
        <f>TEXT(DailyExpTab[[#This Row],[Date]],"mmm")</f>
        <v>Sep</v>
      </c>
    </row>
    <row r="538" spans="1:9" x14ac:dyDescent="0.3">
      <c r="A538">
        <v>44826</v>
      </c>
      <c r="B538">
        <v>0.375</v>
      </c>
      <c r="C538" t="s">
        <v>216</v>
      </c>
      <c r="D538" t="s">
        <v>56</v>
      </c>
      <c r="E538" t="s">
        <v>13</v>
      </c>
      <c r="F538">
        <v>0</v>
      </c>
      <c r="G538">
        <v>100</v>
      </c>
      <c r="H538">
        <v>1609</v>
      </c>
      <c r="I538" t="str">
        <f>TEXT(DailyExpTab[[#This Row],[Date]],"mmm")</f>
        <v>Sep</v>
      </c>
    </row>
    <row r="539" spans="1:9" x14ac:dyDescent="0.3">
      <c r="A539">
        <v>44826</v>
      </c>
      <c r="B539">
        <v>0.41666666666666669</v>
      </c>
      <c r="C539" t="s">
        <v>217</v>
      </c>
      <c r="D539" t="s">
        <v>56</v>
      </c>
      <c r="E539" t="s">
        <v>13</v>
      </c>
      <c r="F539">
        <v>0</v>
      </c>
      <c r="G539">
        <v>15</v>
      </c>
      <c r="H539">
        <v>1594</v>
      </c>
      <c r="I539" t="str">
        <f>TEXT(DailyExpTab[[#This Row],[Date]],"mmm")</f>
        <v>Sep</v>
      </c>
    </row>
    <row r="540" spans="1:9" x14ac:dyDescent="0.3">
      <c r="A540">
        <v>44826</v>
      </c>
      <c r="B540">
        <v>0.51041666666666663</v>
      </c>
      <c r="C540" t="s">
        <v>218</v>
      </c>
      <c r="D540" t="s">
        <v>16</v>
      </c>
      <c r="E540" t="s">
        <v>13</v>
      </c>
      <c r="F540">
        <v>0</v>
      </c>
      <c r="G540">
        <v>50</v>
      </c>
      <c r="H540">
        <v>1544</v>
      </c>
      <c r="I540" t="str">
        <f>TEXT(DailyExpTab[[#This Row],[Date]],"mmm")</f>
        <v>Sep</v>
      </c>
    </row>
    <row r="541" spans="1:9" x14ac:dyDescent="0.3">
      <c r="A541">
        <v>44826</v>
      </c>
      <c r="B541">
        <v>0.70833333333333337</v>
      </c>
      <c r="C541" t="s">
        <v>236</v>
      </c>
      <c r="D541" t="s">
        <v>22</v>
      </c>
      <c r="E541" t="s">
        <v>13</v>
      </c>
      <c r="F541">
        <v>0</v>
      </c>
      <c r="G541">
        <v>9</v>
      </c>
      <c r="H541">
        <v>1535</v>
      </c>
      <c r="I541" t="str">
        <f>TEXT(DailyExpTab[[#This Row],[Date]],"mmm")</f>
        <v>Sep</v>
      </c>
    </row>
    <row r="542" spans="1:9" x14ac:dyDescent="0.3">
      <c r="A542">
        <v>44826</v>
      </c>
      <c r="B542">
        <v>0.72916666666666663</v>
      </c>
      <c r="C542" t="s">
        <v>11</v>
      </c>
      <c r="D542" t="s">
        <v>12</v>
      </c>
      <c r="E542" t="s">
        <v>13</v>
      </c>
      <c r="F542">
        <v>3</v>
      </c>
      <c r="G542">
        <v>0</v>
      </c>
      <c r="H542">
        <v>1538</v>
      </c>
      <c r="I542" t="str">
        <f>TEXT(DailyExpTab[[#This Row],[Date]],"mmm")</f>
        <v>Sep</v>
      </c>
    </row>
    <row r="543" spans="1:9" x14ac:dyDescent="0.3">
      <c r="A543">
        <v>44826</v>
      </c>
      <c r="B543">
        <v>0.83333333333333337</v>
      </c>
      <c r="C543" t="s">
        <v>179</v>
      </c>
      <c r="D543" t="s">
        <v>16</v>
      </c>
      <c r="E543" t="s">
        <v>17</v>
      </c>
      <c r="F543">
        <v>0</v>
      </c>
      <c r="G543">
        <v>1300</v>
      </c>
      <c r="H543">
        <v>238</v>
      </c>
      <c r="I543" t="str">
        <f>TEXT(DailyExpTab[[#This Row],[Date]],"mmm")</f>
        <v>Sep</v>
      </c>
    </row>
    <row r="544" spans="1:9" x14ac:dyDescent="0.3">
      <c r="A544">
        <v>44827</v>
      </c>
      <c r="B544">
        <v>0.41666666666666669</v>
      </c>
      <c r="C544" t="s">
        <v>25</v>
      </c>
      <c r="D544" t="s">
        <v>16</v>
      </c>
      <c r="E544" t="s">
        <v>13</v>
      </c>
      <c r="F544">
        <v>0</v>
      </c>
      <c r="G544">
        <v>20</v>
      </c>
      <c r="H544">
        <v>218</v>
      </c>
      <c r="I544" t="str">
        <f>TEXT(DailyExpTab[[#This Row],[Date]],"mmm")</f>
        <v>Sep</v>
      </c>
    </row>
    <row r="545" spans="1:9" x14ac:dyDescent="0.3">
      <c r="A545">
        <v>44827</v>
      </c>
      <c r="B545">
        <v>0.52083333333333337</v>
      </c>
      <c r="C545" t="s">
        <v>58</v>
      </c>
      <c r="D545" t="s">
        <v>16</v>
      </c>
      <c r="E545" t="s">
        <v>13</v>
      </c>
      <c r="F545">
        <v>0</v>
      </c>
      <c r="G545">
        <v>30</v>
      </c>
      <c r="H545">
        <v>188</v>
      </c>
      <c r="I545" t="str">
        <f>TEXT(DailyExpTab[[#This Row],[Date]],"mmm")</f>
        <v>Sep</v>
      </c>
    </row>
    <row r="546" spans="1:9" x14ac:dyDescent="0.3">
      <c r="A546">
        <v>44827</v>
      </c>
      <c r="B546">
        <v>0.72916666666666663</v>
      </c>
      <c r="C546" t="s">
        <v>236</v>
      </c>
      <c r="D546" t="s">
        <v>22</v>
      </c>
      <c r="E546" t="s">
        <v>13</v>
      </c>
      <c r="F546">
        <v>0</v>
      </c>
      <c r="G546">
        <v>10</v>
      </c>
      <c r="H546">
        <v>178</v>
      </c>
      <c r="I546" t="str">
        <f>TEXT(DailyExpTab[[#This Row],[Date]],"mmm")</f>
        <v>Sep</v>
      </c>
    </row>
    <row r="547" spans="1:9" x14ac:dyDescent="0.3">
      <c r="A547">
        <v>44827</v>
      </c>
      <c r="B547">
        <v>0.85416666666666663</v>
      </c>
      <c r="C547" t="s">
        <v>240</v>
      </c>
      <c r="D547" t="s">
        <v>22</v>
      </c>
      <c r="E547" t="s">
        <v>13</v>
      </c>
      <c r="F547">
        <v>0</v>
      </c>
      <c r="G547">
        <v>10</v>
      </c>
      <c r="H547">
        <v>168</v>
      </c>
      <c r="I547" t="str">
        <f>TEXT(DailyExpTab[[#This Row],[Date]],"mmm")</f>
        <v>Sep</v>
      </c>
    </row>
    <row r="548" spans="1:9" x14ac:dyDescent="0.3">
      <c r="A548">
        <v>44827</v>
      </c>
      <c r="B548">
        <v>0.875</v>
      </c>
      <c r="C548" t="s">
        <v>110</v>
      </c>
      <c r="D548" t="s">
        <v>16</v>
      </c>
      <c r="E548" t="s">
        <v>13</v>
      </c>
      <c r="F548">
        <v>0</v>
      </c>
      <c r="G548">
        <v>10</v>
      </c>
      <c r="H548">
        <v>158</v>
      </c>
      <c r="I548" t="str">
        <f>TEXT(DailyExpTab[[#This Row],[Date]],"mmm")</f>
        <v>Sep</v>
      </c>
    </row>
    <row r="549" spans="1:9" x14ac:dyDescent="0.3">
      <c r="A549">
        <v>44828</v>
      </c>
      <c r="B549">
        <v>0.41666666666666669</v>
      </c>
      <c r="C549" t="s">
        <v>236</v>
      </c>
      <c r="D549" t="s">
        <v>22</v>
      </c>
      <c r="E549" t="s">
        <v>13</v>
      </c>
      <c r="F549">
        <v>0</v>
      </c>
      <c r="G549">
        <v>10</v>
      </c>
      <c r="H549">
        <v>148</v>
      </c>
      <c r="I549" t="str">
        <f>TEXT(DailyExpTab[[#This Row],[Date]],"mmm")</f>
        <v>Sep</v>
      </c>
    </row>
    <row r="550" spans="1:9" x14ac:dyDescent="0.3">
      <c r="A550">
        <v>44828</v>
      </c>
      <c r="B550">
        <v>0.70833333333333337</v>
      </c>
      <c r="C550" t="s">
        <v>236</v>
      </c>
      <c r="D550" t="s">
        <v>22</v>
      </c>
      <c r="E550" t="s">
        <v>13</v>
      </c>
      <c r="F550">
        <v>0</v>
      </c>
      <c r="G550">
        <v>10</v>
      </c>
      <c r="H550">
        <v>138</v>
      </c>
      <c r="I550" t="str">
        <f>TEXT(DailyExpTab[[#This Row],[Date]],"mmm")</f>
        <v>Sep</v>
      </c>
    </row>
    <row r="551" spans="1:9" x14ac:dyDescent="0.3">
      <c r="A551">
        <v>44828</v>
      </c>
      <c r="B551">
        <v>0.79166666666666663</v>
      </c>
      <c r="C551" t="s">
        <v>219</v>
      </c>
      <c r="D551" t="s">
        <v>45</v>
      </c>
      <c r="E551" t="s">
        <v>13</v>
      </c>
      <c r="F551">
        <v>0</v>
      </c>
      <c r="G551">
        <v>128</v>
      </c>
      <c r="H551">
        <v>10</v>
      </c>
      <c r="I551" t="str">
        <f>TEXT(DailyExpTab[[#This Row],[Date]],"mmm")</f>
        <v>Sep</v>
      </c>
    </row>
    <row r="552" spans="1:9" x14ac:dyDescent="0.3">
      <c r="A552">
        <v>44829</v>
      </c>
      <c r="B552">
        <v>0.29166666666666669</v>
      </c>
      <c r="C552" t="s">
        <v>220</v>
      </c>
      <c r="D552" t="s">
        <v>19</v>
      </c>
      <c r="E552" t="s">
        <v>17</v>
      </c>
      <c r="F552">
        <v>0</v>
      </c>
      <c r="G552">
        <v>20</v>
      </c>
      <c r="H552">
        <v>-10</v>
      </c>
      <c r="I552" t="str">
        <f>TEXT(DailyExpTab[[#This Row],[Date]],"mmm")</f>
        <v>Sep</v>
      </c>
    </row>
    <row r="553" spans="1:9" x14ac:dyDescent="0.3">
      <c r="A553">
        <v>44829</v>
      </c>
      <c r="B553">
        <v>0.375</v>
      </c>
      <c r="C553" t="s">
        <v>160</v>
      </c>
      <c r="D553" t="s">
        <v>16</v>
      </c>
      <c r="E553" t="s">
        <v>13</v>
      </c>
      <c r="F553">
        <v>0</v>
      </c>
      <c r="G553">
        <v>40</v>
      </c>
      <c r="H553">
        <v>-50</v>
      </c>
      <c r="I553" t="str">
        <f>TEXT(DailyExpTab[[#This Row],[Date]],"mmm")</f>
        <v>Sep</v>
      </c>
    </row>
    <row r="554" spans="1:9" x14ac:dyDescent="0.3">
      <c r="A554">
        <v>44829</v>
      </c>
      <c r="B554">
        <v>0.46875</v>
      </c>
      <c r="C554" t="s">
        <v>144</v>
      </c>
      <c r="D554" t="s">
        <v>16</v>
      </c>
      <c r="E554" t="s">
        <v>13</v>
      </c>
      <c r="F554">
        <v>0</v>
      </c>
      <c r="G554">
        <v>15</v>
      </c>
      <c r="H554">
        <v>-65</v>
      </c>
      <c r="I554" t="str">
        <f>TEXT(DailyExpTab[[#This Row],[Date]],"mmm")</f>
        <v>Sep</v>
      </c>
    </row>
    <row r="555" spans="1:9" x14ac:dyDescent="0.3">
      <c r="A555">
        <v>44829</v>
      </c>
      <c r="B555">
        <v>0.47916666666666669</v>
      </c>
      <c r="C555" t="s">
        <v>236</v>
      </c>
      <c r="D555" t="s">
        <v>22</v>
      </c>
      <c r="E555" t="s">
        <v>13</v>
      </c>
      <c r="F555">
        <v>0</v>
      </c>
      <c r="G555">
        <v>5</v>
      </c>
      <c r="H555">
        <v>-70</v>
      </c>
      <c r="I555" t="str">
        <f>TEXT(DailyExpTab[[#This Row],[Date]],"mmm")</f>
        <v>Sep</v>
      </c>
    </row>
    <row r="556" spans="1:9" x14ac:dyDescent="0.3">
      <c r="A556">
        <v>44829</v>
      </c>
      <c r="B556">
        <v>0.5</v>
      </c>
      <c r="C556" t="s">
        <v>88</v>
      </c>
      <c r="D556" t="s">
        <v>12</v>
      </c>
      <c r="E556" t="s">
        <v>10</v>
      </c>
      <c r="F556">
        <v>5</v>
      </c>
      <c r="G556">
        <v>0</v>
      </c>
      <c r="H556">
        <v>-65</v>
      </c>
      <c r="I556" t="str">
        <f>TEXT(DailyExpTab[[#This Row],[Date]],"mmm")</f>
        <v>Sep</v>
      </c>
    </row>
    <row r="557" spans="1:9" x14ac:dyDescent="0.3">
      <c r="A557">
        <v>44829</v>
      </c>
      <c r="B557">
        <v>0.52083333333333337</v>
      </c>
      <c r="C557" t="s">
        <v>195</v>
      </c>
      <c r="D557" t="s">
        <v>19</v>
      </c>
      <c r="E557" t="s">
        <v>17</v>
      </c>
      <c r="F557">
        <v>0</v>
      </c>
      <c r="G557">
        <v>20</v>
      </c>
      <c r="H557">
        <v>-85</v>
      </c>
      <c r="I557" t="str">
        <f>TEXT(DailyExpTab[[#This Row],[Date]],"mmm")</f>
        <v>Sep</v>
      </c>
    </row>
    <row r="558" spans="1:9" x14ac:dyDescent="0.3">
      <c r="A558">
        <v>44829</v>
      </c>
      <c r="B558">
        <v>0.5625</v>
      </c>
      <c r="C558" t="s">
        <v>221</v>
      </c>
      <c r="D558" t="s">
        <v>16</v>
      </c>
      <c r="E558" t="s">
        <v>13</v>
      </c>
      <c r="F558">
        <v>0</v>
      </c>
      <c r="G558">
        <v>20</v>
      </c>
      <c r="H558">
        <v>-105</v>
      </c>
      <c r="I558" t="str">
        <f>TEXT(DailyExpTab[[#This Row],[Date]],"mmm")</f>
        <v>Sep</v>
      </c>
    </row>
    <row r="559" spans="1:9" x14ac:dyDescent="0.3">
      <c r="A559">
        <v>44829</v>
      </c>
      <c r="B559">
        <v>0.73958333333333337</v>
      </c>
      <c r="C559" t="s">
        <v>236</v>
      </c>
      <c r="D559" t="s">
        <v>22</v>
      </c>
      <c r="E559" t="s">
        <v>13</v>
      </c>
      <c r="F559">
        <v>0</v>
      </c>
      <c r="G559">
        <v>10</v>
      </c>
      <c r="H559">
        <v>-115</v>
      </c>
      <c r="I559" t="str">
        <f>TEXT(DailyExpTab[[#This Row],[Date]],"mmm")</f>
        <v>Sep</v>
      </c>
    </row>
    <row r="560" spans="1:9" x14ac:dyDescent="0.3">
      <c r="A560">
        <v>44829</v>
      </c>
      <c r="B560">
        <v>0.79166666666666663</v>
      </c>
      <c r="C560" t="s">
        <v>210</v>
      </c>
      <c r="D560" t="s">
        <v>9</v>
      </c>
      <c r="E560" t="s">
        <v>47</v>
      </c>
      <c r="F560">
        <v>500</v>
      </c>
      <c r="G560">
        <v>0</v>
      </c>
      <c r="H560">
        <v>385</v>
      </c>
      <c r="I560" t="str">
        <f>TEXT(DailyExpTab[[#This Row],[Date]],"mmm")</f>
        <v>Sep</v>
      </c>
    </row>
    <row r="561" spans="1:9" x14ac:dyDescent="0.3">
      <c r="A561">
        <v>44829</v>
      </c>
      <c r="B561">
        <v>0.85416666666666663</v>
      </c>
      <c r="C561" t="s">
        <v>128</v>
      </c>
      <c r="D561" t="s">
        <v>16</v>
      </c>
      <c r="E561" t="s">
        <v>13</v>
      </c>
      <c r="F561">
        <v>0</v>
      </c>
      <c r="G561">
        <v>45</v>
      </c>
      <c r="H561">
        <v>340</v>
      </c>
      <c r="I561" t="str">
        <f>TEXT(DailyExpTab[[#This Row],[Date]],"mmm")</f>
        <v>Sep</v>
      </c>
    </row>
    <row r="562" spans="1:9" x14ac:dyDescent="0.3">
      <c r="A562">
        <v>44830</v>
      </c>
      <c r="B562">
        <v>0.39583333333333331</v>
      </c>
      <c r="C562" t="s">
        <v>236</v>
      </c>
      <c r="D562" t="s">
        <v>22</v>
      </c>
      <c r="E562" t="s">
        <v>26</v>
      </c>
      <c r="F562">
        <v>0</v>
      </c>
      <c r="G562">
        <v>10</v>
      </c>
      <c r="H562">
        <v>330</v>
      </c>
      <c r="I562" t="str">
        <f>TEXT(DailyExpTab[[#This Row],[Date]],"mmm")</f>
        <v>Sep</v>
      </c>
    </row>
    <row r="563" spans="1:9" x14ac:dyDescent="0.3">
      <c r="A563">
        <v>44830</v>
      </c>
      <c r="B563">
        <v>0.70833333333333337</v>
      </c>
      <c r="C563" t="s">
        <v>236</v>
      </c>
      <c r="D563" t="s">
        <v>22</v>
      </c>
      <c r="E563" t="s">
        <v>13</v>
      </c>
      <c r="F563">
        <v>0</v>
      </c>
      <c r="G563">
        <v>10</v>
      </c>
      <c r="H563">
        <v>320</v>
      </c>
      <c r="I563" t="str">
        <f>TEXT(DailyExpTab[[#This Row],[Date]],"mmm")</f>
        <v>Sep</v>
      </c>
    </row>
    <row r="564" spans="1:9" x14ac:dyDescent="0.3">
      <c r="A564">
        <v>44831</v>
      </c>
      <c r="B564">
        <v>0.41666666666666669</v>
      </c>
      <c r="C564" t="s">
        <v>222</v>
      </c>
      <c r="D564" t="s">
        <v>16</v>
      </c>
      <c r="E564" t="s">
        <v>13</v>
      </c>
      <c r="F564">
        <v>0</v>
      </c>
      <c r="G564">
        <v>25</v>
      </c>
      <c r="H564">
        <v>295</v>
      </c>
      <c r="I564" t="str">
        <f>TEXT(DailyExpTab[[#This Row],[Date]],"mmm")</f>
        <v>Sep</v>
      </c>
    </row>
    <row r="565" spans="1:9" x14ac:dyDescent="0.3">
      <c r="A565">
        <v>44831</v>
      </c>
      <c r="B565">
        <v>0.6875</v>
      </c>
      <c r="C565" t="s">
        <v>222</v>
      </c>
      <c r="D565" t="s">
        <v>16</v>
      </c>
      <c r="E565" t="s">
        <v>13</v>
      </c>
      <c r="F565">
        <v>0</v>
      </c>
      <c r="G565">
        <v>20</v>
      </c>
      <c r="H565">
        <v>275</v>
      </c>
      <c r="I565" t="str">
        <f>TEXT(DailyExpTab[[#This Row],[Date]],"mmm")</f>
        <v>Sep</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34919-3ECA-4B92-B7AD-E815BDDF17B7}">
  <dimension ref="A3:L25"/>
  <sheetViews>
    <sheetView showGridLines="0" zoomScale="85" zoomScaleNormal="85" workbookViewId="0">
      <selection activeCell="D32" sqref="D32"/>
    </sheetView>
  </sheetViews>
  <sheetFormatPr defaultRowHeight="15.6" x14ac:dyDescent="0.3"/>
  <cols>
    <col min="1" max="1" width="10.796875" bestFit="1" customWidth="1"/>
    <col min="2" max="2" width="15" bestFit="1" customWidth="1"/>
    <col min="3" max="3" width="6.3984375" customWidth="1"/>
    <col min="4" max="4" width="30.8984375" bestFit="1" customWidth="1"/>
    <col min="5" max="5" width="11.19921875" bestFit="1" customWidth="1"/>
    <col min="6" max="6" width="13.3984375" bestFit="1" customWidth="1"/>
    <col min="7" max="7" width="7" customWidth="1"/>
    <col min="8" max="8" width="8.59765625" bestFit="1" customWidth="1"/>
    <col min="9" max="9" width="15" bestFit="1" customWidth="1"/>
    <col min="10" max="10" width="9.59765625" customWidth="1"/>
    <col min="11" max="11" width="26.59765625" bestFit="1" customWidth="1"/>
    <col min="12" max="12" width="24.59765625" bestFit="1" customWidth="1"/>
    <col min="13" max="15" width="9.59765625" customWidth="1"/>
    <col min="16" max="16" width="15" bestFit="1" customWidth="1"/>
    <col min="17" max="18" width="9.59765625" customWidth="1"/>
    <col min="19" max="19" width="12.296875" bestFit="1" customWidth="1"/>
    <col min="20" max="20" width="13.3984375" bestFit="1" customWidth="1"/>
    <col min="21" max="22" width="15" bestFit="1" customWidth="1"/>
    <col min="26" max="26" width="15" bestFit="1" customWidth="1"/>
    <col min="30" max="30" width="16.19921875" bestFit="1" customWidth="1"/>
    <col min="31" max="31" width="22.09765625" bestFit="1" customWidth="1"/>
  </cols>
  <sheetData>
    <row r="3" spans="1:12" x14ac:dyDescent="0.3">
      <c r="A3" s="1" t="s">
        <v>269</v>
      </c>
      <c r="B3" t="s">
        <v>271</v>
      </c>
      <c r="D3" s="1" t="s">
        <v>3</v>
      </c>
      <c r="E3" t="s">
        <v>263</v>
      </c>
      <c r="H3" s="1" t="s">
        <v>265</v>
      </c>
      <c r="I3" t="s">
        <v>263</v>
      </c>
      <c r="K3" t="s">
        <v>252</v>
      </c>
      <c r="L3">
        <f>SUM(DailyExpTab[Cash In])</f>
        <v>108303</v>
      </c>
    </row>
    <row r="4" spans="1:12" x14ac:dyDescent="0.3">
      <c r="A4" s="2" t="s">
        <v>260</v>
      </c>
      <c r="B4" s="3">
        <v>3840</v>
      </c>
      <c r="D4" t="s">
        <v>32</v>
      </c>
      <c r="E4" s="3">
        <v>30</v>
      </c>
      <c r="H4" t="s">
        <v>10</v>
      </c>
      <c r="I4" s="4">
        <v>0.94555115340467288</v>
      </c>
      <c r="K4" t="s">
        <v>253</v>
      </c>
      <c r="L4">
        <f>SUM(DailyExpTab[Cash Out])</f>
        <v>108028</v>
      </c>
    </row>
    <row r="5" spans="1:12" x14ac:dyDescent="0.3">
      <c r="A5" s="2" t="s">
        <v>256</v>
      </c>
      <c r="B5" s="3">
        <v>5233</v>
      </c>
      <c r="D5" t="s">
        <v>180</v>
      </c>
      <c r="E5" s="3">
        <v>60</v>
      </c>
      <c r="H5" t="s">
        <v>17</v>
      </c>
      <c r="I5" s="4">
        <v>5.4448846595327137E-2</v>
      </c>
      <c r="K5" t="s">
        <v>254</v>
      </c>
      <c r="L5" s="3">
        <f>$L$3-$L$4</f>
        <v>275</v>
      </c>
    </row>
    <row r="6" spans="1:12" x14ac:dyDescent="0.3">
      <c r="A6" s="2" t="s">
        <v>259</v>
      </c>
      <c r="B6" s="3">
        <v>6003</v>
      </c>
      <c r="D6" t="s">
        <v>204</v>
      </c>
      <c r="E6" s="3">
        <v>200</v>
      </c>
      <c r="K6" t="s">
        <v>264</v>
      </c>
      <c r="L6" s="3">
        <f>AVERAGE(DailyExpTab[Cash Out])</f>
        <v>191.53900709219857</v>
      </c>
    </row>
    <row r="7" spans="1:12" x14ac:dyDescent="0.3">
      <c r="A7" s="2" t="s">
        <v>262</v>
      </c>
      <c r="B7" s="3">
        <v>6874</v>
      </c>
      <c r="D7" t="s">
        <v>37</v>
      </c>
      <c r="E7" s="3">
        <v>340</v>
      </c>
    </row>
    <row r="8" spans="1:12" x14ac:dyDescent="0.3">
      <c r="A8" s="2" t="s">
        <v>257</v>
      </c>
      <c r="B8" s="3">
        <v>7011</v>
      </c>
      <c r="D8" t="s">
        <v>39</v>
      </c>
      <c r="E8" s="3">
        <v>445</v>
      </c>
      <c r="K8" t="s">
        <v>266</v>
      </c>
      <c r="L8" t="str">
        <f ca="1">TEXT(NOW(), "dd - mmmm - yyyy   hh : mm")</f>
        <v>09 - October - 2023   21 : 20</v>
      </c>
    </row>
    <row r="9" spans="1:12" x14ac:dyDescent="0.3">
      <c r="A9" s="2" t="s">
        <v>258</v>
      </c>
      <c r="B9" s="3">
        <v>7154</v>
      </c>
      <c r="D9" t="s">
        <v>36</v>
      </c>
      <c r="E9" s="3">
        <v>1112</v>
      </c>
      <c r="K9" t="s">
        <v>267</v>
      </c>
      <c r="L9" s="5">
        <f>GETPIVOTDATA("Cash Out",$H$3,"Group","Online")</f>
        <v>0.94555115340467288</v>
      </c>
    </row>
    <row r="10" spans="1:12" x14ac:dyDescent="0.3">
      <c r="A10" s="2" t="s">
        <v>261</v>
      </c>
      <c r="B10" s="3">
        <v>72188</v>
      </c>
      <c r="D10" t="s">
        <v>22</v>
      </c>
      <c r="E10" s="3">
        <v>1610</v>
      </c>
      <c r="K10" t="s">
        <v>268</v>
      </c>
      <c r="L10" s="5">
        <f>GETPIVOTDATA("Cash Out",$H$3,"Group","Cash")</f>
        <v>5.4448846595327137E-2</v>
      </c>
    </row>
    <row r="11" spans="1:12" x14ac:dyDescent="0.3">
      <c r="D11" t="s">
        <v>45</v>
      </c>
      <c r="E11" s="3">
        <v>1648</v>
      </c>
    </row>
    <row r="12" spans="1:12" x14ac:dyDescent="0.3">
      <c r="D12" t="s">
        <v>19</v>
      </c>
      <c r="E12" s="3">
        <v>2915</v>
      </c>
      <c r="K12" t="s">
        <v>272</v>
      </c>
      <c r="L12" t="str">
        <f>INDEX($A$4:$A$10, MATCH(MAX($B$4:$B$10), $B$4:$B$10, 0))</f>
        <v>Aug</v>
      </c>
    </row>
    <row r="13" spans="1:12" x14ac:dyDescent="0.3">
      <c r="D13" t="s">
        <v>16</v>
      </c>
      <c r="E13" s="3">
        <v>14264</v>
      </c>
      <c r="L13" t="str">
        <f>CHOOSE(MATCH($L$12, {"Jan","Feb","Mar","Apr","May","Jun","Jul","Aug","Sep","Oct","Nov","Dec"}, 0), "January", "February", "March", "April", "May", "June", "July", "August", "September", "October", "November", "December")</f>
        <v>August</v>
      </c>
    </row>
    <row r="14" spans="1:12" x14ac:dyDescent="0.3">
      <c r="D14" t="s">
        <v>43</v>
      </c>
      <c r="E14" s="3">
        <v>19913</v>
      </c>
      <c r="K14" t="s">
        <v>273</v>
      </c>
      <c r="L14" t="str">
        <f>INDEX($D$4:$D$15, MATCH(MAX($E$4:$E$15), $E$4:$E$15, 0))</f>
        <v>College</v>
      </c>
    </row>
    <row r="15" spans="1:12" x14ac:dyDescent="0.3">
      <c r="D15" t="s">
        <v>56</v>
      </c>
      <c r="E15" s="3">
        <v>65491</v>
      </c>
    </row>
    <row r="16" spans="1:12" x14ac:dyDescent="0.3">
      <c r="K16" t="s">
        <v>274</v>
      </c>
    </row>
    <row r="17" spans="1:12" x14ac:dyDescent="0.3">
      <c r="K17" t="s">
        <v>275</v>
      </c>
      <c r="L17" t="str">
        <f>INDEX($E$23:$F$25,MATCH(LARGE($F$23:$F$25,1),$F$23:$F$25,0),1)</f>
        <v>Paytm</v>
      </c>
    </row>
    <row r="18" spans="1:12" x14ac:dyDescent="0.3">
      <c r="K18" t="s">
        <v>276</v>
      </c>
      <c r="L18" t="str">
        <f>INDEX($E$23:$F$25,MATCH(LARGE($F$23:$F$25,2),$F$23:$F$25,0),1)</f>
        <v>Google Pay</v>
      </c>
    </row>
    <row r="19" spans="1:12" x14ac:dyDescent="0.3">
      <c r="K19" t="s">
        <v>277</v>
      </c>
      <c r="L19" t="str">
        <f>INDEX($E$23:$F$25,MATCH(LARGE($F$23:$F$25,3),$F$23:$F$25,0),1)</f>
        <v>Amazon Pay</v>
      </c>
    </row>
    <row r="22" spans="1:12" x14ac:dyDescent="0.3">
      <c r="A22" s="1" t="s">
        <v>3</v>
      </c>
      <c r="B22" t="s">
        <v>263</v>
      </c>
      <c r="D22" s="1" t="s">
        <v>2</v>
      </c>
      <c r="E22" s="1" t="s">
        <v>4</v>
      </c>
      <c r="F22" t="s">
        <v>271</v>
      </c>
    </row>
    <row r="23" spans="1:12" x14ac:dyDescent="0.3">
      <c r="A23" t="s">
        <v>37</v>
      </c>
      <c r="B23" s="3">
        <v>340</v>
      </c>
      <c r="D23" t="s">
        <v>11</v>
      </c>
      <c r="E23" t="s">
        <v>26</v>
      </c>
      <c r="F23" s="3">
        <v>43</v>
      </c>
    </row>
    <row r="24" spans="1:12" x14ac:dyDescent="0.3">
      <c r="A24" t="s">
        <v>16</v>
      </c>
      <c r="B24" s="3">
        <v>14264</v>
      </c>
      <c r="E24" t="s">
        <v>13</v>
      </c>
      <c r="F24" s="3">
        <v>170</v>
      </c>
    </row>
    <row r="25" spans="1:12" x14ac:dyDescent="0.3">
      <c r="A25" t="s">
        <v>270</v>
      </c>
      <c r="B25" s="3">
        <v>65491</v>
      </c>
      <c r="E25" t="s">
        <v>14</v>
      </c>
      <c r="F25" s="3">
        <v>220</v>
      </c>
    </row>
  </sheetData>
  <pageMargins left="0.7" right="0.7" top="0.75" bottom="0.75" header="0.3" footer="0.3"/>
  <pageSetup paperSize="9" orientation="portrait" r:id="rId6"/>
  <drawing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EF8F4-3A9F-45C6-B40E-BE0B872566E3}">
  <dimension ref="A1"/>
  <sheetViews>
    <sheetView showGridLines="0" topLeftCell="A4" zoomScaleNormal="100" workbookViewId="0">
      <selection activeCell="Q22" sqref="Q22"/>
    </sheetView>
  </sheetViews>
  <sheetFormatPr defaultRowHeight="15.6" x14ac:dyDescent="0.3"/>
  <cols>
    <col min="9" max="9" width="26.19921875" customWidth="1"/>
    <col min="18" max="18" width="8.69921875" customWidth="1"/>
  </cols>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520675B-5EAF-4CBE-84E5-7D898044988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Colors</vt:lpstr>
      <vt:lpstr>Final Dashboard</vt:lpstr>
      <vt:lpstr>DailyExpensesData</vt:lpstr>
      <vt:lpstr>Tables&amp;Cal.</vt:lpstr>
      <vt:lpstr>Dashboard</vt:lpstr>
      <vt:lpstr>'Final Dashboard'!Print_Area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SuperNova</dc:creator>
  <cp:lastModifiedBy>Nur Hasan</cp:lastModifiedBy>
  <cp:lastPrinted>2023-10-08T15:11:48Z</cp:lastPrinted>
  <dcterms:created xsi:type="dcterms:W3CDTF">2023-10-01T07:02:31Z</dcterms:created>
  <dcterms:modified xsi:type="dcterms:W3CDTF">2023-10-09T15:50:32Z</dcterms:modified>
</cp:coreProperties>
</file>