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bookViews>
    <workbookView xWindow="0" yWindow="0" windowWidth="16575" windowHeight="11760"/>
  </bookViews>
  <sheets>
    <sheet name="Sheet1" sheetId="1" r:id="rId1"/>
  </sheets>
  <definedNames>
    <definedName name="chuong_pl" localSheetId="0">Sheet1!#REF!</definedName>
    <definedName name="chuong_pl_name" localSheetId="0">Sheet1!$A$1</definedName>
    <definedName name="dieu_1_1" localSheetId="0">Sheet1!$A$6</definedName>
    <definedName name="dieu_1_1_name" localSheetId="0">Sheet1!$B$6</definedName>
    <definedName name="dieu_2_1" localSheetId="0">Sheet1!$A$30</definedName>
    <definedName name="dieu_2_1_name" localSheetId="0">Sheet1!$B$30</definedName>
  </definedNames>
  <calcPr calcId="144525"/>
</workbook>
</file>

<file path=xl/calcChain.xml><?xml version="1.0" encoding="utf-8"?>
<calcChain xmlns="http://schemas.openxmlformats.org/spreadsheetml/2006/main">
  <c r="G9" i="1" l="1"/>
  <c r="H9" i="1"/>
  <c r="G42" i="1"/>
  <c r="H42" i="1" s="1"/>
  <c r="G33" i="1"/>
  <c r="G26" i="1"/>
  <c r="H26" i="1"/>
  <c r="G22" i="1"/>
  <c r="H22" i="1"/>
  <c r="G16" i="1"/>
  <c r="H16" i="1"/>
  <c r="G19" i="1"/>
  <c r="H19" i="1"/>
  <c r="F30" i="1"/>
  <c r="H30" i="1" s="1"/>
  <c r="C30" i="1"/>
  <c r="C6" i="1"/>
  <c r="D11" i="1"/>
  <c r="G6" i="1"/>
  <c r="F6" i="1"/>
  <c r="H6" i="1"/>
  <c r="H33" i="1"/>
  <c r="G30" i="1" l="1"/>
</calcChain>
</file>

<file path=xl/sharedStrings.xml><?xml version="1.0" encoding="utf-8"?>
<sst xmlns="http://schemas.openxmlformats.org/spreadsheetml/2006/main" count="122" uniqueCount="102">
  <si>
    <t>STT</t>
  </si>
  <si>
    <t>Tiêu chí</t>
  </si>
  <si>
    <t>Điểm tối đa</t>
  </si>
  <si>
    <t>Điểm thành phần</t>
  </si>
  <si>
    <t>Mức độ</t>
  </si>
  <si>
    <t>1.</t>
  </si>
  <si>
    <t>Chuyển đổi số trong dạy, học</t>
  </si>
  <si>
    <t>1.1.</t>
  </si>
  <si>
    <t>Có ban hành kế hoạch tổ chức dạy học trực tuyến (kết hợp với dạy học trực tiếp; ban hành riêng hoặc lồng ghép trong kế hoạch tổ chức dạy học hằng năm)</t>
  </si>
  <si>
    <t>1.2.</t>
  </si>
  <si>
    <t>Có ban hành quy chế tổ chức dạy học trực tuyến</t>
  </si>
  <si>
    <t>1.3.</t>
  </si>
  <si>
    <t>Triển khai phần mềm dạy học trực tuyến:</t>
  </si>
  <si>
    <t>- Có triển khai phần mềm dạy học trực tuyến trực tiếp (ghi tên)</t>
  </si>
  <si>
    <t>(1) Giáo viên giao bài cho học sinh tự học;</t>
  </si>
  <si>
    <t>(2) Giáo viên trả lời (giải đáp) các câu hỏi của học sinh;</t>
  </si>
  <si>
    <t>(3) Tổ chức kiểm tra, đánh giá thường xuyên;</t>
  </si>
  <si>
    <t>(4) Phụ huynh học sinh tham gia vào các hoạt động học tập của học sinh.</t>
  </si>
  <si>
    <t>1.4.</t>
  </si>
  <si>
    <t>Số lượng học liệu được số hóa (đã được tổ chuyên môn thông qua và được người đứng đầu cơ sở giáo dục phê duyệt).</t>
  </si>
  <si>
    <t>1.5.</t>
  </si>
  <si>
    <t>Có tổ chức triển khai thi, kiểm tra, đánh giá kết quả học tập trên phòng máy tính; có phần mềm, máy tính kết nối mạng LAN (cung cấp thông tin: tên giải pháp phần mềm)</t>
  </si>
  <si>
    <t>Phần mềm tổ chức thi trên máy tính có kết nối, trao đổi kết quả với hệ thống quản trị nhà trường</t>
  </si>
  <si>
    <t>1.6.</t>
  </si>
  <si>
    <t>Phát triển nguồn nhân lực chuyển đổi số:</t>
  </si>
  <si>
    <t>- Tỉ lệ giáo viên có tài khoản sử dụng trên Hệ thống bồi dưỡng giáo viên trực tuyến để tự bồi dưỡng qua mạng một cách chủ động, thường xuyên theo nhu cầu</t>
  </si>
  <si>
    <t>- Tỉ lệ giáo viên có thể khai thác sử dụng được các phần mềm, công cụ nhằm đổi mới phương pháp dạy học</t>
  </si>
  <si>
    <t>- Tỉ lệ giáo viên có thể xây dựng được học liệu số, bài giảng điện tử</t>
  </si>
  <si>
    <t>1.7.</t>
  </si>
  <si>
    <t>Hạ tầng, thiết bị sử dụng chuyển đổi số dạy, học:</t>
  </si>
  <si>
    <t>- Tỉ lệ phòng học có thiết bị trình chiếu, thiết bị phụ trợ sử dụng dạy-học và kết nối Internet trên tổng số phòng học</t>
  </si>
  <si>
    <t>- Mức độ đáp ứng yêu cầu dạy môn tin học[1]</t>
  </si>
  <si>
    <t>- Có phòng studio (gồm máy tính, thiết bị phục trợ cho việc xây dựng học liệu số, bài giảng điện tử)</t>
  </si>
  <si>
    <t>2.</t>
  </si>
  <si>
    <t>Chuyển đổi số trong quản trị cơ sở giáo dục</t>
  </si>
  <si>
    <t>2.1.</t>
  </si>
  <si>
    <t>Cơ sở giáo dục thành lập bộ phận chỉ đạo, phụ trách, triển khai ứng dụng CNTT, chuyển đổi số (thông tin: Họ tên, chức vụ, email, điện thoại)</t>
  </si>
  <si>
    <t>2.2.</t>
  </si>
  <si>
    <t>Có ban hành kế hoạch ứng dụng CNTT, chuyển đổi số</t>
  </si>
  <si>
    <t>2.3.</t>
  </si>
  <si>
    <t>Có triển khai phần mềm quản trị nhà trường (cung cấp thông tin: tên giải pháp, tự xây dựng/mua/thuê):</t>
  </si>
  <si>
    <t>- Có ban hành quy chế sử dụng hệ thống quản trị nhà trường</t>
  </si>
  <si>
    <t>- Có triển khai phân hệ quản lý học sinh (quản lý hồ sơ, kết quả học tập)</t>
  </si>
  <si>
    <t>- Có triển khai sổ điểm điện tử, học bạ điện tử</t>
  </si>
  <si>
    <t>- Có triển khai phân hệ quản lý đội ngũ CBVCNV</t>
  </si>
  <si>
    <t>- Có triển khai phân hệ quản lý cơ sở vật chất</t>
  </si>
  <si>
    <t>- Có triển khai phân hệ quản lý thông tin y tế trường học, quản lý thông tin về sức khỏe học sinh</t>
  </si>
  <si>
    <t>- Có triển khai phân hệ quản lý kế toán</t>
  </si>
  <si>
    <t>- Phần mềm kết nối và trao đổi đầy đủ dữ liệu với CSDL ngành (do Bộ quản lý)</t>
  </si>
  <si>
    <t>2.4.</t>
  </si>
  <si>
    <t>Mức độ triển khai dịch vụ trực tuyến:</t>
  </si>
  <si>
    <t>- Có triển khai ứng dụng kết nối giữa gia đình và nhà trường (thông tin: Qua OTT (Over The Top) hoặc qua ứng dụng web)</t>
  </si>
  <si>
    <t>- Có triển khai dịch vụ tuyển sinh đầu cấp trực tuyến:</t>
  </si>
  <si>
    <t>- Có triển khai dịch vụ thu phí dịch vụ giáo dục theo hình thức không dùng tiền mặt</t>
  </si>
  <si>
    <t xml:space="preserve">a) Mức độ chuyến đổi số tại các cơ sở giáo dục được đánh giá theo từng (02) nhóm tiêu chí thành phần (như mục 4), thang điểm tối đa là 100, mỗi nhóm tiêu chí được đánh giá ở ba mức độ:
- Mức chưa đáp ứng (Mức độ 1): Tổng điểm của mỗi nhóm tiêu chí dưới 50. Ở mức này, cơ sở giáo dục chưa đáp ứng các yêu cầu cơ bản về triển khai chuyến đổi số.
- Mức đáp ứng cơ bản (Mức độ 2): Tống điểm của mỗi nhóm tiêu chí đạt từ 50 đến 75. ở mức này, cơ sở giáo dục đã đáp ứng yêu cơ bản về triển khai chuyến đổi số.
- Mức đáp ứng tốt (Mức độ 3): Tống điểm của mỗi nhóm tiêu chí đạt trên 75. Ở mức này, cơ sở giáo dục đáp ứng tốt các yêu cầu cơ bản và một số yêu cầu nâng cao về triển khai chuyển đổi số.
</t>
  </si>
  <si>
    <t>- Có triển khai hệ thống quản lý học tập trực tuyến (LMS)/hệ thống quản lý nội dung học tập trực tuyến (LCMS) (cung cấp thông tin: Tên giải pháp, tự xây dựng/thuê/mua).
'- Hệ thống LMS/LCMS có triển khai các chức năng:</t>
  </si>
  <si>
    <t>Quy định</t>
  </si>
  <si>
    <t>Điều kiện bắt buộc</t>
  </si>
  <si>
    <t>Mức 1: dưới 10 điểm
Mức 2: từ 10-20 điểm
Mức 3: trên 20 điểm</t>
  </si>
  <si>
    <t>Mức 1: dưới 4 điểm
Mức 2: từ 4-6 điểm
Mức 3: trên 7 điểm</t>
  </si>
  <si>
    <t>-Ít hơn 20 học liệu: tối đa 3 điểm
'- Ít hơn 40 học liệu tối đa 6 điểm</t>
  </si>
  <si>
    <t>Tối đa 15 điểm</t>
  </si>
  <si>
    <t>Tối đa 5 điểm</t>
  </si>
  <si>
    <t>Mức 1: dưới 8 điểm
Mức 2: từ 8-14 điểm
Mức 3: trên 14 điểm</t>
  </si>
  <si>
    <t>&lt;30%: tối đa 2 điểm
30%-60%: tối đa 4 điểm;
 &gt;60%: tối đa 7 điểm</t>
  </si>
  <si>
    <t>&lt;20%: tối đa 2 điểm
20%-60%: tối đa 5 điểm;
 &gt;60%: tối đa 8 điểm</t>
  </si>
  <si>
    <t>Mức độ 1: tối đa 2 điểm
Mức độ 2: tối đa 5 điểm;
Mức độ 3: tối đa 7 điểm</t>
  </si>
  <si>
    <t>File PDF: tối đa 3 điểm;
Áp dụng chứng thư số: tối đa 10 điểm</t>
  </si>
  <si>
    <t>Tối đa 10 điểm</t>
  </si>
  <si>
    <t>Tối đa 8 điểm</t>
  </si>
  <si>
    <t>Tối đa 12 điểm</t>
  </si>
  <si>
    <t>Mức 1: dưới 20 điểm
Mức 2: từ 20-50 điểm
Mức 3: trên 50 điểm</t>
  </si>
  <si>
    <t>Mức 1: dưới 10 điểm
Mức 2: từ 10-18 điểm
Mức 3: trên 18 điểm</t>
  </si>
  <si>
    <t xml:space="preserve">MẪU PHIẾU TỰ ĐÁNH GIÁ MỨC ĐỘ CHUYỂN ĐỔI SỐ CỦA CƠ SỞ GIÁO DỤC PHỔ THÔNG, THƯỜNG XUYÊN
</t>
  </si>
  <si>
    <t>Tự đánh giá của CSGD</t>
  </si>
  <si>
    <t>Điểm tự ĐG chi tiết</t>
  </si>
  <si>
    <t>Điểm tự ĐG ngoài theo mục</t>
  </si>
  <si>
    <t xml:space="preserve">Ghi chú, minh chứng </t>
  </si>
  <si>
    <t>chỉ đường link chức năng</t>
  </si>
  <si>
    <t>Lưu ý: [1] Mức độ 1 (chưa đáp ứng yêu cầu dạy môn tin học): Với Tiểu học có nhiều hơn 3 học sinh phải học chung 1 máy tính; THCS có nhiều hơn 2 học sinh phải học chung 1 máy tính; THPT có nhiều hơn 1 học sinh phải học chung 1 máy tính. Mức độ 2 (đáp ứng cơ bản yêu cầu dạy môn tin học): Với Tiểu học có 2-3 học sinh phải học chung 1 máy tính; THCS có 2 học sinh phải học chung 1 máy tính; THPT mỗi học sinh được học 1 máy tính. Mức độ 3 (đáp ứng tốt yêu cầu dạy môn tin học): Với Tiểu học đáp ứng mỗi học sinh học trên 1 máy tính; THCS đáp ứng mỗi học sinh học trên 1 máy tính; THPT đáp ứng mỗi học sinh học trên 1 máy tính.</t>
  </si>
  <si>
    <t>Trích xuất nộp 01 số điểm và 02 học bạ điện tử làm minh chứng</t>
  </si>
  <si>
    <t>Việc này Sở GDĐT đã có số liệu</t>
  </si>
  <si>
    <t>(Kèm công văn số 3394/SGDĐT-VP ngày 05/09/2023 của Sở GDĐT)</t>
  </si>
  <si>
    <r>
      <rPr>
        <b/>
        <i/>
        <sz val="12"/>
        <rFont val="Times New Roman"/>
        <family val="1"/>
      </rPr>
      <t xml:space="preserve">Điều kiện bắt buộc: </t>
    </r>
    <r>
      <rPr>
        <i/>
        <sz val="12"/>
        <rFont val="Times New Roman"/>
        <family val="1"/>
      </rPr>
      <t>Kế hoạch số 199a/KH-CSNH ngày 10/10/2023</t>
    </r>
  </si>
  <si>
    <t>Quyết định số 199b/QĐ-CSNH ngày 10/10/2023</t>
  </si>
  <si>
    <t>Sử dụng phần mềm dạy trực tuyến Goole meet</t>
  </si>
  <si>
    <t>https://lms.vnedu.vn/</t>
  </si>
  <si>
    <t>https://lms.vnedu.vn/ (App VNedu Connect)</t>
  </si>
  <si>
    <t>https://lms.vnedu.vn/ (App VNedu Teacher)</t>
  </si>
  <si>
    <t>- Thông kê số lượng; 67
- Trường tự tạo một cloud driver để lưu các học liệu theo năm học, môn học, sau đó gửi link làm minh chứng (https://drive.google.com/drive/folders/1se0q4jCcgmQa0qpzUPWp1Uwaapr6NHNX</t>
  </si>
  <si>
    <t>Báo cáo tổng kết năm học</t>
  </si>
  <si>
    <t>- Số giáo viên khai thác, sử dụng được 50/52 tổng giáo viên, tỷ lệ 96%. có auyết định do Tổ bộ môn đề xuất hiệu trưởng công nhận đính kèm</t>
  </si>
  <si>
    <t>- Số giáo viên xây dựng học liệu số 52/52/ tổng giáo viên, tỷ lệ 100%; có Quyết định do Tổ bộ môn đề xuất hiệu trưởng công nhận đính kèm</t>
  </si>
  <si>
    <t>- Hệ thống BDGVPT và CBQL CSGD;
- Đường link hệ thống:https://taphuan.csdl.edu.vn/
- Số giáo viên có tài khoản 52/52 tổng giáo viên, tỷ lệ %
- Danh sách giáo viên, tài khoản
 xác nhận của HT</t>
  </si>
  <si>
    <r>
      <rPr>
        <b/>
        <i/>
        <sz val="12"/>
        <rFont val="Times New Roman"/>
        <family val="1"/>
      </rPr>
      <t xml:space="preserve">Điều kiện bắt buộc: </t>
    </r>
    <r>
      <rPr>
        <i/>
        <sz val="12"/>
        <rFont val="Times New Roman"/>
        <family val="1"/>
      </rPr>
      <t>Quyết định số 197a/QĐ-CSNH ngày 07/10/2024</t>
    </r>
  </si>
  <si>
    <r>
      <rPr>
        <b/>
        <i/>
        <sz val="12"/>
        <rFont val="Times New Roman"/>
        <family val="1"/>
      </rPr>
      <t xml:space="preserve">Điều kiện bắt buộc: </t>
    </r>
    <r>
      <rPr>
        <i/>
        <sz val="12"/>
        <rFont val="Times New Roman"/>
        <family val="1"/>
      </rPr>
      <t>Kế hoạch số 200a/KH-CSNH ngày 18/10/2023</t>
    </r>
  </si>
  <si>
    <t>http://vnedu.vn</t>
  </si>
  <si>
    <t xml:space="preserve">Quản lý nhân sự của SGD: PMIS:(http://pmis.bariavungtau.edu.vn); Quản lý viên chức của UBND tỉnh: https://vungtau.vnerp.vn/  </t>
  </si>
  <si>
    <t>Cơ sở dũ liệu của BGD: https://csdl.moet.gov.vn/);</t>
  </si>
  <si>
    <t>App: VNedu Connectcủa VNPT</t>
  </si>
  <si>
    <t>https://bariavungtau.tsdc.vnedu.vn/</t>
  </si>
  <si>
    <t>Misa</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</si>
</sst>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name val="Times New Roman"/>
      <family val="1"/>
    </font>
    <font>
      <b/>
      <sz val="14"/>
      <name val="Times New Roman"/>
      <family val="1"/>
    </font>
    <font>
      <sz val="11"/>
      <name val="Calibri"/>
      <family val="2"/>
    </font>
    <font>
      <i/>
      <sz val="14"/>
      <name val="Times New Roman"/>
      <family val="1"/>
    </font>
    <font>
      <b/>
      <sz val="12"/>
      <name val="Times New Roman"/>
      <family val="1"/>
    </font>
    <font>
      <b/>
      <sz val="9"/>
      <name val="Arial"/>
      <family val="2"/>
    </font>
    <font>
      <i/>
      <sz val="12"/>
      <name val="Times New Roman"/>
      <family val="1"/>
    </font>
    <font>
      <b/>
      <i/>
      <sz val="12"/>
      <name val="Times New Roman"/>
      <family val="1"/>
    </font>
    <font>
      <sz val="12"/>
      <name val="Arial"/>
      <family val="2"/>
    </font>
    <font>
      <u/>
      <sz val="11"/>
      <color theme="10"/>
      <name val="Calibri"/>
      <family val="2"/>
      <scheme val="minor"/>
    </font>
    <font>
      <sz val="12"/>
      <color rgb="FF000000"/>
      <name val="Times New Roman"/>
      <family val="1"/>
      <charset val="163"/>
    </font>
    <font>
      <sz val="10"/>
      <color rgb="FF000000"/>
      <name val="Times New Roman"/>
      <family val="1"/>
      <charset val="163"/>
    </font>
    <font>
      <i/>
      <sz val="12"/>
      <name val="Times New Roman"/>
      <family val="1"/>
      <charset val="163"/>
    </font>
    <font>
      <i/>
      <sz val="12"/>
      <color theme="1"/>
      <name val="Times New Roman"/>
      <family val="1"/>
      <charset val="163"/>
    </font>
  </fonts>
  <fills count="4">
    <fill>
      <patternFill patternType="none"/>
    </fill>
    <fill>
      <patternFill patternType="gray125"/>
    </fill>
    <fill>
      <patternFill patternType="solid">
        <fgColor indexed="9"/>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59">
    <xf numFmtId="0" fontId="0" fillId="0" borderId="0" xfId="0"/>
    <xf numFmtId="0" fontId="1" fillId="2" borderId="1" xfId="1" applyFont="1" applyFill="1" applyBorder="1" applyAlignment="1" applyProtection="1">
      <alignment vertical="center" wrapText="1"/>
      <protection locked="0"/>
    </xf>
    <xf numFmtId="0" fontId="2" fillId="0" borderId="0" xfId="0" applyFont="1" applyBorder="1" applyAlignment="1" applyProtection="1">
      <alignment horizontal="left" vertical="center"/>
      <protection locked="0"/>
    </xf>
    <xf numFmtId="0" fontId="3" fillId="0" borderId="0" xfId="0" applyFont="1" applyProtection="1">
      <protection locked="0"/>
    </xf>
    <xf numFmtId="0" fontId="3" fillId="0" borderId="0" xfId="0" applyFont="1" applyAlignment="1" applyProtection="1">
      <alignment horizontal="center"/>
      <protection locked="0"/>
    </xf>
    <xf numFmtId="0" fontId="4" fillId="0" borderId="0" xfId="0" applyFont="1" applyBorder="1" applyAlignment="1" applyProtection="1">
      <alignment vertical="center"/>
      <protection locked="0"/>
    </xf>
    <xf numFmtId="0" fontId="2" fillId="0" borderId="0" xfId="0" applyFont="1" applyBorder="1" applyAlignment="1" applyProtection="1">
      <alignment vertical="center"/>
      <protection locked="0"/>
    </xf>
    <xf numFmtId="0" fontId="5" fillId="2"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vertical="center" wrapText="1"/>
      <protection locked="0"/>
    </xf>
    <xf numFmtId="0" fontId="5" fillId="2" borderId="2" xfId="0" applyFont="1" applyFill="1" applyBorder="1" applyAlignment="1" applyProtection="1">
      <alignment horizontal="center" vertical="center" wrapText="1"/>
    </xf>
    <xf numFmtId="0" fontId="5" fillId="2" borderId="2" xfId="0" applyFont="1" applyFill="1" applyBorder="1" applyAlignment="1" applyProtection="1">
      <alignment vertical="center" wrapText="1"/>
    </xf>
    <xf numFmtId="0" fontId="6" fillId="2" borderId="2" xfId="0" applyFont="1" applyFill="1" applyBorder="1" applyAlignment="1" applyProtection="1">
      <alignment vertical="center" wrapText="1"/>
      <protection locked="0"/>
    </xf>
    <xf numFmtId="0" fontId="1" fillId="2" borderId="2" xfId="0" applyFont="1" applyFill="1" applyBorder="1" applyAlignment="1" applyProtection="1">
      <alignment horizontal="center" vertical="center" wrapText="1"/>
      <protection locked="0"/>
    </xf>
    <xf numFmtId="0" fontId="1" fillId="2" borderId="2" xfId="0" applyFont="1" applyFill="1" applyBorder="1" applyAlignment="1" applyProtection="1">
      <alignment vertical="center" wrapText="1"/>
      <protection locked="0"/>
    </xf>
    <xf numFmtId="0" fontId="1" fillId="2" borderId="2" xfId="0" applyFont="1" applyFill="1" applyBorder="1" applyAlignment="1" applyProtection="1">
      <alignment vertical="center" wrapText="1"/>
    </xf>
    <xf numFmtId="49" fontId="7" fillId="0" borderId="2" xfId="0" applyNumberFormat="1" applyFont="1" applyBorder="1" applyAlignment="1" applyProtection="1">
      <alignment horizontal="left" vertical="top" wrapText="1"/>
      <protection locked="0"/>
    </xf>
    <xf numFmtId="0" fontId="7" fillId="2" borderId="3" xfId="0" applyFont="1" applyFill="1" applyBorder="1" applyAlignment="1" applyProtection="1">
      <alignment vertical="center" wrapText="1"/>
      <protection locked="0"/>
    </xf>
    <xf numFmtId="0" fontId="7" fillId="2" borderId="4" xfId="0" applyFont="1" applyFill="1" applyBorder="1" applyAlignment="1" applyProtection="1">
      <alignment vertical="center" wrapText="1"/>
      <protection locked="0"/>
    </xf>
    <xf numFmtId="0" fontId="1" fillId="2" borderId="2" xfId="0" quotePrefix="1" applyFont="1" applyFill="1" applyBorder="1" applyAlignment="1" applyProtection="1">
      <alignment vertical="center" wrapText="1"/>
      <protection locked="0"/>
    </xf>
    <xf numFmtId="0" fontId="1" fillId="2" borderId="2" xfId="0" applyFont="1" applyFill="1" applyBorder="1" applyAlignment="1" applyProtection="1">
      <alignment horizontal="center" vertical="center" wrapText="1"/>
    </xf>
    <xf numFmtId="0" fontId="7" fillId="2" borderId="5" xfId="0" applyFont="1" applyFill="1" applyBorder="1" applyAlignment="1" applyProtection="1">
      <alignment vertical="center" wrapText="1"/>
      <protection locked="0"/>
    </xf>
    <xf numFmtId="0" fontId="7" fillId="2" borderId="4" xfId="0" quotePrefix="1" applyFont="1" applyFill="1" applyBorder="1" applyAlignment="1" applyProtection="1">
      <alignment vertical="center" wrapText="1"/>
      <protection locked="0"/>
    </xf>
    <xf numFmtId="0" fontId="1" fillId="2" borderId="1" xfId="0" applyFont="1" applyFill="1" applyBorder="1" applyAlignment="1" applyProtection="1">
      <alignment vertical="center" wrapText="1"/>
      <protection locked="0"/>
    </xf>
    <xf numFmtId="0" fontId="1" fillId="2" borderId="6" xfId="0" applyFont="1" applyFill="1" applyBorder="1" applyAlignment="1" applyProtection="1">
      <alignment horizontal="center" vertical="center" wrapText="1"/>
      <protection locked="0"/>
    </xf>
    <xf numFmtId="0" fontId="7" fillId="2" borderId="5" xfId="0" quotePrefix="1" applyFont="1" applyFill="1" applyBorder="1" applyAlignment="1" applyProtection="1">
      <alignment vertical="center" wrapText="1"/>
      <protection locked="0"/>
    </xf>
    <xf numFmtId="0" fontId="8" fillId="2" borderId="2" xfId="0" applyFont="1" applyFill="1" applyBorder="1" applyAlignment="1" applyProtection="1">
      <alignment vertical="center" wrapText="1"/>
      <protection locked="0"/>
    </xf>
    <xf numFmtId="0" fontId="7" fillId="0" borderId="2" xfId="0" applyFont="1" applyBorder="1" applyAlignment="1" applyProtection="1">
      <alignment horizontal="left" vertical="top" wrapText="1"/>
      <protection locked="0"/>
    </xf>
    <xf numFmtId="0" fontId="1" fillId="2" borderId="6" xfId="0" applyFont="1" applyFill="1" applyBorder="1" applyAlignment="1" applyProtection="1">
      <alignment vertical="center" wrapText="1"/>
      <protection locked="0"/>
    </xf>
    <xf numFmtId="0" fontId="9" fillId="2" borderId="0" xfId="0" applyFont="1" applyFill="1" applyAlignment="1" applyProtection="1">
      <alignment vertical="center" wrapText="1"/>
      <protection locked="0"/>
    </xf>
    <xf numFmtId="0" fontId="9" fillId="2" borderId="0" xfId="0" applyFont="1" applyFill="1" applyAlignment="1" applyProtection="1">
      <alignment horizontal="center" vertical="center" wrapText="1"/>
      <protection locked="0"/>
    </xf>
    <xf numFmtId="0" fontId="1" fillId="2" borderId="0" xfId="0" applyFont="1" applyFill="1" applyAlignment="1" applyProtection="1">
      <alignment vertical="center"/>
      <protection locked="0"/>
    </xf>
    <xf numFmtId="0" fontId="1" fillId="0" borderId="0" xfId="0" applyFont="1" applyAlignment="1" applyProtection="1">
      <alignment vertical="top"/>
      <protection locked="0"/>
    </xf>
    <xf numFmtId="0" fontId="1" fillId="0" borderId="0" xfId="0" applyFont="1" applyAlignment="1" applyProtection="1">
      <alignment vertical="top" wrapText="1"/>
      <protection locked="0"/>
    </xf>
    <xf numFmtId="0" fontId="1" fillId="2" borderId="2" xfId="0" applyFont="1" applyFill="1" applyBorder="1" applyAlignment="1" applyProtection="1">
      <alignment horizontal="left" vertical="center" wrapText="1"/>
    </xf>
    <xf numFmtId="0" fontId="1" fillId="2" borderId="1" xfId="0" applyFont="1" applyFill="1" applyBorder="1" applyAlignment="1" applyProtection="1">
      <alignment vertical="center" wrapText="1"/>
    </xf>
    <xf numFmtId="0" fontId="11" fillId="0" borderId="0" xfId="0" applyFont="1"/>
    <xf numFmtId="0" fontId="12" fillId="0" borderId="0" xfId="0" applyFont="1" applyAlignment="1">
      <alignment vertical="center"/>
    </xf>
    <xf numFmtId="0" fontId="13" fillId="3" borderId="11" xfId="0" applyFont="1" applyFill="1" applyBorder="1" applyAlignment="1">
      <alignment vertical="center" wrapText="1"/>
    </xf>
    <xf numFmtId="0" fontId="14" fillId="0" borderId="0" xfId="0" applyFont="1"/>
    <xf numFmtId="0" fontId="5" fillId="2" borderId="1" xfId="0" applyFont="1" applyFill="1" applyBorder="1" applyAlignment="1" applyProtection="1">
      <alignment horizontal="center" vertical="center" wrapText="1"/>
      <protection locked="0"/>
    </xf>
    <xf numFmtId="0" fontId="5" fillId="2" borderId="6"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xf>
    <xf numFmtId="0" fontId="1" fillId="2" borderId="2" xfId="0" applyFont="1" applyFill="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7" fillId="2" borderId="2" xfId="0" quotePrefix="1"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xf>
    <xf numFmtId="0" fontId="1" fillId="2" borderId="7" xfId="0" applyFont="1" applyFill="1" applyBorder="1" applyAlignment="1" applyProtection="1">
      <alignment horizontal="left" vertical="center" wrapText="1"/>
    </xf>
    <xf numFmtId="0" fontId="1" fillId="2" borderId="6" xfId="0" applyFont="1" applyFill="1" applyBorder="1" applyAlignment="1" applyProtection="1">
      <alignment horizontal="left" vertical="center" wrapText="1"/>
    </xf>
    <xf numFmtId="0" fontId="1" fillId="2" borderId="1" xfId="0" applyFont="1" applyFill="1" applyBorder="1" applyAlignment="1" applyProtection="1">
      <alignment horizontal="center" vertical="center" wrapText="1"/>
      <protection locked="0"/>
    </xf>
    <xf numFmtId="0" fontId="1" fillId="2" borderId="7" xfId="0" applyFont="1" applyFill="1" applyBorder="1" applyAlignment="1" applyProtection="1">
      <alignment horizontal="center" vertical="center" wrapText="1"/>
      <protection locked="0"/>
    </xf>
    <xf numFmtId="0" fontId="1" fillId="2" borderId="6" xfId="0" applyFont="1" applyFill="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xf>
    <xf numFmtId="0" fontId="1" fillId="2" borderId="7" xfId="0"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1" fillId="2" borderId="1" xfId="0" quotePrefix="1" applyFont="1" applyFill="1" applyBorder="1" applyAlignment="1" applyProtection="1">
      <alignment horizontal="left" vertical="center" wrapText="1"/>
    </xf>
    <xf numFmtId="0" fontId="1" fillId="2" borderId="2" xfId="0" applyFont="1" applyFill="1" applyBorder="1" applyAlignment="1" applyProtection="1">
      <alignmen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huvienphapluat.vn/van-ban/Cong-nghe-thong-tin/Quyet-dinh-4725-QD-BGDDT-2022-Bo-chi-so-danh-gia-chuyen-doi-so-co-so-giao-duc-pho-thong-549855.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34" zoomScale="70" zoomScaleNormal="70" workbookViewId="0">
      <selection activeCell="I45" sqref="I45"/>
    </sheetView>
  </sheetViews>
  <sheetFormatPr defaultRowHeight="15" x14ac:dyDescent="0.25"/>
  <cols>
    <col min="1" max="1" width="5.7109375" style="3" customWidth="1"/>
    <col min="2" max="2" width="44.42578125" style="3" customWidth="1"/>
    <col min="3" max="3" width="6.85546875" style="3" customWidth="1"/>
    <col min="4" max="4" width="18.28515625" style="3" customWidth="1"/>
    <col min="5" max="5" width="15.42578125" style="3" customWidth="1"/>
    <col min="6" max="6" width="11.85546875" style="4" customWidth="1"/>
    <col min="7" max="7" width="13.42578125" style="3" customWidth="1"/>
    <col min="8" max="8" width="10.28515625" style="3" customWidth="1"/>
    <col min="9" max="9" width="49.42578125" style="3" customWidth="1"/>
    <col min="10" max="16384" width="9.140625" style="3"/>
  </cols>
  <sheetData>
    <row r="1" spans="1:9" ht="18.75" x14ac:dyDescent="0.25">
      <c r="A1" s="2" t="s">
        <v>73</v>
      </c>
    </row>
    <row r="2" spans="1:9" ht="18.75" x14ac:dyDescent="0.25">
      <c r="A2" s="5" t="s">
        <v>82</v>
      </c>
    </row>
    <row r="3" spans="1:9" ht="18.75" x14ac:dyDescent="0.25">
      <c r="A3" s="6"/>
    </row>
    <row r="4" spans="1:9" ht="15.75" x14ac:dyDescent="0.25">
      <c r="A4" s="39" t="s">
        <v>0</v>
      </c>
      <c r="B4" s="39" t="s">
        <v>1</v>
      </c>
      <c r="C4" s="43" t="s">
        <v>56</v>
      </c>
      <c r="D4" s="44"/>
      <c r="E4" s="45"/>
      <c r="F4" s="43" t="s">
        <v>74</v>
      </c>
      <c r="G4" s="44"/>
      <c r="H4" s="44"/>
      <c r="I4" s="45"/>
    </row>
    <row r="5" spans="1:9" ht="47.25" x14ac:dyDescent="0.25">
      <c r="A5" s="40"/>
      <c r="B5" s="40"/>
      <c r="C5" s="7" t="s">
        <v>2</v>
      </c>
      <c r="D5" s="7" t="s">
        <v>3</v>
      </c>
      <c r="E5" s="7" t="s">
        <v>4</v>
      </c>
      <c r="F5" s="7" t="s">
        <v>75</v>
      </c>
      <c r="G5" s="7" t="s">
        <v>76</v>
      </c>
      <c r="H5" s="7" t="s">
        <v>4</v>
      </c>
      <c r="I5" s="7" t="s">
        <v>77</v>
      </c>
    </row>
    <row r="6" spans="1:9" ht="15.75" x14ac:dyDescent="0.25">
      <c r="A6" s="7" t="s">
        <v>5</v>
      </c>
      <c r="B6" s="8" t="s">
        <v>6</v>
      </c>
      <c r="C6" s="9">
        <f>SUM(C9:C29)</f>
        <v>100</v>
      </c>
      <c r="D6" s="9"/>
      <c r="E6" s="10"/>
      <c r="F6" s="7">
        <f>G6</f>
        <v>52</v>
      </c>
      <c r="G6" s="9">
        <f>SUM(G9:G29)</f>
        <v>52</v>
      </c>
      <c r="H6" s="9" t="str">
        <f>IF(F6&gt;=75,"Mức 3",IF(F6&gt;=50,"Mức 2","Mức 1"))</f>
        <v>Mức 2</v>
      </c>
      <c r="I6" s="11"/>
    </row>
    <row r="7" spans="1:9" ht="63" x14ac:dyDescent="0.25">
      <c r="A7" s="12" t="s">
        <v>7</v>
      </c>
      <c r="B7" s="13" t="s">
        <v>8</v>
      </c>
      <c r="C7" s="14"/>
      <c r="D7" s="14"/>
      <c r="E7" s="14" t="s">
        <v>57</v>
      </c>
      <c r="F7" s="12"/>
      <c r="G7" s="19"/>
      <c r="H7" s="14"/>
      <c r="I7" s="15" t="s">
        <v>83</v>
      </c>
    </row>
    <row r="8" spans="1:9" ht="31.5" x14ac:dyDescent="0.25">
      <c r="A8" s="12" t="s">
        <v>9</v>
      </c>
      <c r="B8" s="13" t="s">
        <v>10</v>
      </c>
      <c r="C8" s="14"/>
      <c r="D8" s="14"/>
      <c r="E8" s="14" t="s">
        <v>57</v>
      </c>
      <c r="F8" s="12"/>
      <c r="G8" s="19"/>
      <c r="H8" s="14"/>
      <c r="I8" s="35" t="s">
        <v>84</v>
      </c>
    </row>
    <row r="9" spans="1:9" ht="15.75" x14ac:dyDescent="0.25">
      <c r="A9" s="42" t="s">
        <v>11</v>
      </c>
      <c r="B9" s="13" t="s">
        <v>12</v>
      </c>
      <c r="C9" s="41">
        <v>30</v>
      </c>
      <c r="D9" s="54">
        <v>6</v>
      </c>
      <c r="E9" s="48" t="s">
        <v>58</v>
      </c>
      <c r="F9" s="42">
        <v>6</v>
      </c>
      <c r="G9" s="54">
        <f>SUM(F9:F11)</f>
        <v>15</v>
      </c>
      <c r="H9" s="41" t="str">
        <f>IF(G9&gt;=20,"Mức 3",IF(G9&gt;=10,"Mức 2","Mức 1"))</f>
        <v>Mức 2</v>
      </c>
      <c r="I9" s="16"/>
    </row>
    <row r="10" spans="1:9" ht="31.5" x14ac:dyDescent="0.25">
      <c r="A10" s="42"/>
      <c r="B10" s="13" t="s">
        <v>13</v>
      </c>
      <c r="C10" s="41"/>
      <c r="D10" s="56"/>
      <c r="E10" s="49"/>
      <c r="F10" s="42"/>
      <c r="G10" s="55"/>
      <c r="H10" s="41"/>
      <c r="I10" s="36" t="s">
        <v>85</v>
      </c>
    </row>
    <row r="11" spans="1:9" ht="94.5" x14ac:dyDescent="0.25">
      <c r="A11" s="42"/>
      <c r="B11" s="18" t="s">
        <v>55</v>
      </c>
      <c r="C11" s="41"/>
      <c r="D11" s="19">
        <f>SUM(D12:D15)</f>
        <v>24</v>
      </c>
      <c r="E11" s="49"/>
      <c r="F11" s="12">
        <v>9</v>
      </c>
      <c r="G11" s="55"/>
      <c r="H11" s="41"/>
      <c r="I11" s="17" t="s">
        <v>86</v>
      </c>
    </row>
    <row r="12" spans="1:9" ht="15.75" x14ac:dyDescent="0.25">
      <c r="A12" s="42"/>
      <c r="B12" s="13" t="s">
        <v>14</v>
      </c>
      <c r="C12" s="41"/>
      <c r="D12" s="19">
        <v>6</v>
      </c>
      <c r="E12" s="49"/>
      <c r="F12" s="12">
        <v>3</v>
      </c>
      <c r="G12" s="55"/>
      <c r="H12" s="41"/>
      <c r="I12" s="17" t="s">
        <v>87</v>
      </c>
    </row>
    <row r="13" spans="1:9" ht="31.5" x14ac:dyDescent="0.25">
      <c r="A13" s="42"/>
      <c r="B13" s="13" t="s">
        <v>15</v>
      </c>
      <c r="C13" s="41"/>
      <c r="D13" s="19">
        <v>6</v>
      </c>
      <c r="E13" s="49"/>
      <c r="F13" s="12">
        <v>3</v>
      </c>
      <c r="G13" s="55"/>
      <c r="H13" s="41"/>
      <c r="I13" s="17" t="s">
        <v>87</v>
      </c>
    </row>
    <row r="14" spans="1:9" ht="15.75" x14ac:dyDescent="0.25">
      <c r="A14" s="42"/>
      <c r="B14" s="13" t="s">
        <v>16</v>
      </c>
      <c r="C14" s="41"/>
      <c r="D14" s="19">
        <v>6</v>
      </c>
      <c r="E14" s="49"/>
      <c r="F14" s="12">
        <v>0</v>
      </c>
      <c r="G14" s="55"/>
      <c r="H14" s="41"/>
      <c r="I14" s="17"/>
    </row>
    <row r="15" spans="1:9" ht="31.5" x14ac:dyDescent="0.25">
      <c r="A15" s="42"/>
      <c r="B15" s="13" t="s">
        <v>17</v>
      </c>
      <c r="C15" s="41"/>
      <c r="D15" s="19">
        <v>6</v>
      </c>
      <c r="E15" s="50"/>
      <c r="F15" s="12">
        <v>3</v>
      </c>
      <c r="G15" s="56"/>
      <c r="H15" s="41"/>
      <c r="I15" s="17" t="s">
        <v>88</v>
      </c>
    </row>
    <row r="16" spans="1:9" ht="15.75" customHeight="1" x14ac:dyDescent="0.25">
      <c r="A16" s="42" t="s">
        <v>18</v>
      </c>
      <c r="B16" s="58" t="s">
        <v>19</v>
      </c>
      <c r="C16" s="41">
        <v>10</v>
      </c>
      <c r="D16" s="57" t="s">
        <v>60</v>
      </c>
      <c r="E16" s="48" t="s">
        <v>59</v>
      </c>
      <c r="F16" s="51">
        <v>8</v>
      </c>
      <c r="G16" s="54">
        <f>F16</f>
        <v>8</v>
      </c>
      <c r="H16" s="41" t="str">
        <f>IF(G16&gt;=7,"Mức 3",IF(G16&gt;=4,"Mức 2","Mức 1"))</f>
        <v>Mức 3</v>
      </c>
      <c r="I16" s="46" t="s">
        <v>89</v>
      </c>
    </row>
    <row r="17" spans="1:9" ht="15.75" customHeight="1" x14ac:dyDescent="0.25">
      <c r="A17" s="42"/>
      <c r="B17" s="58"/>
      <c r="C17" s="41"/>
      <c r="D17" s="49"/>
      <c r="E17" s="49"/>
      <c r="F17" s="52"/>
      <c r="G17" s="55"/>
      <c r="H17" s="41"/>
      <c r="I17" s="47"/>
    </row>
    <row r="18" spans="1:9" ht="63.75" customHeight="1" x14ac:dyDescent="0.25">
      <c r="A18" s="42"/>
      <c r="B18" s="58"/>
      <c r="C18" s="41"/>
      <c r="D18" s="50"/>
      <c r="E18" s="50"/>
      <c r="F18" s="53"/>
      <c r="G18" s="56"/>
      <c r="H18" s="41"/>
      <c r="I18" s="47"/>
    </row>
    <row r="19" spans="1:9" ht="15.75" customHeight="1" x14ac:dyDescent="0.25">
      <c r="A19" s="42" t="s">
        <v>20</v>
      </c>
      <c r="B19" s="58" t="s">
        <v>21</v>
      </c>
      <c r="C19" s="41">
        <v>20</v>
      </c>
      <c r="D19" s="48" t="s">
        <v>61</v>
      </c>
      <c r="E19" s="48" t="s">
        <v>63</v>
      </c>
      <c r="F19" s="42">
        <v>0</v>
      </c>
      <c r="G19" s="54">
        <f>SUM(F19:F21)</f>
        <v>0</v>
      </c>
      <c r="H19" s="41" t="str">
        <f>IF(G19&gt;14,"Mức 3",IF(G19&gt;=8,"Mức 2","Mức 1"))</f>
        <v>Mức 1</v>
      </c>
      <c r="I19" s="16"/>
    </row>
    <row r="20" spans="1:9" ht="15.75" customHeight="1" x14ac:dyDescent="0.25">
      <c r="A20" s="42"/>
      <c r="B20" s="58"/>
      <c r="C20" s="41"/>
      <c r="D20" s="50"/>
      <c r="E20" s="49"/>
      <c r="F20" s="42"/>
      <c r="G20" s="55"/>
      <c r="H20" s="41"/>
      <c r="I20" s="17"/>
    </row>
    <row r="21" spans="1:9" ht="89.25" customHeight="1" x14ac:dyDescent="0.25">
      <c r="A21" s="42"/>
      <c r="B21" s="13" t="s">
        <v>22</v>
      </c>
      <c r="C21" s="41"/>
      <c r="D21" s="33" t="s">
        <v>62</v>
      </c>
      <c r="E21" s="50"/>
      <c r="F21" s="12">
        <v>0</v>
      </c>
      <c r="G21" s="56"/>
      <c r="H21" s="41"/>
      <c r="I21" s="20"/>
    </row>
    <row r="22" spans="1:9" ht="15.75" x14ac:dyDescent="0.25">
      <c r="A22" s="42" t="s">
        <v>23</v>
      </c>
      <c r="B22" s="13" t="s">
        <v>24</v>
      </c>
      <c r="C22" s="41">
        <v>20</v>
      </c>
      <c r="D22" s="19"/>
      <c r="E22" s="48" t="s">
        <v>63</v>
      </c>
      <c r="F22" s="42">
        <v>6</v>
      </c>
      <c r="G22" s="54">
        <f>SUM(F22:F25)</f>
        <v>15</v>
      </c>
      <c r="H22" s="54" t="str">
        <f>IF(G22&gt;14,"Mức 3",IF(G22&gt;=8,"Mức 2","Mức 1"))</f>
        <v>Mức 3</v>
      </c>
      <c r="I22" s="16"/>
    </row>
    <row r="23" spans="1:9" ht="94.5" x14ac:dyDescent="0.25">
      <c r="A23" s="42"/>
      <c r="B23" s="13" t="s">
        <v>25</v>
      </c>
      <c r="C23" s="41"/>
      <c r="D23" s="33" t="s">
        <v>64</v>
      </c>
      <c r="E23" s="49"/>
      <c r="F23" s="42"/>
      <c r="G23" s="55"/>
      <c r="H23" s="55"/>
      <c r="I23" s="21" t="s">
        <v>93</v>
      </c>
    </row>
    <row r="24" spans="1:9" ht="105" customHeight="1" x14ac:dyDescent="0.25">
      <c r="A24" s="42"/>
      <c r="B24" s="22" t="s">
        <v>26</v>
      </c>
      <c r="C24" s="41"/>
      <c r="D24" s="34" t="s">
        <v>64</v>
      </c>
      <c r="E24" s="49"/>
      <c r="F24" s="12">
        <v>6</v>
      </c>
      <c r="G24" s="55"/>
      <c r="H24" s="55"/>
      <c r="I24" s="21" t="s">
        <v>91</v>
      </c>
    </row>
    <row r="25" spans="1:9" ht="61.5" customHeight="1" x14ac:dyDescent="0.25">
      <c r="A25" s="42"/>
      <c r="B25" s="22" t="s">
        <v>27</v>
      </c>
      <c r="C25" s="41"/>
      <c r="D25" s="34" t="s">
        <v>64</v>
      </c>
      <c r="E25" s="50"/>
      <c r="F25" s="23">
        <v>3</v>
      </c>
      <c r="G25" s="56"/>
      <c r="H25" s="56"/>
      <c r="I25" s="24" t="s">
        <v>92</v>
      </c>
    </row>
    <row r="26" spans="1:9" ht="15.75" x14ac:dyDescent="0.25">
      <c r="A26" s="42" t="s">
        <v>28</v>
      </c>
      <c r="B26" s="13" t="s">
        <v>29</v>
      </c>
      <c r="C26" s="41">
        <v>20</v>
      </c>
      <c r="D26" s="19"/>
      <c r="E26" s="48" t="s">
        <v>63</v>
      </c>
      <c r="F26" s="42">
        <v>7</v>
      </c>
      <c r="G26" s="54">
        <f>SUM(F26:F29)</f>
        <v>14</v>
      </c>
      <c r="H26" s="54" t="str">
        <f>IF(G26&gt;14,"Mức 3",IF(G26&gt;=8,"Mức 2","Mức 1"))</f>
        <v>Mức 2</v>
      </c>
      <c r="I26" s="16"/>
    </row>
    <row r="27" spans="1:9" ht="94.5" x14ac:dyDescent="0.25">
      <c r="A27" s="42"/>
      <c r="B27" s="13" t="s">
        <v>30</v>
      </c>
      <c r="C27" s="41"/>
      <c r="D27" s="33" t="s">
        <v>65</v>
      </c>
      <c r="E27" s="49"/>
      <c r="F27" s="42"/>
      <c r="G27" s="55"/>
      <c r="H27" s="55"/>
      <c r="I27" s="21" t="s">
        <v>90</v>
      </c>
    </row>
    <row r="28" spans="1:9" ht="78.75" customHeight="1" x14ac:dyDescent="0.25">
      <c r="A28" s="42"/>
      <c r="B28" s="1" t="s">
        <v>31</v>
      </c>
      <c r="C28" s="41"/>
      <c r="D28" s="34" t="s">
        <v>66</v>
      </c>
      <c r="E28" s="49"/>
      <c r="F28" s="12">
        <v>7</v>
      </c>
      <c r="G28" s="55"/>
      <c r="H28" s="55"/>
      <c r="I28" s="21" t="s">
        <v>90</v>
      </c>
    </row>
    <row r="29" spans="1:9" ht="47.25" x14ac:dyDescent="0.25">
      <c r="A29" s="42"/>
      <c r="B29" s="13" t="s">
        <v>32</v>
      </c>
      <c r="C29" s="41"/>
      <c r="D29" s="19" t="s">
        <v>62</v>
      </c>
      <c r="E29" s="50"/>
      <c r="F29" s="12">
        <v>0</v>
      </c>
      <c r="G29" s="56"/>
      <c r="H29" s="56"/>
      <c r="I29" s="24"/>
    </row>
    <row r="30" spans="1:9" ht="15.75" x14ac:dyDescent="0.25">
      <c r="A30" s="7" t="s">
        <v>33</v>
      </c>
      <c r="B30" s="8" t="s">
        <v>34</v>
      </c>
      <c r="C30" s="9">
        <f>SUM(C33:C45)</f>
        <v>100</v>
      </c>
      <c r="D30" s="9"/>
      <c r="E30" s="10"/>
      <c r="F30" s="7">
        <f>SUM(F33:F45)</f>
        <v>84</v>
      </c>
      <c r="G30" s="9">
        <f>SUM(G33:G45)</f>
        <v>84</v>
      </c>
      <c r="H30" s="9" t="str">
        <f>IF(F30&gt;=75,"Mức 3",IF(F30&gt;=50,"Mức 2","Mức 1"))</f>
        <v>Mức 3</v>
      </c>
      <c r="I30" s="25"/>
    </row>
    <row r="31" spans="1:9" ht="47.25" x14ac:dyDescent="0.25">
      <c r="A31" s="12" t="s">
        <v>35</v>
      </c>
      <c r="B31" s="13" t="s">
        <v>36</v>
      </c>
      <c r="C31" s="14"/>
      <c r="D31" s="14" t="s">
        <v>57</v>
      </c>
      <c r="E31" s="14"/>
      <c r="F31" s="12"/>
      <c r="G31" s="14"/>
      <c r="H31" s="14"/>
      <c r="I31" s="26" t="s">
        <v>94</v>
      </c>
    </row>
    <row r="32" spans="1:9" ht="31.5" x14ac:dyDescent="0.25">
      <c r="A32" s="12" t="s">
        <v>37</v>
      </c>
      <c r="B32" s="13" t="s">
        <v>38</v>
      </c>
      <c r="C32" s="14"/>
      <c r="D32" s="14" t="s">
        <v>57</v>
      </c>
      <c r="E32" s="14"/>
      <c r="F32" s="12"/>
      <c r="G32" s="14"/>
      <c r="H32" s="14"/>
      <c r="I32" s="15" t="s">
        <v>95</v>
      </c>
    </row>
    <row r="33" spans="1:9" ht="47.25" x14ac:dyDescent="0.25">
      <c r="A33" s="42" t="s">
        <v>39</v>
      </c>
      <c r="B33" s="22" t="s">
        <v>40</v>
      </c>
      <c r="C33" s="41">
        <v>70</v>
      </c>
      <c r="D33" s="54" t="s">
        <v>69</v>
      </c>
      <c r="E33" s="48" t="s">
        <v>71</v>
      </c>
      <c r="F33" s="51">
        <v>6</v>
      </c>
      <c r="G33" s="54">
        <f>SUM(F33:F41)</f>
        <v>58</v>
      </c>
      <c r="H33" s="41" t="str">
        <f>IF(G33&gt;50,"Mức 3",IF(G33&gt;=20,"Mức 2","Mức 1"))</f>
        <v>Mức 3</v>
      </c>
      <c r="I33" s="16" t="s">
        <v>96</v>
      </c>
    </row>
    <row r="34" spans="1:9" ht="32.25" thickBot="1" x14ac:dyDescent="0.3">
      <c r="A34" s="42"/>
      <c r="B34" s="27" t="s">
        <v>41</v>
      </c>
      <c r="C34" s="41"/>
      <c r="D34" s="56"/>
      <c r="E34" s="49"/>
      <c r="F34" s="53"/>
      <c r="G34" s="55"/>
      <c r="H34" s="41"/>
      <c r="I34" s="17"/>
    </row>
    <row r="35" spans="1:9" ht="32.25" thickBot="1" x14ac:dyDescent="0.3">
      <c r="A35" s="42"/>
      <c r="B35" s="13" t="s">
        <v>42</v>
      </c>
      <c r="C35" s="41"/>
      <c r="D35" s="19" t="s">
        <v>69</v>
      </c>
      <c r="E35" s="49"/>
      <c r="F35" s="12">
        <v>8</v>
      </c>
      <c r="G35" s="55"/>
      <c r="H35" s="41"/>
      <c r="I35" s="37" t="s">
        <v>96</v>
      </c>
    </row>
    <row r="36" spans="1:9" ht="63" x14ac:dyDescent="0.25">
      <c r="A36" s="42"/>
      <c r="B36" s="13" t="s">
        <v>43</v>
      </c>
      <c r="C36" s="41"/>
      <c r="D36" s="19" t="s">
        <v>67</v>
      </c>
      <c r="E36" s="49"/>
      <c r="F36" s="12">
        <v>8</v>
      </c>
      <c r="G36" s="55"/>
      <c r="H36" s="41"/>
      <c r="I36" s="17" t="s">
        <v>80</v>
      </c>
    </row>
    <row r="37" spans="1:9" ht="63" x14ac:dyDescent="0.25">
      <c r="A37" s="42"/>
      <c r="B37" s="13" t="s">
        <v>44</v>
      </c>
      <c r="C37" s="41"/>
      <c r="D37" s="19" t="s">
        <v>69</v>
      </c>
      <c r="E37" s="49"/>
      <c r="F37" s="12">
        <v>6</v>
      </c>
      <c r="G37" s="55"/>
      <c r="H37" s="41"/>
      <c r="I37" s="17" t="s">
        <v>97</v>
      </c>
    </row>
    <row r="38" spans="1:9" ht="15.75" x14ac:dyDescent="0.25">
      <c r="A38" s="42"/>
      <c r="B38" s="13" t="s">
        <v>45</v>
      </c>
      <c r="C38" s="41"/>
      <c r="D38" s="19" t="s">
        <v>68</v>
      </c>
      <c r="E38" s="49"/>
      <c r="F38" s="12">
        <v>6</v>
      </c>
      <c r="G38" s="55"/>
      <c r="H38" s="41"/>
      <c r="I38" s="17" t="s">
        <v>98</v>
      </c>
    </row>
    <row r="39" spans="1:9" ht="47.25" x14ac:dyDescent="0.25">
      <c r="A39" s="42"/>
      <c r="B39" s="13" t="s">
        <v>46</v>
      </c>
      <c r="C39" s="41"/>
      <c r="D39" s="19" t="s">
        <v>68</v>
      </c>
      <c r="E39" s="49"/>
      <c r="F39" s="12">
        <v>10</v>
      </c>
      <c r="G39" s="55"/>
      <c r="H39" s="41"/>
      <c r="I39" s="17" t="s">
        <v>98</v>
      </c>
    </row>
    <row r="40" spans="1:9" ht="15.75" x14ac:dyDescent="0.25">
      <c r="A40" s="42"/>
      <c r="B40" s="13" t="s">
        <v>47</v>
      </c>
      <c r="C40" s="41"/>
      <c r="D40" s="19" t="s">
        <v>69</v>
      </c>
      <c r="E40" s="49"/>
      <c r="F40" s="12">
        <v>8</v>
      </c>
      <c r="G40" s="55"/>
      <c r="H40" s="41"/>
      <c r="I40" s="17" t="s">
        <v>78</v>
      </c>
    </row>
    <row r="41" spans="1:9" ht="31.5" x14ac:dyDescent="0.25">
      <c r="A41" s="42"/>
      <c r="B41" s="13" t="s">
        <v>48</v>
      </c>
      <c r="C41" s="41"/>
      <c r="D41" s="19" t="s">
        <v>69</v>
      </c>
      <c r="E41" s="50"/>
      <c r="F41" s="12">
        <v>6</v>
      </c>
      <c r="G41" s="56"/>
      <c r="H41" s="41"/>
      <c r="I41" s="20" t="s">
        <v>81</v>
      </c>
    </row>
    <row r="42" spans="1:9" ht="15.75" x14ac:dyDescent="0.25">
      <c r="A42" s="42" t="s">
        <v>49</v>
      </c>
      <c r="B42" s="13" t="s">
        <v>50</v>
      </c>
      <c r="C42" s="41">
        <v>30</v>
      </c>
      <c r="D42" s="54" t="s">
        <v>69</v>
      </c>
      <c r="E42" s="48" t="s">
        <v>72</v>
      </c>
      <c r="F42" s="51">
        <v>8</v>
      </c>
      <c r="G42" s="54">
        <f>SUM(F42:F45)</f>
        <v>26</v>
      </c>
      <c r="H42" s="41" t="str">
        <f>IF(G42&gt;18,"Mức 3",IF(G42&gt;=10,"Mức 2","Mức 1"))</f>
        <v>Mức 3</v>
      </c>
      <c r="I42" s="16"/>
    </row>
    <row r="43" spans="1:9" ht="47.25" x14ac:dyDescent="0.25">
      <c r="A43" s="42"/>
      <c r="B43" s="13" t="s">
        <v>51</v>
      </c>
      <c r="C43" s="41"/>
      <c r="D43" s="56"/>
      <c r="E43" s="49"/>
      <c r="F43" s="53"/>
      <c r="G43" s="55"/>
      <c r="H43" s="41"/>
      <c r="I43" s="17" t="s">
        <v>99</v>
      </c>
    </row>
    <row r="44" spans="1:9" ht="31.5" x14ac:dyDescent="0.25">
      <c r="A44" s="42"/>
      <c r="B44" s="13" t="s">
        <v>52</v>
      </c>
      <c r="C44" s="41"/>
      <c r="D44" s="19" t="s">
        <v>70</v>
      </c>
      <c r="E44" s="49"/>
      <c r="F44" s="12">
        <v>10</v>
      </c>
      <c r="G44" s="55"/>
      <c r="H44" s="41"/>
      <c r="I44" s="17" t="s">
        <v>100</v>
      </c>
    </row>
    <row r="45" spans="1:9" ht="31.5" x14ac:dyDescent="0.25">
      <c r="A45" s="42"/>
      <c r="B45" s="13" t="s">
        <v>53</v>
      </c>
      <c r="C45" s="41"/>
      <c r="D45" s="19" t="s">
        <v>68</v>
      </c>
      <c r="E45" s="50"/>
      <c r="F45" s="12">
        <v>8</v>
      </c>
      <c r="G45" s="56"/>
      <c r="H45" s="41"/>
      <c r="I45" s="38" t="s">
        <v>101</v>
      </c>
    </row>
    <row r="46" spans="1:9" x14ac:dyDescent="0.25">
      <c r="A46" s="28"/>
      <c r="B46" s="28"/>
      <c r="C46" s="28"/>
      <c r="D46" s="28"/>
      <c r="E46" s="28"/>
      <c r="F46" s="29"/>
      <c r="G46" s="28"/>
      <c r="H46" s="28"/>
      <c r="I46" s="28"/>
    </row>
    <row r="47" spans="1:9" ht="15.75" x14ac:dyDescent="0.25">
      <c r="A47" s="30" t="s">
        <v>79</v>
      </c>
      <c r="B47" s="28"/>
      <c r="C47" s="28"/>
      <c r="D47" s="28"/>
      <c r="E47" s="28"/>
      <c r="F47" s="29"/>
      <c r="G47" s="28"/>
      <c r="H47" s="28"/>
      <c r="I47" s="28"/>
    </row>
    <row r="48" spans="1:9" ht="15.75" x14ac:dyDescent="0.25">
      <c r="A48" s="31" t="s">
        <v>54</v>
      </c>
      <c r="B48" s="32"/>
      <c r="C48" s="32"/>
      <c r="D48" s="32"/>
      <c r="E48" s="32"/>
      <c r="F48" s="32"/>
      <c r="G48" s="32"/>
      <c r="H48" s="32"/>
      <c r="I48" s="32"/>
    </row>
  </sheetData>
  <sheetProtection password="8752" sheet="1" objects="1" scenarios="1"/>
  <mergeCells count="54">
    <mergeCell ref="H42:H45"/>
    <mergeCell ref="G33:G41"/>
    <mergeCell ref="G42:G45"/>
    <mergeCell ref="C22:C25"/>
    <mergeCell ref="A42:A45"/>
    <mergeCell ref="C42:C45"/>
    <mergeCell ref="A33:A41"/>
    <mergeCell ref="C33:C41"/>
    <mergeCell ref="A26:A29"/>
    <mergeCell ref="D33:D34"/>
    <mergeCell ref="D42:D43"/>
    <mergeCell ref="F33:F34"/>
    <mergeCell ref="F42:F43"/>
    <mergeCell ref="E33:E41"/>
    <mergeCell ref="E42:E45"/>
    <mergeCell ref="H22:H25"/>
    <mergeCell ref="A19:A21"/>
    <mergeCell ref="B19:B20"/>
    <mergeCell ref="C19:C21"/>
    <mergeCell ref="A22:A25"/>
    <mergeCell ref="H33:H41"/>
    <mergeCell ref="C26:C29"/>
    <mergeCell ref="F26:F27"/>
    <mergeCell ref="F22:F23"/>
    <mergeCell ref="E22:E25"/>
    <mergeCell ref="E26:E29"/>
    <mergeCell ref="F19:F20"/>
    <mergeCell ref="H26:H29"/>
    <mergeCell ref="G19:G21"/>
    <mergeCell ref="G22:G25"/>
    <mergeCell ref="G26:G29"/>
    <mergeCell ref="H19:H21"/>
    <mergeCell ref="D16:D18"/>
    <mergeCell ref="D19:D20"/>
    <mergeCell ref="C16:C18"/>
    <mergeCell ref="B16:B18"/>
    <mergeCell ref="E9:E15"/>
    <mergeCell ref="E19:E21"/>
    <mergeCell ref="A4:A5"/>
    <mergeCell ref="B4:B5"/>
    <mergeCell ref="H9:H15"/>
    <mergeCell ref="H16:H18"/>
    <mergeCell ref="A16:A18"/>
    <mergeCell ref="F9:F10"/>
    <mergeCell ref="C4:E4"/>
    <mergeCell ref="F4:I4"/>
    <mergeCell ref="I16:I18"/>
    <mergeCell ref="E16:E18"/>
    <mergeCell ref="F16:F18"/>
    <mergeCell ref="G9:G15"/>
    <mergeCell ref="G16:G18"/>
    <mergeCell ref="A9:A15"/>
    <mergeCell ref="C9:C15"/>
    <mergeCell ref="D9:D10"/>
  </mergeCells>
  <phoneticPr fontId="0" type="noConversion"/>
  <hyperlinks>
    <hyperlink ref="B28" r:id="rId1" location="_ftn1" display="https://thuvienphapluat.vn/van-ban/Cong-nghe-thong-tin/Quyet-dinh-4725-QD-BGDDT-2022-Bo-chi-so-danh-gia-chuyen-doi-so-co-so-giao-duc-pho-thong-549855.aspx - _ftn1"/>
  </hyperlinks>
  <pageMargins left="0.45" right="0.25" top="0.5" bottom="0.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Sheet1</vt:lpstr>
      <vt:lpstr>Sheet1!chuong_pl_name</vt:lpstr>
      <vt:lpstr>Sheet1!dieu_1_1</vt:lpstr>
      <vt:lpstr>Sheet1!dieu_1_1_name</vt:lpstr>
      <vt:lpstr>Sheet1!dieu_2_1</vt:lpstr>
      <vt:lpstr>Sheet1!dieu_2_1_name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2024-06-11T03:51:42Z</dcterms:modified>
</cp:coreProperties>
</file>