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 activeTab="1"/>
  </bookViews>
  <sheets>
    <sheet name="AUC" sheetId="1" r:id="rId1"/>
    <sheet name="F1-eeg" sheetId="2" r:id="rId2"/>
    <sheet name="Sheet1" sheetId="16" r:id="rId3"/>
    <sheet name="Overview" sheetId="11" r:id="rId4"/>
    <sheet name="F1-jumpmean_ar_no_noise" sheetId="15" r:id="rId5"/>
    <sheet name="F1-jumpmean_ar_1_noise" sheetId="10" r:id="rId6"/>
    <sheet name="F1-jumpmean_ar_2_noise" sheetId="3" r:id="rId7"/>
    <sheet name="F1-jumpmean_ar_3_noise" sheetId="12" r:id="rId8"/>
    <sheet name="F1-jumpmean_ar_4_noise" sheetId="13" r:id="rId9"/>
    <sheet name="F1-jumpmean_ar_5_noise" sheetId="14" r:id="rId10"/>
    <sheet name="F1-jumpmean-gauss" sheetId="5" r:id="rId11"/>
    <sheet name="F1-jumpmean-diff-magnitude" sheetId="6" r:id="rId12"/>
    <sheet name="F1-gauss-diff-magnitude" sheetId="7" r:id="rId13"/>
    <sheet name="F1-jumpmean-scalingvariance" sheetId="8" r:id="rId14"/>
    <sheet name="F1-mean-variance-2-noise" sheetId="9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2" l="1"/>
  <c r="N56" i="2"/>
  <c r="M56" i="2"/>
  <c r="O56" i="2" s="1"/>
  <c r="N55" i="2"/>
  <c r="O55" i="2" s="1"/>
  <c r="M55" i="2"/>
  <c r="N54" i="2"/>
  <c r="M54" i="2"/>
  <c r="O8" i="13" l="1"/>
  <c r="O10" i="15" l="1"/>
  <c r="N10" i="15"/>
  <c r="O9" i="15"/>
  <c r="N9" i="15"/>
  <c r="P9" i="15" s="1"/>
  <c r="O8" i="15"/>
  <c r="N8" i="15"/>
  <c r="P31" i="3"/>
  <c r="P44" i="3"/>
  <c r="P36" i="3"/>
  <c r="P18" i="12"/>
  <c r="P8" i="12"/>
  <c r="P18" i="8"/>
  <c r="O19" i="9"/>
  <c r="N19" i="9"/>
  <c r="P19" i="9" s="1"/>
  <c r="O18" i="9"/>
  <c r="N18" i="9"/>
  <c r="P18" i="9" s="1"/>
  <c r="O17" i="9"/>
  <c r="N17" i="9"/>
  <c r="O10" i="9"/>
  <c r="N10" i="9"/>
  <c r="P10" i="9" s="1"/>
  <c r="O9" i="9"/>
  <c r="N9" i="9"/>
  <c r="P9" i="9" s="1"/>
  <c r="O8" i="9"/>
  <c r="N8" i="9"/>
  <c r="P8" i="9" s="1"/>
  <c r="O18" i="8"/>
  <c r="N18" i="8"/>
  <c r="O17" i="8"/>
  <c r="N17" i="8"/>
  <c r="P17" i="8" s="1"/>
  <c r="P16" i="8"/>
  <c r="O16" i="8"/>
  <c r="N16" i="8"/>
  <c r="N7" i="8"/>
  <c r="O9" i="8"/>
  <c r="N9" i="8"/>
  <c r="P9" i="8" s="1"/>
  <c r="O8" i="8"/>
  <c r="P8" i="8" s="1"/>
  <c r="N8" i="8"/>
  <c r="O7" i="8"/>
  <c r="P7" i="8"/>
  <c r="P19" i="6"/>
  <c r="P10" i="6"/>
  <c r="P18" i="6"/>
  <c r="P18" i="7"/>
  <c r="P17" i="7"/>
  <c r="P8" i="7"/>
  <c r="O18" i="7"/>
  <c r="N18" i="7"/>
  <c r="O17" i="7"/>
  <c r="N17" i="7"/>
  <c r="O16" i="7"/>
  <c r="N16" i="7"/>
  <c r="P16" i="7" s="1"/>
  <c r="N8" i="7"/>
  <c r="O8" i="7"/>
  <c r="N9" i="7"/>
  <c r="P9" i="7" s="1"/>
  <c r="O9" i="7"/>
  <c r="P7" i="7"/>
  <c r="O7" i="7"/>
  <c r="N7" i="7"/>
  <c r="P20" i="6"/>
  <c r="O18" i="6"/>
  <c r="O19" i="6"/>
  <c r="O20" i="6"/>
  <c r="N18" i="6"/>
  <c r="N19" i="6"/>
  <c r="N20" i="6"/>
  <c r="P11" i="6"/>
  <c r="O10" i="6"/>
  <c r="O11" i="6"/>
  <c r="N10" i="6"/>
  <c r="N11" i="6"/>
  <c r="P9" i="6"/>
  <c r="O9" i="6"/>
  <c r="N9" i="6"/>
  <c r="P18" i="10"/>
  <c r="P19" i="10"/>
  <c r="P17" i="10"/>
  <c r="P8" i="10"/>
  <c r="P9" i="10"/>
  <c r="P10" i="10"/>
  <c r="P45" i="3"/>
  <c r="P46" i="3"/>
  <c r="P37" i="3"/>
  <c r="P38" i="3"/>
  <c r="P30" i="3"/>
  <c r="P29" i="3"/>
  <c r="P18" i="13"/>
  <c r="P19" i="13"/>
  <c r="P17" i="13"/>
  <c r="P19" i="12"/>
  <c r="P17" i="12"/>
  <c r="P9" i="12"/>
  <c r="P10" i="12"/>
  <c r="O19" i="14"/>
  <c r="N19" i="14"/>
  <c r="O18" i="14"/>
  <c r="N18" i="14"/>
  <c r="O17" i="14"/>
  <c r="N17" i="14"/>
  <c r="O10" i="14"/>
  <c r="N10" i="14"/>
  <c r="O9" i="14"/>
  <c r="N9" i="14"/>
  <c r="O8" i="14"/>
  <c r="N8" i="14"/>
  <c r="O19" i="13"/>
  <c r="N19" i="13"/>
  <c r="O18" i="13"/>
  <c r="N18" i="13"/>
  <c r="O17" i="13"/>
  <c r="N17" i="13"/>
  <c r="O10" i="13"/>
  <c r="N10" i="13"/>
  <c r="O9" i="13"/>
  <c r="N9" i="13"/>
  <c r="N8" i="13"/>
  <c r="N8" i="12"/>
  <c r="N17" i="12"/>
  <c r="O19" i="12"/>
  <c r="N19" i="12"/>
  <c r="O18" i="12"/>
  <c r="N18" i="12"/>
  <c r="O17" i="12"/>
  <c r="O10" i="12"/>
  <c r="N10" i="12"/>
  <c r="O9" i="12"/>
  <c r="N9" i="12"/>
  <c r="O8" i="12"/>
  <c r="O30" i="3"/>
  <c r="O31" i="3"/>
  <c r="O29" i="3"/>
  <c r="N30" i="3"/>
  <c r="N31" i="3"/>
  <c r="N29" i="3"/>
  <c r="O37" i="3"/>
  <c r="O38" i="3"/>
  <c r="O44" i="3"/>
  <c r="O45" i="3"/>
  <c r="O46" i="3"/>
  <c r="N37" i="3"/>
  <c r="N38" i="3"/>
  <c r="N44" i="3"/>
  <c r="N45" i="3"/>
  <c r="N46" i="3"/>
  <c r="O9" i="10"/>
  <c r="O10" i="10"/>
  <c r="O17" i="10"/>
  <c r="O18" i="10"/>
  <c r="O19" i="10"/>
  <c r="O8" i="10"/>
  <c r="N9" i="10"/>
  <c r="N10" i="10"/>
  <c r="N17" i="10"/>
  <c r="N18" i="10"/>
  <c r="N19" i="10"/>
  <c r="N8" i="10"/>
  <c r="P8" i="15" l="1"/>
  <c r="P10" i="15"/>
  <c r="P17" i="9"/>
  <c r="O23" i="5"/>
  <c r="O24" i="5"/>
  <c r="O22" i="5"/>
  <c r="O14" i="5"/>
  <c r="O15" i="5"/>
  <c r="O13" i="5"/>
  <c r="O6" i="5"/>
  <c r="O7" i="5"/>
  <c r="O5" i="5"/>
  <c r="N23" i="5"/>
  <c r="N24" i="5"/>
  <c r="N22" i="5"/>
  <c r="N14" i="5"/>
  <c r="N15" i="5"/>
  <c r="N13" i="5"/>
  <c r="N6" i="5"/>
  <c r="N7" i="5"/>
  <c r="N5" i="5"/>
  <c r="N48" i="2" l="1"/>
  <c r="N49" i="2"/>
  <c r="N47" i="2"/>
  <c r="M48" i="2"/>
  <c r="O48" i="2" s="1"/>
  <c r="M49" i="2"/>
  <c r="O49" i="2" s="1"/>
  <c r="M47" i="2"/>
  <c r="O47" i="2" s="1"/>
  <c r="O36" i="3" l="1"/>
  <c r="N36" i="3"/>
  <c r="N36" i="2" l="1"/>
  <c r="N37" i="2"/>
  <c r="N35" i="2"/>
  <c r="M36" i="2"/>
  <c r="O36" i="2" s="1"/>
  <c r="M37" i="2"/>
  <c r="M35" i="2"/>
  <c r="N26" i="2"/>
  <c r="N27" i="2"/>
  <c r="N25" i="2"/>
  <c r="M26" i="2"/>
  <c r="O26" i="2" s="1"/>
  <c r="M27" i="2"/>
  <c r="O27" i="2" s="1"/>
  <c r="M25" i="2"/>
  <c r="O25" i="2" s="1"/>
  <c r="O35" i="2" l="1"/>
  <c r="O37" i="2"/>
  <c r="M18" i="2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<sst xmlns="http://schemas.openxmlformats.org/spreadsheetml/2006/main" count="910" uniqueCount="181">
  <si>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</si>
  <si>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</si>
  <si>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</si>
  <si>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</si>
  <si>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</si>
  <si>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</si>
  <si>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</si>
  <si>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</si>
  <si>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</si>
  <si>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</si>
  <si>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</si>
  <si>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</si>
  <si>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</si>
  <si>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</si>
  <si>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</si>
  <si>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</si>
  <si>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</si>
  <si>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</si>
  <si>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</si>
  <si>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</si>
  <si>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</si>
  <si>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</si>
  <si>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</si>
  <si>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</si>
  <si>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</si>
  <si>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</si>
  <si>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</si>
  <si>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</si>
  <si>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</si>
  <si>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</si>
  <si>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</si>
  <si>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</si>
  <si>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</si>
  <si>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</si>
  <si>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</si>
  <si>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</si>
  <si>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</si>
  <si>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</si>
  <si>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</si>
  <si>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</si>
  <si>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</si>
  <si>
    <t>Original Code, L2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</si>
  <si>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</si>
  <si>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</si>
  <si>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</si>
  <si>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</si>
  <si>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</si>
  <si>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</si>
  <si>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</si>
  <si>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</si>
  <si>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Method 5: DMD, svd = 1</t>
  </si>
  <si>
    <t>Method 7: DMD, svd=3 -&gt; L2 norm</t>
  </si>
  <si>
    <t>training: subject 1-&gt; 8 / validation: 9, 10 / testing: 11, 12. But now, only use training and testing set</t>
  </si>
  <si>
    <t>Method 5: DMD, svd = 1, instance-template-ml-cpu-1</t>
  </si>
  <si>
    <t>Mean</t>
  </si>
  <si>
    <t>std</t>
  </si>
  <si>
    <t>Std</t>
  </si>
  <si>
    <t xml:space="preserve">training: subject 1-&gt; 8 / validation: 9, 10 / testing: 11, 12.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</si>
  <si>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</t>
    </r>
  </si>
  <si>
    <t>L2</t>
  </si>
  <si>
    <t>TD: 3 channel, default param. FD: 1 channel</t>
  </si>
  <si>
    <t>intermediate_dim_TD=16
h=3, s = 2</t>
  </si>
  <si>
    <t>TD 3 channel, intermediate 16, h= 3, s = 1</t>
  </si>
  <si>
    <t>I = 8, h = 3, s = 1</t>
  </si>
  <si>
    <t>intermediate = 8, h =2, s= 1</t>
  </si>
  <si>
    <t>intermediate = 16, h = 2, s = 1</t>
  </si>
  <si>
    <t>inter = 32, h = 3, s = 1</t>
  </si>
  <si>
    <t>inter = 32, h = 4, s = 1</t>
  </si>
  <si>
    <t xml:space="preserve">dataset: 3 channels, 1 noise, two don't noise </t>
  </si>
  <si>
    <t xml:space="preserve">dataset: 3 channels, 2 noise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</si>
  <si>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timeseries, channel 0</t>
    </r>
  </si>
  <si>
    <t>I = 8, h = 3, s = 2</t>
  </si>
  <si>
    <t>##########################################################################################33</t>
  </si>
  <si>
    <t xml:space="preserve">Training score for 10 dataset. </t>
  </si>
  <si>
    <t>Dataset 9</t>
  </si>
  <si>
    <t>Dataset 10</t>
  </si>
  <si>
    <t>Type</t>
  </si>
  <si>
    <t>Training</t>
  </si>
  <si>
    <t>Testing</t>
  </si>
  <si>
    <t>Purpose: check that TIRE doesn't vary in training but vary in testing</t>
  </si>
  <si>
    <t>Alpha seetings</t>
  </si>
  <si>
    <t>Only channel 0</t>
  </si>
  <si>
    <t>Type dataset</t>
  </si>
  <si>
    <t>Table 1: Tire on channel 0 only.</t>
  </si>
  <si>
    <t xml:space="preserve">Table 2: TIRE on L2 norm </t>
  </si>
  <si>
    <t>Table 3: Multi channel for TD: intermediate_dim 0, h_TD = 1, nr_shared_TD = 1</t>
  </si>
  <si>
    <t>Table 4: Multi channel for TD: intermediate_dim 16, h_TD = 3, nr_shared_TD = 3</t>
  </si>
  <si>
    <t>Table 5: ICA_L2</t>
  </si>
  <si>
    <t>Table 6: DMD</t>
  </si>
  <si>
    <t>Method 2: ICA -&gt; L2 norm, instance 1</t>
  </si>
  <si>
    <t>Method 3: ICA -&gt; DMD norm, instance 2</t>
  </si>
  <si>
    <t xml:space="preserve">Table 1: TIRE on channel 0 </t>
  </si>
  <si>
    <t>Alpha</t>
  </si>
  <si>
    <t>Both</t>
  </si>
  <si>
    <t>Jumpmean_ar_1_noise</t>
  </si>
  <si>
    <t>Jumpmean_ar_2_noise</t>
  </si>
  <si>
    <t>Table: DMD</t>
  </si>
  <si>
    <t>Table: default</t>
  </si>
  <si>
    <t>Table 2: L2</t>
  </si>
  <si>
    <t>F1-jumpmean-ar-4-noise</t>
  </si>
  <si>
    <t>nan</t>
  </si>
  <si>
    <t>F1-jumpmean-ar-5-noise</t>
  </si>
  <si>
    <t>Jumpmean_ar_3_noise</t>
  </si>
  <si>
    <t>Jumpmean_ar_4_noise</t>
  </si>
  <si>
    <t>Jumpmean_ar_5_noise</t>
  </si>
  <si>
    <t>final</t>
  </si>
  <si>
    <t>0.82+-0.039</t>
  </si>
  <si>
    <t>0.654+-0.041</t>
  </si>
  <si>
    <t>0.758+-0.048</t>
  </si>
  <si>
    <t>0.854+-0.035</t>
  </si>
  <si>
    <t>0.841+-0.044</t>
  </si>
  <si>
    <t>0.847+-0.043</t>
  </si>
  <si>
    <t>0.846+-0.025</t>
  </si>
  <si>
    <t>0.839+-0.023</t>
  </si>
  <si>
    <t>0.841+-0.021</t>
  </si>
  <si>
    <t>Jumpmean-no-noise</t>
  </si>
  <si>
    <t>0.646+-0.049</t>
  </si>
  <si>
    <t>0.655+-0.069</t>
  </si>
  <si>
    <t>0.65+-0.052</t>
  </si>
  <si>
    <t>0.87+-0.031</t>
  </si>
  <si>
    <t>0.855+-0.04</t>
  </si>
  <si>
    <t>0.872+-0.035</t>
  </si>
  <si>
    <t>0.809+-0.032</t>
  </si>
  <si>
    <t>0.635+-0.054</t>
  </si>
  <si>
    <t>0.751+-0.058</t>
  </si>
  <si>
    <t>0.851+-0.044</t>
  </si>
  <si>
    <t>0.849+-0.041</t>
  </si>
  <si>
    <t>0.853+-0.043</t>
  </si>
  <si>
    <t xml:space="preserve">For jumpmean with ar noise </t>
  </si>
  <si>
    <t>Final</t>
  </si>
  <si>
    <t>pvalue=0.1087</t>
  </si>
  <si>
    <t>pvalue=0.35565</t>
  </si>
  <si>
    <t>pvalue=0.71139</t>
  </si>
  <si>
    <t>F1-mean-variance-2-noise</t>
  </si>
  <si>
    <t>pvalue=0.00277</t>
  </si>
  <si>
    <t>pvalue=0.9086</t>
  </si>
  <si>
    <t>pvalue=0.16876</t>
  </si>
  <si>
    <t xml:space="preserve">F1-jumpmean-diff-magnitude: 3 channels are nearly the same in distribution shape, but different in magnitude. No noise channels </t>
  </si>
  <si>
    <t xml:space="preserve">F1-gauss-diff-magnitude: 3 channels are nearly the same in distribution shape, but different in magnitude. No noise channels </t>
  </si>
  <si>
    <t xml:space="preserve">Result: No statistical significant difference in L2-norm and DMD </t>
  </si>
  <si>
    <t xml:space="preserve">Result: statistical significant different at TD and not at FD and both. </t>
  </si>
  <si>
    <t>mean</t>
  </si>
  <si>
    <t>pvalue=0.769229</t>
  </si>
  <si>
    <t>pvalue=0.08566</t>
  </si>
  <si>
    <t>pvalue=0.5735</t>
  </si>
  <si>
    <t xml:space="preserve">Result: no statistical significant different </t>
  </si>
  <si>
    <t>F1-jumpmean-scalingvariance: 1 mean, 1 variance, 1 noise</t>
  </si>
  <si>
    <t>pvalue=0.2231</t>
  </si>
  <si>
    <t>pvalue=0.00030</t>
  </si>
  <si>
    <t>pvalue=0.0505</t>
  </si>
  <si>
    <t xml:space="preserve">Result: statistical significant different at FD and both. But why not at TD ? </t>
  </si>
  <si>
    <t>pvalue=0.052</t>
  </si>
  <si>
    <t>pvalue=1.157e-08</t>
  </si>
  <si>
    <t>pvalue=0.0003</t>
  </si>
  <si>
    <t>pvalue=3.781e-10</t>
  </si>
  <si>
    <t>pvalue=2.777e-7</t>
  </si>
  <si>
    <t>pvalue=1.519e-9</t>
  </si>
  <si>
    <t>compare with L2</t>
  </si>
  <si>
    <t xml:space="preserve">Table 2: TIRE on channel 0, no noise </t>
  </si>
  <si>
    <t>0.863+-0.025</t>
  </si>
  <si>
    <t>0.837+-0.025</t>
  </si>
  <si>
    <t>0.853+-0.026</t>
  </si>
  <si>
    <t xml:space="preserve">Conclusion: DMD is more stable when adding noise, even compare to the series without noise. However, It doesn't mean DMD can deal with many noise channel. In this experiment, when having 5 noise channels, DMD fail to extract useful information. 
With L2, higher noise channels will produce a very bad result. However, the relationship between noise channels and performance do not follow linear rule. In this experiment, 3 noise channels have beeter result than 1 and 2 noise channels 
Compare statistical test for jumpmean no noise and dmd with noise for 1 - 4 noise channels (few noise channels): There is no statistical significant -&gt; DMD can produce the result as good as data without noise. With noise, L2 is not good as DMD </t>
  </si>
  <si>
    <t>0.028039753 +- 0.01</t>
  </si>
  <si>
    <t>0.0342983736 +- 0.01</t>
  </si>
  <si>
    <t>DMD</t>
  </si>
  <si>
    <t>ICA</t>
  </si>
  <si>
    <t>ICA_DMD</t>
  </si>
  <si>
    <t>p-value of t-test when comparing with L2</t>
  </si>
  <si>
    <r>
      <t xml:space="preserve">0.483 </t>
    </r>
    <r>
      <rPr>
        <sz val="11"/>
        <color theme="1"/>
        <rFont val="Symbol"/>
        <family val="1"/>
        <charset val="2"/>
      </rPr>
      <t xml:space="preserve">± </t>
    </r>
    <r>
      <rPr>
        <sz val="11"/>
        <color theme="1"/>
        <rFont val="Calibri"/>
        <family val="2"/>
        <scheme val="minor"/>
      </rPr>
      <t>0.073</t>
    </r>
  </si>
  <si>
    <t>0.479 ± 0.077</t>
  </si>
  <si>
    <t>0.486 ± 0.077</t>
  </si>
  <si>
    <t>0.485 ± 0.086</t>
  </si>
  <si>
    <t>0.482 ± 0.086</t>
  </si>
  <si>
    <t>0.487 ± 0.085</t>
  </si>
  <si>
    <t>0.475 ± 0.086</t>
  </si>
  <si>
    <t>0.468 ± 0.088</t>
  </si>
  <si>
    <t>0.476 ± 0.088</t>
  </si>
  <si>
    <t>0.483 ± 0.091</t>
  </si>
  <si>
    <t>0.474 ± 0.085</t>
  </si>
  <si>
    <t>0.482 ± 0.087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</si>
</sst>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3" fillId="0" borderId="14" xfId="0" applyFont="1" applyBorder="1"/>
    <xf numFmtId="0" fontId="0" fillId="0" borderId="1" xfId="0" applyFont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5" fillId="0" borderId="25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6" xfId="0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H32" workbookViewId="0">
      <selection activeCell="L53" sqref="L53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67" t="s">
        <v>19</v>
      </c>
      <c r="H2" s="67"/>
      <c r="I2" s="67"/>
      <c r="J2" s="67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66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66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66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66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66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66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67" t="s">
        <v>38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66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66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66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  <row r="25" spans="1:19" x14ac:dyDescent="0.55000000000000004">
      <c r="E25" t="s">
        <v>52</v>
      </c>
    </row>
    <row r="26" spans="1:19" x14ac:dyDescent="0.55000000000000004">
      <c r="A26" s="68" t="s">
        <v>41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spans="1:19" x14ac:dyDescent="0.55000000000000004">
      <c r="A27" s="2"/>
      <c r="B27" s="2"/>
      <c r="C27" s="2"/>
      <c r="D27" s="2"/>
      <c r="E27" s="2" t="s">
        <v>42</v>
      </c>
      <c r="F27" s="2" t="s">
        <v>43</v>
      </c>
      <c r="G27" s="2" t="s">
        <v>44</v>
      </c>
      <c r="H27" s="2" t="s">
        <v>45</v>
      </c>
      <c r="I27" s="2" t="s">
        <v>46</v>
      </c>
      <c r="J27" s="2" t="s">
        <v>47</v>
      </c>
      <c r="K27" s="2" t="s">
        <v>48</v>
      </c>
      <c r="L27" s="2" t="s">
        <v>49</v>
      </c>
    </row>
    <row r="28" spans="1:19" x14ac:dyDescent="0.55000000000000004">
      <c r="A28" s="66" t="s">
        <v>17</v>
      </c>
      <c r="B28" s="2" t="s">
        <v>0</v>
      </c>
      <c r="C28" s="2"/>
      <c r="D28" s="2"/>
      <c r="E28" s="2">
        <v>0.36739300000000003</v>
      </c>
      <c r="F28" s="2">
        <v>0.37978499999999998</v>
      </c>
      <c r="G28" s="2">
        <v>0.26567000000000002</v>
      </c>
      <c r="H28" s="2">
        <v>0.52039999999999997</v>
      </c>
      <c r="I28" s="2">
        <v>0.30048999999999998</v>
      </c>
      <c r="J28" s="2">
        <v>0.28244999999999998</v>
      </c>
      <c r="K28" s="2">
        <v>0.48015000000000002</v>
      </c>
      <c r="L28" s="2">
        <v>0.45952999999999999</v>
      </c>
    </row>
    <row r="29" spans="1:19" x14ac:dyDescent="0.55000000000000004">
      <c r="A29" s="66"/>
      <c r="B29" s="2" t="s">
        <v>2</v>
      </c>
      <c r="C29" s="2"/>
      <c r="D29" s="2"/>
      <c r="E29" s="2">
        <v>0.348746</v>
      </c>
      <c r="F29" s="2">
        <v>0.40139399999999997</v>
      </c>
      <c r="G29" s="2">
        <v>0.26791999999999999</v>
      </c>
      <c r="H29" s="2">
        <v>0.51373999999999997</v>
      </c>
      <c r="I29" s="2">
        <v>0.30093999999999999</v>
      </c>
      <c r="J29" s="2">
        <v>0.29436000000000001</v>
      </c>
      <c r="K29" s="2">
        <v>0.47389599999999998</v>
      </c>
      <c r="L29" s="2">
        <v>0.46135999999999999</v>
      </c>
    </row>
    <row r="30" spans="1:19" x14ac:dyDescent="0.55000000000000004">
      <c r="A30" s="66"/>
      <c r="B30" s="2" t="s">
        <v>1</v>
      </c>
      <c r="C30" s="2"/>
      <c r="D30" s="2"/>
      <c r="E30" s="2">
        <v>0.36215999999999998</v>
      </c>
      <c r="F30" s="2">
        <v>0.38102999999999998</v>
      </c>
      <c r="G30" s="2">
        <v>0.26502999999999999</v>
      </c>
      <c r="H30" s="2">
        <v>0.52090000000000003</v>
      </c>
      <c r="I30" s="2">
        <v>0.30795</v>
      </c>
      <c r="J30" s="2">
        <v>0.28842000000000001</v>
      </c>
      <c r="K30" s="2">
        <v>0.47739999999999999</v>
      </c>
      <c r="L30" s="2">
        <v>0.46033000000000002</v>
      </c>
    </row>
    <row r="31" spans="1:19" x14ac:dyDescent="0.55000000000000004">
      <c r="A31" s="66" t="s">
        <v>18</v>
      </c>
      <c r="B31" s="2" t="s">
        <v>0</v>
      </c>
      <c r="C31" s="2"/>
      <c r="D31" s="2"/>
      <c r="E31" s="2">
        <v>0.37114999999999998</v>
      </c>
      <c r="F31" s="2"/>
      <c r="G31" s="2"/>
      <c r="H31" s="2"/>
      <c r="I31" s="2"/>
      <c r="J31" s="2"/>
      <c r="K31" s="2"/>
      <c r="L31" s="2"/>
    </row>
    <row r="32" spans="1:19" x14ac:dyDescent="0.55000000000000004">
      <c r="A32" s="66"/>
      <c r="B32" s="2" t="s">
        <v>2</v>
      </c>
      <c r="C32" s="2"/>
      <c r="D32" s="2"/>
      <c r="E32" s="2">
        <v>0.33685999999999999</v>
      </c>
      <c r="F32" s="2"/>
      <c r="G32" s="2"/>
      <c r="H32" s="2"/>
      <c r="I32" s="2"/>
      <c r="J32" s="2"/>
      <c r="K32" s="2"/>
      <c r="L32" s="2"/>
    </row>
    <row r="33" spans="1:12" x14ac:dyDescent="0.55000000000000004">
      <c r="A33" s="66"/>
      <c r="B33" s="2" t="s">
        <v>1</v>
      </c>
      <c r="C33" s="2"/>
      <c r="D33" s="2"/>
      <c r="E33" s="2">
        <v>0.35493999999999998</v>
      </c>
      <c r="F33" s="2"/>
      <c r="G33" s="2"/>
      <c r="H33" s="2"/>
      <c r="I33" s="2"/>
      <c r="J33" s="2"/>
      <c r="K33" s="2"/>
      <c r="L33" s="2"/>
    </row>
    <row r="36" spans="1:12" x14ac:dyDescent="0.55000000000000004">
      <c r="A36" s="69" t="s">
        <v>50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1"/>
    </row>
    <row r="37" spans="1:12" x14ac:dyDescent="0.55000000000000004">
      <c r="A37" s="2"/>
      <c r="B37" s="2"/>
      <c r="C37" s="2"/>
      <c r="D37" s="2"/>
      <c r="E37" s="2" t="s">
        <v>42</v>
      </c>
      <c r="F37" s="2" t="s">
        <v>43</v>
      </c>
      <c r="G37" s="2" t="s">
        <v>44</v>
      </c>
      <c r="H37" s="2" t="s">
        <v>45</v>
      </c>
      <c r="I37" s="2" t="s">
        <v>46</v>
      </c>
      <c r="J37" s="2" t="s">
        <v>47</v>
      </c>
      <c r="K37" s="2" t="s">
        <v>48</v>
      </c>
      <c r="L37" s="2" t="s">
        <v>49</v>
      </c>
    </row>
    <row r="38" spans="1:12" x14ac:dyDescent="0.55000000000000004">
      <c r="A38" s="66" t="s">
        <v>17</v>
      </c>
      <c r="B38" s="2" t="s">
        <v>0</v>
      </c>
      <c r="C38" s="2"/>
      <c r="D38" s="2"/>
      <c r="E38" s="2">
        <v>0.37429899999999999</v>
      </c>
      <c r="F38" s="2">
        <v>0.38767000000000001</v>
      </c>
      <c r="G38" s="2">
        <v>0.25056348735122502</v>
      </c>
      <c r="H38" s="2">
        <v>0.54644102518680004</v>
      </c>
      <c r="I38" s="2">
        <v>0.308906050537056</v>
      </c>
      <c r="J38" s="2">
        <v>0.26431252831730201</v>
      </c>
      <c r="K38" s="2">
        <v>0.520139240886072</v>
      </c>
      <c r="L38" s="2">
        <v>0.469703077209978</v>
      </c>
    </row>
    <row r="39" spans="1:12" x14ac:dyDescent="0.55000000000000004">
      <c r="A39" s="66"/>
      <c r="B39" s="2" t="s">
        <v>2</v>
      </c>
      <c r="C39" s="2"/>
      <c r="D39" s="2"/>
      <c r="E39" s="2">
        <v>0.40023999999999998</v>
      </c>
      <c r="F39" s="2">
        <v>0.38169999999999998</v>
      </c>
      <c r="G39" s="2">
        <v>0.239754048574847</v>
      </c>
      <c r="H39" s="2">
        <v>0.52182414856960702</v>
      </c>
      <c r="I39" s="2">
        <v>0.31114521399130002</v>
      </c>
      <c r="J39" s="2">
        <v>0.26604556640841698</v>
      </c>
      <c r="K39" s="2">
        <v>0.52398716840572102</v>
      </c>
      <c r="L39" s="2">
        <v>0.48295679028119898</v>
      </c>
    </row>
    <row r="40" spans="1:12" x14ac:dyDescent="0.55000000000000004">
      <c r="A40" s="66"/>
      <c r="B40" s="2" t="s">
        <v>1</v>
      </c>
      <c r="C40" s="2"/>
      <c r="D40" s="2"/>
      <c r="E40" s="2">
        <v>0.38462000000000002</v>
      </c>
      <c r="F40" s="2">
        <v>0.3826</v>
      </c>
      <c r="G40" s="2">
        <v>0.24806793313508699</v>
      </c>
      <c r="H40" s="2">
        <v>0.53451391327924602</v>
      </c>
      <c r="I40" s="2">
        <v>0.30621091883886098</v>
      </c>
      <c r="J40" s="2">
        <v>0.26731272333275102</v>
      </c>
      <c r="K40" s="2">
        <v>0.51205856389559101</v>
      </c>
      <c r="L40" s="2">
        <v>0.47674093707818599</v>
      </c>
    </row>
    <row r="41" spans="1:12" x14ac:dyDescent="0.55000000000000004">
      <c r="A41" s="66" t="s">
        <v>18</v>
      </c>
      <c r="B41" s="2" t="s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55000000000000004">
      <c r="A42" s="66"/>
      <c r="B42" s="2" t="s">
        <v>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55000000000000004">
      <c r="A43" s="66"/>
      <c r="B43" s="2" t="s">
        <v>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6" spans="1:12" x14ac:dyDescent="0.55000000000000004">
      <c r="A46" s="68" t="s">
        <v>51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</row>
    <row r="47" spans="1:12" x14ac:dyDescent="0.55000000000000004">
      <c r="A47" s="2"/>
      <c r="B47" s="2"/>
      <c r="C47" s="2"/>
      <c r="D47" s="2"/>
      <c r="E47" s="2" t="s">
        <v>42</v>
      </c>
      <c r="F47" s="2" t="s">
        <v>43</v>
      </c>
      <c r="G47" s="2" t="s">
        <v>44</v>
      </c>
      <c r="H47" s="2" t="s">
        <v>45</v>
      </c>
      <c r="I47" s="2" t="s">
        <v>46</v>
      </c>
      <c r="J47" s="2" t="s">
        <v>47</v>
      </c>
      <c r="K47" s="2" t="s">
        <v>48</v>
      </c>
      <c r="L47" s="2" t="s">
        <v>49</v>
      </c>
    </row>
    <row r="48" spans="1:12" x14ac:dyDescent="0.55000000000000004">
      <c r="A48" s="66" t="s">
        <v>17</v>
      </c>
      <c r="B48" s="2" t="s">
        <v>0</v>
      </c>
      <c r="C48" s="2"/>
      <c r="D48" s="2"/>
      <c r="E48" s="2">
        <v>0.35823814583317498</v>
      </c>
      <c r="F48" s="2">
        <v>0.419759334148261</v>
      </c>
      <c r="G48" s="2">
        <v>0.29449689359176201</v>
      </c>
      <c r="H48" s="2">
        <v>0.53515334549934601</v>
      </c>
      <c r="I48" s="2">
        <v>0.30089713526685102</v>
      </c>
      <c r="J48" s="2">
        <v>0.292312351011833</v>
      </c>
      <c r="K48" s="2">
        <v>0.52224738558609296</v>
      </c>
      <c r="L48" s="2"/>
    </row>
    <row r="49" spans="1:12" x14ac:dyDescent="0.55000000000000004">
      <c r="A49" s="66"/>
      <c r="B49" s="2" t="s">
        <v>2</v>
      </c>
      <c r="C49" s="2"/>
      <c r="D49" s="2"/>
      <c r="E49" s="2">
        <v>0.34409489275331301</v>
      </c>
      <c r="F49" s="2">
        <v>0.392354986511875</v>
      </c>
      <c r="G49" s="2">
        <v>0.30059323971510499</v>
      </c>
      <c r="H49" s="2">
        <v>0.50915372141874304</v>
      </c>
      <c r="I49" s="2">
        <v>0.32536582775899298</v>
      </c>
      <c r="J49" s="2">
        <v>0.29450337019193401</v>
      </c>
      <c r="K49" s="2">
        <v>0.498758584569369</v>
      </c>
      <c r="L49" s="2"/>
    </row>
    <row r="50" spans="1:12" x14ac:dyDescent="0.55000000000000004">
      <c r="A50" s="66"/>
      <c r="B50" s="2" t="s">
        <v>1</v>
      </c>
      <c r="C50" s="2"/>
      <c r="D50" s="2"/>
      <c r="E50" s="2">
        <v>0.35683006571937498</v>
      </c>
      <c r="F50" s="2">
        <v>0.40854461348399301</v>
      </c>
      <c r="G50" s="2">
        <v>0.29428360821696797</v>
      </c>
      <c r="H50" s="2">
        <v>0.53099345787529895</v>
      </c>
      <c r="I50" s="2">
        <v>0.31080325130016101</v>
      </c>
      <c r="J50" s="2">
        <v>0.29524280423578497</v>
      </c>
      <c r="K50" s="2">
        <v>0.50490543711686997</v>
      </c>
      <c r="L50" s="2"/>
    </row>
    <row r="51" spans="1:12" x14ac:dyDescent="0.55000000000000004">
      <c r="A51" s="66" t="s">
        <v>18</v>
      </c>
      <c r="B51" s="2" t="s">
        <v>0</v>
      </c>
      <c r="C51" s="2"/>
      <c r="D51" s="2"/>
      <c r="E51" s="2">
        <v>0.35268579690770102</v>
      </c>
      <c r="F51" s="2">
        <v>0.41542250820252402</v>
      </c>
      <c r="G51" s="2">
        <v>0.30238548614704103</v>
      </c>
      <c r="H51" s="2">
        <v>0.53032292020209904</v>
      </c>
      <c r="I51" s="2">
        <v>0.30352298031577901</v>
      </c>
      <c r="J51" s="2">
        <v>0.29706335332011502</v>
      </c>
      <c r="K51" s="2">
        <v>0.51093614268672005</v>
      </c>
      <c r="L51" s="2">
        <v>0.48066740760474203</v>
      </c>
    </row>
    <row r="52" spans="1:12" x14ac:dyDescent="0.55000000000000004">
      <c r="A52" s="66"/>
      <c r="B52" s="2" t="s">
        <v>2</v>
      </c>
      <c r="C52" s="2"/>
      <c r="D52" s="2"/>
      <c r="E52" s="2">
        <v>0.365509634884299</v>
      </c>
      <c r="F52" s="2">
        <v>0.40151642400978399</v>
      </c>
      <c r="G52" s="2">
        <v>0.274434237842902</v>
      </c>
      <c r="H52" s="2">
        <v>0.520382364362588</v>
      </c>
      <c r="I52" s="2">
        <v>0.35770976299454699</v>
      </c>
      <c r="J52" s="2">
        <v>0.284287185103198</v>
      </c>
      <c r="K52" s="2">
        <v>0.50280428431454205</v>
      </c>
      <c r="L52" s="2">
        <v>0.50832230923173705</v>
      </c>
    </row>
    <row r="53" spans="1:12" x14ac:dyDescent="0.55000000000000004">
      <c r="A53" s="66"/>
      <c r="B53" s="2" t="s">
        <v>1</v>
      </c>
      <c r="C53" s="2"/>
      <c r="D53" s="2"/>
      <c r="E53" s="2">
        <v>0.35946120338482002</v>
      </c>
      <c r="F53" s="2">
        <v>0.397981053823455</v>
      </c>
      <c r="G53" s="2">
        <v>0.29860754164716502</v>
      </c>
      <c r="H53" s="2">
        <v>0.54109660963585904</v>
      </c>
      <c r="I53" s="2">
        <v>0.33586878513196</v>
      </c>
      <c r="J53" s="2">
        <v>0.29926200607902598</v>
      </c>
      <c r="K53" s="2">
        <v>0.49652772274731999</v>
      </c>
      <c r="L53" s="2">
        <v>0.489986944681776</v>
      </c>
    </row>
  </sheetData>
  <mergeCells count="14">
    <mergeCell ref="A51:A53"/>
    <mergeCell ref="A4:A6"/>
    <mergeCell ref="A8:A10"/>
    <mergeCell ref="G2:J2"/>
    <mergeCell ref="A17:A19"/>
    <mergeCell ref="A15:L15"/>
    <mergeCell ref="A48:A50"/>
    <mergeCell ref="A28:A30"/>
    <mergeCell ref="A26:L26"/>
    <mergeCell ref="A36:L36"/>
    <mergeCell ref="A38:A40"/>
    <mergeCell ref="A46:L46"/>
    <mergeCell ref="A31:A33"/>
    <mergeCell ref="A41:A4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topLeftCell="B1" workbookViewId="0">
      <selection activeCell="N17" sqref="N17:N18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3" spans="1:15" x14ac:dyDescent="0.55000000000000004">
      <c r="A3" s="40"/>
      <c r="B3" s="1"/>
      <c r="C3" s="4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55000000000000004">
      <c r="A4" s="42"/>
      <c r="B4" s="1"/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4.7" thickBot="1" x14ac:dyDescent="0.6">
      <c r="A5" s="39"/>
    </row>
    <row r="6" spans="1:15" ht="14.4" customHeight="1" x14ac:dyDescent="0.55000000000000004">
      <c r="A6" s="76" t="s">
        <v>84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5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  <c r="N7" s="57" t="s">
        <v>54</v>
      </c>
      <c r="O7" s="58" t="s">
        <v>56</v>
      </c>
    </row>
    <row r="8" spans="1:15" x14ac:dyDescent="0.55000000000000004">
      <c r="A8" s="79"/>
      <c r="B8" s="2" t="s">
        <v>0</v>
      </c>
      <c r="C8" s="67" t="s">
        <v>78</v>
      </c>
      <c r="D8" s="2">
        <v>3.9999899999999998E-2</v>
      </c>
      <c r="E8" s="2">
        <v>4.08163E-2</v>
      </c>
      <c r="F8" s="2">
        <v>4.08163E-2</v>
      </c>
      <c r="G8" s="2">
        <v>3.9989999999999998E-2</v>
      </c>
      <c r="H8" s="2">
        <v>1.9708469999999999E-2</v>
      </c>
      <c r="I8" s="2">
        <v>4.0816326E-2</v>
      </c>
      <c r="J8" s="2">
        <v>1.9647899999999999E-2</v>
      </c>
      <c r="K8" s="2">
        <v>4.0816320000000003E-2</v>
      </c>
      <c r="L8" s="2">
        <v>4.0816320000000003E-2</v>
      </c>
      <c r="M8" s="35">
        <v>1.9555900000000001E-2</v>
      </c>
      <c r="N8">
        <f>AVERAGE(D8:M8)</f>
        <v>3.4298373600000001E-2</v>
      </c>
      <c r="O8">
        <f>_xlfn.STDEV.S(D8:M8)</f>
        <v>1.0122372850507412E-2</v>
      </c>
    </row>
    <row r="9" spans="1:15" x14ac:dyDescent="0.55000000000000004">
      <c r="A9" s="79"/>
      <c r="B9" s="2" t="s">
        <v>2</v>
      </c>
      <c r="C9" s="67"/>
      <c r="D9" s="2" t="s">
        <v>100</v>
      </c>
      <c r="E9" s="2" t="s">
        <v>100</v>
      </c>
      <c r="F9" s="2" t="s">
        <v>100</v>
      </c>
      <c r="G9" s="2" t="s">
        <v>100</v>
      </c>
      <c r="H9" s="2" t="s">
        <v>100</v>
      </c>
      <c r="I9" s="2" t="s">
        <v>100</v>
      </c>
      <c r="J9" s="2" t="s">
        <v>100</v>
      </c>
      <c r="K9" s="2" t="s">
        <v>100</v>
      </c>
      <c r="L9" s="2" t="s">
        <v>100</v>
      </c>
      <c r="M9" s="2" t="s">
        <v>100</v>
      </c>
      <c r="N9" t="e">
        <f t="shared" ref="N9:N19" si="0">AVERAGE(D9:M9)</f>
        <v>#DIV/0!</v>
      </c>
      <c r="O9" t="e">
        <f t="shared" ref="O9:O19" si="1">_xlfn.STDEV.S(D9:M9)</f>
        <v>#DIV/0!</v>
      </c>
    </row>
    <row r="10" spans="1:15" x14ac:dyDescent="0.55000000000000004">
      <c r="A10" s="80"/>
      <c r="B10" s="44" t="s">
        <v>1</v>
      </c>
      <c r="C10" s="81"/>
      <c r="D10" s="44" t="s">
        <v>100</v>
      </c>
      <c r="E10" s="44" t="s">
        <v>100</v>
      </c>
      <c r="F10" s="44" t="s">
        <v>100</v>
      </c>
      <c r="G10" s="44" t="s">
        <v>100</v>
      </c>
      <c r="H10" s="44" t="s">
        <v>100</v>
      </c>
      <c r="I10" s="44" t="s">
        <v>100</v>
      </c>
      <c r="J10" s="44" t="s">
        <v>100</v>
      </c>
      <c r="K10" s="44" t="s">
        <v>100</v>
      </c>
      <c r="L10" s="44" t="s">
        <v>100</v>
      </c>
      <c r="M10" s="44" t="s">
        <v>100</v>
      </c>
      <c r="N10" t="e">
        <f t="shared" si="0"/>
        <v>#DIV/0!</v>
      </c>
      <c r="O10" t="e">
        <f t="shared" si="1"/>
        <v>#DIV/0!</v>
      </c>
    </row>
    <row r="11" spans="1:15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5" x14ac:dyDescent="0.55000000000000004">
      <c r="A15" s="67" t="s">
        <v>88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5" ht="14.4" customHeight="1" x14ac:dyDescent="0.55000000000000004">
      <c r="A16" s="2"/>
      <c r="B16" s="2"/>
      <c r="C16" s="2" t="s">
        <v>76</v>
      </c>
      <c r="D16" s="55" t="s">
        <v>42</v>
      </c>
      <c r="E16" s="2" t="s">
        <v>43</v>
      </c>
      <c r="F16" s="55" t="s">
        <v>44</v>
      </c>
      <c r="G16" s="2" t="s">
        <v>45</v>
      </c>
      <c r="H16" s="47" t="s">
        <v>46</v>
      </c>
      <c r="I16" s="2" t="s">
        <v>47</v>
      </c>
      <c r="J16" s="55" t="s">
        <v>48</v>
      </c>
      <c r="K16" s="2" t="s">
        <v>49</v>
      </c>
      <c r="L16" s="55" t="s">
        <v>74</v>
      </c>
      <c r="M16" s="2" t="s">
        <v>75</v>
      </c>
    </row>
    <row r="17" spans="1:15" x14ac:dyDescent="0.55000000000000004">
      <c r="A17" s="66" t="s">
        <v>80</v>
      </c>
      <c r="B17" s="2" t="s">
        <v>0</v>
      </c>
      <c r="C17" s="67" t="s">
        <v>78</v>
      </c>
      <c r="D17" s="2">
        <v>1.9579840000000001E-2</v>
      </c>
      <c r="E17" s="2" t="s">
        <v>100</v>
      </c>
      <c r="F17" s="2" t="s">
        <v>100</v>
      </c>
      <c r="G17" s="2">
        <v>1.9647899999999999E-2</v>
      </c>
      <c r="H17" s="18" t="s">
        <v>100</v>
      </c>
      <c r="I17" s="18" t="s">
        <v>100</v>
      </c>
      <c r="J17" s="18" t="s">
        <v>100</v>
      </c>
      <c r="K17" s="18" t="s">
        <v>100</v>
      </c>
      <c r="L17" s="18" t="s">
        <v>100</v>
      </c>
      <c r="M17" s="18" t="s">
        <v>100</v>
      </c>
      <c r="N17">
        <f>AVERAGE(D17:M17)</f>
        <v>1.9613869999999999E-2</v>
      </c>
      <c r="O17">
        <f t="shared" si="1"/>
        <v>4.8125687527555196E-5</v>
      </c>
    </row>
    <row r="18" spans="1:15" x14ac:dyDescent="0.55000000000000004">
      <c r="A18" s="66"/>
      <c r="B18" s="2" t="s">
        <v>2</v>
      </c>
      <c r="C18" s="67"/>
      <c r="D18" s="2">
        <v>1.9579840000000001E-2</v>
      </c>
      <c r="E18" s="2" t="s">
        <v>100</v>
      </c>
      <c r="F18" s="2" t="s">
        <v>100</v>
      </c>
      <c r="G18" s="2" t="s">
        <v>100</v>
      </c>
      <c r="H18" s="38" t="s">
        <v>100</v>
      </c>
      <c r="I18" s="38" t="s">
        <v>100</v>
      </c>
      <c r="J18" s="38" t="s">
        <v>100</v>
      </c>
      <c r="K18" s="38" t="s">
        <v>100</v>
      </c>
      <c r="L18" s="38" t="s">
        <v>100</v>
      </c>
      <c r="M18" s="38" t="s">
        <v>100</v>
      </c>
      <c r="N18">
        <f t="shared" si="0"/>
        <v>1.9579840000000001E-2</v>
      </c>
      <c r="O18" t="e">
        <f t="shared" si="1"/>
        <v>#DIV/0!</v>
      </c>
    </row>
    <row r="19" spans="1:15" x14ac:dyDescent="0.55000000000000004">
      <c r="A19" s="66"/>
      <c r="B19" s="2" t="s">
        <v>1</v>
      </c>
      <c r="C19" s="67"/>
      <c r="D19" s="2" t="s">
        <v>100</v>
      </c>
      <c r="E19" s="2" t="s">
        <v>100</v>
      </c>
      <c r="F19" s="2" t="s">
        <v>100</v>
      </c>
      <c r="G19" s="2" t="s">
        <v>100</v>
      </c>
      <c r="H19" s="38" t="s">
        <v>100</v>
      </c>
      <c r="I19" s="38" t="s">
        <v>100</v>
      </c>
      <c r="J19" s="38" t="s">
        <v>100</v>
      </c>
      <c r="K19" s="38" t="s">
        <v>100</v>
      </c>
      <c r="L19" s="38" t="s">
        <v>100</v>
      </c>
      <c r="M19" s="38" t="s">
        <v>100</v>
      </c>
      <c r="N19" t="e">
        <f t="shared" si="0"/>
        <v>#DIV/0!</v>
      </c>
      <c r="O19" t="e">
        <f t="shared" si="1"/>
        <v>#DIV/0!</v>
      </c>
    </row>
    <row r="20" spans="1:15" ht="14.4" customHeight="1" x14ac:dyDescent="0.55000000000000004"/>
    <row r="23" spans="1:15" ht="14.4" customHeight="1" x14ac:dyDescent="0.55000000000000004"/>
  </sheetData>
  <mergeCells count="6">
    <mergeCell ref="A6:M6"/>
    <mergeCell ref="A7:A10"/>
    <mergeCell ref="C8:C10"/>
    <mergeCell ref="A15:M15"/>
    <mergeCell ref="A17:A19"/>
    <mergeCell ref="C17:C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opLeftCell="F1" workbookViewId="0">
      <selection activeCell="N22" sqref="N22"/>
    </sheetView>
  </sheetViews>
  <sheetFormatPr defaultRowHeight="14.4" x14ac:dyDescent="0.55000000000000004"/>
  <sheetData>
    <row r="2" spans="1:15" ht="14.7" thickBot="1" x14ac:dyDescent="0.6"/>
    <row r="3" spans="1:15" x14ac:dyDescent="0.55000000000000004">
      <c r="A3" s="76" t="s">
        <v>91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t="s">
        <v>54</v>
      </c>
      <c r="O3" t="s">
        <v>56</v>
      </c>
    </row>
    <row r="4" spans="1:15" x14ac:dyDescent="0.55000000000000004">
      <c r="A4" s="79" t="s">
        <v>80</v>
      </c>
      <c r="B4" s="2"/>
      <c r="C4" s="2" t="s">
        <v>82</v>
      </c>
      <c r="D4" s="49" t="s">
        <v>42</v>
      </c>
      <c r="E4" s="2" t="s">
        <v>43</v>
      </c>
      <c r="F4" s="49" t="s">
        <v>44</v>
      </c>
      <c r="G4" s="2" t="s">
        <v>45</v>
      </c>
      <c r="H4" s="49" t="s">
        <v>46</v>
      </c>
      <c r="I4" s="2" t="s">
        <v>47</v>
      </c>
      <c r="J4" s="49" t="s">
        <v>48</v>
      </c>
      <c r="K4" s="2" t="s">
        <v>49</v>
      </c>
      <c r="L4" s="49" t="s">
        <v>74</v>
      </c>
      <c r="M4" s="35" t="s">
        <v>75</v>
      </c>
    </row>
    <row r="5" spans="1:15" x14ac:dyDescent="0.55000000000000004">
      <c r="A5" s="79"/>
      <c r="B5" s="2" t="s">
        <v>0</v>
      </c>
      <c r="C5" s="67" t="s">
        <v>78</v>
      </c>
      <c r="D5" s="2">
        <v>0.90109890109000002</v>
      </c>
      <c r="E5" s="2">
        <v>0.88888888887999995</v>
      </c>
      <c r="F5" s="2">
        <v>0.86021505369999995</v>
      </c>
      <c r="G5" s="2">
        <v>0.82105263157889996</v>
      </c>
      <c r="H5" s="2">
        <v>0.81632653060000004</v>
      </c>
      <c r="I5" s="2">
        <v>0.85416666659999996</v>
      </c>
      <c r="J5" s="2">
        <v>0.86956521730000003</v>
      </c>
      <c r="K5" s="2">
        <v>0.91489361700000005</v>
      </c>
      <c r="L5" s="2">
        <v>0.81318681317999997</v>
      </c>
      <c r="M5" s="35">
        <v>0.86956521730000003</v>
      </c>
      <c r="N5">
        <f>AVERAGE(D5:M5)</f>
        <v>0.86089595372288996</v>
      </c>
      <c r="O5">
        <f>_xlfn.STDEV.S(D5:M5)</f>
        <v>3.5530541033785154E-2</v>
      </c>
    </row>
    <row r="6" spans="1:15" x14ac:dyDescent="0.55000000000000004">
      <c r="A6" s="79"/>
      <c r="B6" s="2" t="s">
        <v>2</v>
      </c>
      <c r="C6" s="67"/>
      <c r="D6" s="2">
        <v>0.90109890109000002</v>
      </c>
      <c r="E6" s="2">
        <v>0.85393258425999996</v>
      </c>
      <c r="F6" s="2">
        <v>0.82222222219999996</v>
      </c>
      <c r="G6" s="2">
        <v>0.82978723404200005</v>
      </c>
      <c r="H6" s="2">
        <v>0.82474226803999995</v>
      </c>
      <c r="I6" s="2">
        <v>0.82758620689600004</v>
      </c>
      <c r="J6" s="2">
        <v>0.88888888880000005</v>
      </c>
      <c r="K6" s="2">
        <v>0.89130434700000005</v>
      </c>
      <c r="L6" s="2">
        <v>0.74468085106000004</v>
      </c>
      <c r="M6" s="35">
        <v>0.89130434782599999</v>
      </c>
      <c r="N6">
        <f t="shared" ref="N6:N7" si="0">AVERAGE(D6:M6)</f>
        <v>0.84755478512140014</v>
      </c>
      <c r="O6">
        <f t="shared" ref="O6:O7" si="1">_xlfn.STDEV.S(D6:M6)</f>
        <v>4.81938575866789E-2</v>
      </c>
    </row>
    <row r="7" spans="1:15" x14ac:dyDescent="0.55000000000000004">
      <c r="A7" s="80"/>
      <c r="B7" s="44" t="s">
        <v>1</v>
      </c>
      <c r="C7" s="81"/>
      <c r="D7" s="44">
        <v>0.90109890109000002</v>
      </c>
      <c r="E7" s="44">
        <v>0.87912087910000003</v>
      </c>
      <c r="F7" s="44">
        <v>0.81318681309999996</v>
      </c>
      <c r="G7" s="44">
        <v>0.83870967741900004</v>
      </c>
      <c r="H7" s="44">
        <v>0.82474226803999995</v>
      </c>
      <c r="I7" s="44">
        <v>0.86363636362999996</v>
      </c>
      <c r="J7" s="44">
        <v>0.87912087900000002</v>
      </c>
      <c r="K7" s="44">
        <v>0.90526315700000004</v>
      </c>
      <c r="L7" s="44">
        <v>0.78260869565199997</v>
      </c>
      <c r="M7" s="45">
        <v>0.86956521739000003</v>
      </c>
      <c r="N7">
        <f t="shared" si="0"/>
        <v>0.8557052851421002</v>
      </c>
      <c r="O7">
        <f t="shared" si="1"/>
        <v>3.9814338296297144E-2</v>
      </c>
    </row>
    <row r="8" spans="1:15" x14ac:dyDescent="0.55000000000000004">
      <c r="A8" s="40"/>
      <c r="B8" s="1"/>
      <c r="C8" s="41"/>
      <c r="D8" s="1"/>
      <c r="E8" s="1"/>
      <c r="F8" s="1"/>
      <c r="G8" s="1"/>
      <c r="H8" s="1"/>
      <c r="I8" s="1"/>
      <c r="J8" s="1"/>
      <c r="K8" s="1"/>
      <c r="L8" s="1"/>
      <c r="M8" s="1"/>
    </row>
    <row r="10" spans="1:15" ht="14.7" thickBot="1" x14ac:dyDescent="0.6"/>
    <row r="11" spans="1:15" ht="15" customHeight="1" x14ac:dyDescent="0.55000000000000004">
      <c r="A11" s="76" t="s">
        <v>84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8"/>
    </row>
    <row r="12" spans="1:15" x14ac:dyDescent="0.55000000000000004">
      <c r="A12" s="79" t="s">
        <v>80</v>
      </c>
      <c r="B12" s="2"/>
      <c r="C12" s="2" t="s">
        <v>82</v>
      </c>
      <c r="D12" s="49" t="s">
        <v>42</v>
      </c>
      <c r="E12" s="2" t="s">
        <v>43</v>
      </c>
      <c r="F12" s="49" t="s">
        <v>44</v>
      </c>
      <c r="G12" s="2" t="s">
        <v>45</v>
      </c>
      <c r="H12" s="49" t="s">
        <v>46</v>
      </c>
      <c r="I12" s="2" t="s">
        <v>47</v>
      </c>
      <c r="J12" s="49" t="s">
        <v>48</v>
      </c>
      <c r="K12" s="2" t="s">
        <v>49</v>
      </c>
      <c r="L12" s="49" t="s">
        <v>74</v>
      </c>
      <c r="M12" s="35" t="s">
        <v>75</v>
      </c>
    </row>
    <row r="13" spans="1:15" ht="14.4" customHeight="1" x14ac:dyDescent="0.55000000000000004">
      <c r="A13" s="79"/>
      <c r="B13" s="2" t="s">
        <v>0</v>
      </c>
      <c r="C13" s="67" t="s">
        <v>78</v>
      </c>
      <c r="D13" s="2">
        <v>0.80487804799999996</v>
      </c>
      <c r="E13" s="2">
        <v>0.86046511599999997</v>
      </c>
      <c r="F13" s="2">
        <v>0.77894736840000001</v>
      </c>
      <c r="G13" s="2">
        <v>0.81720430099999997</v>
      </c>
      <c r="H13" s="2">
        <v>0.80459770109999995</v>
      </c>
      <c r="I13" s="2">
        <v>0.79545454545000005</v>
      </c>
      <c r="J13" s="2">
        <v>0.88636363636000004</v>
      </c>
      <c r="K13" s="2">
        <v>0.85416666600000002</v>
      </c>
      <c r="L13" s="2">
        <v>0.76543209869999995</v>
      </c>
      <c r="M13" s="35">
        <v>0.85148514851000001</v>
      </c>
      <c r="N13">
        <f>AVERAGE(D13:M13)</f>
        <v>0.82189946295199989</v>
      </c>
      <c r="O13">
        <f>_xlfn.STDEV.S(D13:M13)</f>
        <v>3.9304124494114571E-2</v>
      </c>
    </row>
    <row r="14" spans="1:15" x14ac:dyDescent="0.55000000000000004">
      <c r="A14" s="79"/>
      <c r="B14" s="2" t="s">
        <v>2</v>
      </c>
      <c r="C14" s="67"/>
      <c r="D14" s="2">
        <v>0.79120879119999998</v>
      </c>
      <c r="E14" s="2">
        <v>0.82105263156999997</v>
      </c>
      <c r="F14" s="2">
        <v>0.74468085100000003</v>
      </c>
      <c r="G14" s="2">
        <v>0.84782608695600004</v>
      </c>
      <c r="H14" s="2">
        <v>0.71578947368000001</v>
      </c>
      <c r="I14" s="2">
        <v>0.70588235294099999</v>
      </c>
      <c r="J14" s="2">
        <v>0.75294117647049996</v>
      </c>
      <c r="K14" s="2">
        <v>0.80808080800000004</v>
      </c>
      <c r="L14" s="2">
        <v>0.70454545453999995</v>
      </c>
      <c r="M14" s="35">
        <v>0.77272727200000002</v>
      </c>
      <c r="N14">
        <f t="shared" ref="N14:N15" si="2">AVERAGE(D14:M14)</f>
        <v>0.76647348983575003</v>
      </c>
      <c r="O14">
        <f t="shared" ref="O14:O15" si="3">_xlfn.STDEV.S(D14:M14)</f>
        <v>5.0235579636043519E-2</v>
      </c>
    </row>
    <row r="15" spans="1:15" ht="14.4" customHeight="1" x14ac:dyDescent="0.55000000000000004">
      <c r="A15" s="80"/>
      <c r="B15" s="44" t="s">
        <v>1</v>
      </c>
      <c r="C15" s="81"/>
      <c r="D15" s="44">
        <v>0.81395348837000003</v>
      </c>
      <c r="E15" s="44">
        <v>0.85714285710000004</v>
      </c>
      <c r="F15" s="44">
        <v>0.80412371134000005</v>
      </c>
      <c r="G15" s="44">
        <v>0.85106382977999995</v>
      </c>
      <c r="H15" s="44">
        <v>0.8</v>
      </c>
      <c r="I15" s="44">
        <v>0.77894736842000001</v>
      </c>
      <c r="J15" s="44">
        <v>0.82978723403999999</v>
      </c>
      <c r="K15" s="44">
        <v>0.909090909</v>
      </c>
      <c r="L15" s="44">
        <v>0.72727272700000001</v>
      </c>
      <c r="M15" s="45">
        <v>0.84444443999999996</v>
      </c>
      <c r="N15">
        <f t="shared" si="2"/>
        <v>0.82158265650499995</v>
      </c>
      <c r="O15">
        <f t="shared" si="3"/>
        <v>4.9353935522131437E-2</v>
      </c>
    </row>
    <row r="16" spans="1:15" x14ac:dyDescent="0.55000000000000004">
      <c r="A16" s="4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5" ht="14.4" customHeight="1" x14ac:dyDescent="0.55000000000000004">
      <c r="A17" s="4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20" spans="1:15" ht="14.4" customHeight="1" x14ac:dyDescent="0.55000000000000004">
      <c r="A20" s="50" t="s">
        <v>88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5" x14ac:dyDescent="0.55000000000000004">
      <c r="A21" s="2"/>
      <c r="B21" s="2"/>
      <c r="C21" s="2" t="s">
        <v>76</v>
      </c>
      <c r="D21" s="49" t="s">
        <v>42</v>
      </c>
      <c r="E21" s="2" t="s">
        <v>43</v>
      </c>
      <c r="F21" s="49" t="s">
        <v>44</v>
      </c>
      <c r="G21" s="2" t="s">
        <v>45</v>
      </c>
      <c r="H21" s="47" t="s">
        <v>46</v>
      </c>
      <c r="I21" s="2" t="s">
        <v>47</v>
      </c>
      <c r="J21" s="49" t="s">
        <v>48</v>
      </c>
      <c r="K21" s="2" t="s">
        <v>49</v>
      </c>
      <c r="L21" s="49" t="s">
        <v>74</v>
      </c>
      <c r="M21" s="2" t="s">
        <v>75</v>
      </c>
    </row>
    <row r="22" spans="1:15" ht="28.8" customHeight="1" x14ac:dyDescent="0.55000000000000004">
      <c r="A22" s="91" t="s">
        <v>80</v>
      </c>
      <c r="B22" s="2" t="s">
        <v>0</v>
      </c>
      <c r="C22" s="81" t="s">
        <v>78</v>
      </c>
      <c r="D22" s="2">
        <v>0.90526315789</v>
      </c>
      <c r="E22" s="2">
        <v>0.85714285710000004</v>
      </c>
      <c r="F22" s="2">
        <v>0.84536082473999996</v>
      </c>
      <c r="G22" s="2">
        <v>0.82474226803999995</v>
      </c>
      <c r="H22" s="18">
        <v>0.80898876399999997</v>
      </c>
      <c r="I22" s="2">
        <v>0.86363636300000002</v>
      </c>
      <c r="J22" s="2">
        <v>0.86956521730000003</v>
      </c>
      <c r="K22" s="18">
        <v>0.92473117999999999</v>
      </c>
      <c r="L22" s="18">
        <v>0.79120879119999998</v>
      </c>
      <c r="M22" s="38">
        <v>0.869565217</v>
      </c>
      <c r="N22">
        <f>AVERAGE(D22:M22)</f>
        <v>0.85602046402700016</v>
      </c>
      <c r="O22">
        <f>_xlfn.STDEV.S(D22:M22)</f>
        <v>4.0929037426725483E-2</v>
      </c>
    </row>
    <row r="23" spans="1:15" x14ac:dyDescent="0.55000000000000004">
      <c r="A23" s="92"/>
      <c r="B23" s="2" t="s">
        <v>2</v>
      </c>
      <c r="C23" s="89"/>
      <c r="D23" s="2">
        <v>0.89361702119999997</v>
      </c>
      <c r="E23" s="2">
        <v>0.83720930232000002</v>
      </c>
      <c r="F23" s="2">
        <v>0.80952380950000002</v>
      </c>
      <c r="G23" s="2">
        <v>0.83870967741000002</v>
      </c>
      <c r="H23" s="38">
        <v>0.81632653060000004</v>
      </c>
      <c r="I23" s="2">
        <v>0.83720930232500002</v>
      </c>
      <c r="J23" s="2">
        <v>0.87640449438000001</v>
      </c>
      <c r="K23" s="2">
        <v>0.86315788999999998</v>
      </c>
      <c r="L23" s="2">
        <v>0.76744186039999995</v>
      </c>
      <c r="M23" s="2">
        <v>0.89130434780000001</v>
      </c>
      <c r="N23">
        <f t="shared" ref="N23:N24" si="4">AVERAGE(D23:M23)</f>
        <v>0.84309042359349995</v>
      </c>
      <c r="O23">
        <f t="shared" ref="O23:O24" si="5">_xlfn.STDEV.S(D23:M23)</f>
        <v>3.9502664957170697E-2</v>
      </c>
    </row>
    <row r="24" spans="1:15" x14ac:dyDescent="0.55000000000000004">
      <c r="A24" s="93"/>
      <c r="B24" s="2" t="s">
        <v>1</v>
      </c>
      <c r="C24" s="90"/>
      <c r="D24" s="2">
        <v>0.89361702119999997</v>
      </c>
      <c r="E24" s="2">
        <v>0.84782608694999995</v>
      </c>
      <c r="F24" s="2">
        <v>0.82352941176399996</v>
      </c>
      <c r="G24" s="2">
        <v>0.83870967741000002</v>
      </c>
      <c r="H24" s="38">
        <v>0.83673469300000003</v>
      </c>
      <c r="I24" s="2">
        <v>0.86021505375999996</v>
      </c>
      <c r="J24" s="2">
        <v>0.87912087910000003</v>
      </c>
      <c r="K24" s="2">
        <v>0.91489359999999997</v>
      </c>
      <c r="L24" s="2">
        <v>0.79120879119999998</v>
      </c>
      <c r="M24" s="2">
        <v>0.86021505300000001</v>
      </c>
      <c r="N24">
        <f t="shared" si="4"/>
        <v>0.85460702673839994</v>
      </c>
      <c r="O24">
        <f t="shared" si="5"/>
        <v>3.5626708242820944E-2</v>
      </c>
    </row>
  </sheetData>
  <mergeCells count="8">
    <mergeCell ref="A3:M3"/>
    <mergeCell ref="A4:A7"/>
    <mergeCell ref="C5:C7"/>
    <mergeCell ref="C22:C24"/>
    <mergeCell ref="A22:A24"/>
    <mergeCell ref="A11:M11"/>
    <mergeCell ref="A12:A15"/>
    <mergeCell ref="C13:C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opLeftCell="G1" workbookViewId="0">
      <selection activeCell="H4" sqref="H4"/>
    </sheetView>
  </sheetViews>
  <sheetFormatPr defaultRowHeight="14.4" x14ac:dyDescent="0.55000000000000004"/>
  <cols>
    <col min="16" max="16" width="11.15625" bestFit="1" customWidth="1"/>
    <col min="17" max="17" width="13.3671875" bestFit="1" customWidth="1"/>
  </cols>
  <sheetData>
    <row r="3" spans="1:16" x14ac:dyDescent="0.55000000000000004">
      <c r="B3" t="s">
        <v>137</v>
      </c>
    </row>
    <row r="4" spans="1:16" x14ac:dyDescent="0.55000000000000004">
      <c r="A4" s="40"/>
      <c r="B4" s="1" t="s">
        <v>140</v>
      </c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4.4" customHeight="1" x14ac:dyDescent="0.55000000000000004"/>
    <row r="6" spans="1:16" ht="14.7" thickBot="1" x14ac:dyDescent="0.6"/>
    <row r="7" spans="1:16" x14ac:dyDescent="0.55000000000000004">
      <c r="A7" s="76" t="s">
        <v>84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8"/>
    </row>
    <row r="8" spans="1:16" x14ac:dyDescent="0.55000000000000004">
      <c r="A8" s="79" t="s">
        <v>80</v>
      </c>
      <c r="B8" s="2"/>
      <c r="C8" s="2" t="s">
        <v>82</v>
      </c>
      <c r="D8" s="53" t="s">
        <v>42</v>
      </c>
      <c r="E8" s="2" t="s">
        <v>43</v>
      </c>
      <c r="F8" s="53" t="s">
        <v>44</v>
      </c>
      <c r="G8" s="2" t="s">
        <v>45</v>
      </c>
      <c r="H8" s="53" t="s">
        <v>46</v>
      </c>
      <c r="I8" s="2" t="s">
        <v>47</v>
      </c>
      <c r="J8" s="53" t="s">
        <v>48</v>
      </c>
      <c r="K8" s="2" t="s">
        <v>49</v>
      </c>
      <c r="L8" s="53" t="s">
        <v>74</v>
      </c>
      <c r="M8" s="35" t="s">
        <v>75</v>
      </c>
      <c r="N8" s="57" t="s">
        <v>54</v>
      </c>
      <c r="O8" s="58" t="s">
        <v>56</v>
      </c>
      <c r="P8" s="59" t="s">
        <v>129</v>
      </c>
    </row>
    <row r="9" spans="1:16" x14ac:dyDescent="0.55000000000000004">
      <c r="A9" s="79"/>
      <c r="B9" s="2" t="s">
        <v>0</v>
      </c>
      <c r="C9" s="67" t="s">
        <v>78</v>
      </c>
      <c r="D9" s="2">
        <v>0.54320987653999997</v>
      </c>
      <c r="E9" s="2">
        <v>0.68468468459999998</v>
      </c>
      <c r="F9" s="2">
        <v>0.58695652170000001</v>
      </c>
      <c r="G9" s="2">
        <v>0.60194174749999996</v>
      </c>
      <c r="H9" s="2">
        <v>0.61538461529999999</v>
      </c>
      <c r="I9" s="2">
        <v>0.68965517200000004</v>
      </c>
      <c r="J9" s="2">
        <v>0.578125</v>
      </c>
      <c r="K9" s="2">
        <v>0.62745097999999999</v>
      </c>
      <c r="L9" s="2">
        <v>0.59770113999999996</v>
      </c>
      <c r="M9" s="35">
        <v>0.61538461538</v>
      </c>
      <c r="N9">
        <f>AVERAGE(D9:M9)</f>
        <v>0.61404943530199996</v>
      </c>
      <c r="O9">
        <f>_xlfn.STDEV.S(D9:M9)</f>
        <v>4.5148433767343864E-2</v>
      </c>
      <c r="P9" t="str">
        <f>CONCATENATE(ROUND(N9,3),"+-",ROUND(O9,3))</f>
        <v>0.614+-0.045</v>
      </c>
    </row>
    <row r="10" spans="1:16" x14ac:dyDescent="0.55000000000000004">
      <c r="A10" s="79"/>
      <c r="B10" s="2" t="s">
        <v>2</v>
      </c>
      <c r="C10" s="67"/>
      <c r="D10" s="2">
        <v>0.60784313725399997</v>
      </c>
      <c r="E10" s="2">
        <v>0.72941176470000002</v>
      </c>
      <c r="F10" s="2">
        <v>0.65168539319999996</v>
      </c>
      <c r="G10" s="2">
        <v>0.67961165048000005</v>
      </c>
      <c r="H10" s="2">
        <v>0.70129870129000005</v>
      </c>
      <c r="I10" s="2">
        <v>0.68181818179999998</v>
      </c>
      <c r="J10" s="2">
        <v>0.59523809520000004</v>
      </c>
      <c r="K10" s="2">
        <v>0.6346153846</v>
      </c>
      <c r="L10" s="2">
        <v>0.63636363630000004</v>
      </c>
      <c r="M10" s="35">
        <v>0.76</v>
      </c>
      <c r="N10">
        <f t="shared" ref="N10:N20" si="0">AVERAGE(D10:M10)</f>
        <v>0.66778859448240002</v>
      </c>
      <c r="O10">
        <f t="shared" ref="O10:O20" si="1">_xlfn.STDEV.S(D10:M10)</f>
        <v>5.2666914954621689E-2</v>
      </c>
      <c r="P10" t="str">
        <f>CONCATENATE(ROUND(N10,3),"+-",ROUND(O10,3))</f>
        <v>0.668+-0.053</v>
      </c>
    </row>
    <row r="11" spans="1:16" x14ac:dyDescent="0.55000000000000004">
      <c r="A11" s="80"/>
      <c r="B11" s="44" t="s">
        <v>1</v>
      </c>
      <c r="C11" s="81"/>
      <c r="D11" s="44">
        <v>0.605263157</v>
      </c>
      <c r="E11" s="44">
        <v>0.74074074069999996</v>
      </c>
      <c r="F11" s="44">
        <v>0.58252427184400002</v>
      </c>
      <c r="G11" s="44">
        <v>0.64814814799999998</v>
      </c>
      <c r="H11" s="44">
        <v>0.70103092779999998</v>
      </c>
      <c r="I11" s="44">
        <v>0.64077669900000001</v>
      </c>
      <c r="J11" s="44">
        <v>0.60465116200000002</v>
      </c>
      <c r="K11" s="44">
        <v>0.66019417400000002</v>
      </c>
      <c r="L11" s="44">
        <v>0.61538461</v>
      </c>
      <c r="M11" s="45">
        <v>0.71153840000000002</v>
      </c>
      <c r="N11">
        <f t="shared" si="0"/>
        <v>0.65102522903439985</v>
      </c>
      <c r="O11">
        <f t="shared" si="1"/>
        <v>5.2298313664170711E-2</v>
      </c>
      <c r="P11" t="str">
        <f t="shared" ref="P11:P20" si="2">CONCATENATE(ROUND(N11,3),"+-",ROUND(O11,3))</f>
        <v>0.651+-0.052</v>
      </c>
    </row>
    <row r="12" spans="1:16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 x14ac:dyDescent="0.55000000000000004">
      <c r="A13" s="4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1:16" x14ac:dyDescent="0.55000000000000004">
      <c r="A16" s="54" t="s">
        <v>88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7" x14ac:dyDescent="0.55000000000000004">
      <c r="A17" s="2"/>
      <c r="B17" s="2"/>
      <c r="C17" s="2" t="s">
        <v>76</v>
      </c>
      <c r="D17" s="53" t="s">
        <v>42</v>
      </c>
      <c r="E17" s="2" t="s">
        <v>43</v>
      </c>
      <c r="F17" s="53" t="s">
        <v>44</v>
      </c>
      <c r="G17" s="2" t="s">
        <v>45</v>
      </c>
      <c r="H17" s="47" t="s">
        <v>46</v>
      </c>
      <c r="I17" s="2" t="s">
        <v>47</v>
      </c>
      <c r="J17" s="53" t="s">
        <v>48</v>
      </c>
      <c r="K17" s="2" t="s">
        <v>49</v>
      </c>
      <c r="L17" s="53" t="s">
        <v>74</v>
      </c>
      <c r="M17" s="2" t="s">
        <v>75</v>
      </c>
    </row>
    <row r="18" spans="1:17" x14ac:dyDescent="0.55000000000000004">
      <c r="A18" s="91" t="s">
        <v>80</v>
      </c>
      <c r="B18" s="2" t="s">
        <v>0</v>
      </c>
      <c r="C18" s="81" t="s">
        <v>78</v>
      </c>
      <c r="D18" s="2">
        <v>0.77894736799999997</v>
      </c>
      <c r="E18" s="2">
        <v>0.74226804000000002</v>
      </c>
      <c r="F18" s="2">
        <v>0.70129870100000002</v>
      </c>
      <c r="G18" s="2">
        <v>0.72916666600000002</v>
      </c>
      <c r="H18" s="18">
        <v>0.67368421000000001</v>
      </c>
      <c r="I18" s="2">
        <v>0.65</v>
      </c>
      <c r="J18" s="2">
        <v>0.58536584999999997</v>
      </c>
      <c r="K18" s="18">
        <v>0.62650602</v>
      </c>
      <c r="L18" s="18">
        <v>0.74418604649999998</v>
      </c>
      <c r="M18" s="38">
        <v>0.73563217999999997</v>
      </c>
      <c r="N18">
        <f t="shared" si="0"/>
        <v>0.69670550814999999</v>
      </c>
      <c r="O18">
        <f t="shared" si="1"/>
        <v>6.1210067787138105E-2</v>
      </c>
      <c r="P18" t="str">
        <f>CONCATENATE(ROUND(N18,3),"+-",ROUND(O18,3))</f>
        <v>0.697+-0.061</v>
      </c>
      <c r="Q18" t="s">
        <v>134</v>
      </c>
    </row>
    <row r="19" spans="1:17" x14ac:dyDescent="0.55000000000000004">
      <c r="A19" s="92"/>
      <c r="B19" s="2" t="s">
        <v>2</v>
      </c>
      <c r="C19" s="89"/>
      <c r="D19" s="2">
        <v>0.77777777000000003</v>
      </c>
      <c r="E19" s="2">
        <v>0.65217391300000005</v>
      </c>
      <c r="F19" s="2">
        <v>0.634146341</v>
      </c>
      <c r="G19" s="2">
        <v>0.73684210500000002</v>
      </c>
      <c r="H19" s="38">
        <v>0.68686868680000002</v>
      </c>
      <c r="I19" s="2">
        <v>0.63291139200000002</v>
      </c>
      <c r="J19" s="2">
        <v>0.57446808500000002</v>
      </c>
      <c r="K19" s="2">
        <v>0.60952380949999996</v>
      </c>
      <c r="L19" s="2">
        <v>0.68235294117</v>
      </c>
      <c r="M19" s="2">
        <v>0.719999999</v>
      </c>
      <c r="N19">
        <f t="shared" si="0"/>
        <v>0.67070650424699996</v>
      </c>
      <c r="O19">
        <f t="shared" si="1"/>
        <v>6.2163410424243622E-2</v>
      </c>
      <c r="P19" t="str">
        <f>CONCATENATE(ROUND(N19,3),"+-",ROUND(O19,3))</f>
        <v>0.671+-0.062</v>
      </c>
      <c r="Q19" t="s">
        <v>135</v>
      </c>
    </row>
    <row r="20" spans="1:17" x14ac:dyDescent="0.55000000000000004">
      <c r="A20" s="93"/>
      <c r="B20" s="2" t="s">
        <v>1</v>
      </c>
      <c r="C20" s="90"/>
      <c r="D20" s="2">
        <v>0.75555554999999996</v>
      </c>
      <c r="E20" s="2">
        <v>0.75</v>
      </c>
      <c r="F20" s="2">
        <v>0.66666666600000002</v>
      </c>
      <c r="G20" s="2">
        <v>0.72727271999999998</v>
      </c>
      <c r="H20" s="38">
        <v>0.69473684000000002</v>
      </c>
      <c r="I20" s="2">
        <v>0.65882352899999996</v>
      </c>
      <c r="J20" s="2">
        <v>0.62</v>
      </c>
      <c r="K20" s="2">
        <v>0.56818181810000001</v>
      </c>
      <c r="L20" s="2">
        <v>0.71910112349999999</v>
      </c>
      <c r="M20" s="2">
        <v>0.71428570999999996</v>
      </c>
      <c r="N20">
        <f t="shared" si="0"/>
        <v>0.68746239566000011</v>
      </c>
      <c r="O20">
        <f t="shared" si="1"/>
        <v>5.9570300623604806E-2</v>
      </c>
      <c r="P20" t="str">
        <f t="shared" si="2"/>
        <v>0.687+-0.06</v>
      </c>
      <c r="Q20" t="s">
        <v>136</v>
      </c>
    </row>
  </sheetData>
  <mergeCells count="5">
    <mergeCell ref="A18:A20"/>
    <mergeCell ref="C18:C20"/>
    <mergeCell ref="A7:M7"/>
    <mergeCell ref="A8:A11"/>
    <mergeCell ref="C9:C1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M10" sqref="M10"/>
    </sheetView>
  </sheetViews>
  <sheetFormatPr defaultRowHeight="14.4" x14ac:dyDescent="0.55000000000000004"/>
  <cols>
    <col min="16" max="16" width="11.15625" bestFit="1" customWidth="1"/>
    <col min="17" max="17" width="12.3125" bestFit="1" customWidth="1"/>
  </cols>
  <sheetData>
    <row r="2" spans="1:17" x14ac:dyDescent="0.55000000000000004">
      <c r="B2" t="s">
        <v>138</v>
      </c>
    </row>
    <row r="3" spans="1:17" x14ac:dyDescent="0.55000000000000004">
      <c r="B3" t="s">
        <v>139</v>
      </c>
    </row>
    <row r="4" spans="1:17" ht="14.7" thickBot="1" x14ac:dyDescent="0.6"/>
    <row r="5" spans="1:17" x14ac:dyDescent="0.55000000000000004">
      <c r="A5" s="76" t="s">
        <v>84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8"/>
    </row>
    <row r="6" spans="1:17" x14ac:dyDescent="0.55000000000000004">
      <c r="A6" s="79" t="s">
        <v>80</v>
      </c>
      <c r="B6" s="2"/>
      <c r="C6" s="2" t="s">
        <v>82</v>
      </c>
      <c r="D6" s="55" t="s">
        <v>42</v>
      </c>
      <c r="E6" s="2" t="s">
        <v>43</v>
      </c>
      <c r="F6" s="55" t="s">
        <v>44</v>
      </c>
      <c r="G6" s="2" t="s">
        <v>45</v>
      </c>
      <c r="H6" s="55" t="s">
        <v>46</v>
      </c>
      <c r="I6" s="2" t="s">
        <v>47</v>
      </c>
      <c r="J6" s="55" t="s">
        <v>48</v>
      </c>
      <c r="K6" s="2" t="s">
        <v>49</v>
      </c>
      <c r="L6" s="55" t="s">
        <v>74</v>
      </c>
      <c r="M6" s="35" t="s">
        <v>75</v>
      </c>
    </row>
    <row r="7" spans="1:17" x14ac:dyDescent="0.55000000000000004">
      <c r="A7" s="79"/>
      <c r="B7" s="2" t="s">
        <v>0</v>
      </c>
      <c r="C7" s="67" t="s">
        <v>78</v>
      </c>
      <c r="D7" s="2">
        <v>0.98969072164948402</v>
      </c>
      <c r="E7" s="2">
        <v>0.97959183670000005</v>
      </c>
      <c r="F7" s="2">
        <v>0.98969072160000005</v>
      </c>
      <c r="G7" s="2">
        <v>0.97916666666600005</v>
      </c>
      <c r="H7" s="2">
        <v>0.98947368421000004</v>
      </c>
      <c r="I7" s="2">
        <v>0.98947368421000004</v>
      </c>
      <c r="J7" s="2">
        <v>1</v>
      </c>
      <c r="K7" s="2">
        <v>0.98947368421000004</v>
      </c>
      <c r="L7" s="2">
        <v>0.98947368420000004</v>
      </c>
      <c r="M7" s="35">
        <v>0.96907216494000004</v>
      </c>
      <c r="N7">
        <f>AVERAGE(D7:M7)</f>
        <v>0.98651068483854853</v>
      </c>
      <c r="O7">
        <f>_xlfn.STDEV.S(D7:M7)</f>
        <v>8.4538708505812778E-3</v>
      </c>
      <c r="P7" t="str">
        <f>CONCATENATE(ROUND(N7,3),"+-",ROUND(O7,3))</f>
        <v>0.987+-0.008</v>
      </c>
    </row>
    <row r="8" spans="1:17" x14ac:dyDescent="0.55000000000000004">
      <c r="A8" s="79"/>
      <c r="B8" s="2" t="s">
        <v>2</v>
      </c>
      <c r="C8" s="67"/>
      <c r="D8" s="2">
        <v>0.9375</v>
      </c>
      <c r="E8" s="2">
        <v>0.97916666665999996</v>
      </c>
      <c r="F8" s="2">
        <v>0.98969072160000005</v>
      </c>
      <c r="G8" s="2">
        <v>1</v>
      </c>
      <c r="H8" s="2">
        <v>0.75</v>
      </c>
      <c r="I8" s="2">
        <v>0.79207920789999997</v>
      </c>
      <c r="J8" s="2">
        <v>0.98969072160000005</v>
      </c>
      <c r="K8" s="2">
        <v>0.98969072160000005</v>
      </c>
      <c r="L8" s="2">
        <v>0.97916666659999996</v>
      </c>
      <c r="M8" s="35">
        <v>0.77358490560000004</v>
      </c>
      <c r="N8">
        <f t="shared" ref="N8:N9" si="0">AVERAGE(D8:M8)</f>
        <v>0.91805696115599988</v>
      </c>
      <c r="O8">
        <f t="shared" ref="O8:O9" si="1">_xlfn.STDEV.S(D8:M8)</f>
        <v>0.10270853249839224</v>
      </c>
      <c r="P8" t="str">
        <f>CONCATENATE(ROUND(N8,3),"+-",ROUND(O8,3))</f>
        <v>0.918+-0.103</v>
      </c>
    </row>
    <row r="9" spans="1:17" x14ac:dyDescent="0.55000000000000004">
      <c r="A9" s="80"/>
      <c r="B9" s="44" t="s">
        <v>1</v>
      </c>
      <c r="C9" s="81"/>
      <c r="D9" s="44">
        <v>0.98947368400000002</v>
      </c>
      <c r="E9" s="44">
        <v>0.98947368420000004</v>
      </c>
      <c r="F9" s="44">
        <v>0.98947368400000002</v>
      </c>
      <c r="G9" s="44">
        <v>0.98969072164000005</v>
      </c>
      <c r="H9" s="44">
        <v>0.98947368421000004</v>
      </c>
      <c r="I9" s="44">
        <v>1</v>
      </c>
      <c r="J9" s="44">
        <v>0.98969072160000005</v>
      </c>
      <c r="K9" s="44">
        <v>1</v>
      </c>
      <c r="L9" s="44">
        <v>0.98947368420000004</v>
      </c>
      <c r="M9" s="45">
        <v>0.92783505150000001</v>
      </c>
      <c r="N9">
        <f t="shared" si="0"/>
        <v>0.98545849153499998</v>
      </c>
      <c r="O9">
        <f t="shared" si="1"/>
        <v>2.0709107440610743E-2</v>
      </c>
      <c r="P9" t="str">
        <f t="shared" ref="P9" si="2">CONCATENATE(ROUND(N9,3),"+-",ROUND(O9,3))</f>
        <v>0.985+-0.021</v>
      </c>
    </row>
    <row r="10" spans="1:17" x14ac:dyDescent="0.55000000000000004">
      <c r="A10" s="4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7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4" spans="1:17" x14ac:dyDescent="0.55000000000000004">
      <c r="A14" s="56" t="s">
        <v>88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7" x14ac:dyDescent="0.55000000000000004">
      <c r="A15" s="2"/>
      <c r="B15" s="2"/>
      <c r="C15" s="2" t="s">
        <v>76</v>
      </c>
      <c r="D15" s="55" t="s">
        <v>42</v>
      </c>
      <c r="E15" s="2" t="s">
        <v>43</v>
      </c>
      <c r="F15" s="55" t="s">
        <v>44</v>
      </c>
      <c r="G15" s="2" t="s">
        <v>45</v>
      </c>
      <c r="H15" s="47" t="s">
        <v>46</v>
      </c>
      <c r="I15" s="2" t="s">
        <v>47</v>
      </c>
      <c r="J15" s="55" t="s">
        <v>48</v>
      </c>
      <c r="K15" s="2" t="s">
        <v>49</v>
      </c>
      <c r="L15" s="55" t="s">
        <v>74</v>
      </c>
      <c r="M15" s="2" t="s">
        <v>75</v>
      </c>
    </row>
    <row r="16" spans="1:17" x14ac:dyDescent="0.55000000000000004">
      <c r="A16" s="91" t="s">
        <v>80</v>
      </c>
      <c r="B16" s="2" t="s">
        <v>0</v>
      </c>
      <c r="C16" s="81" t="s">
        <v>78</v>
      </c>
      <c r="D16" s="2">
        <v>0.98969072164000005</v>
      </c>
      <c r="E16" s="2">
        <v>0.96842105263</v>
      </c>
      <c r="F16" s="2">
        <v>0.98947368420000004</v>
      </c>
      <c r="G16" s="2">
        <v>0.94736842104999996</v>
      </c>
      <c r="H16" s="18">
        <v>0.98947368421000004</v>
      </c>
      <c r="I16" s="2">
        <v>0.97959183673460004</v>
      </c>
      <c r="J16" s="2">
        <v>1</v>
      </c>
      <c r="K16" s="18">
        <v>0.95833333300000001</v>
      </c>
      <c r="L16" s="18">
        <v>0.98947368420000004</v>
      </c>
      <c r="M16" s="38">
        <v>0.94736842104999996</v>
      </c>
      <c r="N16">
        <f>AVERAGE(D16:M16)</f>
        <v>0.97591948387145988</v>
      </c>
      <c r="O16">
        <f>_xlfn.STDEV.S(D16:M16)</f>
        <v>1.923532344464848E-2</v>
      </c>
      <c r="P16" t="str">
        <f>CONCATENATE(ROUND(N16,3),"+-",ROUND(O16,3))</f>
        <v>0.976+-0.019</v>
      </c>
      <c r="Q16" t="s">
        <v>130</v>
      </c>
    </row>
    <row r="17" spans="1:17" x14ac:dyDescent="0.55000000000000004">
      <c r="A17" s="92"/>
      <c r="B17" s="2" t="s">
        <v>2</v>
      </c>
      <c r="C17" s="89"/>
      <c r="D17" s="2">
        <v>0.98969072164000005</v>
      </c>
      <c r="E17" s="2">
        <v>0.96842105263</v>
      </c>
      <c r="F17" s="2">
        <v>0.9375</v>
      </c>
      <c r="G17" s="2">
        <v>0.92783505154599999</v>
      </c>
      <c r="H17" s="38">
        <v>0.924731182795</v>
      </c>
      <c r="I17" s="2">
        <v>0.97916666666600005</v>
      </c>
      <c r="J17" s="2">
        <v>0.92307692299999999</v>
      </c>
      <c r="K17" s="2">
        <v>0.97959183673000005</v>
      </c>
      <c r="L17" s="2">
        <v>0.95744680850999997</v>
      </c>
      <c r="M17" s="2">
        <v>0.91489361702000005</v>
      </c>
      <c r="N17">
        <f t="shared" ref="N17:N18" si="3">AVERAGE(D17:M17)</f>
        <v>0.95023538605369995</v>
      </c>
      <c r="O17">
        <f t="shared" ref="O17:O18" si="4">_xlfn.STDEV.S(D17:M17)</f>
        <v>2.7767524926307796E-2</v>
      </c>
      <c r="P17" t="str">
        <f>CONCATENATE(ROUND(N17,3),"+-",ROUND(O17,3))</f>
        <v>0.95+-0.028</v>
      </c>
      <c r="Q17" t="s">
        <v>131</v>
      </c>
    </row>
    <row r="18" spans="1:17" x14ac:dyDescent="0.55000000000000004">
      <c r="A18" s="93"/>
      <c r="B18" s="2" t="s">
        <v>1</v>
      </c>
      <c r="C18" s="90"/>
      <c r="D18" s="2">
        <v>0.98947368421000004</v>
      </c>
      <c r="E18" s="2">
        <v>0.98947368420000004</v>
      </c>
      <c r="F18" s="2">
        <v>0.98947368420000004</v>
      </c>
      <c r="G18" s="2">
        <v>0.96842105263</v>
      </c>
      <c r="H18" s="38">
        <v>0.98969072164000005</v>
      </c>
      <c r="I18" s="2">
        <v>0.97959183673460004</v>
      </c>
      <c r="J18" s="2">
        <v>0.98947368421000004</v>
      </c>
      <c r="K18" s="2">
        <v>0.98947368421000004</v>
      </c>
      <c r="L18" s="2">
        <v>0.98947368420000004</v>
      </c>
      <c r="M18" s="2">
        <v>0.94845360820000002</v>
      </c>
      <c r="N18">
        <f t="shared" si="3"/>
        <v>0.98229993244345992</v>
      </c>
      <c r="O18">
        <f t="shared" si="4"/>
        <v>1.3779738761445394E-2</v>
      </c>
      <c r="P18" t="str">
        <f>CONCATENATE(ROUND(N18,3),"+-",ROUND(O18,3))</f>
        <v>0.982+-0.014</v>
      </c>
      <c r="Q18" t="s">
        <v>132</v>
      </c>
    </row>
  </sheetData>
  <mergeCells count="5">
    <mergeCell ref="A5:M5"/>
    <mergeCell ref="A6:A9"/>
    <mergeCell ref="C7:C9"/>
    <mergeCell ref="A16:A18"/>
    <mergeCell ref="C16:C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H1" workbookViewId="0">
      <selection activeCell="D3" sqref="D3"/>
    </sheetView>
  </sheetViews>
  <sheetFormatPr defaultRowHeight="14.4" x14ac:dyDescent="0.55000000000000004"/>
  <cols>
    <col min="16" max="16" width="11.15625" bestFit="1" customWidth="1"/>
    <col min="17" max="17" width="14.3671875" bestFit="1" customWidth="1"/>
  </cols>
  <sheetData>
    <row r="2" spans="1:17" x14ac:dyDescent="0.55000000000000004">
      <c r="D2" t="s">
        <v>146</v>
      </c>
    </row>
    <row r="3" spans="1:17" x14ac:dyDescent="0.55000000000000004">
      <c r="D3" t="s">
        <v>145</v>
      </c>
    </row>
    <row r="4" spans="1:17" ht="14.7" thickBot="1" x14ac:dyDescent="0.6"/>
    <row r="5" spans="1:17" x14ac:dyDescent="0.55000000000000004">
      <c r="A5" s="76" t="s">
        <v>84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8"/>
    </row>
    <row r="6" spans="1:17" x14ac:dyDescent="0.55000000000000004">
      <c r="A6" s="79" t="s">
        <v>80</v>
      </c>
      <c r="B6" s="2"/>
      <c r="C6" s="2" t="s">
        <v>82</v>
      </c>
      <c r="D6" s="55" t="s">
        <v>42</v>
      </c>
      <c r="E6" s="2" t="s">
        <v>43</v>
      </c>
      <c r="F6" s="55" t="s">
        <v>44</v>
      </c>
      <c r="G6" s="2" t="s">
        <v>45</v>
      </c>
      <c r="H6" s="55" t="s">
        <v>46</v>
      </c>
      <c r="I6" s="2" t="s">
        <v>47</v>
      </c>
      <c r="J6" s="55" t="s">
        <v>48</v>
      </c>
      <c r="K6" s="2" t="s">
        <v>49</v>
      </c>
      <c r="L6" s="55" t="s">
        <v>74</v>
      </c>
      <c r="M6" s="35" t="s">
        <v>75</v>
      </c>
      <c r="N6" s="57" t="s">
        <v>141</v>
      </c>
      <c r="O6" s="58" t="s">
        <v>55</v>
      </c>
      <c r="P6" s="59" t="s">
        <v>105</v>
      </c>
    </row>
    <row r="7" spans="1:17" x14ac:dyDescent="0.55000000000000004">
      <c r="A7" s="79"/>
      <c r="B7" s="2" t="s">
        <v>0</v>
      </c>
      <c r="C7" s="67" t="s">
        <v>78</v>
      </c>
      <c r="D7" s="2">
        <v>0.8421052631</v>
      </c>
      <c r="E7" s="2">
        <v>0.88888888880000005</v>
      </c>
      <c r="F7" s="2">
        <v>0.82352941176000005</v>
      </c>
      <c r="G7" s="2">
        <v>0.79999999990000004</v>
      </c>
      <c r="H7" s="2">
        <v>0.81318681299999995</v>
      </c>
      <c r="I7" s="2">
        <v>0.81481481</v>
      </c>
      <c r="J7" s="2">
        <v>0.757281553</v>
      </c>
      <c r="K7" s="2">
        <v>0.82352941176000005</v>
      </c>
      <c r="L7" s="2">
        <v>0.89130434780000001</v>
      </c>
      <c r="M7" s="35">
        <v>0.90721649484</v>
      </c>
      <c r="N7">
        <f>AVERAGE(D7:M7)</f>
        <v>0.83618569939599996</v>
      </c>
      <c r="O7">
        <f>_xlfn.STDEV.S(D7:M7)</f>
        <v>4.6829955750174228E-2</v>
      </c>
      <c r="P7" t="str">
        <f>CONCATENATE(ROUND(N7,3),"+-",ROUND(O7,3))</f>
        <v>0.836+-0.047</v>
      </c>
    </row>
    <row r="8" spans="1:17" x14ac:dyDescent="0.55000000000000004">
      <c r="A8" s="79"/>
      <c r="B8" s="2" t="s">
        <v>2</v>
      </c>
      <c r="C8" s="67"/>
      <c r="D8" s="2">
        <v>0.78</v>
      </c>
      <c r="E8" s="2">
        <v>0.87234042553000002</v>
      </c>
      <c r="F8" s="2">
        <v>0.8</v>
      </c>
      <c r="G8" s="2">
        <v>0.79545454540000005</v>
      </c>
      <c r="H8" s="2">
        <v>0.79569892470000003</v>
      </c>
      <c r="I8" s="2">
        <v>0.83720930199999999</v>
      </c>
      <c r="J8" s="2">
        <v>0.79120879120800003</v>
      </c>
      <c r="K8" s="2">
        <v>0.81818181810000001</v>
      </c>
      <c r="L8" s="2">
        <v>0.74157303370000005</v>
      </c>
      <c r="M8" s="35">
        <v>0.87378640776000005</v>
      </c>
      <c r="N8">
        <f t="shared" ref="N8:N9" si="0">AVERAGE(D8:M8)</f>
        <v>0.81054532483980002</v>
      </c>
      <c r="O8">
        <f t="shared" ref="O8:O9" si="1">_xlfn.STDEV.S(D8:M8)</f>
        <v>4.1110689594298581E-2</v>
      </c>
      <c r="P8" t="str">
        <f>CONCATENATE(ROUND(N8,3),"+-",ROUND(O8,3))</f>
        <v>0.811+-0.041</v>
      </c>
    </row>
    <row r="9" spans="1:17" x14ac:dyDescent="0.55000000000000004">
      <c r="A9" s="80"/>
      <c r="B9" s="44" t="s">
        <v>1</v>
      </c>
      <c r="C9" s="81"/>
      <c r="D9" s="44">
        <v>0.84444444439999999</v>
      </c>
      <c r="E9" s="44">
        <v>0.92473118269999999</v>
      </c>
      <c r="F9" s="44">
        <v>0.84090900000000002</v>
      </c>
      <c r="G9" s="44">
        <v>0.818181818181</v>
      </c>
      <c r="H9" s="44">
        <v>0.82608695600000004</v>
      </c>
      <c r="I9" s="44">
        <v>0.85057471200000001</v>
      </c>
      <c r="J9" s="44">
        <v>0.80851063829000003</v>
      </c>
      <c r="K9" s="44">
        <v>0.80412371100000002</v>
      </c>
      <c r="L9" s="44">
        <v>0.82474226799999995</v>
      </c>
      <c r="M9" s="45">
        <v>0.90109890100000001</v>
      </c>
      <c r="N9">
        <f t="shared" si="0"/>
        <v>0.84434036315710004</v>
      </c>
      <c r="O9">
        <f t="shared" si="1"/>
        <v>3.9493399804457541E-2</v>
      </c>
      <c r="P9" t="str">
        <f t="shared" ref="P9" si="2">CONCATENATE(ROUND(N9,3),"+-",ROUND(O9,3))</f>
        <v>0.844+-0.039</v>
      </c>
    </row>
    <row r="10" spans="1:17" x14ac:dyDescent="0.55000000000000004">
      <c r="A10" s="4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7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4" spans="1:17" x14ac:dyDescent="0.55000000000000004">
      <c r="A14" s="56" t="s">
        <v>88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7" x14ac:dyDescent="0.55000000000000004">
      <c r="A15" s="2"/>
      <c r="B15" s="2"/>
      <c r="C15" s="2" t="s">
        <v>76</v>
      </c>
      <c r="D15" s="55" t="s">
        <v>42</v>
      </c>
      <c r="E15" s="2" t="s">
        <v>43</v>
      </c>
      <c r="F15" s="55" t="s">
        <v>44</v>
      </c>
      <c r="G15" s="2" t="s">
        <v>45</v>
      </c>
      <c r="H15" s="47" t="s">
        <v>46</v>
      </c>
      <c r="I15" s="2" t="s">
        <v>47</v>
      </c>
      <c r="J15" s="55" t="s">
        <v>48</v>
      </c>
      <c r="K15" s="2" t="s">
        <v>49</v>
      </c>
      <c r="L15" s="55" t="s">
        <v>74</v>
      </c>
      <c r="M15" s="2" t="s">
        <v>75</v>
      </c>
    </row>
    <row r="16" spans="1:17" x14ac:dyDescent="0.55000000000000004">
      <c r="A16" s="91" t="s">
        <v>80</v>
      </c>
      <c r="B16" s="2" t="s">
        <v>0</v>
      </c>
      <c r="C16" s="81" t="s">
        <v>78</v>
      </c>
      <c r="D16" s="2">
        <v>0.83870967740000002</v>
      </c>
      <c r="E16" s="2">
        <v>0.90909090000000004</v>
      </c>
      <c r="F16" s="2">
        <v>0.813953488</v>
      </c>
      <c r="G16" s="2">
        <v>0.82758620679999995</v>
      </c>
      <c r="H16" s="18">
        <v>0.82978723403999999</v>
      </c>
      <c r="I16" s="2">
        <v>0.81927710843000001</v>
      </c>
      <c r="J16" s="2">
        <v>0.77272727269999997</v>
      </c>
      <c r="K16" s="18">
        <v>0.83720930230000001</v>
      </c>
      <c r="L16" s="18">
        <v>0.91489361700000005</v>
      </c>
      <c r="M16" s="38">
        <v>0.85714285710000004</v>
      </c>
      <c r="N16">
        <f>AVERAGE(D16:M16)</f>
        <v>0.8420377663769999</v>
      </c>
      <c r="O16">
        <f>_xlfn.STDEV.S(D16:M16)</f>
        <v>4.2864506942264083E-2</v>
      </c>
      <c r="P16" t="str">
        <f>CONCATENATE(ROUND(N16,3),"+-",ROUND(O16,3))</f>
        <v>0.842+-0.043</v>
      </c>
      <c r="Q16" t="s">
        <v>142</v>
      </c>
    </row>
    <row r="17" spans="1:17" x14ac:dyDescent="0.55000000000000004">
      <c r="A17" s="92"/>
      <c r="B17" s="2" t="s">
        <v>2</v>
      </c>
      <c r="C17" s="89"/>
      <c r="D17" s="2">
        <v>0.84444444439999999</v>
      </c>
      <c r="E17" s="2">
        <v>0.87912087900000002</v>
      </c>
      <c r="F17" s="2">
        <v>0.85393258425999996</v>
      </c>
      <c r="G17" s="2">
        <v>0.80952380952000003</v>
      </c>
      <c r="H17" s="38">
        <v>0.82474226803999995</v>
      </c>
      <c r="I17" s="2">
        <v>0.80952380952000003</v>
      </c>
      <c r="J17" s="2">
        <v>0.79569892473100001</v>
      </c>
      <c r="K17" s="2">
        <v>0.82758620688999995</v>
      </c>
      <c r="L17" s="2">
        <v>0.90109890100000001</v>
      </c>
      <c r="M17" s="2">
        <v>0.87912087912000003</v>
      </c>
      <c r="N17">
        <f t="shared" ref="N17:N18" si="3">AVERAGE(D17:M17)</f>
        <v>0.8424792706480998</v>
      </c>
      <c r="O17">
        <f t="shared" ref="O17:O18" si="4">_xlfn.STDEV.S(D17:M17)</f>
        <v>3.5203292944553835E-2</v>
      </c>
      <c r="P17" t="str">
        <f>CONCATENATE(ROUND(N17,3),"+-",ROUND(O17,3))</f>
        <v>0.842+-0.035</v>
      </c>
      <c r="Q17" t="s">
        <v>143</v>
      </c>
    </row>
    <row r="18" spans="1:17" x14ac:dyDescent="0.55000000000000004">
      <c r="A18" s="93"/>
      <c r="B18" s="2" t="s">
        <v>1</v>
      </c>
      <c r="C18" s="90"/>
      <c r="D18" s="2">
        <v>0.83720930232000002</v>
      </c>
      <c r="E18" s="2">
        <v>0.90909090000000004</v>
      </c>
      <c r="F18" s="2">
        <v>0.85714285700000004</v>
      </c>
      <c r="G18" s="2">
        <v>0.82758620688999995</v>
      </c>
      <c r="H18" s="38">
        <v>0.8421052631</v>
      </c>
      <c r="I18" s="2">
        <v>0.82352941170000005</v>
      </c>
      <c r="J18" s="2">
        <v>0.80808080800000004</v>
      </c>
      <c r="K18" s="2">
        <v>0.82758620688999995</v>
      </c>
      <c r="L18" s="2">
        <v>0.92473118200000004</v>
      </c>
      <c r="M18" s="2">
        <v>0.88636363636000004</v>
      </c>
      <c r="N18">
        <f t="shared" si="3"/>
        <v>0.85434257742600006</v>
      </c>
      <c r="O18">
        <f t="shared" si="4"/>
        <v>3.9369805771346529E-2</v>
      </c>
      <c r="P18" t="str">
        <f>CONCATENATE(ROUND(N18,3),"+-",ROUND(O18,3))</f>
        <v>0.854+-0.039</v>
      </c>
      <c r="Q18" t="s">
        <v>144</v>
      </c>
    </row>
  </sheetData>
  <mergeCells count="5">
    <mergeCell ref="A5:M5"/>
    <mergeCell ref="A6:A9"/>
    <mergeCell ref="C7:C9"/>
    <mergeCell ref="A16:A18"/>
    <mergeCell ref="C16:C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topLeftCell="F3" workbookViewId="0">
      <selection activeCell="K28" sqref="K28"/>
    </sheetView>
  </sheetViews>
  <sheetFormatPr defaultRowHeight="14.4" x14ac:dyDescent="0.55000000000000004"/>
  <cols>
    <col min="16" max="16" width="11.15625" bestFit="1" customWidth="1"/>
    <col min="17" max="17" width="12.3125" bestFit="1" customWidth="1"/>
  </cols>
  <sheetData>
    <row r="3" spans="1:16" x14ac:dyDescent="0.55000000000000004">
      <c r="F3" t="s">
        <v>133</v>
      </c>
    </row>
    <row r="4" spans="1:16" x14ac:dyDescent="0.55000000000000004">
      <c r="F4" t="s">
        <v>150</v>
      </c>
    </row>
    <row r="5" spans="1:16" ht="14.7" thickBot="1" x14ac:dyDescent="0.6"/>
    <row r="6" spans="1:16" x14ac:dyDescent="0.55000000000000004">
      <c r="A6" s="76" t="s">
        <v>84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6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</row>
    <row r="8" spans="1:16" x14ac:dyDescent="0.55000000000000004">
      <c r="A8" s="79"/>
      <c r="B8" s="2" t="s">
        <v>0</v>
      </c>
      <c r="C8" s="67" t="s">
        <v>78</v>
      </c>
      <c r="D8" s="2">
        <v>0.85714285714000005</v>
      </c>
      <c r="E8" s="2">
        <v>0.84210525999999997</v>
      </c>
      <c r="F8" s="2">
        <v>0.80459770109999995</v>
      </c>
      <c r="G8" s="2">
        <v>0.77500000000000002</v>
      </c>
      <c r="H8" s="2">
        <v>0.85393258419999996</v>
      </c>
      <c r="I8" s="2">
        <v>0.88659793809999998</v>
      </c>
      <c r="J8" s="2">
        <v>0.79545454545000005</v>
      </c>
      <c r="K8" s="2">
        <v>0.75</v>
      </c>
      <c r="L8" s="2">
        <v>0.82978723403999999</v>
      </c>
      <c r="M8" s="35">
        <v>0.82105263100000003</v>
      </c>
      <c r="N8">
        <f>AVERAGE(D8:M8)</f>
        <v>0.82156707510299998</v>
      </c>
      <c r="O8">
        <f>_xlfn.STDEV.S(D8:M8)</f>
        <v>4.1220263186816923E-2</v>
      </c>
      <c r="P8" t="str">
        <f>CONCATENATE(ROUND(N8,3),"+-",ROUND(O8,3))</f>
        <v>0.822+-0.041</v>
      </c>
    </row>
    <row r="9" spans="1:16" x14ac:dyDescent="0.55000000000000004">
      <c r="A9" s="79"/>
      <c r="B9" s="2" t="s">
        <v>2</v>
      </c>
      <c r="C9" s="67"/>
      <c r="D9" s="2">
        <v>0.79999999990000004</v>
      </c>
      <c r="E9" s="2">
        <v>0.74358974349999996</v>
      </c>
      <c r="F9" s="2">
        <v>0.75294117640000002</v>
      </c>
      <c r="G9" s="2">
        <v>0.79069767400000002</v>
      </c>
      <c r="H9" s="2">
        <v>0.73267326730000004</v>
      </c>
      <c r="I9" s="2">
        <v>0.73118279559999999</v>
      </c>
      <c r="J9" s="2">
        <v>0.75789473683999997</v>
      </c>
      <c r="K9" s="2">
        <v>0.78723404249999995</v>
      </c>
      <c r="L9" s="2">
        <v>0.79999999999000004</v>
      </c>
      <c r="M9" s="35">
        <v>0.77777777000000003</v>
      </c>
      <c r="N9">
        <f t="shared" ref="N9:N10" si="0">AVERAGE(D9:M9)</f>
        <v>0.76739912060299997</v>
      </c>
      <c r="O9">
        <f t="shared" ref="O9:O10" si="1">_xlfn.STDEV.S(D9:M9)</f>
        <v>2.6984268527690945E-2</v>
      </c>
      <c r="P9" t="str">
        <f>CONCATENATE(ROUND(N9,3),"+-",ROUND(O9,3))</f>
        <v>0.767+-0.027</v>
      </c>
    </row>
    <row r="10" spans="1:16" x14ac:dyDescent="0.55000000000000004">
      <c r="A10" s="80"/>
      <c r="B10" s="44" t="s">
        <v>1</v>
      </c>
      <c r="C10" s="81"/>
      <c r="D10" s="44">
        <v>0.83673469300000003</v>
      </c>
      <c r="E10" s="44">
        <v>0.80434782000000005</v>
      </c>
      <c r="F10" s="44">
        <v>0.73809523799999999</v>
      </c>
      <c r="G10" s="44">
        <v>0.81632653060000004</v>
      </c>
      <c r="H10" s="44">
        <v>0.75</v>
      </c>
      <c r="I10" s="44">
        <v>0.81188118799999998</v>
      </c>
      <c r="J10" s="44">
        <v>0.79069767441000005</v>
      </c>
      <c r="K10" s="44">
        <v>0.81395348830000003</v>
      </c>
      <c r="L10" s="44">
        <v>0.80898876399999997</v>
      </c>
      <c r="M10" s="45">
        <v>0.82</v>
      </c>
      <c r="N10">
        <f t="shared" si="0"/>
        <v>0.79910253963100009</v>
      </c>
      <c r="O10">
        <f t="shared" si="1"/>
        <v>3.1379815913323117E-2</v>
      </c>
      <c r="P10" t="str">
        <f t="shared" ref="P10" si="2">CONCATENATE(ROUND(N10,3),"+-",ROUND(O10,3))</f>
        <v>0.799+-0.031</v>
      </c>
    </row>
    <row r="11" spans="1:16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6" x14ac:dyDescent="0.55000000000000004">
      <c r="A15" s="56" t="s">
        <v>88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6" x14ac:dyDescent="0.55000000000000004">
      <c r="A16" s="2"/>
      <c r="B16" s="2"/>
      <c r="C16" s="2" t="s">
        <v>76</v>
      </c>
      <c r="D16" s="55" t="s">
        <v>42</v>
      </c>
      <c r="E16" s="2" t="s">
        <v>43</v>
      </c>
      <c r="F16" s="55" t="s">
        <v>44</v>
      </c>
      <c r="G16" s="2" t="s">
        <v>45</v>
      </c>
      <c r="H16" s="47" t="s">
        <v>46</v>
      </c>
      <c r="I16" s="2" t="s">
        <v>47</v>
      </c>
      <c r="J16" s="55" t="s">
        <v>48</v>
      </c>
      <c r="K16" s="2" t="s">
        <v>49</v>
      </c>
      <c r="L16" s="55" t="s">
        <v>74</v>
      </c>
      <c r="M16" s="2" t="s">
        <v>75</v>
      </c>
    </row>
    <row r="17" spans="1:17" x14ac:dyDescent="0.55000000000000004">
      <c r="A17" s="91" t="s">
        <v>80</v>
      </c>
      <c r="B17" s="2" t="s">
        <v>0</v>
      </c>
      <c r="C17" s="81" t="s">
        <v>78</v>
      </c>
      <c r="D17" s="2">
        <v>0.86956521739129999</v>
      </c>
      <c r="E17" s="2">
        <v>0.86021505375999996</v>
      </c>
      <c r="F17" s="2">
        <v>0.77419354837999999</v>
      </c>
      <c r="G17" s="2">
        <v>0.83720930232000002</v>
      </c>
      <c r="H17" s="18">
        <v>0.83333333330000003</v>
      </c>
      <c r="I17" s="2">
        <v>0.87999999900000003</v>
      </c>
      <c r="J17" s="2">
        <v>0.8125</v>
      </c>
      <c r="K17" s="18">
        <v>0.82474226804100004</v>
      </c>
      <c r="L17" s="18">
        <v>0.86956521730000003</v>
      </c>
      <c r="M17" s="38">
        <v>0.86666666000000003</v>
      </c>
      <c r="N17">
        <f>AVERAGE(D17:M17)</f>
        <v>0.84279905994922988</v>
      </c>
      <c r="O17">
        <f>_xlfn.STDEV.S(D17:M17)</f>
        <v>3.2933241833966419E-2</v>
      </c>
      <c r="P17" t="str">
        <f>CONCATENATE(ROUND(N17,3),"+-",ROUND(O17,3))</f>
        <v>0.843+-0.033</v>
      </c>
      <c r="Q17" t="s">
        <v>147</v>
      </c>
    </row>
    <row r="18" spans="1:17" x14ac:dyDescent="0.55000000000000004">
      <c r="A18" s="92"/>
      <c r="B18" s="2" t="s">
        <v>2</v>
      </c>
      <c r="C18" s="89"/>
      <c r="D18" s="2">
        <v>0.84782608695600004</v>
      </c>
      <c r="E18" s="2">
        <v>0.78899082568000001</v>
      </c>
      <c r="F18" s="2">
        <v>0.77777777777699997</v>
      </c>
      <c r="G18" s="2">
        <v>0.79545454545450001</v>
      </c>
      <c r="H18" s="38">
        <v>0.86363636363600005</v>
      </c>
      <c r="I18" s="2">
        <v>0.86046511619999999</v>
      </c>
      <c r="J18" s="2">
        <v>0.816326530612</v>
      </c>
      <c r="K18" s="2">
        <v>0.82222222222200003</v>
      </c>
      <c r="L18" s="2">
        <v>0.85393258419999996</v>
      </c>
      <c r="M18" s="2">
        <v>0.81927710840000001</v>
      </c>
      <c r="N18">
        <f t="shared" ref="N18:N19" si="3">AVERAGE(D18:M18)</f>
        <v>0.82459091611375013</v>
      </c>
      <c r="O18">
        <f t="shared" ref="O18:O19" si="4">_xlfn.STDEV.S(D18:M18)</f>
        <v>3.0951976494251764E-2</v>
      </c>
      <c r="P18" t="str">
        <f>CONCATENATE(ROUND(N18,3),"+-",ROUND(O18,3))</f>
        <v>0.825+-0.031</v>
      </c>
      <c r="Q18" t="s">
        <v>148</v>
      </c>
    </row>
    <row r="19" spans="1:17" x14ac:dyDescent="0.55000000000000004">
      <c r="A19" s="93"/>
      <c r="B19" s="2" t="s">
        <v>1</v>
      </c>
      <c r="C19" s="90"/>
      <c r="D19" s="2">
        <v>0.84782608695600004</v>
      </c>
      <c r="E19" s="2">
        <v>0.80851063829000003</v>
      </c>
      <c r="F19" s="2">
        <v>0.78723404249999995</v>
      </c>
      <c r="G19" s="2">
        <v>0.79120879119999998</v>
      </c>
      <c r="H19" s="38">
        <v>0.84782608694999995</v>
      </c>
      <c r="I19" s="2">
        <v>0.86666666660000002</v>
      </c>
      <c r="J19" s="2">
        <v>0.80898876403999997</v>
      </c>
      <c r="K19" s="2">
        <v>0.8</v>
      </c>
      <c r="L19" s="2">
        <v>0.87640449399999998</v>
      </c>
      <c r="M19" s="2">
        <v>0.85393258419999996</v>
      </c>
      <c r="N19">
        <f t="shared" si="3"/>
        <v>0.82885981547359999</v>
      </c>
      <c r="O19">
        <f t="shared" si="4"/>
        <v>3.3048917175635455E-2</v>
      </c>
      <c r="P19" t="str">
        <f t="shared" ref="P19" si="5">CONCATENATE(ROUND(N19,3),"+-",ROUND(O19,3))</f>
        <v>0.829+-0.033</v>
      </c>
      <c r="Q19" t="s">
        <v>149</v>
      </c>
    </row>
  </sheetData>
  <mergeCells count="5">
    <mergeCell ref="A6:M6"/>
    <mergeCell ref="A7:A10"/>
    <mergeCell ref="C8:C10"/>
    <mergeCell ref="A17:A19"/>
    <mergeCell ref="C17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A54" zoomScaleNormal="100" workbookViewId="0">
      <selection activeCell="I77" sqref="I77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3.05078125" customWidth="1"/>
    <col min="6" max="6" width="13.734375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  <col min="15" max="15" width="12.20703125" customWidth="1"/>
    <col min="16" max="16" width="11.9453125" bestFit="1" customWidth="1"/>
    <col min="18" max="18" width="12.734375" customWidth="1"/>
  </cols>
  <sheetData>
    <row r="1" spans="1:17" x14ac:dyDescent="0.55000000000000004">
      <c r="G1" s="17" t="s">
        <v>26</v>
      </c>
    </row>
    <row r="2" spans="1:17" x14ac:dyDescent="0.55000000000000004">
      <c r="G2" s="67" t="s">
        <v>19</v>
      </c>
      <c r="H2" s="67"/>
      <c r="I2" s="67"/>
      <c r="J2" s="67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66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66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66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66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66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66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67" t="s">
        <v>39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66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66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66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  <row r="22" spans="1:17" x14ac:dyDescent="0.55000000000000004">
      <c r="E22" t="s">
        <v>57</v>
      </c>
    </row>
    <row r="23" spans="1:17" x14ac:dyDescent="0.55000000000000004">
      <c r="A23" s="68" t="s">
        <v>41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</row>
    <row r="24" spans="1:17" x14ac:dyDescent="0.55000000000000004">
      <c r="A24" s="2"/>
      <c r="B24" s="2"/>
      <c r="C24" s="2"/>
      <c r="D24" s="2"/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 t="s">
        <v>47</v>
      </c>
      <c r="K24" s="2" t="s">
        <v>48</v>
      </c>
      <c r="L24" s="2" t="s">
        <v>49</v>
      </c>
      <c r="M24" s="20" t="s">
        <v>54</v>
      </c>
      <c r="N24" s="20" t="s">
        <v>55</v>
      </c>
    </row>
    <row r="25" spans="1:17" x14ac:dyDescent="0.55000000000000004">
      <c r="A25" s="66" t="s">
        <v>17</v>
      </c>
      <c r="B25" s="2" t="s">
        <v>0</v>
      </c>
      <c r="C25" s="2"/>
      <c r="D25" s="2"/>
      <c r="E25" s="2">
        <v>0.49214658999999999</v>
      </c>
      <c r="F25" s="2">
        <v>0.469696969696</v>
      </c>
      <c r="G25" s="2">
        <v>0.38659217877000002</v>
      </c>
      <c r="H25" s="2">
        <v>0.57966373090000001</v>
      </c>
      <c r="I25" s="2">
        <v>0.42556281770999999</v>
      </c>
      <c r="J25" s="2">
        <v>0.40501996499999998</v>
      </c>
      <c r="K25" s="2">
        <v>0.56036745399999999</v>
      </c>
      <c r="L25" s="2">
        <v>0.54209445585000005</v>
      </c>
      <c r="M25">
        <f>AVERAGE(E25:L25)</f>
        <v>0.48264302024075001</v>
      </c>
      <c r="N25">
        <f>_xlfn.STDEV.S(E25:L25)</f>
        <v>7.3441667359688559E-2</v>
      </c>
      <c r="O25" t="str">
        <f>CONCATENATE(ROUND(M25, 3), "+-", ROUND(N25, 3))</f>
        <v>0.483+-0.073</v>
      </c>
    </row>
    <row r="26" spans="1:17" x14ac:dyDescent="0.55000000000000004">
      <c r="A26" s="66"/>
      <c r="B26" s="2" t="s">
        <v>2</v>
      </c>
      <c r="C26" s="2"/>
      <c r="D26" s="2"/>
      <c r="E26" s="2">
        <v>0.47817836800000002</v>
      </c>
      <c r="F26" s="2">
        <v>0.46800947867199999</v>
      </c>
      <c r="G26" s="2">
        <v>0.38283455674700001</v>
      </c>
      <c r="H26" s="2">
        <v>0.58372456963999997</v>
      </c>
      <c r="I26" s="2">
        <v>0.40732910500000002</v>
      </c>
      <c r="J26" s="2">
        <v>0.410076157</v>
      </c>
      <c r="K26" s="2">
        <v>0.56060606060600005</v>
      </c>
      <c r="L26" s="2">
        <v>0.54448160535000001</v>
      </c>
      <c r="M26">
        <f t="shared" ref="M26:M27" si="1">AVERAGE(E26:L26)</f>
        <v>0.47940498762687506</v>
      </c>
      <c r="N26">
        <f t="shared" ref="N26:N27" si="2">_xlfn.STDEV.S(E26:L26)</f>
        <v>7.6690272778181454E-2</v>
      </c>
      <c r="O26" t="str">
        <f t="shared" ref="O26:O27" si="3">CONCATENATE(ROUND(M26, 3), "+-", ROUND(N26, 3))</f>
        <v>0.479+-0.077</v>
      </c>
    </row>
    <row r="27" spans="1:17" x14ac:dyDescent="0.55000000000000004">
      <c r="A27" s="66"/>
      <c r="B27" s="2" t="s">
        <v>1</v>
      </c>
      <c r="C27" s="2"/>
      <c r="D27" s="2"/>
      <c r="E27" s="2">
        <v>0.48802588996000001</v>
      </c>
      <c r="F27" s="2">
        <v>0.47258979200000001</v>
      </c>
      <c r="G27" s="2">
        <v>0.38525041269999999</v>
      </c>
      <c r="H27" s="2">
        <v>0.59384615380000005</v>
      </c>
      <c r="I27" s="2">
        <v>0.42717086799999998</v>
      </c>
      <c r="J27" s="2">
        <v>0.40944881889700002</v>
      </c>
      <c r="K27" s="2">
        <v>0.56233062330000005</v>
      </c>
      <c r="L27" s="2">
        <v>0.54920212759999998</v>
      </c>
      <c r="M27">
        <f t="shared" si="1"/>
        <v>0.48598308578212512</v>
      </c>
      <c r="N27">
        <f t="shared" si="2"/>
        <v>7.6631801434103003E-2</v>
      </c>
      <c r="O27" t="str">
        <f t="shared" si="3"/>
        <v>0.486+-0.077</v>
      </c>
    </row>
    <row r="28" spans="1:17" x14ac:dyDescent="0.55000000000000004">
      <c r="A28" s="66" t="s">
        <v>18</v>
      </c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7" x14ac:dyDescent="0.55000000000000004">
      <c r="A29" s="66"/>
      <c r="B29" s="2" t="s">
        <v>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7" x14ac:dyDescent="0.55000000000000004">
      <c r="A30" s="66"/>
      <c r="B30" s="2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3" spans="1:20" x14ac:dyDescent="0.55000000000000004">
      <c r="A33" s="68" t="s">
        <v>53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72" t="s">
        <v>54</v>
      </c>
      <c r="N33" s="73" t="s">
        <v>56</v>
      </c>
      <c r="O33" s="74"/>
    </row>
    <row r="34" spans="1:20" ht="14.7" thickBot="1" x14ac:dyDescent="0.6">
      <c r="A34" s="2"/>
      <c r="B34" s="2"/>
      <c r="C34" s="2"/>
      <c r="D34" s="2"/>
      <c r="E34" s="2" t="s">
        <v>42</v>
      </c>
      <c r="F34" s="2" t="s">
        <v>43</v>
      </c>
      <c r="G34" s="2" t="s">
        <v>44</v>
      </c>
      <c r="H34" s="2" t="s">
        <v>45</v>
      </c>
      <c r="I34" s="2" t="s">
        <v>46</v>
      </c>
      <c r="J34" s="2" t="s">
        <v>47</v>
      </c>
      <c r="K34" s="2" t="s">
        <v>48</v>
      </c>
      <c r="L34" s="2" t="s">
        <v>49</v>
      </c>
      <c r="M34" s="72"/>
      <c r="N34" s="73"/>
      <c r="O34" s="74"/>
    </row>
    <row r="35" spans="1:20" x14ac:dyDescent="0.55000000000000004">
      <c r="A35" s="66" t="s">
        <v>17</v>
      </c>
      <c r="B35" s="2" t="s">
        <v>0</v>
      </c>
      <c r="C35" s="2"/>
      <c r="D35" s="2"/>
      <c r="E35" s="2">
        <v>0.47523427000000001</v>
      </c>
      <c r="F35">
        <v>0.4680851063</v>
      </c>
      <c r="G35" s="2">
        <v>0.37894736841999999</v>
      </c>
      <c r="H35" s="2">
        <v>0.58636363636</v>
      </c>
      <c r="I35" s="2">
        <v>0.41501103752000001</v>
      </c>
      <c r="J35" s="2">
        <v>0.39912996099999998</v>
      </c>
      <c r="K35" s="2">
        <v>0.58421851289000004</v>
      </c>
      <c r="L35" s="2">
        <v>0.57244825123999998</v>
      </c>
      <c r="M35">
        <f>AVERAGE(E35:L35)</f>
        <v>0.48492976796625004</v>
      </c>
      <c r="N35">
        <f>_xlfn.STDEV.S(E35:L35)</f>
        <v>8.5912596369048619E-2</v>
      </c>
      <c r="O35" t="str">
        <f>CONCATENATE(ROUND(M35, 3), "+-", ROUND(N35, 3))</f>
        <v>0.485+-0.086</v>
      </c>
      <c r="R35" s="52"/>
      <c r="S35" s="52"/>
      <c r="T35" s="52"/>
    </row>
    <row r="36" spans="1:20" x14ac:dyDescent="0.55000000000000004">
      <c r="A36" s="66"/>
      <c r="B36" s="2" t="s">
        <v>2</v>
      </c>
      <c r="C36" s="2"/>
      <c r="D36" s="2"/>
      <c r="E36" s="2">
        <v>0.47459727299999999</v>
      </c>
      <c r="F36">
        <v>0.47240051347799999</v>
      </c>
      <c r="G36" s="2">
        <v>0.37008733624399998</v>
      </c>
      <c r="H36" s="2">
        <v>0.57183702644699996</v>
      </c>
      <c r="I36" s="2">
        <v>0.41459074733000001</v>
      </c>
      <c r="J36" s="2">
        <v>0.393524283935</v>
      </c>
      <c r="K36" s="2">
        <v>0.58246656760000004</v>
      </c>
      <c r="L36" s="2">
        <v>0.57548579970000002</v>
      </c>
      <c r="M36">
        <f t="shared" ref="M36:M37" si="4">AVERAGE(E36:L36)</f>
        <v>0.48187369346675002</v>
      </c>
      <c r="N36">
        <f t="shared" ref="N36:N37" si="5">_xlfn.STDEV.S(E36:L36)</f>
        <v>8.6145262817454715E-2</v>
      </c>
      <c r="O36" t="str">
        <f t="shared" ref="O36:O37" si="6">CONCATENATE(ROUND(M36, 3), "+-", ROUND(N36, 3))</f>
        <v>0.482+-0.086</v>
      </c>
      <c r="R36" s="51"/>
      <c r="S36" s="51"/>
      <c r="T36" s="51"/>
    </row>
    <row r="37" spans="1:20" x14ac:dyDescent="0.55000000000000004">
      <c r="A37" s="66"/>
      <c r="B37" s="2" t="s">
        <v>1</v>
      </c>
      <c r="C37" s="2"/>
      <c r="D37" s="2"/>
      <c r="E37" s="2">
        <v>0.48023005031999999</v>
      </c>
      <c r="F37">
        <v>0.47013487475909999</v>
      </c>
      <c r="G37" s="2">
        <v>0.37864611997699998</v>
      </c>
      <c r="H37" s="2">
        <v>0.58055152393999998</v>
      </c>
      <c r="I37" s="2">
        <v>0.41899020345999999</v>
      </c>
      <c r="J37" s="2">
        <v>0.40400250156299999</v>
      </c>
      <c r="K37" s="2">
        <v>0.58361774740000005</v>
      </c>
      <c r="L37" s="2">
        <v>0.5794117647</v>
      </c>
      <c r="M37">
        <f t="shared" si="4"/>
        <v>0.48694809826488744</v>
      </c>
      <c r="N37">
        <f t="shared" si="5"/>
        <v>8.4694016153197008E-2</v>
      </c>
      <c r="O37" t="str">
        <f t="shared" si="6"/>
        <v>0.487+-0.085</v>
      </c>
      <c r="R37" s="51"/>
      <c r="S37" s="51"/>
      <c r="T37" s="51"/>
    </row>
    <row r="38" spans="1:20" x14ac:dyDescent="0.55000000000000004">
      <c r="A38" s="66" t="s">
        <v>18</v>
      </c>
      <c r="B38" s="2" t="s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R38" s="51"/>
      <c r="S38" s="51"/>
      <c r="T38" s="51"/>
    </row>
    <row r="39" spans="1:20" x14ac:dyDescent="0.55000000000000004">
      <c r="A39" s="66"/>
      <c r="B39" s="2" t="s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  <c r="R39" s="51"/>
      <c r="S39" s="51"/>
      <c r="T39" s="51"/>
    </row>
    <row r="40" spans="1:20" x14ac:dyDescent="0.55000000000000004">
      <c r="A40" s="66"/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  <c r="R40" s="51"/>
      <c r="S40" s="51"/>
      <c r="T40" s="51"/>
    </row>
    <row r="41" spans="1:20" x14ac:dyDescent="0.55000000000000004">
      <c r="R41" s="51"/>
      <c r="S41" s="51"/>
      <c r="T41" s="51"/>
    </row>
    <row r="42" spans="1:20" x14ac:dyDescent="0.55000000000000004">
      <c r="R42" s="51"/>
      <c r="S42" s="51"/>
      <c r="T42" s="51"/>
    </row>
    <row r="45" spans="1:20" x14ac:dyDescent="0.55000000000000004">
      <c r="A45" s="68" t="s">
        <v>89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</row>
    <row r="46" spans="1:20" x14ac:dyDescent="0.55000000000000004">
      <c r="A46" s="2"/>
      <c r="B46" s="2"/>
      <c r="C46" s="2"/>
      <c r="D46" s="2"/>
      <c r="E46" s="2" t="s">
        <v>42</v>
      </c>
      <c r="F46" s="2" t="s">
        <v>43</v>
      </c>
      <c r="G46" s="2" t="s">
        <v>44</v>
      </c>
      <c r="H46" s="2" t="s">
        <v>45</v>
      </c>
      <c r="I46" s="2" t="s">
        <v>46</v>
      </c>
      <c r="J46" s="2" t="s">
        <v>47</v>
      </c>
      <c r="K46" s="2" t="s">
        <v>48</v>
      </c>
      <c r="L46" s="2" t="s">
        <v>49</v>
      </c>
      <c r="M46" s="20" t="s">
        <v>54</v>
      </c>
      <c r="N46" s="20" t="s">
        <v>56</v>
      </c>
    </row>
    <row r="47" spans="1:20" x14ac:dyDescent="0.55000000000000004">
      <c r="A47" s="66" t="s">
        <v>17</v>
      </c>
      <c r="B47" s="2" t="s">
        <v>0</v>
      </c>
      <c r="C47" s="2"/>
      <c r="D47" s="2"/>
      <c r="E47" s="2">
        <v>0.46978193146399999</v>
      </c>
      <c r="F47" s="2">
        <v>0.46181818181000001</v>
      </c>
      <c r="G47" s="2">
        <v>0.38835978835899998</v>
      </c>
      <c r="H47" s="2">
        <v>0.57863304577999997</v>
      </c>
      <c r="I47" s="2">
        <v>0.39225806451</v>
      </c>
      <c r="J47" s="2">
        <v>0.37664567830559997</v>
      </c>
      <c r="K47" s="2">
        <v>0.57393850658000001</v>
      </c>
      <c r="L47" s="2">
        <v>0.55563331000600003</v>
      </c>
      <c r="M47">
        <f>AVERAGE(E47:L47)</f>
        <v>0.47463356335182494</v>
      </c>
      <c r="N47">
        <f>_xlfn.STDEV.S(E47:L47)</f>
        <v>8.5570862919689419E-2</v>
      </c>
      <c r="O47" t="str">
        <f>CONCATENATE(ROUND(M47, 3), "+-", ROUND(N47, 3))</f>
        <v>0.475+-0.086</v>
      </c>
    </row>
    <row r="48" spans="1:20" x14ac:dyDescent="0.55000000000000004">
      <c r="A48" s="66"/>
      <c r="B48" s="2" t="s">
        <v>2</v>
      </c>
      <c r="C48" s="2"/>
      <c r="D48" s="2"/>
      <c r="E48" s="2">
        <v>0.44430919050500001</v>
      </c>
      <c r="F48" s="2">
        <v>0.45431789737</v>
      </c>
      <c r="G48" s="2">
        <v>0.37568455640743997</v>
      </c>
      <c r="H48" s="2">
        <v>0.57666214382600001</v>
      </c>
      <c r="I48" s="2">
        <v>0.38556701030899998</v>
      </c>
      <c r="J48" s="2">
        <v>0.38055720213389999</v>
      </c>
      <c r="K48" s="2">
        <v>0.55733148019400003</v>
      </c>
      <c r="L48" s="2">
        <v>0.57344632768299997</v>
      </c>
      <c r="M48">
        <f t="shared" ref="M48:M49" si="7">AVERAGE(E48:L48)</f>
        <v>0.46848447605354249</v>
      </c>
      <c r="N48">
        <f t="shared" ref="N48:N49" si="8">_xlfn.STDEV.S(E48:L48)</f>
        <v>8.8331082816394998E-2</v>
      </c>
      <c r="O48" t="str">
        <f t="shared" ref="O48:O49" si="9">CONCATENATE(ROUND(M48, 3), "+-", ROUND(N48, 3))</f>
        <v>0.468+-0.088</v>
      </c>
    </row>
    <row r="49" spans="1:15" x14ac:dyDescent="0.55000000000000004">
      <c r="A49" s="66"/>
      <c r="B49" s="2" t="s">
        <v>1</v>
      </c>
      <c r="C49" s="2"/>
      <c r="D49" s="2"/>
      <c r="E49" s="2">
        <v>0.46586345381499999</v>
      </c>
      <c r="F49" s="2">
        <v>0.46192573945799997</v>
      </c>
      <c r="G49" s="2">
        <v>0.38021638330750002</v>
      </c>
      <c r="H49" s="2">
        <v>0.58192505510000003</v>
      </c>
      <c r="I49" s="2">
        <v>0.39577464788</v>
      </c>
      <c r="J49" s="2">
        <v>0.38430926661999998</v>
      </c>
      <c r="K49" s="2">
        <v>0.57656200000000002</v>
      </c>
      <c r="L49" s="2">
        <v>0.565157750342</v>
      </c>
      <c r="M49">
        <f t="shared" si="7"/>
        <v>0.47646678706531254</v>
      </c>
      <c r="N49">
        <f t="shared" si="8"/>
        <v>8.7504145030205038E-2</v>
      </c>
      <c r="O49" t="str">
        <f t="shared" si="9"/>
        <v>0.476+-0.088</v>
      </c>
    </row>
    <row r="52" spans="1:15" x14ac:dyDescent="0.55000000000000004">
      <c r="A52" s="68" t="s">
        <v>90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</row>
    <row r="53" spans="1:15" x14ac:dyDescent="0.55000000000000004">
      <c r="A53" s="2"/>
      <c r="B53" s="2"/>
      <c r="C53" s="2"/>
      <c r="D53" s="2"/>
      <c r="E53" s="2" t="s">
        <v>42</v>
      </c>
      <c r="F53" s="2" t="s">
        <v>43</v>
      </c>
      <c r="G53" s="2" t="s">
        <v>44</v>
      </c>
      <c r="H53" s="2" t="s">
        <v>45</v>
      </c>
      <c r="I53" s="2" t="s">
        <v>46</v>
      </c>
      <c r="J53" s="2" t="s">
        <v>47</v>
      </c>
      <c r="K53" s="2" t="s">
        <v>48</v>
      </c>
      <c r="L53" s="2" t="s">
        <v>49</v>
      </c>
    </row>
    <row r="54" spans="1:15" x14ac:dyDescent="0.55000000000000004">
      <c r="A54" s="66" t="s">
        <v>17</v>
      </c>
      <c r="B54" s="2" t="s">
        <v>0</v>
      </c>
      <c r="C54" s="2"/>
      <c r="D54" s="2"/>
      <c r="E54" s="2">
        <v>0.47099760000000002</v>
      </c>
      <c r="F54" s="2">
        <v>0.46946564800000001</v>
      </c>
      <c r="G54" s="2">
        <v>0.36882545999999999</v>
      </c>
      <c r="H54" s="2">
        <v>0.58976207000000003</v>
      </c>
      <c r="I54" s="2">
        <v>0.398142</v>
      </c>
      <c r="J54" s="2">
        <v>0.40046162000000002</v>
      </c>
      <c r="K54" s="2">
        <v>0.58463949000000004</v>
      </c>
      <c r="L54" s="2">
        <v>0.57908846999999997</v>
      </c>
      <c r="M54">
        <f>AVERAGE(E54:L54)</f>
        <v>0.48267279474999997</v>
      </c>
      <c r="N54">
        <f>_xlfn.STDEV.S(E54:L54)</f>
        <v>9.12902664893981E-2</v>
      </c>
      <c r="O54" t="str">
        <f>CONCATENATE(ROUND(M54, 3), "+-", ROUND(N54, 3))</f>
        <v>0.483+-0.091</v>
      </c>
    </row>
    <row r="55" spans="1:15" x14ac:dyDescent="0.55000000000000004">
      <c r="A55" s="66"/>
      <c r="B55" s="2" t="s">
        <v>2</v>
      </c>
      <c r="C55" s="2"/>
      <c r="D55" s="2"/>
      <c r="E55" s="2">
        <v>0.464944649446</v>
      </c>
      <c r="F55" s="2">
        <v>0.47139303399999999</v>
      </c>
      <c r="G55" s="2">
        <v>0.37147255000000001</v>
      </c>
      <c r="H55" s="2">
        <v>0.57348703170000004</v>
      </c>
      <c r="I55" s="2">
        <v>0.38559814169000001</v>
      </c>
      <c r="J55" s="2">
        <v>0.39639639599999998</v>
      </c>
      <c r="K55" s="2">
        <v>0.56204379000000004</v>
      </c>
      <c r="L55" s="2">
        <v>0.56497947999999998</v>
      </c>
      <c r="M55">
        <f t="shared" ref="M55:M56" si="10">AVERAGE(E55:L55)</f>
        <v>0.4737893841045</v>
      </c>
      <c r="N55">
        <f t="shared" ref="N55:N56" si="11">_xlfn.STDEV.S(E55:L55)</f>
        <v>8.4822647664744052E-2</v>
      </c>
      <c r="O55" t="str">
        <f t="shared" ref="O55:O56" si="12">CONCATENATE(ROUND(M55, 3), "+-", ROUND(N55, 3))</f>
        <v>0.474+-0.085</v>
      </c>
    </row>
    <row r="56" spans="1:15" x14ac:dyDescent="0.55000000000000004">
      <c r="A56" s="66"/>
      <c r="B56" s="2" t="s">
        <v>1</v>
      </c>
      <c r="C56" s="2"/>
      <c r="D56" s="2"/>
      <c r="E56" s="2">
        <v>0.46234446620000003</v>
      </c>
      <c r="F56" s="2">
        <v>0.47243107699999998</v>
      </c>
      <c r="G56" s="2">
        <v>0.37655995650000001</v>
      </c>
      <c r="H56" s="2">
        <v>0.58529411760000005</v>
      </c>
      <c r="I56" s="2">
        <v>0.39891082360000002</v>
      </c>
      <c r="J56" s="2">
        <v>0.40643623299999998</v>
      </c>
      <c r="K56" s="2">
        <v>0.57991512999999995</v>
      </c>
      <c r="L56" s="2">
        <v>0.57734806000000005</v>
      </c>
      <c r="M56">
        <f t="shared" si="10"/>
        <v>0.48240498298750001</v>
      </c>
      <c r="N56">
        <f t="shared" si="11"/>
        <v>8.7469332631799776E-2</v>
      </c>
      <c r="O56" t="str">
        <f t="shared" si="12"/>
        <v>0.482+-0.087</v>
      </c>
    </row>
    <row r="57" spans="1:15" x14ac:dyDescent="0.55000000000000004">
      <c r="A57" s="66" t="s">
        <v>18</v>
      </c>
      <c r="B57" s="2" t="s"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5" x14ac:dyDescent="0.55000000000000004">
      <c r="A58" s="66"/>
      <c r="B58" s="2" t="s">
        <v>2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5" x14ac:dyDescent="0.55000000000000004">
      <c r="A59" s="66"/>
      <c r="B59" s="2" t="s">
        <v>1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3" spans="1:15" x14ac:dyDescent="0.55000000000000004">
      <c r="E63" s="2" t="s">
        <v>59</v>
      </c>
      <c r="F63" s="2" t="s">
        <v>165</v>
      </c>
      <c r="G63" s="2" t="s">
        <v>166</v>
      </c>
      <c r="H63" s="2" t="s">
        <v>167</v>
      </c>
    </row>
    <row r="64" spans="1:15" ht="14.7" x14ac:dyDescent="0.55000000000000004">
      <c r="B64" s="2" t="s">
        <v>0</v>
      </c>
      <c r="C64" s="2"/>
      <c r="D64" s="2"/>
      <c r="E64" s="2" t="s">
        <v>169</v>
      </c>
      <c r="F64" s="2" t="s">
        <v>172</v>
      </c>
      <c r="G64" s="2" t="s">
        <v>175</v>
      </c>
      <c r="H64" s="2" t="s">
        <v>178</v>
      </c>
    </row>
    <row r="65" spans="2:8" x14ac:dyDescent="0.55000000000000004">
      <c r="B65" s="2" t="s">
        <v>2</v>
      </c>
      <c r="C65" s="2"/>
      <c r="D65" s="2"/>
      <c r="E65" s="2" t="s">
        <v>170</v>
      </c>
      <c r="F65" s="2" t="s">
        <v>173</v>
      </c>
      <c r="G65" s="2" t="s">
        <v>176</v>
      </c>
      <c r="H65" s="2" t="s">
        <v>179</v>
      </c>
    </row>
    <row r="66" spans="2:8" x14ac:dyDescent="0.55000000000000004">
      <c r="B66" s="2" t="s">
        <v>93</v>
      </c>
      <c r="C66" s="2"/>
      <c r="D66" s="2"/>
      <c r="E66" s="2" t="s">
        <v>171</v>
      </c>
      <c r="F66" s="2" t="s">
        <v>174</v>
      </c>
      <c r="G66" s="2" t="s">
        <v>177</v>
      </c>
      <c r="H66" s="2" t="s">
        <v>180</v>
      </c>
    </row>
    <row r="68" spans="2:8" ht="18.899999999999999" customHeight="1" x14ac:dyDescent="0.55000000000000004">
      <c r="B68" s="66" t="s">
        <v>168</v>
      </c>
      <c r="C68" s="2"/>
      <c r="D68" s="2"/>
      <c r="E68" s="2" t="s">
        <v>0</v>
      </c>
      <c r="F68" s="2">
        <v>0.95589999999999997</v>
      </c>
      <c r="G68" s="2">
        <v>0.82506999999999997</v>
      </c>
      <c r="H68" s="2">
        <v>1</v>
      </c>
    </row>
    <row r="69" spans="2:8" ht="18.899999999999999" customHeight="1" x14ac:dyDescent="0.55000000000000004">
      <c r="B69" s="66"/>
      <c r="C69" s="2"/>
      <c r="D69" s="2"/>
      <c r="E69" s="2" t="s">
        <v>2</v>
      </c>
      <c r="F69" s="2">
        <v>0.93540699999999999</v>
      </c>
      <c r="G69" s="2">
        <v>0.76949999999999996</v>
      </c>
      <c r="H69" s="2">
        <v>0.89188080000000003</v>
      </c>
    </row>
    <row r="70" spans="2:8" ht="20.100000000000001" customHeight="1" x14ac:dyDescent="0.55000000000000004">
      <c r="B70" s="66"/>
      <c r="C70" s="2"/>
      <c r="D70" s="2"/>
      <c r="E70" s="2" t="s">
        <v>1</v>
      </c>
      <c r="F70" s="2">
        <v>0.97829999999999995</v>
      </c>
      <c r="G70" s="2">
        <v>0.78989900000000002</v>
      </c>
      <c r="H70" s="2">
        <v>0.91450600000000004</v>
      </c>
    </row>
  </sheetData>
  <mergeCells count="20">
    <mergeCell ref="B68:B70"/>
    <mergeCell ref="A35:A37"/>
    <mergeCell ref="A28:A30"/>
    <mergeCell ref="A38:A40"/>
    <mergeCell ref="A57:A59"/>
    <mergeCell ref="A45:L45"/>
    <mergeCell ref="A47:A49"/>
    <mergeCell ref="A52:L52"/>
    <mergeCell ref="A54:A56"/>
    <mergeCell ref="G2:J2"/>
    <mergeCell ref="A17:A19"/>
    <mergeCell ref="A15:L15"/>
    <mergeCell ref="A23:L23"/>
    <mergeCell ref="A25:A27"/>
    <mergeCell ref="M33:M34"/>
    <mergeCell ref="N33:N34"/>
    <mergeCell ref="O33:O34"/>
    <mergeCell ref="A4:A6"/>
    <mergeCell ref="A8:A10"/>
    <mergeCell ref="A33:L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9"/>
    </sheetView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7" workbookViewId="0">
      <selection activeCell="F23" sqref="F23"/>
    </sheetView>
  </sheetViews>
  <sheetFormatPr defaultRowHeight="14.4" x14ac:dyDescent="0.55000000000000004"/>
  <cols>
    <col min="3" max="3" width="11.15625" bestFit="1" customWidth="1"/>
    <col min="4" max="5" width="11.5234375" customWidth="1"/>
    <col min="6" max="6" width="11.68359375" bestFit="1" customWidth="1"/>
    <col min="7" max="7" width="18.1015625" bestFit="1" customWidth="1"/>
  </cols>
  <sheetData>
    <row r="1" spans="1:7" x14ac:dyDescent="0.55000000000000004">
      <c r="A1" s="60"/>
      <c r="B1" s="61" t="s">
        <v>128</v>
      </c>
      <c r="C1" s="61"/>
      <c r="D1" s="61"/>
      <c r="E1" s="61"/>
      <c r="F1" s="61"/>
      <c r="G1" s="62"/>
    </row>
    <row r="2" spans="1:7" x14ac:dyDescent="0.55000000000000004">
      <c r="A2" s="63" t="s">
        <v>97</v>
      </c>
      <c r="B2" s="1"/>
      <c r="C2" s="1"/>
      <c r="D2" s="1"/>
      <c r="E2" s="1"/>
      <c r="F2" s="1"/>
      <c r="G2" s="64"/>
    </row>
    <row r="3" spans="1:7" ht="43.2" x14ac:dyDescent="0.55000000000000004">
      <c r="A3" s="63"/>
      <c r="B3" s="1"/>
      <c r="C3" s="46" t="s">
        <v>115</v>
      </c>
      <c r="D3" s="1"/>
      <c r="E3" s="1"/>
      <c r="F3" s="1"/>
      <c r="G3" s="64"/>
    </row>
    <row r="4" spans="1:7" x14ac:dyDescent="0.55000000000000004">
      <c r="A4" s="63" t="s">
        <v>92</v>
      </c>
      <c r="B4" s="1" t="s">
        <v>0</v>
      </c>
      <c r="C4" s="1" t="s">
        <v>159</v>
      </c>
      <c r="E4" s="1"/>
      <c r="F4" s="1"/>
      <c r="G4" s="64"/>
    </row>
    <row r="5" spans="1:7" x14ac:dyDescent="0.55000000000000004">
      <c r="A5" s="63"/>
      <c r="B5" s="1" t="s">
        <v>2</v>
      </c>
      <c r="C5" s="1" t="s">
        <v>160</v>
      </c>
      <c r="E5" s="1"/>
      <c r="F5" s="1"/>
      <c r="G5" s="64"/>
    </row>
    <row r="6" spans="1:7" x14ac:dyDescent="0.55000000000000004">
      <c r="A6" s="63"/>
      <c r="B6" s="1" t="s">
        <v>93</v>
      </c>
      <c r="C6" s="1" t="s">
        <v>161</v>
      </c>
      <c r="E6" s="1"/>
      <c r="F6" s="1"/>
      <c r="G6" s="64"/>
    </row>
    <row r="7" spans="1:7" x14ac:dyDescent="0.55000000000000004">
      <c r="A7" s="63"/>
      <c r="B7" s="1"/>
      <c r="C7" s="1"/>
      <c r="D7" s="1"/>
      <c r="E7" s="1"/>
      <c r="F7" s="1"/>
      <c r="G7" s="64"/>
    </row>
    <row r="8" spans="1:7" x14ac:dyDescent="0.55000000000000004">
      <c r="A8" s="63"/>
      <c r="B8" s="1"/>
      <c r="C8" s="1"/>
      <c r="D8" s="1"/>
      <c r="E8" s="1"/>
      <c r="F8" s="1"/>
      <c r="G8" s="64"/>
    </row>
    <row r="9" spans="1:7" x14ac:dyDescent="0.55000000000000004">
      <c r="A9" s="63"/>
      <c r="B9" s="1"/>
      <c r="C9" s="1"/>
      <c r="D9" s="1"/>
      <c r="E9" s="1"/>
      <c r="F9" s="1"/>
      <c r="G9" s="64"/>
    </row>
    <row r="10" spans="1:7" x14ac:dyDescent="0.55000000000000004">
      <c r="A10" s="63"/>
      <c r="B10" s="1" t="s">
        <v>98</v>
      </c>
      <c r="C10" s="1"/>
      <c r="D10" s="1"/>
      <c r="E10" s="1"/>
      <c r="F10" s="1"/>
      <c r="G10" s="64"/>
    </row>
    <row r="11" spans="1:7" hidden="1" x14ac:dyDescent="0.55000000000000004">
      <c r="A11" s="63"/>
      <c r="B11" s="1"/>
      <c r="C11" s="1"/>
      <c r="D11" s="1"/>
      <c r="E11" s="1"/>
      <c r="F11" s="1"/>
      <c r="G11" s="64"/>
    </row>
    <row r="12" spans="1:7" ht="42.9" customHeight="1" x14ac:dyDescent="0.55000000000000004">
      <c r="A12" s="63"/>
      <c r="B12" s="1"/>
      <c r="C12" s="46" t="s">
        <v>94</v>
      </c>
      <c r="D12" s="46" t="s">
        <v>95</v>
      </c>
      <c r="E12" s="46" t="s">
        <v>102</v>
      </c>
      <c r="F12" s="46" t="s">
        <v>103</v>
      </c>
      <c r="G12" s="65" t="s">
        <v>104</v>
      </c>
    </row>
    <row r="13" spans="1:7" x14ac:dyDescent="0.55000000000000004">
      <c r="A13" s="63" t="s">
        <v>92</v>
      </c>
      <c r="B13" s="1" t="s">
        <v>0</v>
      </c>
      <c r="C13" s="1" t="s">
        <v>122</v>
      </c>
      <c r="D13" s="1" t="s">
        <v>116</v>
      </c>
      <c r="E13" s="1" t="s">
        <v>106</v>
      </c>
      <c r="F13" s="1" t="s">
        <v>163</v>
      </c>
      <c r="G13" s="64" t="s">
        <v>164</v>
      </c>
    </row>
    <row r="14" spans="1:7" x14ac:dyDescent="0.55000000000000004">
      <c r="A14" s="63"/>
      <c r="B14" s="1" t="s">
        <v>2</v>
      </c>
      <c r="C14" s="1" t="s">
        <v>123</v>
      </c>
      <c r="D14" s="1" t="s">
        <v>117</v>
      </c>
      <c r="E14" s="1" t="s">
        <v>107</v>
      </c>
      <c r="F14" s="1" t="s">
        <v>100</v>
      </c>
      <c r="G14" s="64" t="s">
        <v>100</v>
      </c>
    </row>
    <row r="15" spans="1:7" x14ac:dyDescent="0.55000000000000004">
      <c r="A15" s="63"/>
      <c r="B15" s="1" t="s">
        <v>93</v>
      </c>
      <c r="C15" s="1" t="s">
        <v>124</v>
      </c>
      <c r="D15" s="1" t="s">
        <v>118</v>
      </c>
      <c r="E15" s="1" t="s">
        <v>108</v>
      </c>
      <c r="F15" s="1" t="s">
        <v>100</v>
      </c>
      <c r="G15" s="64" t="s">
        <v>100</v>
      </c>
    </row>
    <row r="16" spans="1:7" x14ac:dyDescent="0.55000000000000004">
      <c r="A16" s="63"/>
      <c r="B16" s="1"/>
      <c r="C16" s="1"/>
      <c r="D16" s="1"/>
      <c r="E16" s="1"/>
      <c r="F16" s="1"/>
      <c r="G16" s="64"/>
    </row>
    <row r="17" spans="1:7" x14ac:dyDescent="0.55000000000000004">
      <c r="A17" s="63"/>
      <c r="B17" s="1"/>
      <c r="C17" s="1"/>
      <c r="D17" s="1"/>
      <c r="E17" s="1"/>
      <c r="F17" s="1"/>
      <c r="G17" s="64"/>
    </row>
    <row r="18" spans="1:7" x14ac:dyDescent="0.55000000000000004">
      <c r="A18" s="63"/>
      <c r="B18" s="1" t="s">
        <v>96</v>
      </c>
      <c r="C18" s="1"/>
      <c r="D18" s="1"/>
      <c r="E18" s="1"/>
      <c r="F18" s="1"/>
      <c r="G18" s="64"/>
    </row>
    <row r="19" spans="1:7" ht="43.2" x14ac:dyDescent="0.55000000000000004">
      <c r="A19" s="63"/>
      <c r="B19" s="1"/>
      <c r="C19" s="46" t="s">
        <v>94</v>
      </c>
      <c r="D19" s="46" t="s">
        <v>95</v>
      </c>
      <c r="E19" s="46" t="s">
        <v>102</v>
      </c>
      <c r="F19" s="46" t="s">
        <v>103</v>
      </c>
      <c r="G19" s="65" t="s">
        <v>104</v>
      </c>
    </row>
    <row r="20" spans="1:7" x14ac:dyDescent="0.55000000000000004">
      <c r="A20" s="63" t="s">
        <v>92</v>
      </c>
      <c r="B20" s="1" t="s">
        <v>0</v>
      </c>
      <c r="C20" s="1" t="s">
        <v>125</v>
      </c>
      <c r="D20" s="1" t="s">
        <v>119</v>
      </c>
      <c r="E20" s="1" t="s">
        <v>109</v>
      </c>
      <c r="F20" s="1" t="s">
        <v>112</v>
      </c>
      <c r="G20" s="64">
        <v>1.9613869999999999E-2</v>
      </c>
    </row>
    <row r="21" spans="1:7" x14ac:dyDescent="0.55000000000000004">
      <c r="A21" s="63"/>
      <c r="B21" s="1" t="s">
        <v>2</v>
      </c>
      <c r="C21" s="1" t="s">
        <v>126</v>
      </c>
      <c r="D21" s="1" t="s">
        <v>120</v>
      </c>
      <c r="E21" s="1" t="s">
        <v>110</v>
      </c>
      <c r="F21" s="1" t="s">
        <v>113</v>
      </c>
      <c r="G21" s="64">
        <v>1.9579840000000001E-2</v>
      </c>
    </row>
    <row r="22" spans="1:7" x14ac:dyDescent="0.55000000000000004">
      <c r="A22" s="63"/>
      <c r="B22" s="1" t="s">
        <v>93</v>
      </c>
      <c r="C22" s="1" t="s">
        <v>127</v>
      </c>
      <c r="D22" s="1" t="s">
        <v>121</v>
      </c>
      <c r="E22" s="1" t="s">
        <v>111</v>
      </c>
      <c r="F22" s="1" t="s">
        <v>114</v>
      </c>
      <c r="G22" s="64" t="s">
        <v>100</v>
      </c>
    </row>
    <row r="23" spans="1:7" x14ac:dyDescent="0.55000000000000004">
      <c r="A23" s="63"/>
      <c r="B23" s="1"/>
      <c r="C23" s="1"/>
      <c r="D23" s="1"/>
      <c r="E23" s="1"/>
      <c r="F23" s="1"/>
      <c r="G23" s="64"/>
    </row>
    <row r="24" spans="1:7" x14ac:dyDescent="0.55000000000000004">
      <c r="A24" s="63"/>
      <c r="B24" s="1"/>
      <c r="C24" s="1"/>
      <c r="D24" s="1"/>
      <c r="E24" s="1"/>
      <c r="F24" s="1"/>
      <c r="G24" s="64"/>
    </row>
    <row r="25" spans="1:7" ht="14.4" customHeight="1" x14ac:dyDescent="0.55000000000000004">
      <c r="A25" s="75" t="s">
        <v>162</v>
      </c>
      <c r="B25" s="75"/>
      <c r="C25" s="75"/>
      <c r="D25" s="75"/>
      <c r="E25" s="75"/>
      <c r="F25" s="75"/>
      <c r="G25" s="75"/>
    </row>
    <row r="26" spans="1:7" x14ac:dyDescent="0.55000000000000004">
      <c r="A26" s="75"/>
      <c r="B26" s="75"/>
      <c r="C26" s="75"/>
      <c r="D26" s="75"/>
      <c r="E26" s="75"/>
      <c r="F26" s="75"/>
      <c r="G26" s="75"/>
    </row>
    <row r="27" spans="1:7" x14ac:dyDescent="0.55000000000000004">
      <c r="A27" s="75"/>
      <c r="B27" s="75"/>
      <c r="C27" s="75"/>
      <c r="D27" s="75"/>
      <c r="E27" s="75"/>
      <c r="F27" s="75"/>
      <c r="G27" s="75"/>
    </row>
    <row r="28" spans="1:7" x14ac:dyDescent="0.55000000000000004">
      <c r="A28" s="75"/>
      <c r="B28" s="75"/>
      <c r="C28" s="75"/>
      <c r="D28" s="75"/>
      <c r="E28" s="75"/>
      <c r="F28" s="75"/>
      <c r="G28" s="75"/>
    </row>
    <row r="29" spans="1:7" x14ac:dyDescent="0.55000000000000004">
      <c r="A29" s="75"/>
      <c r="B29" s="75"/>
      <c r="C29" s="75"/>
      <c r="D29" s="75"/>
      <c r="E29" s="75"/>
      <c r="F29" s="75"/>
      <c r="G29" s="75"/>
    </row>
    <row r="30" spans="1:7" x14ac:dyDescent="0.55000000000000004">
      <c r="A30" s="75"/>
      <c r="B30" s="75"/>
      <c r="C30" s="75"/>
      <c r="D30" s="75"/>
      <c r="E30" s="75"/>
      <c r="F30" s="75"/>
      <c r="G30" s="75"/>
    </row>
    <row r="31" spans="1:7" x14ac:dyDescent="0.55000000000000004">
      <c r="A31" s="75"/>
      <c r="B31" s="75"/>
      <c r="C31" s="75"/>
      <c r="D31" s="75"/>
      <c r="E31" s="75"/>
      <c r="F31" s="75"/>
      <c r="G31" s="75"/>
    </row>
    <row r="32" spans="1:7" x14ac:dyDescent="0.55000000000000004">
      <c r="A32" s="75"/>
      <c r="B32" s="75"/>
      <c r="C32" s="75"/>
      <c r="D32" s="75"/>
      <c r="E32" s="75"/>
      <c r="F32" s="75"/>
      <c r="G32" s="75"/>
    </row>
    <row r="33" spans="1:7" x14ac:dyDescent="0.55000000000000004">
      <c r="A33" s="75"/>
      <c r="B33" s="75"/>
      <c r="C33" s="75"/>
      <c r="D33" s="75"/>
      <c r="E33" s="75"/>
      <c r="F33" s="75"/>
      <c r="G33" s="75"/>
    </row>
    <row r="34" spans="1:7" x14ac:dyDescent="0.55000000000000004">
      <c r="A34" s="75"/>
      <c r="B34" s="75"/>
      <c r="C34" s="75"/>
      <c r="D34" s="75"/>
      <c r="E34" s="75"/>
      <c r="F34" s="75"/>
      <c r="G34" s="75"/>
    </row>
    <row r="35" spans="1:7" x14ac:dyDescent="0.55000000000000004">
      <c r="A35" s="75"/>
      <c r="B35" s="75"/>
      <c r="C35" s="75"/>
      <c r="D35" s="75"/>
      <c r="E35" s="75"/>
      <c r="F35" s="75"/>
      <c r="G35" s="75"/>
    </row>
    <row r="36" spans="1:7" x14ac:dyDescent="0.55000000000000004">
      <c r="A36" s="75"/>
      <c r="B36" s="75"/>
      <c r="C36" s="75"/>
      <c r="D36" s="75"/>
      <c r="E36" s="75"/>
      <c r="F36" s="75"/>
      <c r="G36" s="75"/>
    </row>
    <row r="37" spans="1:7" x14ac:dyDescent="0.55000000000000004">
      <c r="A37" s="75"/>
      <c r="B37" s="75"/>
      <c r="C37" s="75"/>
      <c r="D37" s="75"/>
      <c r="E37" s="75"/>
      <c r="F37" s="75"/>
      <c r="G37" s="75"/>
    </row>
    <row r="38" spans="1:7" x14ac:dyDescent="0.55000000000000004">
      <c r="A38" s="75"/>
      <c r="B38" s="75"/>
      <c r="C38" s="75"/>
      <c r="D38" s="75"/>
      <c r="E38" s="75"/>
      <c r="F38" s="75"/>
      <c r="G38" s="75"/>
    </row>
  </sheetData>
  <mergeCells count="1">
    <mergeCell ref="A25:G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opLeftCell="I1" workbookViewId="0">
      <selection activeCell="P8" sqref="P8:P10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3" spans="1:16" x14ac:dyDescent="0.55000000000000004">
      <c r="A3" s="40"/>
      <c r="B3" s="1"/>
      <c r="C3" s="4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55000000000000004">
      <c r="A4" s="42"/>
      <c r="B4" s="1"/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4.7" thickBot="1" x14ac:dyDescent="0.6">
      <c r="A5" s="39"/>
    </row>
    <row r="6" spans="1:16" ht="14.4" customHeight="1" x14ac:dyDescent="0.55000000000000004">
      <c r="A6" s="76" t="s">
        <v>158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6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  <c r="N7" s="57" t="s">
        <v>54</v>
      </c>
      <c r="O7" s="58" t="s">
        <v>56</v>
      </c>
    </row>
    <row r="8" spans="1:16" x14ac:dyDescent="0.55000000000000004">
      <c r="A8" s="79"/>
      <c r="B8" s="2" t="s">
        <v>0</v>
      </c>
      <c r="C8" s="67" t="s">
        <v>78</v>
      </c>
      <c r="D8" s="2">
        <v>0.85416665999999997</v>
      </c>
      <c r="E8" s="2">
        <v>0.86666666599999997</v>
      </c>
      <c r="F8" s="2">
        <v>0.84615384000000005</v>
      </c>
      <c r="G8" s="2">
        <v>0.82758620599999999</v>
      </c>
      <c r="H8" s="2">
        <v>0.85106382000000003</v>
      </c>
      <c r="I8" s="2">
        <v>0.91304347819999998</v>
      </c>
      <c r="J8" s="2">
        <v>0.87640449399999998</v>
      </c>
      <c r="K8" s="2">
        <v>0.85393258400000005</v>
      </c>
      <c r="L8" s="2">
        <v>0.85057471200000001</v>
      </c>
      <c r="M8" s="35">
        <v>0.89361702099999996</v>
      </c>
      <c r="N8">
        <f>AVERAGE(D8:M8)</f>
        <v>0.86332094811999993</v>
      </c>
      <c r="O8">
        <f>_xlfn.STDEV.S(D8:M8)</f>
        <v>2.5008626340237573E-2</v>
      </c>
      <c r="P8" t="str">
        <f>CONCATENATE(ROUND(N8, 3),"+-", ROUND(O8, 3))</f>
        <v>0.863+-0.025</v>
      </c>
    </row>
    <row r="9" spans="1:16" x14ac:dyDescent="0.55000000000000004">
      <c r="A9" s="79"/>
      <c r="B9" s="2" t="s">
        <v>2</v>
      </c>
      <c r="C9" s="67"/>
      <c r="D9" s="2">
        <v>0.85106382899999999</v>
      </c>
      <c r="E9" s="2">
        <v>0.84444444399999996</v>
      </c>
      <c r="F9" s="2">
        <v>0.8</v>
      </c>
      <c r="G9" s="2">
        <v>0.8125</v>
      </c>
      <c r="H9" s="2">
        <v>0.81632653060000004</v>
      </c>
      <c r="I9" s="2">
        <v>0.87640449438000001</v>
      </c>
      <c r="J9" s="2">
        <v>0.87058823500000004</v>
      </c>
      <c r="K9" s="2">
        <v>0.82978723399999998</v>
      </c>
      <c r="L9" s="2">
        <v>0.84705882349999995</v>
      </c>
      <c r="M9" s="35">
        <v>0.82608695649999997</v>
      </c>
      <c r="N9">
        <f t="shared" ref="N9:N10" si="0">AVERAGE(D9:M9)</f>
        <v>0.83742605469800002</v>
      </c>
      <c r="O9">
        <f t="shared" ref="O9:O10" si="1">_xlfn.STDEV.S(D9:M9)</f>
        <v>2.494710023975779E-2</v>
      </c>
      <c r="P9" t="str">
        <f t="shared" ref="P9:P10" si="2">CONCATENATE(ROUND(N9, 3),"+-", ROUND(O9, 3))</f>
        <v>0.837+-0.025</v>
      </c>
    </row>
    <row r="10" spans="1:16" x14ac:dyDescent="0.55000000000000004">
      <c r="A10" s="80"/>
      <c r="B10" s="44" t="s">
        <v>1</v>
      </c>
      <c r="C10" s="81"/>
      <c r="D10" s="44">
        <v>0.86021504999999998</v>
      </c>
      <c r="E10" s="44">
        <v>0.87912087000000005</v>
      </c>
      <c r="F10" s="44">
        <v>0.819047619</v>
      </c>
      <c r="G10" s="44">
        <v>0.82352941099999999</v>
      </c>
      <c r="H10" s="44">
        <v>0.82828281999999998</v>
      </c>
      <c r="I10" s="44">
        <v>0.90322580640000005</v>
      </c>
      <c r="J10" s="44">
        <v>0.86363636300000002</v>
      </c>
      <c r="K10" s="44">
        <v>0.85714285000000001</v>
      </c>
      <c r="L10" s="44">
        <v>0.84090909000000003</v>
      </c>
      <c r="M10" s="45">
        <v>0.85106382000000003</v>
      </c>
      <c r="N10">
        <f t="shared" si="0"/>
        <v>0.85261736994000015</v>
      </c>
      <c r="O10">
        <f t="shared" si="1"/>
        <v>2.6178824070230644E-2</v>
      </c>
      <c r="P10" t="str">
        <f t="shared" si="2"/>
        <v>0.853+-0.026</v>
      </c>
    </row>
    <row r="11" spans="1:16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9" ht="14.4" customHeight="1" x14ac:dyDescent="0.55000000000000004"/>
    <row r="22" ht="14.4" customHeight="1" x14ac:dyDescent="0.55000000000000004"/>
  </sheetData>
  <mergeCells count="3">
    <mergeCell ref="A6:M6"/>
    <mergeCell ref="A7:A10"/>
    <mergeCell ref="C8:C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workbookViewId="0">
      <selection activeCell="F32" sqref="F32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3" spans="1:16" x14ac:dyDescent="0.55000000000000004">
      <c r="A3" s="40"/>
      <c r="B3" s="1"/>
      <c r="C3" s="4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55000000000000004">
      <c r="A4" s="42"/>
      <c r="B4" s="1"/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4.7" thickBot="1" x14ac:dyDescent="0.6">
      <c r="A5" s="39"/>
    </row>
    <row r="6" spans="1:16" ht="14.4" customHeight="1" x14ac:dyDescent="0.55000000000000004">
      <c r="A6" s="76" t="s">
        <v>84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6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  <c r="N7" s="57" t="s">
        <v>54</v>
      </c>
      <c r="O7" s="58" t="s">
        <v>56</v>
      </c>
    </row>
    <row r="8" spans="1:16" x14ac:dyDescent="0.55000000000000004">
      <c r="A8" s="79"/>
      <c r="B8" s="2" t="s">
        <v>0</v>
      </c>
      <c r="C8" s="67" t="s">
        <v>78</v>
      </c>
      <c r="D8" s="2">
        <v>0.83333332999999998</v>
      </c>
      <c r="E8" s="2">
        <v>0.78481012650000004</v>
      </c>
      <c r="F8" s="2">
        <v>0.82105263100000003</v>
      </c>
      <c r="G8" s="2">
        <v>0.82978723399999998</v>
      </c>
      <c r="H8" s="2">
        <v>0.78723404249999995</v>
      </c>
      <c r="I8" s="2">
        <v>0.76923076000000001</v>
      </c>
      <c r="J8" s="2">
        <v>0.77647058800000002</v>
      </c>
      <c r="K8" s="2">
        <v>0.80434782599999999</v>
      </c>
      <c r="L8" s="2">
        <v>0.87234042550000002</v>
      </c>
      <c r="M8" s="35">
        <v>0.81632653060000004</v>
      </c>
      <c r="N8">
        <f>AVERAGE(D8:M8)</f>
        <v>0.80949334940999995</v>
      </c>
      <c r="O8">
        <f>_xlfn.STDEV.S(D8:M8)</f>
        <v>3.1540175933137793E-2</v>
      </c>
      <c r="P8" t="str">
        <f>CONCATENATE(ROUND(N8, 3),"+-", ROUND(O8, 3))</f>
        <v>0.809+-0.032</v>
      </c>
    </row>
    <row r="9" spans="1:16" x14ac:dyDescent="0.55000000000000004">
      <c r="A9" s="79"/>
      <c r="B9" s="2" t="s">
        <v>2</v>
      </c>
      <c r="C9" s="67"/>
      <c r="D9" s="2">
        <v>0.6875</v>
      </c>
      <c r="E9" s="2">
        <v>0.61363636359999996</v>
      </c>
      <c r="F9" s="2">
        <v>0.57999999899999999</v>
      </c>
      <c r="G9" s="2">
        <v>0.53333333329999999</v>
      </c>
      <c r="H9" s="2">
        <v>0.63736263729999998</v>
      </c>
      <c r="I9" s="2">
        <v>0.66666666659999996</v>
      </c>
      <c r="J9" s="2">
        <v>0.66666666600000002</v>
      </c>
      <c r="K9" s="2">
        <v>0.65384615000000001</v>
      </c>
      <c r="L9" s="2">
        <v>0.71578947299999995</v>
      </c>
      <c r="M9" s="35">
        <v>0.6</v>
      </c>
      <c r="N9">
        <f t="shared" ref="N9:N19" si="0">AVERAGE(D9:M9)</f>
        <v>0.63548012887999994</v>
      </c>
      <c r="O9">
        <f t="shared" ref="O9:O19" si="1">_xlfn.STDEV.S(D9:M9)</f>
        <v>5.4456623750027855E-2</v>
      </c>
      <c r="P9" t="str">
        <f t="shared" ref="P9:P10" si="2">CONCATENATE(ROUND(N9, 3),"+-", ROUND(O9, 3))</f>
        <v>0.635+-0.054</v>
      </c>
    </row>
    <row r="10" spans="1:16" x14ac:dyDescent="0.55000000000000004">
      <c r="A10" s="80"/>
      <c r="B10" s="44" t="s">
        <v>1</v>
      </c>
      <c r="C10" s="81"/>
      <c r="D10" s="44">
        <v>0.82608695600000004</v>
      </c>
      <c r="E10" s="44">
        <v>0.69879518070000002</v>
      </c>
      <c r="F10" s="44">
        <v>0.71428571399999996</v>
      </c>
      <c r="G10" s="44">
        <v>0.73684210000000006</v>
      </c>
      <c r="H10" s="44">
        <v>0.72527472500000001</v>
      </c>
      <c r="I10" s="44">
        <v>0.71153845999999998</v>
      </c>
      <c r="J10" s="44">
        <v>0.77647058800000002</v>
      </c>
      <c r="K10" s="44">
        <v>0.79999998999999999</v>
      </c>
      <c r="L10" s="44">
        <v>0.84782608690000005</v>
      </c>
      <c r="M10" s="45">
        <v>0.67368421052600003</v>
      </c>
      <c r="N10">
        <f t="shared" si="0"/>
        <v>0.75108040111259999</v>
      </c>
      <c r="O10">
        <f t="shared" si="1"/>
        <v>5.8246115366338794E-2</v>
      </c>
      <c r="P10" t="str">
        <f t="shared" si="2"/>
        <v>0.751+-0.058</v>
      </c>
    </row>
    <row r="11" spans="1:16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6" x14ac:dyDescent="0.55000000000000004">
      <c r="A15" s="67" t="s">
        <v>88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6" ht="14.4" customHeight="1" x14ac:dyDescent="0.55000000000000004">
      <c r="A16" s="2"/>
      <c r="B16" s="2"/>
      <c r="C16" s="2" t="s">
        <v>76</v>
      </c>
      <c r="D16" s="55" t="s">
        <v>42</v>
      </c>
      <c r="E16" s="2" t="s">
        <v>43</v>
      </c>
      <c r="F16" s="55" t="s">
        <v>44</v>
      </c>
      <c r="G16" s="2" t="s">
        <v>45</v>
      </c>
      <c r="H16" s="47" t="s">
        <v>46</v>
      </c>
      <c r="I16" s="2" t="s">
        <v>47</v>
      </c>
      <c r="J16" s="55" t="s">
        <v>48</v>
      </c>
      <c r="K16" s="2" t="s">
        <v>49</v>
      </c>
      <c r="L16" s="55" t="s">
        <v>74</v>
      </c>
      <c r="M16" s="2" t="s">
        <v>75</v>
      </c>
    </row>
    <row r="17" spans="1:16" x14ac:dyDescent="0.55000000000000004">
      <c r="A17" s="66" t="s">
        <v>80</v>
      </c>
      <c r="B17" s="2" t="s">
        <v>0</v>
      </c>
      <c r="C17" s="67" t="s">
        <v>78</v>
      </c>
      <c r="D17" s="2">
        <v>0.86956521730000003</v>
      </c>
      <c r="E17" s="2">
        <v>0.77272727200000002</v>
      </c>
      <c r="F17" s="2">
        <v>0.88172043</v>
      </c>
      <c r="G17" s="2">
        <v>0.87640448999999998</v>
      </c>
      <c r="H17" s="18">
        <v>0.90109890109000002</v>
      </c>
      <c r="I17" s="2">
        <v>0.78651685299999996</v>
      </c>
      <c r="J17" s="2">
        <v>0.88888800000000001</v>
      </c>
      <c r="K17" s="18">
        <v>0.83333330000000005</v>
      </c>
      <c r="L17" s="18">
        <v>0.875</v>
      </c>
      <c r="M17" s="38">
        <v>0.82474225999999995</v>
      </c>
      <c r="N17">
        <f t="shared" si="0"/>
        <v>0.85099967233900009</v>
      </c>
      <c r="O17">
        <f t="shared" si="1"/>
        <v>4.4399046602221839E-2</v>
      </c>
      <c r="P17" t="str">
        <f>CONCATENATE(ROUND(N17, 3),"+-", ROUND(O17, 3))</f>
        <v>0.851+-0.044</v>
      </c>
    </row>
    <row r="18" spans="1:16" x14ac:dyDescent="0.55000000000000004">
      <c r="A18" s="66"/>
      <c r="B18" s="2" t="s">
        <v>2</v>
      </c>
      <c r="C18" s="67"/>
      <c r="D18" s="2">
        <v>0.87234042550000002</v>
      </c>
      <c r="E18" s="2">
        <v>0.81318681299999995</v>
      </c>
      <c r="F18" s="2">
        <v>0.84705882351999995</v>
      </c>
      <c r="G18" s="2">
        <v>0.90322580640000005</v>
      </c>
      <c r="H18" s="38">
        <v>0.91489361700000005</v>
      </c>
      <c r="I18" s="2">
        <v>0.83146067400000001</v>
      </c>
      <c r="J18" s="2">
        <v>0.87234042499999997</v>
      </c>
      <c r="K18" s="2">
        <v>0.80434782000000005</v>
      </c>
      <c r="L18" s="2">
        <v>0.83720930199999999</v>
      </c>
      <c r="M18" s="2">
        <v>0.79166666659999996</v>
      </c>
      <c r="N18">
        <f t="shared" si="0"/>
        <v>0.84877303730199993</v>
      </c>
      <c r="O18">
        <f t="shared" si="1"/>
        <v>4.1345928141185581E-2</v>
      </c>
      <c r="P18" t="str">
        <f t="shared" ref="P18:P19" si="3">CONCATENATE(ROUND(N18, 3),"+-", ROUND(O18, 3))</f>
        <v>0.849+-0.041</v>
      </c>
    </row>
    <row r="19" spans="1:16" x14ac:dyDescent="0.55000000000000004">
      <c r="A19" s="66"/>
      <c r="B19" s="2" t="s">
        <v>1</v>
      </c>
      <c r="C19" s="67"/>
      <c r="D19" s="2">
        <v>0.87234042550000002</v>
      </c>
      <c r="E19" s="2">
        <v>0.8</v>
      </c>
      <c r="F19" s="2">
        <v>0.8764044943</v>
      </c>
      <c r="G19" s="2">
        <v>0.90526315700000004</v>
      </c>
      <c r="H19" s="38">
        <v>0.90322580600000002</v>
      </c>
      <c r="I19" s="2">
        <v>0.81318681299999995</v>
      </c>
      <c r="J19" s="2">
        <v>0.89887640400000002</v>
      </c>
      <c r="K19" s="2">
        <v>0.81318681000000004</v>
      </c>
      <c r="L19" s="2">
        <v>0.84090909000000003</v>
      </c>
      <c r="M19" s="2">
        <v>0.80851063000000001</v>
      </c>
      <c r="N19">
        <f t="shared" si="0"/>
        <v>0.85319036298000006</v>
      </c>
      <c r="O19">
        <f t="shared" si="1"/>
        <v>4.2667770490856724E-2</v>
      </c>
      <c r="P19" t="str">
        <f t="shared" si="3"/>
        <v>0.853+-0.043</v>
      </c>
    </row>
    <row r="20" spans="1:16" ht="14.4" customHeight="1" x14ac:dyDescent="0.55000000000000004"/>
    <row r="23" spans="1:16" ht="14.4" customHeight="1" x14ac:dyDescent="0.55000000000000004"/>
  </sheetData>
  <mergeCells count="6">
    <mergeCell ref="A15:M15"/>
    <mergeCell ref="A17:A19"/>
    <mergeCell ref="C17:C19"/>
    <mergeCell ref="A6:M6"/>
    <mergeCell ref="A7:A10"/>
    <mergeCell ref="C8:C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9"/>
  <sheetViews>
    <sheetView topLeftCell="A11" workbookViewId="0">
      <selection activeCell="A27" sqref="A27:P31"/>
    </sheetView>
  </sheetViews>
  <sheetFormatPr defaultRowHeight="14.4" x14ac:dyDescent="0.55000000000000004"/>
  <cols>
    <col min="3" max="3" width="11.68359375" bestFit="1" customWidth="1"/>
    <col min="7" max="7" width="17.89453125" customWidth="1"/>
    <col min="16" max="16" width="11.15625" bestFit="1" customWidth="1"/>
  </cols>
  <sheetData>
    <row r="2" spans="1:12" x14ac:dyDescent="0.55000000000000004">
      <c r="E2" t="s">
        <v>68</v>
      </c>
    </row>
    <row r="3" spans="1:12" ht="86.4" x14ac:dyDescent="0.55000000000000004">
      <c r="A3" s="2"/>
      <c r="B3" s="2"/>
      <c r="C3" s="25" t="s">
        <v>58</v>
      </c>
      <c r="D3" s="2" t="s">
        <v>59</v>
      </c>
      <c r="E3" s="27" t="s">
        <v>60</v>
      </c>
      <c r="F3" s="28" t="s">
        <v>62</v>
      </c>
      <c r="G3" s="27" t="s">
        <v>61</v>
      </c>
      <c r="H3" s="29" t="s">
        <v>63</v>
      </c>
      <c r="I3" s="29" t="s">
        <v>64</v>
      </c>
      <c r="J3" s="29" t="s">
        <v>65</v>
      </c>
      <c r="K3" s="29" t="s">
        <v>66</v>
      </c>
      <c r="L3" s="29" t="s">
        <v>67</v>
      </c>
    </row>
    <row r="4" spans="1:12" x14ac:dyDescent="0.55000000000000004">
      <c r="A4" s="66" t="s">
        <v>17</v>
      </c>
      <c r="B4" s="2" t="s">
        <v>0</v>
      </c>
      <c r="C4" s="2">
        <v>0.78873239436619702</v>
      </c>
      <c r="D4" s="2">
        <v>0.58695652173913004</v>
      </c>
      <c r="E4">
        <v>0.52777777777000001</v>
      </c>
      <c r="F4">
        <v>0.54736842105263095</v>
      </c>
      <c r="G4">
        <v>0.512820512820512</v>
      </c>
      <c r="H4">
        <v>0.48214285714285698</v>
      </c>
      <c r="I4">
        <v>0.51685393258426904</v>
      </c>
      <c r="J4">
        <v>0.531645569620253</v>
      </c>
      <c r="K4" s="17">
        <v>0.59740259740259705</v>
      </c>
      <c r="L4">
        <v>0.48598130841121401</v>
      </c>
    </row>
    <row r="5" spans="1:12" x14ac:dyDescent="0.55000000000000004">
      <c r="A5" s="66"/>
      <c r="B5" s="2" t="s">
        <v>2</v>
      </c>
      <c r="C5" s="2">
        <v>0.83783783783783705</v>
      </c>
      <c r="D5" s="2">
        <v>0.58333333333333004</v>
      </c>
      <c r="E5">
        <v>0.58333333333299997</v>
      </c>
      <c r="F5">
        <v>0.58333333330000003</v>
      </c>
    </row>
    <row r="6" spans="1:12" x14ac:dyDescent="0.55000000000000004">
      <c r="A6" s="66"/>
      <c r="B6" s="2" t="s">
        <v>1</v>
      </c>
      <c r="C6" s="2">
        <v>0.84210526315789402</v>
      </c>
      <c r="D6" s="2">
        <v>0.60215053763439996</v>
      </c>
      <c r="E6">
        <v>0.57142857142000003</v>
      </c>
      <c r="F6">
        <v>0.56338028159999998</v>
      </c>
      <c r="G6">
        <v>0.54736842105263095</v>
      </c>
      <c r="H6">
        <v>0.56310679611650405</v>
      </c>
      <c r="I6">
        <v>0.57425742574257399</v>
      </c>
      <c r="J6">
        <v>0.53465346534653402</v>
      </c>
      <c r="K6">
        <v>0.60194174757281504</v>
      </c>
      <c r="L6">
        <v>0.60869565217391297</v>
      </c>
    </row>
    <row r="9" spans="1:12" x14ac:dyDescent="0.55000000000000004">
      <c r="E9" t="s">
        <v>69</v>
      </c>
    </row>
    <row r="10" spans="1:12" ht="86.4" x14ac:dyDescent="0.55000000000000004">
      <c r="A10" s="2"/>
      <c r="B10" s="2"/>
      <c r="C10" s="25" t="s">
        <v>70</v>
      </c>
      <c r="D10" s="2" t="s">
        <v>59</v>
      </c>
      <c r="E10" s="27" t="s">
        <v>60</v>
      </c>
      <c r="F10" s="28" t="s">
        <v>62</v>
      </c>
      <c r="G10" s="27" t="s">
        <v>61</v>
      </c>
      <c r="H10" s="29" t="s">
        <v>71</v>
      </c>
      <c r="I10" s="29" t="s">
        <v>64</v>
      </c>
      <c r="J10" s="29" t="s">
        <v>65</v>
      </c>
      <c r="K10" s="29" t="s">
        <v>66</v>
      </c>
      <c r="L10" s="29" t="s">
        <v>67</v>
      </c>
    </row>
    <row r="11" spans="1:12" x14ac:dyDescent="0.55000000000000004">
      <c r="A11" s="66" t="s">
        <v>17</v>
      </c>
      <c r="B11" s="2" t="s">
        <v>0</v>
      </c>
      <c r="C11">
        <v>0.84705882352941098</v>
      </c>
      <c r="D11">
        <v>0.60344827586206895</v>
      </c>
      <c r="E11">
        <v>0.3809523809</v>
      </c>
      <c r="F11">
        <v>0.35862068899999999</v>
      </c>
      <c r="G11">
        <v>0.79999900000000002</v>
      </c>
      <c r="H11">
        <v>0.79999900000000002</v>
      </c>
      <c r="I11">
        <v>0.325581395</v>
      </c>
      <c r="K11">
        <v>0.40277777770000001</v>
      </c>
    </row>
    <row r="12" spans="1:12" x14ac:dyDescent="0.55000000000000004">
      <c r="A12" s="66"/>
      <c r="B12" s="2" t="s">
        <v>2</v>
      </c>
      <c r="C12">
        <v>0.86666600000000005</v>
      </c>
      <c r="D12">
        <v>0.60176991150442405</v>
      </c>
      <c r="H12">
        <v>0.601769</v>
      </c>
    </row>
    <row r="13" spans="1:12" x14ac:dyDescent="0.55000000000000004">
      <c r="A13" s="66"/>
      <c r="B13" s="2" t="s">
        <v>1</v>
      </c>
      <c r="C13">
        <v>0.87640399999999996</v>
      </c>
      <c r="D13">
        <v>0.6</v>
      </c>
      <c r="E13">
        <v>0.55813900000000005</v>
      </c>
      <c r="F13">
        <v>0.56603769999999998</v>
      </c>
      <c r="G13">
        <v>0.64220100000000002</v>
      </c>
      <c r="H13">
        <v>0.72548999999999997</v>
      </c>
      <c r="I13">
        <v>0.55445540000000004</v>
      </c>
      <c r="K13">
        <v>0.49612400000000001</v>
      </c>
    </row>
    <row r="16" spans="1:12" x14ac:dyDescent="0.55000000000000004">
      <c r="A16" t="s">
        <v>72</v>
      </c>
    </row>
    <row r="17" spans="1:16" x14ac:dyDescent="0.55000000000000004">
      <c r="B17" t="s">
        <v>73</v>
      </c>
      <c r="E17" t="s">
        <v>79</v>
      </c>
    </row>
    <row r="18" spans="1:16" ht="14.7" thickBot="1" x14ac:dyDescent="0.6">
      <c r="A18" t="s">
        <v>81</v>
      </c>
    </row>
    <row r="19" spans="1:16" x14ac:dyDescent="0.55000000000000004">
      <c r="A19" s="31"/>
      <c r="B19" s="32"/>
      <c r="C19" s="32" t="s">
        <v>76</v>
      </c>
      <c r="D19" s="33" t="s">
        <v>42</v>
      </c>
      <c r="E19" s="32" t="s">
        <v>43</v>
      </c>
      <c r="F19" s="33" t="s">
        <v>44</v>
      </c>
      <c r="G19" s="32" t="s">
        <v>45</v>
      </c>
      <c r="H19" s="33" t="s">
        <v>46</v>
      </c>
      <c r="I19" s="32" t="s">
        <v>47</v>
      </c>
      <c r="J19" s="33" t="s">
        <v>48</v>
      </c>
      <c r="K19" s="32" t="s">
        <v>49</v>
      </c>
      <c r="L19" s="33" t="s">
        <v>74</v>
      </c>
      <c r="M19" s="34" t="s">
        <v>75</v>
      </c>
    </row>
    <row r="20" spans="1:16" ht="14.4" customHeight="1" x14ac:dyDescent="0.55000000000000004">
      <c r="A20" s="80" t="s">
        <v>17</v>
      </c>
      <c r="B20" s="2" t="s">
        <v>0</v>
      </c>
      <c r="C20" s="67" t="s">
        <v>77</v>
      </c>
      <c r="D20" s="2">
        <v>0.86315789473684201</v>
      </c>
      <c r="E20" s="2">
        <v>0.86666600000000005</v>
      </c>
      <c r="F20" s="2">
        <v>0.93333333330000001</v>
      </c>
      <c r="G20" s="2">
        <v>0.82105262999999995</v>
      </c>
      <c r="H20" s="2">
        <v>0.87640449399999998</v>
      </c>
      <c r="I20" s="2">
        <v>0.83146067415000002</v>
      </c>
      <c r="J20" s="2">
        <v>0.88421052600000005</v>
      </c>
      <c r="K20" s="2">
        <v>0.85393258425999996</v>
      </c>
      <c r="L20" s="2">
        <v>0.92307692299999999</v>
      </c>
      <c r="M20" s="35">
        <v>0.82352941099999999</v>
      </c>
    </row>
    <row r="21" spans="1:16" x14ac:dyDescent="0.55000000000000004">
      <c r="A21" s="87"/>
      <c r="B21" s="2" t="s">
        <v>2</v>
      </c>
      <c r="C21" s="67"/>
      <c r="D21" s="2">
        <v>0.84536082474226804</v>
      </c>
      <c r="E21" s="2">
        <v>0.85714279999999998</v>
      </c>
      <c r="F21" s="2">
        <v>0.89655172400000005</v>
      </c>
      <c r="G21" s="2">
        <v>0.82758620000000005</v>
      </c>
      <c r="H21" s="2">
        <v>0.83146067400000001</v>
      </c>
      <c r="I21" s="2">
        <v>0.79069767400000002</v>
      </c>
      <c r="J21" s="2">
        <v>0.90109890100000001</v>
      </c>
      <c r="K21" s="2">
        <v>0.869565217</v>
      </c>
      <c r="L21" s="2">
        <v>0.89361702119999997</v>
      </c>
      <c r="M21" s="35">
        <v>0.82352941099999999</v>
      </c>
    </row>
    <row r="22" spans="1:16" x14ac:dyDescent="0.55000000000000004">
      <c r="A22" s="87"/>
      <c r="B22" s="2" t="s">
        <v>1</v>
      </c>
      <c r="C22" s="67"/>
      <c r="D22" s="2">
        <v>0.85416666600000002</v>
      </c>
      <c r="E22" s="2">
        <v>0.88372092999999996</v>
      </c>
      <c r="F22" s="2">
        <v>0.89361699999999999</v>
      </c>
      <c r="G22" s="2">
        <v>0.84444443999999996</v>
      </c>
      <c r="H22" s="2">
        <v>0.85057471200000001</v>
      </c>
      <c r="I22" s="2">
        <v>0.82978722999999999</v>
      </c>
      <c r="J22" s="2">
        <v>0.90109890100000001</v>
      </c>
      <c r="K22" s="2">
        <v>0.88888880000000003</v>
      </c>
      <c r="L22" s="2">
        <v>0.88172043</v>
      </c>
      <c r="M22" s="35">
        <v>0.83720930000000005</v>
      </c>
    </row>
    <row r="23" spans="1:16" x14ac:dyDescent="0.55000000000000004">
      <c r="A23" s="87"/>
      <c r="B23" s="2" t="s">
        <v>0</v>
      </c>
      <c r="C23" s="67" t="s">
        <v>78</v>
      </c>
      <c r="D23" s="2">
        <v>0.85714285714000005</v>
      </c>
      <c r="E23" s="2">
        <v>0.88372092999999996</v>
      </c>
      <c r="F23" s="2">
        <v>0.91489361700000005</v>
      </c>
      <c r="G23" s="2">
        <v>0.78048780399999995</v>
      </c>
      <c r="H23" s="2">
        <v>0.87912087910000003</v>
      </c>
      <c r="I23" s="2">
        <v>0.88172043</v>
      </c>
      <c r="J23" s="2">
        <v>0.89583299999999999</v>
      </c>
      <c r="K23" s="2">
        <v>0.80898876399999997</v>
      </c>
      <c r="L23" s="2">
        <v>0.87999998999999995</v>
      </c>
      <c r="M23" s="35">
        <v>0.86315789399999998</v>
      </c>
    </row>
    <row r="24" spans="1:16" x14ac:dyDescent="0.55000000000000004">
      <c r="A24" s="87"/>
      <c r="B24" s="2" t="s">
        <v>2</v>
      </c>
      <c r="C24" s="67"/>
      <c r="D24" s="2">
        <v>0.83870967699999999</v>
      </c>
      <c r="E24" s="2">
        <v>0.90526315000000002</v>
      </c>
      <c r="F24" s="2">
        <v>0.88421052</v>
      </c>
      <c r="G24" s="2">
        <v>0.79012345678999996</v>
      </c>
      <c r="H24" s="2">
        <v>0.87640448999999998</v>
      </c>
      <c r="I24" s="2">
        <v>0.86666600000000005</v>
      </c>
      <c r="J24" s="2">
        <v>0.88172043</v>
      </c>
      <c r="K24" s="2">
        <v>0.8</v>
      </c>
      <c r="L24" s="2">
        <v>0.83333332999999998</v>
      </c>
      <c r="M24" s="35">
        <v>0.85714285710000004</v>
      </c>
    </row>
    <row r="25" spans="1:16" ht="14.7" thickBot="1" x14ac:dyDescent="0.6">
      <c r="A25" s="88"/>
      <c r="B25" s="6" t="s">
        <v>1</v>
      </c>
      <c r="C25" s="85"/>
      <c r="D25" s="6">
        <v>0.84444439999999998</v>
      </c>
      <c r="E25" s="6">
        <v>0.90322579999999997</v>
      </c>
      <c r="F25" s="6">
        <v>0.91489361000000002</v>
      </c>
      <c r="G25" s="6">
        <v>0.808988764044</v>
      </c>
      <c r="H25" s="6">
        <v>0.87912087910000003</v>
      </c>
      <c r="I25" s="6">
        <v>0.87640448999999998</v>
      </c>
      <c r="J25" s="6">
        <v>0.89130434000000003</v>
      </c>
      <c r="K25" s="6">
        <v>0.82222222</v>
      </c>
      <c r="L25" s="6">
        <v>0.88421050000000001</v>
      </c>
      <c r="M25" s="36">
        <v>0.86666666660000002</v>
      </c>
    </row>
    <row r="26" spans="1:16" ht="14.7" thickBot="1" x14ac:dyDescent="0.6">
      <c r="A26" s="40"/>
      <c r="B26" s="1"/>
      <c r="C26" s="4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6" x14ac:dyDescent="0.55000000000000004">
      <c r="A27" s="82" t="s">
        <v>83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4"/>
    </row>
    <row r="28" spans="1:16" x14ac:dyDescent="0.55000000000000004">
      <c r="A28" s="43"/>
      <c r="B28" s="2"/>
      <c r="C28" s="2" t="s">
        <v>82</v>
      </c>
      <c r="D28" s="26" t="s">
        <v>42</v>
      </c>
      <c r="E28" s="2" t="s">
        <v>43</v>
      </c>
      <c r="F28" s="26" t="s">
        <v>44</v>
      </c>
      <c r="G28" s="2" t="s">
        <v>45</v>
      </c>
      <c r="H28" s="26" t="s">
        <v>46</v>
      </c>
      <c r="I28" s="2" t="s">
        <v>47</v>
      </c>
      <c r="J28" s="26" t="s">
        <v>48</v>
      </c>
      <c r="K28" s="2" t="s">
        <v>49</v>
      </c>
      <c r="L28" s="26" t="s">
        <v>74</v>
      </c>
      <c r="M28" s="35" t="s">
        <v>75</v>
      </c>
      <c r="N28" s="57" t="s">
        <v>54</v>
      </c>
      <c r="O28" s="58" t="s">
        <v>56</v>
      </c>
    </row>
    <row r="29" spans="1:16" ht="14.4" customHeight="1" x14ac:dyDescent="0.55000000000000004">
      <c r="A29" s="79" t="s">
        <v>17</v>
      </c>
      <c r="B29" s="2" t="s">
        <v>0</v>
      </c>
      <c r="C29" s="67" t="s">
        <v>78</v>
      </c>
      <c r="D29" s="2">
        <v>0.85714285714000005</v>
      </c>
      <c r="E29" s="2">
        <v>0.88372092999999996</v>
      </c>
      <c r="F29" s="2">
        <v>0.91489361700000005</v>
      </c>
      <c r="G29" s="2">
        <v>0.78048780399999995</v>
      </c>
      <c r="H29" s="2">
        <v>0.87912087910000003</v>
      </c>
      <c r="I29" s="2">
        <v>0.88172043</v>
      </c>
      <c r="J29" s="2">
        <v>0.89583299999999999</v>
      </c>
      <c r="K29" s="2">
        <v>0.80898876399999997</v>
      </c>
      <c r="L29" s="2">
        <v>0.87999998999999995</v>
      </c>
      <c r="M29" s="35">
        <v>0.86315789399999998</v>
      </c>
      <c r="N29">
        <f>AVERAGE(D29:M29)</f>
        <v>0.86450661652399996</v>
      </c>
      <c r="O29">
        <f>_xlfn.STDEV.S(D29:M29)</f>
        <v>4.0602073618683995E-2</v>
      </c>
      <c r="P29" t="str">
        <f>CONCATENATE(ROUND(N29, 3),"+-", ROUND(O29, 3))</f>
        <v>0.865+-0.041</v>
      </c>
    </row>
    <row r="30" spans="1:16" x14ac:dyDescent="0.55000000000000004">
      <c r="A30" s="79"/>
      <c r="B30" s="2" t="s">
        <v>2</v>
      </c>
      <c r="C30" s="67"/>
      <c r="D30" s="2">
        <v>0.83870967699999999</v>
      </c>
      <c r="E30" s="2">
        <v>0.90526315000000002</v>
      </c>
      <c r="F30" s="2">
        <v>0.88421052</v>
      </c>
      <c r="G30" s="2">
        <v>0.79012345678999996</v>
      </c>
      <c r="H30" s="2">
        <v>0.87640448999999998</v>
      </c>
      <c r="I30" s="2">
        <v>0.86666600000000005</v>
      </c>
      <c r="J30" s="2">
        <v>0.88172043</v>
      </c>
      <c r="K30" s="2">
        <v>0.8</v>
      </c>
      <c r="L30" s="2">
        <v>0.83333332999999998</v>
      </c>
      <c r="M30" s="35">
        <v>0.85714285710000004</v>
      </c>
      <c r="N30">
        <f t="shared" ref="N30:N31" si="0">AVERAGE(D30:M30)</f>
        <v>0.85335739108899999</v>
      </c>
      <c r="O30">
        <f t="shared" ref="O30:O31" si="1">_xlfn.STDEV.S(D30:M30)</f>
        <v>3.7467412687644218E-2</v>
      </c>
      <c r="P30" t="str">
        <f t="shared" ref="P30" si="2">CONCATENATE(ROUND(N30, 3),"+-", ROUND(O30, 3))</f>
        <v>0.853+-0.037</v>
      </c>
    </row>
    <row r="31" spans="1:16" ht="14.7" thickBot="1" x14ac:dyDescent="0.6">
      <c r="A31" s="86"/>
      <c r="B31" s="6" t="s">
        <v>1</v>
      </c>
      <c r="C31" s="85"/>
      <c r="D31" s="6">
        <v>0.84444439999999998</v>
      </c>
      <c r="E31" s="6">
        <v>0.90322579999999997</v>
      </c>
      <c r="F31" s="6">
        <v>0.91489361000000002</v>
      </c>
      <c r="G31" s="6">
        <v>0.808988764044</v>
      </c>
      <c r="H31" s="6">
        <v>0.87912087910000003</v>
      </c>
      <c r="I31" s="6">
        <v>0.87640448999999998</v>
      </c>
      <c r="J31" s="6">
        <v>0.89130434000000003</v>
      </c>
      <c r="K31" s="6">
        <v>0.82222222</v>
      </c>
      <c r="L31" s="6">
        <v>0.88421050000000001</v>
      </c>
      <c r="M31" s="36">
        <v>0.86666666660000002</v>
      </c>
      <c r="N31">
        <f t="shared" si="0"/>
        <v>0.8691481669744</v>
      </c>
      <c r="O31">
        <f t="shared" si="1"/>
        <v>3.425629208669758E-2</v>
      </c>
      <c r="P31" t="str">
        <f>CONCATENATE(ROUND(N31, 3),"+-", ROUND(O31, 3))</f>
        <v>0.869+-0.034</v>
      </c>
    </row>
    <row r="32" spans="1:16" x14ac:dyDescent="0.55000000000000004">
      <c r="A32" s="42"/>
      <c r="B32" s="1"/>
      <c r="C32" s="4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7" ht="14.7" thickBot="1" x14ac:dyDescent="0.6">
      <c r="A33" s="39"/>
    </row>
    <row r="34" spans="1:17" x14ac:dyDescent="0.55000000000000004">
      <c r="A34" s="76" t="s">
        <v>84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8"/>
    </row>
    <row r="35" spans="1:17" x14ac:dyDescent="0.55000000000000004">
      <c r="A35" s="79" t="s">
        <v>80</v>
      </c>
      <c r="B35" s="2"/>
      <c r="C35" s="2" t="s">
        <v>82</v>
      </c>
      <c r="D35" s="26" t="s">
        <v>42</v>
      </c>
      <c r="E35" s="2" t="s">
        <v>43</v>
      </c>
      <c r="F35" s="26" t="s">
        <v>44</v>
      </c>
      <c r="G35" s="2" t="s">
        <v>45</v>
      </c>
      <c r="H35" s="26" t="s">
        <v>46</v>
      </c>
      <c r="I35" s="2" t="s">
        <v>47</v>
      </c>
      <c r="J35" s="26" t="s">
        <v>48</v>
      </c>
      <c r="K35" s="2" t="s">
        <v>49</v>
      </c>
      <c r="L35" s="26" t="s">
        <v>74</v>
      </c>
      <c r="M35" s="35" t="s">
        <v>75</v>
      </c>
    </row>
    <row r="36" spans="1:17" x14ac:dyDescent="0.55000000000000004">
      <c r="A36" s="79"/>
      <c r="B36" s="2" t="s">
        <v>0</v>
      </c>
      <c r="C36" s="67" t="s">
        <v>78</v>
      </c>
      <c r="D36" s="2">
        <v>0.6</v>
      </c>
      <c r="E36" s="2">
        <v>0.69662921</v>
      </c>
      <c r="F36" s="2">
        <v>0.68041237099999996</v>
      </c>
      <c r="G36" s="2">
        <v>0.65957446799999997</v>
      </c>
      <c r="H36" s="2">
        <v>0.58490565999999999</v>
      </c>
      <c r="I36" s="2">
        <v>0.59770113999999996</v>
      </c>
      <c r="J36" s="2">
        <v>0.67415729999999996</v>
      </c>
      <c r="K36" s="2">
        <v>0.58947360000000004</v>
      </c>
      <c r="L36" s="2">
        <v>0.65384615300000004</v>
      </c>
      <c r="M36" s="35">
        <v>0.71910112000000004</v>
      </c>
      <c r="N36">
        <f>AVERAGE(D36:M36)</f>
        <v>0.64558010219999995</v>
      </c>
      <c r="O36">
        <f>_xlfn.STDEV.S(D36:M36)</f>
        <v>4.8881640251010994E-2</v>
      </c>
      <c r="P36" t="str">
        <f>CONCATENATE(ROUND(N36, 3),"+-", ROUND(O36, 3))</f>
        <v>0.646+-0.049</v>
      </c>
    </row>
    <row r="37" spans="1:17" x14ac:dyDescent="0.55000000000000004">
      <c r="A37" s="79"/>
      <c r="B37" s="2" t="s">
        <v>2</v>
      </c>
      <c r="C37" s="67"/>
      <c r="D37" s="2">
        <v>0.58394160579999999</v>
      </c>
      <c r="E37" s="2">
        <v>0.67469878999999999</v>
      </c>
      <c r="F37" s="2">
        <v>0.66666665999999997</v>
      </c>
      <c r="G37" s="2">
        <v>0.6875</v>
      </c>
      <c r="H37" s="2">
        <v>0.60176991000000002</v>
      </c>
      <c r="I37" s="2">
        <v>0.59090909000000003</v>
      </c>
      <c r="J37" s="2">
        <v>0.7111111</v>
      </c>
      <c r="K37" s="2">
        <v>0.55445544000000002</v>
      </c>
      <c r="L37" s="2">
        <v>0.70103092779999998</v>
      </c>
      <c r="M37" s="35">
        <v>0.77419354799999995</v>
      </c>
      <c r="N37">
        <f t="shared" ref="N37:N46" si="3">AVERAGE(D37:M37)</f>
        <v>0.65462770716000007</v>
      </c>
      <c r="O37">
        <f t="shared" ref="O37:O46" si="4">_xlfn.STDEV.S(D37:M37)</f>
        <v>6.9244343662707319E-2</v>
      </c>
      <c r="P37" t="str">
        <f t="shared" ref="P37:P38" si="5">CONCATENATE(ROUND(N37, 3),"+-", ROUND(O37, 3))</f>
        <v>0.655+-0.069</v>
      </c>
    </row>
    <row r="38" spans="1:17" x14ac:dyDescent="0.55000000000000004">
      <c r="A38" s="80"/>
      <c r="B38" s="44" t="s">
        <v>1</v>
      </c>
      <c r="C38" s="81"/>
      <c r="D38" s="44">
        <v>0.59420289000000004</v>
      </c>
      <c r="E38" s="44">
        <v>0.67272726999999999</v>
      </c>
      <c r="F38" s="44">
        <v>0.67368419999999996</v>
      </c>
      <c r="G38" s="44">
        <v>0.67368421052600003</v>
      </c>
      <c r="H38" s="44">
        <v>0.60674156999999995</v>
      </c>
      <c r="I38" s="44">
        <v>0.6086956</v>
      </c>
      <c r="J38" s="44">
        <v>0.69473684000000002</v>
      </c>
      <c r="K38" s="44">
        <v>0.5625</v>
      </c>
      <c r="L38" s="44">
        <v>0.68686868000000001</v>
      </c>
      <c r="M38" s="45">
        <v>0.72340424999999997</v>
      </c>
      <c r="N38">
        <f t="shared" si="3"/>
        <v>0.64972455105259996</v>
      </c>
      <c r="O38">
        <f t="shared" si="4"/>
        <v>5.2422889704015159E-2</v>
      </c>
      <c r="P38" t="str">
        <f t="shared" si="5"/>
        <v>0.65+-0.052</v>
      </c>
    </row>
    <row r="39" spans="1:17" ht="14.4" customHeight="1" x14ac:dyDescent="0.55000000000000004">
      <c r="A39" s="4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7" x14ac:dyDescent="0.55000000000000004">
      <c r="A42" s="67" t="s">
        <v>88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</row>
    <row r="43" spans="1:17" x14ac:dyDescent="0.55000000000000004">
      <c r="A43" s="2"/>
      <c r="B43" s="2"/>
      <c r="C43" s="2" t="s">
        <v>76</v>
      </c>
      <c r="D43" s="30" t="s">
        <v>42</v>
      </c>
      <c r="E43" s="2" t="s">
        <v>43</v>
      </c>
      <c r="F43" s="30" t="s">
        <v>44</v>
      </c>
      <c r="G43" s="2" t="s">
        <v>45</v>
      </c>
      <c r="H43" s="47" t="s">
        <v>46</v>
      </c>
      <c r="I43" s="2" t="s">
        <v>47</v>
      </c>
      <c r="J43" s="30" t="s">
        <v>48</v>
      </c>
      <c r="K43" s="2" t="s">
        <v>49</v>
      </c>
      <c r="L43" s="30" t="s">
        <v>74</v>
      </c>
      <c r="M43" s="2" t="s">
        <v>75</v>
      </c>
      <c r="Q43" t="s">
        <v>157</v>
      </c>
    </row>
    <row r="44" spans="1:17" x14ac:dyDescent="0.55000000000000004">
      <c r="A44" s="66" t="s">
        <v>80</v>
      </c>
      <c r="B44" s="2" t="s">
        <v>0</v>
      </c>
      <c r="C44" s="67" t="s">
        <v>78</v>
      </c>
      <c r="D44" s="2">
        <v>0.875</v>
      </c>
      <c r="E44" s="2">
        <v>0.88888880000000003</v>
      </c>
      <c r="F44" s="2">
        <v>0.89361702099999996</v>
      </c>
      <c r="G44" s="2">
        <v>0.80851063000000001</v>
      </c>
      <c r="H44" s="18">
        <v>0.84705882300000002</v>
      </c>
      <c r="I44" s="2">
        <v>0.869565217</v>
      </c>
      <c r="J44" s="2">
        <v>0.90322580600000002</v>
      </c>
      <c r="K44" s="18">
        <v>0.83146067000000001</v>
      </c>
      <c r="L44" s="18">
        <v>0.9</v>
      </c>
      <c r="M44" s="38">
        <v>0.88172043010000001</v>
      </c>
      <c r="N44">
        <f t="shared" si="3"/>
        <v>0.86990473971000015</v>
      </c>
      <c r="O44">
        <f t="shared" si="4"/>
        <v>3.1399737411238846E-2</v>
      </c>
      <c r="P44" t="str">
        <f>CONCATENATE(ROUND(N44, 3),"+-", ROUND(O44, 3))</f>
        <v>0.87+-0.031</v>
      </c>
      <c r="Q44" t="s">
        <v>154</v>
      </c>
    </row>
    <row r="45" spans="1:17" x14ac:dyDescent="0.55000000000000004">
      <c r="A45" s="66"/>
      <c r="B45" s="2" t="s">
        <v>2</v>
      </c>
      <c r="C45" s="67"/>
      <c r="D45" s="2">
        <v>0.81720430099999997</v>
      </c>
      <c r="E45" s="2">
        <v>0.91489361000000002</v>
      </c>
      <c r="F45" s="2">
        <v>0.89130434000000003</v>
      </c>
      <c r="G45" s="2">
        <v>0.78723404249999995</v>
      </c>
      <c r="H45" s="38">
        <v>0.8764044943</v>
      </c>
      <c r="I45" s="2">
        <v>0.86666666599999997</v>
      </c>
      <c r="J45" s="2">
        <v>0.86315789399999998</v>
      </c>
      <c r="K45" s="2">
        <v>0.80808080800000004</v>
      </c>
      <c r="L45" s="2">
        <v>0.8421052631</v>
      </c>
      <c r="M45" s="2">
        <v>0.87912087900000002</v>
      </c>
      <c r="N45">
        <f t="shared" si="3"/>
        <v>0.85461722978999988</v>
      </c>
      <c r="O45">
        <f t="shared" si="4"/>
        <v>4.0186842343423707E-2</v>
      </c>
      <c r="P45" t="str">
        <f t="shared" ref="P45:P46" si="6">CONCATENATE(ROUND(N45, 3),"+-", ROUND(O45, 3))</f>
        <v>0.855+-0.04</v>
      </c>
      <c r="Q45" t="s">
        <v>155</v>
      </c>
    </row>
    <row r="46" spans="1:17" x14ac:dyDescent="0.55000000000000004">
      <c r="A46" s="66"/>
      <c r="B46" s="2" t="s">
        <v>1</v>
      </c>
      <c r="C46" s="67"/>
      <c r="D46" s="2">
        <v>0.85106382899999999</v>
      </c>
      <c r="E46" s="2">
        <v>0.90109890000000004</v>
      </c>
      <c r="F46" s="2">
        <v>0.90322579999999997</v>
      </c>
      <c r="G46" s="2">
        <v>0.790123456</v>
      </c>
      <c r="H46" s="38">
        <v>0.8764044943</v>
      </c>
      <c r="I46" s="2">
        <v>0.88888887999999999</v>
      </c>
      <c r="J46" s="2">
        <v>0.89130434700000005</v>
      </c>
      <c r="K46" s="2">
        <v>0.84210526299999999</v>
      </c>
      <c r="L46" s="2">
        <v>0.89130434000000003</v>
      </c>
      <c r="M46" s="2">
        <v>0.88172043</v>
      </c>
      <c r="N46">
        <f t="shared" si="3"/>
        <v>0.87172397393000001</v>
      </c>
      <c r="O46">
        <f t="shared" si="4"/>
        <v>3.4962293386782653E-2</v>
      </c>
      <c r="P46" t="str">
        <f t="shared" si="6"/>
        <v>0.872+-0.035</v>
      </c>
      <c r="Q46" t="s">
        <v>156</v>
      </c>
    </row>
    <row r="50" spans="1:13" ht="14.7" thickBot="1" x14ac:dyDescent="0.6"/>
    <row r="51" spans="1:13" x14ac:dyDescent="0.55000000000000004">
      <c r="A51" s="76" t="s">
        <v>85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8"/>
    </row>
    <row r="52" spans="1:13" x14ac:dyDescent="0.55000000000000004">
      <c r="A52" s="43"/>
      <c r="B52" s="2"/>
      <c r="C52" s="2" t="s">
        <v>76</v>
      </c>
      <c r="D52" s="26" t="s">
        <v>42</v>
      </c>
      <c r="E52" s="2" t="s">
        <v>43</v>
      </c>
      <c r="F52" s="26" t="s">
        <v>44</v>
      </c>
      <c r="G52" s="2" t="s">
        <v>45</v>
      </c>
      <c r="H52" s="47" t="s">
        <v>46</v>
      </c>
      <c r="I52" s="2" t="s">
        <v>47</v>
      </c>
      <c r="J52" s="26" t="s">
        <v>48</v>
      </c>
      <c r="K52" s="2" t="s">
        <v>49</v>
      </c>
      <c r="L52" s="26" t="s">
        <v>74</v>
      </c>
      <c r="M52" s="35" t="s">
        <v>75</v>
      </c>
    </row>
    <row r="53" spans="1:13" x14ac:dyDescent="0.55000000000000004">
      <c r="A53" s="79" t="s">
        <v>80</v>
      </c>
      <c r="B53" s="2" t="s">
        <v>0</v>
      </c>
      <c r="C53" s="67" t="s">
        <v>78</v>
      </c>
      <c r="D53" s="2">
        <v>0.84705882349999995</v>
      </c>
      <c r="E53" s="2">
        <v>0.76470587999999995</v>
      </c>
      <c r="F53" s="2">
        <v>0.7916666</v>
      </c>
      <c r="G53" s="2">
        <v>0.784810126</v>
      </c>
      <c r="H53" s="18">
        <v>0.41025641000000002</v>
      </c>
      <c r="I53" s="2">
        <v>0.72340424999999997</v>
      </c>
      <c r="J53" s="2">
        <v>0.75</v>
      </c>
      <c r="K53" s="2">
        <v>0.76767669999999999</v>
      </c>
      <c r="L53" s="2">
        <v>0.80459770113999995</v>
      </c>
      <c r="M53" s="37">
        <v>0.68</v>
      </c>
    </row>
    <row r="54" spans="1:13" x14ac:dyDescent="0.55000000000000004">
      <c r="A54" s="79"/>
      <c r="B54" s="2" t="s">
        <v>2</v>
      </c>
      <c r="C54" s="67"/>
      <c r="D54" s="2">
        <v>0.58394160579999999</v>
      </c>
      <c r="E54" s="2">
        <v>0.67469879509999997</v>
      </c>
      <c r="F54" s="2">
        <v>0.66666665999999997</v>
      </c>
      <c r="G54" s="2">
        <v>0.6875</v>
      </c>
      <c r="H54" s="38">
        <v>0.60176991150000003</v>
      </c>
      <c r="I54" s="2">
        <v>0.59090900000000002</v>
      </c>
      <c r="J54" s="2">
        <v>0.71111111100000002</v>
      </c>
      <c r="K54" s="2">
        <v>0.55445500000000003</v>
      </c>
      <c r="L54" s="2">
        <v>0.70103092782999998</v>
      </c>
      <c r="M54" s="35">
        <v>0.77419354838700005</v>
      </c>
    </row>
    <row r="55" spans="1:13" ht="14.7" thickBot="1" x14ac:dyDescent="0.6">
      <c r="A55" s="86"/>
      <c r="B55" s="6" t="s">
        <v>1</v>
      </c>
      <c r="C55" s="85"/>
      <c r="D55" s="6">
        <v>0.66666666600000002</v>
      </c>
      <c r="E55" s="6">
        <v>0.77647058000000002</v>
      </c>
      <c r="F55" s="6">
        <v>0.75268817200000004</v>
      </c>
      <c r="G55" s="6">
        <v>0.79999989999999999</v>
      </c>
      <c r="H55" s="48">
        <v>0.57999990000000001</v>
      </c>
      <c r="I55" s="6">
        <v>0.64367816</v>
      </c>
      <c r="J55" s="6">
        <v>0.77777770000000002</v>
      </c>
      <c r="K55" s="6">
        <v>0.61682242899999995</v>
      </c>
      <c r="L55" s="6">
        <v>0.73333333329999995</v>
      </c>
      <c r="M55" s="36">
        <v>0.75</v>
      </c>
    </row>
    <row r="58" spans="1:13" x14ac:dyDescent="0.55000000000000004">
      <c r="A58" s="67" t="s">
        <v>86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</row>
    <row r="59" spans="1:13" x14ac:dyDescent="0.55000000000000004">
      <c r="A59" s="2"/>
      <c r="B59" s="2"/>
      <c r="C59" s="2" t="s">
        <v>76</v>
      </c>
      <c r="D59" s="26" t="s">
        <v>42</v>
      </c>
      <c r="E59" s="2" t="s">
        <v>43</v>
      </c>
      <c r="F59" s="26" t="s">
        <v>44</v>
      </c>
      <c r="G59" s="2" t="s">
        <v>45</v>
      </c>
      <c r="H59" s="47" t="s">
        <v>46</v>
      </c>
      <c r="I59" s="2" t="s">
        <v>47</v>
      </c>
      <c r="J59" s="26" t="s">
        <v>48</v>
      </c>
      <c r="K59" s="2" t="s">
        <v>49</v>
      </c>
      <c r="L59" s="26" t="s">
        <v>74</v>
      </c>
      <c r="M59" s="2" t="s">
        <v>75</v>
      </c>
    </row>
    <row r="60" spans="1:13" x14ac:dyDescent="0.55000000000000004">
      <c r="A60" s="66" t="s">
        <v>80</v>
      </c>
      <c r="B60" s="2" t="s">
        <v>0</v>
      </c>
      <c r="C60" s="67" t="s">
        <v>78</v>
      </c>
      <c r="D60" s="2">
        <v>0.50331125827000001</v>
      </c>
      <c r="E60" s="2">
        <v>0.40287769784100003</v>
      </c>
      <c r="F60" s="2">
        <v>0.43548387096699998</v>
      </c>
      <c r="G60" s="2">
        <v>0.52777777699999995</v>
      </c>
      <c r="H60" s="18">
        <v>0.735632183</v>
      </c>
      <c r="I60" s="2">
        <v>0.46896550999999997</v>
      </c>
      <c r="J60" s="2">
        <v>0.42105263100000001</v>
      </c>
      <c r="K60" s="18">
        <v>0.625</v>
      </c>
      <c r="L60" s="18">
        <v>0.75</v>
      </c>
      <c r="M60" s="38">
        <v>0.45255474452</v>
      </c>
    </row>
    <row r="61" spans="1:13" x14ac:dyDescent="0.55000000000000004">
      <c r="A61" s="66"/>
      <c r="B61" s="2" t="s">
        <v>2</v>
      </c>
      <c r="C61" s="67"/>
      <c r="D61" s="2">
        <v>0.58394159999999995</v>
      </c>
      <c r="E61" s="2">
        <v>0.67469879517999998</v>
      </c>
      <c r="F61" s="2">
        <v>0.66666665999999997</v>
      </c>
      <c r="G61" s="2">
        <v>0.6875</v>
      </c>
      <c r="H61" s="38">
        <v>0.60176991150000003</v>
      </c>
      <c r="I61" s="2">
        <v>0.59090900000000002</v>
      </c>
      <c r="J61" s="2">
        <v>0.71111111100000002</v>
      </c>
      <c r="K61" s="2">
        <v>0.55445500000000003</v>
      </c>
      <c r="L61" s="2">
        <v>0.70103092782999998</v>
      </c>
      <c r="M61" s="2">
        <v>0.77419354838700005</v>
      </c>
    </row>
    <row r="62" spans="1:13" x14ac:dyDescent="0.55000000000000004">
      <c r="A62" s="66"/>
      <c r="B62" s="2" t="s">
        <v>1</v>
      </c>
      <c r="C62" s="67"/>
      <c r="D62" s="2">
        <v>0.53608247421999999</v>
      </c>
      <c r="E62" s="2">
        <v>0.65979381439999996</v>
      </c>
      <c r="F62" s="2">
        <v>0.61224489790000003</v>
      </c>
      <c r="G62" s="2">
        <v>0.64444444440000004</v>
      </c>
      <c r="H62" s="38">
        <v>0.65979381000000004</v>
      </c>
      <c r="I62" s="2">
        <v>0.55319147999999996</v>
      </c>
      <c r="J62" s="2">
        <v>0.59090909000000003</v>
      </c>
      <c r="K62" s="2">
        <v>0.55445544550000003</v>
      </c>
      <c r="L62" s="2">
        <v>0.70833333330000003</v>
      </c>
      <c r="M62" s="2">
        <v>0.60952380900000003</v>
      </c>
    </row>
    <row r="65" spans="1:13" x14ac:dyDescent="0.55000000000000004">
      <c r="A65" s="67" t="s">
        <v>87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</row>
    <row r="66" spans="1:13" x14ac:dyDescent="0.55000000000000004">
      <c r="A66" s="2"/>
      <c r="B66" s="2"/>
      <c r="C66" s="2" t="s">
        <v>76</v>
      </c>
      <c r="D66" s="30" t="s">
        <v>42</v>
      </c>
      <c r="E66" s="2" t="s">
        <v>43</v>
      </c>
      <c r="F66" s="30" t="s">
        <v>44</v>
      </c>
      <c r="G66" s="2" t="s">
        <v>45</v>
      </c>
      <c r="H66" s="47" t="s">
        <v>46</v>
      </c>
      <c r="I66" s="2" t="s">
        <v>47</v>
      </c>
      <c r="J66" s="30" t="s">
        <v>48</v>
      </c>
      <c r="K66" s="2" t="s">
        <v>49</v>
      </c>
      <c r="L66" s="30" t="s">
        <v>74</v>
      </c>
      <c r="M66" s="2" t="s">
        <v>75</v>
      </c>
    </row>
    <row r="67" spans="1:13" x14ac:dyDescent="0.55000000000000004">
      <c r="A67" s="66" t="s">
        <v>80</v>
      </c>
      <c r="B67" s="2" t="s">
        <v>0</v>
      </c>
      <c r="C67" s="67" t="s">
        <v>78</v>
      </c>
      <c r="D67" s="2">
        <v>0.42962962962962897</v>
      </c>
      <c r="E67" s="2">
        <v>0.4</v>
      </c>
      <c r="F67" s="2">
        <v>0.46715328467099998</v>
      </c>
      <c r="G67" s="2">
        <v>0.42028985499999999</v>
      </c>
      <c r="H67" s="18">
        <v>0.41666666000000002</v>
      </c>
      <c r="I67" s="2">
        <v>0.40559440549999998</v>
      </c>
      <c r="J67" s="2">
        <v>0.34374999000000001</v>
      </c>
      <c r="K67" s="18">
        <v>0.44642857141999998</v>
      </c>
      <c r="L67" s="18">
        <v>0.42384105</v>
      </c>
      <c r="M67" s="38">
        <v>0.42352941175999997</v>
      </c>
    </row>
    <row r="68" spans="1:13" x14ac:dyDescent="0.55000000000000004">
      <c r="A68" s="66"/>
      <c r="B68" s="2" t="s">
        <v>2</v>
      </c>
      <c r="C68" s="67"/>
      <c r="D68" s="2">
        <v>0.39705882352941102</v>
      </c>
      <c r="E68" s="2">
        <v>0.40298507461999999</v>
      </c>
      <c r="F68" s="2">
        <v>0.46616541353300001</v>
      </c>
      <c r="G68" s="2">
        <v>0.43076923076899998</v>
      </c>
      <c r="H68" s="38">
        <v>0.39726027000000003</v>
      </c>
      <c r="I68" s="2">
        <v>0.4626865671</v>
      </c>
      <c r="J68" s="2">
        <v>0.325203252</v>
      </c>
      <c r="K68" s="2">
        <v>0.40677966101599999</v>
      </c>
      <c r="L68" s="2">
        <v>0.3724137931</v>
      </c>
      <c r="M68" s="2">
        <v>0.47435897430000001</v>
      </c>
    </row>
    <row r="69" spans="1:13" x14ac:dyDescent="0.55000000000000004">
      <c r="A69" s="66"/>
      <c r="B69" s="2" t="s">
        <v>1</v>
      </c>
      <c r="C69" s="67"/>
      <c r="D69" s="2">
        <v>0.434108527131782</v>
      </c>
      <c r="E69" s="2">
        <v>0.37086092715199998</v>
      </c>
      <c r="F69" s="2">
        <v>0.49572649571999999</v>
      </c>
      <c r="G69" s="2">
        <v>0.43795620429999998</v>
      </c>
      <c r="H69" s="38">
        <v>0.41176470500000001</v>
      </c>
      <c r="I69" s="2">
        <v>0.39455782309999998</v>
      </c>
      <c r="J69" s="2">
        <v>0.35593220330000003</v>
      </c>
      <c r="K69" s="2">
        <v>0.44827586200000002</v>
      </c>
      <c r="L69" s="2">
        <v>0.37583892616999998</v>
      </c>
      <c r="M69" s="2">
        <v>0.41333333329999999</v>
      </c>
    </row>
  </sheetData>
  <mergeCells count="23">
    <mergeCell ref="A65:M65"/>
    <mergeCell ref="A67:A69"/>
    <mergeCell ref="C67:C69"/>
    <mergeCell ref="A42:M42"/>
    <mergeCell ref="A44:A46"/>
    <mergeCell ref="C44:C46"/>
    <mergeCell ref="A60:A62"/>
    <mergeCell ref="C60:C62"/>
    <mergeCell ref="A4:A6"/>
    <mergeCell ref="A11:A13"/>
    <mergeCell ref="C20:C22"/>
    <mergeCell ref="C23:C25"/>
    <mergeCell ref="A20:A25"/>
    <mergeCell ref="A27:M27"/>
    <mergeCell ref="A35:A38"/>
    <mergeCell ref="A34:M34"/>
    <mergeCell ref="A51:M51"/>
    <mergeCell ref="A58:M58"/>
    <mergeCell ref="C29:C31"/>
    <mergeCell ref="A29:A31"/>
    <mergeCell ref="C36:C38"/>
    <mergeCell ref="A53:A55"/>
    <mergeCell ref="C53:C5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"/>
  <sheetViews>
    <sheetView topLeftCell="G1" workbookViewId="0">
      <selection activeCell="Q20" sqref="Q20"/>
    </sheetView>
  </sheetViews>
  <sheetFormatPr defaultRowHeight="14.4" x14ac:dyDescent="0.55000000000000004"/>
  <cols>
    <col min="3" max="3" width="11.68359375" bestFit="1" customWidth="1"/>
    <col min="7" max="7" width="17.89453125" customWidth="1"/>
    <col min="16" max="16" width="17.68359375" customWidth="1"/>
  </cols>
  <sheetData>
    <row r="3" spans="1:16" x14ac:dyDescent="0.55000000000000004">
      <c r="A3" s="40"/>
      <c r="B3" s="1"/>
      <c r="C3" s="4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55000000000000004">
      <c r="A4" s="42"/>
      <c r="B4" s="1"/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ht="14.7" thickBot="1" x14ac:dyDescent="0.6">
      <c r="A5" s="39"/>
    </row>
    <row r="6" spans="1:16" ht="14.4" customHeight="1" x14ac:dyDescent="0.55000000000000004">
      <c r="A6" s="76" t="s">
        <v>84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6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  <c r="N7" s="57" t="s">
        <v>54</v>
      </c>
      <c r="O7" s="58" t="s">
        <v>56</v>
      </c>
      <c r="P7" s="59" t="s">
        <v>105</v>
      </c>
    </row>
    <row r="8" spans="1:16" x14ac:dyDescent="0.55000000000000004">
      <c r="A8" s="79"/>
      <c r="B8" s="2" t="s">
        <v>0</v>
      </c>
      <c r="C8" s="67" t="s">
        <v>78</v>
      </c>
      <c r="D8" s="2">
        <v>0.87999989999999995</v>
      </c>
      <c r="E8" s="2">
        <v>0.77227721999999999</v>
      </c>
      <c r="F8" s="2">
        <v>0.8</v>
      </c>
      <c r="G8" s="2">
        <v>0.83720930000000005</v>
      </c>
      <c r="H8" s="2">
        <v>0.81720430099999997</v>
      </c>
      <c r="I8" s="2">
        <v>0.75268817200000004</v>
      </c>
      <c r="J8" s="2">
        <v>0.84705882351999995</v>
      </c>
      <c r="K8" s="2">
        <v>0.79999989999999999</v>
      </c>
      <c r="L8" s="2">
        <v>0.84705881999999999</v>
      </c>
      <c r="M8" s="35">
        <v>0.84210525999999997</v>
      </c>
      <c r="N8">
        <f>AVERAGE(D8:M8)</f>
        <v>0.81956016965199985</v>
      </c>
      <c r="O8">
        <f>_xlfn.STDEV.S(D8:M8)</f>
        <v>3.8677270875562705E-2</v>
      </c>
      <c r="P8" t="str">
        <f>CONCATENATE(ROUND(N8, 4), "+-", ROUND(O8, 3))</f>
        <v>0.8196+-0.039</v>
      </c>
    </row>
    <row r="9" spans="1:16" x14ac:dyDescent="0.55000000000000004">
      <c r="A9" s="79"/>
      <c r="B9" s="2" t="s">
        <v>2</v>
      </c>
      <c r="C9" s="67"/>
      <c r="D9" s="2">
        <v>0.64705882351999999</v>
      </c>
      <c r="E9" s="2">
        <v>0.73118279569800004</v>
      </c>
      <c r="F9" s="2">
        <v>0.65934065900000005</v>
      </c>
      <c r="G9" s="2">
        <v>0.61855670100000004</v>
      </c>
      <c r="H9" s="2">
        <v>0.69473684209999997</v>
      </c>
      <c r="I9" s="2">
        <v>0.64705882349999999</v>
      </c>
      <c r="J9" s="2">
        <v>0.58426966290000004</v>
      </c>
      <c r="K9" s="2">
        <v>0.65306122</v>
      </c>
      <c r="L9" s="2">
        <v>0.67307692299999999</v>
      </c>
      <c r="M9" s="35">
        <v>0.62857142799999999</v>
      </c>
      <c r="N9">
        <f t="shared" ref="N9:N19" si="0">AVERAGE(D9:M9)</f>
        <v>0.65369138787180003</v>
      </c>
      <c r="O9">
        <f t="shared" ref="O9:O19" si="1">_xlfn.STDEV.S(D9:M9)</f>
        <v>4.0648321369394697E-2</v>
      </c>
      <c r="P9" t="str">
        <f t="shared" ref="P9:P10" si="2">CONCATENATE(ROUND(N9, 3), "+-", ROUND(O9, 3))</f>
        <v>0.654+-0.041</v>
      </c>
    </row>
    <row r="10" spans="1:16" x14ac:dyDescent="0.55000000000000004">
      <c r="A10" s="80"/>
      <c r="B10" s="44" t="s">
        <v>1</v>
      </c>
      <c r="C10" s="81"/>
      <c r="D10" s="44">
        <v>0.78350515399999998</v>
      </c>
      <c r="E10" s="44">
        <v>0.8421052631</v>
      </c>
      <c r="F10" s="44">
        <v>0.75862068900000001</v>
      </c>
      <c r="G10" s="44">
        <v>0.73809523799999999</v>
      </c>
      <c r="H10" s="44">
        <v>0.79569891999999998</v>
      </c>
      <c r="I10" s="44">
        <v>0.72527472527000003</v>
      </c>
      <c r="J10" s="44">
        <v>0.68817204300000001</v>
      </c>
      <c r="K10" s="44">
        <v>0.72727271999999998</v>
      </c>
      <c r="L10" s="44">
        <v>0.80851063829000003</v>
      </c>
      <c r="M10" s="45">
        <v>0.71578947368420998</v>
      </c>
      <c r="N10">
        <f t="shared" si="0"/>
        <v>0.75830448643442105</v>
      </c>
      <c r="O10">
        <f t="shared" si="1"/>
        <v>4.8033761794919576E-2</v>
      </c>
      <c r="P10" t="str">
        <f t="shared" si="2"/>
        <v>0.758+-0.048</v>
      </c>
    </row>
    <row r="11" spans="1:16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6" x14ac:dyDescent="0.55000000000000004">
      <c r="A15" s="67" t="s">
        <v>88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6" ht="14.4" customHeight="1" x14ac:dyDescent="0.55000000000000004">
      <c r="A16" s="2"/>
      <c r="B16" s="2"/>
      <c r="C16" s="2" t="s">
        <v>76</v>
      </c>
      <c r="D16" s="55" t="s">
        <v>42</v>
      </c>
      <c r="E16" s="2" t="s">
        <v>43</v>
      </c>
      <c r="F16" s="55" t="s">
        <v>44</v>
      </c>
      <c r="G16" s="2" t="s">
        <v>45</v>
      </c>
      <c r="H16" s="47" t="s">
        <v>46</v>
      </c>
      <c r="I16" s="2" t="s">
        <v>47</v>
      </c>
      <c r="J16" s="55" t="s">
        <v>48</v>
      </c>
      <c r="K16" s="2" t="s">
        <v>49</v>
      </c>
      <c r="L16" s="55" t="s">
        <v>74</v>
      </c>
      <c r="M16" s="2" t="s">
        <v>75</v>
      </c>
      <c r="P16" t="s">
        <v>105</v>
      </c>
    </row>
    <row r="17" spans="1:17" x14ac:dyDescent="0.55000000000000004">
      <c r="A17" s="66" t="s">
        <v>80</v>
      </c>
      <c r="B17" s="2" t="s">
        <v>0</v>
      </c>
      <c r="C17" s="67" t="s">
        <v>78</v>
      </c>
      <c r="D17" s="2">
        <v>0.91489361702000005</v>
      </c>
      <c r="E17" s="2">
        <v>0.81818181810000001</v>
      </c>
      <c r="F17" s="2">
        <v>0.90322580640000005</v>
      </c>
      <c r="G17" s="2">
        <v>0.87356321838999995</v>
      </c>
      <c r="H17" s="18">
        <v>0.8679245283</v>
      </c>
      <c r="I17" s="2">
        <v>0.82758620688999995</v>
      </c>
      <c r="J17" s="2">
        <v>0.81818179999999996</v>
      </c>
      <c r="K17" s="18">
        <v>0.82608695651999997</v>
      </c>
      <c r="L17" s="18">
        <v>0.84444439999999998</v>
      </c>
      <c r="M17" s="38">
        <v>0.84210526299999999</v>
      </c>
      <c r="N17">
        <f>AVERAGE(D17:M17)</f>
        <v>0.85361936146200001</v>
      </c>
      <c r="O17">
        <f t="shared" si="1"/>
        <v>3.4931491813723153E-2</v>
      </c>
      <c r="P17" t="str">
        <f>CONCATENATE(ROUND(N17, 3), "+-", ROUND(O17, 3))</f>
        <v>0.854+-0.035</v>
      </c>
      <c r="Q17" t="s">
        <v>151</v>
      </c>
    </row>
    <row r="18" spans="1:17" x14ac:dyDescent="0.55000000000000004">
      <c r="A18" s="66"/>
      <c r="B18" s="2" t="s">
        <v>2</v>
      </c>
      <c r="C18" s="67"/>
      <c r="D18" s="2">
        <v>0.90526315789400003</v>
      </c>
      <c r="E18" s="2">
        <v>0.75609756097000003</v>
      </c>
      <c r="F18" s="2">
        <v>0.90322580640000005</v>
      </c>
      <c r="G18" s="2">
        <v>0.82222200000000001</v>
      </c>
      <c r="H18" s="38">
        <v>0.82352941176000005</v>
      </c>
      <c r="I18" s="2">
        <v>0.80434782607999999</v>
      </c>
      <c r="J18" s="2">
        <v>0.860215053763</v>
      </c>
      <c r="K18" s="2">
        <v>0.8351648351648</v>
      </c>
      <c r="L18" s="2">
        <v>0.84444439999999998</v>
      </c>
      <c r="M18" s="2">
        <v>0.85148514851479995</v>
      </c>
      <c r="N18">
        <f t="shared" si="0"/>
        <v>0.84059952005466021</v>
      </c>
      <c r="O18">
        <f t="shared" si="1"/>
        <v>4.4390828653670791E-2</v>
      </c>
      <c r="P18" t="str">
        <f>CONCATENATE(ROUND(N18, 3), "+-", ROUND(O18, 3))</f>
        <v>0.841+-0.044</v>
      </c>
      <c r="Q18" t="s">
        <v>152</v>
      </c>
    </row>
    <row r="19" spans="1:17" x14ac:dyDescent="0.55000000000000004">
      <c r="A19" s="66"/>
      <c r="B19" s="2" t="s">
        <v>1</v>
      </c>
      <c r="C19" s="67"/>
      <c r="D19" s="2">
        <v>0.89795918367000005</v>
      </c>
      <c r="E19" s="2">
        <v>0.78048780480000002</v>
      </c>
      <c r="F19" s="2">
        <v>0.92631578940000003</v>
      </c>
      <c r="G19" s="2">
        <v>0.85393258400000005</v>
      </c>
      <c r="H19" s="38">
        <v>0.87378640770000005</v>
      </c>
      <c r="I19" s="2">
        <v>0.813953488</v>
      </c>
      <c r="J19" s="2">
        <v>0.85393258419999996</v>
      </c>
      <c r="K19" s="2">
        <v>0.81318681317999997</v>
      </c>
      <c r="L19" s="2">
        <v>0.83720930232000002</v>
      </c>
      <c r="M19" s="2">
        <v>0.82352941170000005</v>
      </c>
      <c r="N19">
        <f t="shared" si="0"/>
        <v>0.84742933689699984</v>
      </c>
      <c r="O19">
        <f t="shared" si="1"/>
        <v>4.346853852519466E-2</v>
      </c>
      <c r="P19" t="str">
        <f t="shared" ref="P19" si="3">CONCATENATE(ROUND(N19, 3), "+-", ROUND(O19, 3))</f>
        <v>0.847+-0.043</v>
      </c>
      <c r="Q19" t="s">
        <v>153</v>
      </c>
    </row>
    <row r="20" spans="1:17" ht="14.4" customHeight="1" x14ac:dyDescent="0.55000000000000004"/>
    <row r="23" spans="1:17" ht="14.4" customHeight="1" x14ac:dyDescent="0.55000000000000004"/>
  </sheetData>
  <mergeCells count="6">
    <mergeCell ref="A6:M6"/>
    <mergeCell ref="A7:A10"/>
    <mergeCell ref="C8:C10"/>
    <mergeCell ref="A15:M15"/>
    <mergeCell ref="A17:A19"/>
    <mergeCell ref="C17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3"/>
  <sheetViews>
    <sheetView topLeftCell="A3" workbookViewId="0">
      <selection activeCell="O8" sqref="O8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3" spans="1:15" x14ac:dyDescent="0.55000000000000004">
      <c r="A3" s="40"/>
      <c r="B3" s="1"/>
      <c r="C3" s="41" t="s">
        <v>99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55000000000000004">
      <c r="A4" s="42"/>
      <c r="B4" s="1"/>
      <c r="C4" s="4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14.7" thickBot="1" x14ac:dyDescent="0.6">
      <c r="A5" s="39"/>
    </row>
    <row r="6" spans="1:15" ht="14.4" customHeight="1" x14ac:dyDescent="0.55000000000000004">
      <c r="A6" s="76" t="s">
        <v>84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1:15" x14ac:dyDescent="0.55000000000000004">
      <c r="A7" s="79" t="s">
        <v>80</v>
      </c>
      <c r="B7" s="2"/>
      <c r="C7" s="2" t="s">
        <v>82</v>
      </c>
      <c r="D7" s="55" t="s">
        <v>42</v>
      </c>
      <c r="E7" s="2" t="s">
        <v>43</v>
      </c>
      <c r="F7" s="55" t="s">
        <v>44</v>
      </c>
      <c r="G7" s="2" t="s">
        <v>45</v>
      </c>
      <c r="H7" s="55" t="s">
        <v>46</v>
      </c>
      <c r="I7" s="2" t="s">
        <v>47</v>
      </c>
      <c r="J7" s="55" t="s">
        <v>48</v>
      </c>
      <c r="K7" s="2" t="s">
        <v>49</v>
      </c>
      <c r="L7" s="55" t="s">
        <v>74</v>
      </c>
      <c r="M7" s="35" t="s">
        <v>75</v>
      </c>
      <c r="N7" s="57" t="s">
        <v>54</v>
      </c>
      <c r="O7" s="58" t="s">
        <v>56</v>
      </c>
    </row>
    <row r="8" spans="1:15" x14ac:dyDescent="0.55000000000000004">
      <c r="A8" s="79"/>
      <c r="B8" s="2" t="s">
        <v>0</v>
      </c>
      <c r="C8" s="67" t="s">
        <v>78</v>
      </c>
      <c r="D8" s="2">
        <v>4.08163E-2</v>
      </c>
      <c r="E8" s="2">
        <v>1.968423E-2</v>
      </c>
      <c r="F8" s="2">
        <v>1.9699999999999999E-2</v>
      </c>
      <c r="G8" s="2">
        <v>3.9999E-2</v>
      </c>
      <c r="H8" s="2">
        <v>1.9598999999999998E-2</v>
      </c>
      <c r="I8" s="2">
        <v>1.9761000000000001E-2</v>
      </c>
      <c r="J8" s="2">
        <v>1.9744000000000001E-2</v>
      </c>
      <c r="K8" s="2">
        <v>4.0809999999999999E-2</v>
      </c>
      <c r="L8" s="2">
        <v>1.9467999999999999E-2</v>
      </c>
      <c r="M8" s="35">
        <v>4.0815999999999998E-2</v>
      </c>
      <c r="N8">
        <f>AVERAGE(D8:M8)</f>
        <v>2.8039753000000001E-2</v>
      </c>
      <c r="O8">
        <f>_xlfn.STDEV.S(D8:M8)</f>
        <v>1.0821892483771597E-2</v>
      </c>
    </row>
    <row r="9" spans="1:15" x14ac:dyDescent="0.55000000000000004">
      <c r="A9" s="79"/>
      <c r="B9" s="2" t="s">
        <v>2</v>
      </c>
      <c r="C9" s="67"/>
      <c r="D9" s="2" t="s">
        <v>100</v>
      </c>
      <c r="E9" s="2" t="s">
        <v>100</v>
      </c>
      <c r="F9" s="2" t="s">
        <v>100</v>
      </c>
      <c r="G9" s="2" t="s">
        <v>100</v>
      </c>
      <c r="H9" s="2" t="s">
        <v>100</v>
      </c>
      <c r="I9" s="2" t="s">
        <v>100</v>
      </c>
      <c r="J9" s="2" t="s">
        <v>100</v>
      </c>
      <c r="K9" s="2" t="s">
        <v>100</v>
      </c>
      <c r="L9" s="2" t="s">
        <v>100</v>
      </c>
      <c r="M9" s="2" t="s">
        <v>100</v>
      </c>
      <c r="N9" t="e">
        <f t="shared" ref="N9:N19" si="0">AVERAGE(D9:M9)</f>
        <v>#DIV/0!</v>
      </c>
      <c r="O9" t="e">
        <f t="shared" ref="O9:O19" si="1">_xlfn.STDEV.S(D9:M9)</f>
        <v>#DIV/0!</v>
      </c>
    </row>
    <row r="10" spans="1:15" x14ac:dyDescent="0.55000000000000004">
      <c r="A10" s="80"/>
      <c r="B10" s="44" t="s">
        <v>1</v>
      </c>
      <c r="C10" s="81"/>
      <c r="D10" s="44" t="s">
        <v>100</v>
      </c>
      <c r="E10" s="44" t="s">
        <v>100</v>
      </c>
      <c r="F10" s="44" t="s">
        <v>100</v>
      </c>
      <c r="G10" s="44" t="s">
        <v>100</v>
      </c>
      <c r="H10" s="44" t="s">
        <v>100</v>
      </c>
      <c r="I10" s="44" t="s">
        <v>100</v>
      </c>
      <c r="J10" s="44" t="s">
        <v>100</v>
      </c>
      <c r="K10" s="44" t="s">
        <v>100</v>
      </c>
      <c r="L10" s="44" t="s">
        <v>100</v>
      </c>
      <c r="M10" s="44" t="s">
        <v>100</v>
      </c>
      <c r="N10" t="e">
        <f t="shared" si="0"/>
        <v>#DIV/0!</v>
      </c>
      <c r="O10" t="e">
        <f t="shared" si="1"/>
        <v>#DIV/0!</v>
      </c>
    </row>
    <row r="11" spans="1:15" x14ac:dyDescent="0.55000000000000004">
      <c r="A11" s="4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55000000000000004">
      <c r="A12" s="4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5" x14ac:dyDescent="0.55000000000000004">
      <c r="A15" s="67" t="s">
        <v>88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5" ht="14.4" customHeight="1" x14ac:dyDescent="0.55000000000000004">
      <c r="A16" s="2"/>
      <c r="B16" s="2"/>
      <c r="C16" s="2" t="s">
        <v>76</v>
      </c>
      <c r="D16" s="55" t="s">
        <v>42</v>
      </c>
      <c r="E16" s="2" t="s">
        <v>43</v>
      </c>
      <c r="F16" s="55" t="s">
        <v>44</v>
      </c>
      <c r="G16" s="2" t="s">
        <v>45</v>
      </c>
      <c r="H16" s="47" t="s">
        <v>46</v>
      </c>
      <c r="I16" s="2" t="s">
        <v>47</v>
      </c>
      <c r="J16" s="55" t="s">
        <v>48</v>
      </c>
      <c r="K16" s="2" t="s">
        <v>49</v>
      </c>
      <c r="L16" s="55" t="s">
        <v>74</v>
      </c>
      <c r="M16" s="2" t="s">
        <v>75</v>
      </c>
    </row>
    <row r="17" spans="1:16" x14ac:dyDescent="0.55000000000000004">
      <c r="A17" s="66" t="s">
        <v>80</v>
      </c>
      <c r="B17" s="2" t="s">
        <v>0</v>
      </c>
      <c r="C17" s="67" t="s">
        <v>78</v>
      </c>
      <c r="D17" s="2">
        <v>0.84444443999999996</v>
      </c>
      <c r="E17" s="2">
        <v>0.82828279999999999</v>
      </c>
      <c r="F17" s="2">
        <v>0.83146067400000001</v>
      </c>
      <c r="G17" s="2">
        <v>0.84444439999999998</v>
      </c>
      <c r="H17" s="18">
        <v>0.84444439999999998</v>
      </c>
      <c r="I17" s="2">
        <v>0.86597938100000005</v>
      </c>
      <c r="J17" s="2">
        <v>0.88636362999999996</v>
      </c>
      <c r="K17" s="18">
        <v>0.80487804870000002</v>
      </c>
      <c r="L17" s="18">
        <v>0.83146067400000001</v>
      </c>
      <c r="M17" s="38">
        <v>0.87755099999999997</v>
      </c>
      <c r="N17">
        <f>AVERAGE(D17:M17)</f>
        <v>0.84593094476999986</v>
      </c>
      <c r="O17">
        <f t="shared" si="1"/>
        <v>2.462783838561981E-2</v>
      </c>
      <c r="P17" t="str">
        <f>CONCATENATE(ROUND(N17, 3),"+-", ROUND(O17, 3))</f>
        <v>0.846+-0.025</v>
      </c>
    </row>
    <row r="18" spans="1:16" x14ac:dyDescent="0.55000000000000004">
      <c r="A18" s="66"/>
      <c r="B18" s="2" t="s">
        <v>2</v>
      </c>
      <c r="C18" s="67"/>
      <c r="D18" s="2">
        <v>0.82758620000000005</v>
      </c>
      <c r="E18" s="2">
        <v>0.85106382000000003</v>
      </c>
      <c r="F18" s="2">
        <v>0.80898875999999997</v>
      </c>
      <c r="G18" s="2">
        <v>0.82758620000000005</v>
      </c>
      <c r="H18" s="38">
        <v>0.85106382000000003</v>
      </c>
      <c r="I18" s="2">
        <v>0.86315789399999998</v>
      </c>
      <c r="J18" s="2">
        <v>0.86021505369999995</v>
      </c>
      <c r="K18" s="2">
        <v>0.79518072279999996</v>
      </c>
      <c r="L18" s="2">
        <v>0.85714285700000004</v>
      </c>
      <c r="M18" s="2">
        <v>0.84536082400000001</v>
      </c>
      <c r="N18">
        <f t="shared" si="0"/>
        <v>0.83873461515000014</v>
      </c>
      <c r="O18">
        <f t="shared" si="1"/>
        <v>2.3033854659892088E-2</v>
      </c>
      <c r="P18" t="str">
        <f t="shared" ref="P18:P19" si="2">CONCATENATE(ROUND(N18, 3),"+-", ROUND(O18, 3))</f>
        <v>0.839+-0.023</v>
      </c>
    </row>
    <row r="19" spans="1:16" x14ac:dyDescent="0.55000000000000004">
      <c r="A19" s="66"/>
      <c r="B19" s="2" t="s">
        <v>1</v>
      </c>
      <c r="C19" s="67"/>
      <c r="D19" s="2">
        <v>0.83516482999999997</v>
      </c>
      <c r="E19" s="2">
        <v>0.82978722999999999</v>
      </c>
      <c r="F19" s="2">
        <v>0.82352939999999997</v>
      </c>
      <c r="G19" s="2">
        <v>0.83720930230000001</v>
      </c>
      <c r="H19" s="38">
        <v>0.83720930000000005</v>
      </c>
      <c r="I19" s="2">
        <v>0.86315789399999998</v>
      </c>
      <c r="J19" s="2">
        <v>0.86363636300000002</v>
      </c>
      <c r="K19" s="2">
        <v>0.80459770109999995</v>
      </c>
      <c r="L19" s="2">
        <v>0.84444443999999996</v>
      </c>
      <c r="M19" s="2">
        <v>0.875</v>
      </c>
      <c r="N19">
        <f t="shared" si="0"/>
        <v>0.84137364604000009</v>
      </c>
      <c r="O19">
        <f t="shared" si="1"/>
        <v>2.1052074837765881E-2</v>
      </c>
      <c r="P19" t="str">
        <f t="shared" si="2"/>
        <v>0.841+-0.021</v>
      </c>
    </row>
    <row r="20" spans="1:16" ht="14.4" customHeight="1" x14ac:dyDescent="0.55000000000000004"/>
    <row r="23" spans="1:16" ht="14.4" customHeight="1" x14ac:dyDescent="0.55000000000000004"/>
  </sheetData>
  <mergeCells count="6">
    <mergeCell ref="A6:M6"/>
    <mergeCell ref="A7:A10"/>
    <mergeCell ref="C8:C10"/>
    <mergeCell ref="A15:M15"/>
    <mergeCell ref="A17:A19"/>
    <mergeCell ref="C17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AUC</vt:lpstr>
      <vt:lpstr>F1-eeg</vt:lpstr>
      <vt:lpstr>Sheet1</vt:lpstr>
      <vt:lpstr>Overview</vt:lpstr>
      <vt:lpstr>F1-jumpmean_ar_no_noise</vt:lpstr>
      <vt:lpstr>F1-jumpmean_ar_1_noise</vt:lpstr>
      <vt:lpstr>F1-jumpmean_ar_2_noise</vt:lpstr>
      <vt:lpstr>F1-jumpmean_ar_3_noise</vt:lpstr>
      <vt:lpstr>F1-jumpmean_ar_4_noise</vt:lpstr>
      <vt:lpstr>F1-jumpmean_ar_5_noise</vt:lpstr>
      <vt:lpstr>F1-jumpmean-gauss</vt:lpstr>
      <vt:lpstr>F1-jumpmean-diff-magnitude</vt:lpstr>
      <vt:lpstr>F1-gauss-diff-magnitude</vt:lpstr>
      <vt:lpstr>F1-jumpmean-scalingvariance</vt:lpstr>
      <vt:lpstr>F1-mean-variance-2-noise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cp:lastPrinted>2022-07-25T09:25:01Z</cp:lastPrinted>
  <dcterms:created xsi:type="dcterms:W3CDTF">2022-05-21T13:13:44Z</dcterms:created>
  <dcterms:modified xsi:type="dcterms:W3CDTF">2022-07-25T14:50:14Z</dcterms:modified>
</cp:coreProperties>
</file>